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9040" windowHeight="15990"/>
  </bookViews>
  <sheets>
    <sheet name="FORMUL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" i="1" l="1"/>
  <c r="L50" i="1"/>
  <c r="H50" i="1"/>
  <c r="K49" i="1"/>
  <c r="L49" i="1"/>
  <c r="K48" i="1"/>
  <c r="L48" i="1"/>
  <c r="K47" i="1"/>
  <c r="L47" i="1"/>
  <c r="K46" i="1"/>
  <c r="L46" i="1"/>
  <c r="K45" i="1"/>
  <c r="L45" i="1"/>
  <c r="K44" i="1"/>
  <c r="L44" i="1"/>
  <c r="H44" i="1"/>
  <c r="H45" i="1"/>
  <c r="H46" i="1"/>
  <c r="H47" i="1"/>
  <c r="H48" i="1"/>
  <c r="H49" i="1"/>
  <c r="H30" i="1" l="1"/>
  <c r="K30" i="1"/>
  <c r="L30" i="1"/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51" i="1"/>
  <c r="H15" i="1" l="1"/>
  <c r="H54" i="1" s="1"/>
  <c r="E53" i="1" l="1"/>
  <c r="K39" i="1" l="1"/>
  <c r="L39" i="1"/>
  <c r="K40" i="1"/>
  <c r="L40" i="1"/>
  <c r="K41" i="1"/>
  <c r="L41" i="1"/>
  <c r="K42" i="1"/>
  <c r="L42" i="1"/>
  <c r="K43" i="1"/>
  <c r="L43" i="1"/>
  <c r="K17" i="1" l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51" i="1"/>
  <c r="L51" i="1"/>
  <c r="K16" i="1" l="1"/>
  <c r="L16" i="1"/>
  <c r="L15" i="1"/>
  <c r="K15" i="1"/>
  <c r="L53" i="1" l="1"/>
  <c r="K53" i="1"/>
  <c r="F54" i="1" l="1"/>
</calcChain>
</file>

<file path=xl/sharedStrings.xml><?xml version="1.0" encoding="utf-8"?>
<sst xmlns="http://schemas.openxmlformats.org/spreadsheetml/2006/main" count="157" uniqueCount="55">
  <si>
    <t>[mm]</t>
  </si>
  <si>
    <t>NR.</t>
  </si>
  <si>
    <t>BUC.</t>
  </si>
  <si>
    <t>Sumar Comanda :</t>
  </si>
  <si>
    <t>FINISAJ</t>
  </si>
  <si>
    <t>DEN. ELEMENT</t>
  </si>
  <si>
    <t>CRT</t>
  </si>
  <si>
    <t>INTOCMIT :</t>
  </si>
  <si>
    <t>TOTAL MP</t>
  </si>
  <si>
    <t>INĂLȚIME</t>
  </si>
  <si>
    <t>LĂȚIME</t>
  </si>
  <si>
    <t>SUPRAFAȚA</t>
  </si>
  <si>
    <t>Beneficiar :</t>
  </si>
  <si>
    <t>Adresa Livrare / Facturare:</t>
  </si>
  <si>
    <t>Persoana de contact:</t>
  </si>
  <si>
    <t>Telefon:</t>
  </si>
  <si>
    <t>Cod Fiscal:</t>
  </si>
  <si>
    <t>[mp]</t>
  </si>
  <si>
    <t>Nr. total de piese :</t>
  </si>
  <si>
    <t>………………………………………</t>
  </si>
  <si>
    <t>SEMNATURA</t>
  </si>
  <si>
    <t>2D</t>
  </si>
  <si>
    <t>3D</t>
  </si>
  <si>
    <t>METRI LINIARI</t>
  </si>
  <si>
    <t>AM VERIFICAT MARFA PRIMITA</t>
  </si>
  <si>
    <t xml:space="preserve">                                  AM VERIFICAT DATELE DIN FORMULAR</t>
  </si>
  <si>
    <t>T. ML</t>
  </si>
  <si>
    <t>RAL</t>
  </si>
  <si>
    <t>Tip frezare</t>
  </si>
  <si>
    <t>Pret unitar</t>
  </si>
  <si>
    <t>Valoare</t>
  </si>
  <si>
    <t>euro / mp fTVA</t>
  </si>
  <si>
    <t>euro fTVA</t>
  </si>
  <si>
    <t>mp</t>
  </si>
  <si>
    <t xml:space="preserve">                           SEMNATURA </t>
  </si>
  <si>
    <t>NR. COMANDA:</t>
  </si>
  <si>
    <t>DATA LANSARE:</t>
  </si>
  <si>
    <t>DATA LIVRARE:</t>
  </si>
  <si>
    <t>C1105 BUCATARIE</t>
  </si>
  <si>
    <t>BELIBOU</t>
  </si>
  <si>
    <t>FR R2 RAL 1013 MAT</t>
  </si>
  <si>
    <t>MAT</t>
  </si>
  <si>
    <t>AP</t>
  </si>
  <si>
    <t>R2+150 A2F</t>
  </si>
  <si>
    <t>FS</t>
  </si>
  <si>
    <t>R2</t>
  </si>
  <si>
    <t>PL</t>
  </si>
  <si>
    <t>SATURN</t>
  </si>
  <si>
    <t>PF</t>
  </si>
  <si>
    <t>USA</t>
  </si>
  <si>
    <t>SATURN+2F</t>
  </si>
  <si>
    <t>SOCLU</t>
  </si>
  <si>
    <t>R2+DEC 6 OCHIURI STICLA</t>
  </si>
  <si>
    <t>CORNISA</t>
  </si>
  <si>
    <t>MODEL 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</si>
</sst>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\ &quot;lei&quot;_-;\-* #,##0.00\ &quot;lei&quot;_-;_-* &quot;-&quot;??\ &quot;lei&quot;_-;_-@_-"/>
    <numFmt numFmtId="165" formatCode="_-* #,##0.00\ _l_e_i_-;\-* #,##0.00\ _l_e_i_-;_-* &quot;-&quot;??\ _l_e_i_-;_-@_-"/>
    <numFmt numFmtId="166" formatCode="_-* #,##0\ _l_e_i_-;\-* #,##0\ _l_e_i_-;_-* &quot;-&quot;??\ _l_e_i_-;_-@_-"/>
    <numFmt numFmtId="167" formatCode="#,##0_ ;\-#,##0\ "/>
    <numFmt numFmtId="168" formatCode="0.0"/>
    <numFmt numFmtId="169" formatCode="_-* #,##0.00\ [$EUR]_-;\-* #,##0.00\ [$EUR]_-;_-* &quot;-&quot;??\ [$EUR]_-;_-@_-"/>
    <numFmt numFmtId="170" formatCode="_-* #,##0\ [$EUR]_-;\-* #,##0\ [$EUR]_-;_-* &quot;-&quot;??\ [$EUR]_-;_-@_-"/>
    <numFmt numFmtId="171" formatCode="0_ ;\-0\ "/>
    <numFmt numFmtId="172" formatCode="_([$EUR cu tva]\ * #,##0.00_);_([$EUR]\ * \(#,##0.00\);_([$EUR]\ * &quot;-&quot;??_);_(@_)"/>
    <numFmt numFmtId="173" formatCode="[$RON cu tva]\ #,##0_);\([$RON]\ #,##0\)"/>
    <numFmt numFmtId="174" formatCode="0.00_);\(0.00\)"/>
  </numFmts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6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8">
    <xf numFmtId="0" fontId="0" fillId="0" borderId="0" xfId="0"/>
    <xf numFmtId="0" fontId="6" fillId="0" borderId="0" xfId="0" applyFont="1"/>
    <xf numFmtId="0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49" fontId="9" fillId="0" borderId="0" xfId="0" applyNumberFormat="1" applyFont="1" applyBorder="1" applyAlignment="1"/>
    <xf numFmtId="0" fontId="1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7" fillId="0" borderId="0" xfId="2" applyFont="1" applyBorder="1"/>
    <xf numFmtId="0" fontId="0" fillId="0" borderId="2" xfId="0" applyNumberFormat="1" applyFont="1" applyBorder="1"/>
    <xf numFmtId="0" fontId="16" fillId="0" borderId="1" xfId="0" applyNumberFormat="1" applyFont="1" applyBorder="1" applyAlignment="1">
      <alignment horizontal="left" vertical="center"/>
    </xf>
    <xf numFmtId="167" fontId="11" fillId="0" borderId="0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11" fillId="0" borderId="0" xfId="1" applyNumberFormat="1" applyFont="1"/>
    <xf numFmtId="0" fontId="13" fillId="4" borderId="0" xfId="0" applyFont="1" applyFill="1" applyAlignment="1">
      <alignment horizontal="center"/>
    </xf>
    <xf numFmtId="168" fontId="0" fillId="3" borderId="0" xfId="0" applyNumberFormat="1" applyFont="1" applyFill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169" fontId="20" fillId="0" borderId="0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70" fontId="2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9" fontId="23" fillId="0" borderId="0" xfId="0" applyNumberFormat="1" applyFont="1" applyBorder="1" applyAlignment="1"/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49" fontId="15" fillId="0" borderId="0" xfId="0" applyNumberFormat="1" applyFont="1" applyBorder="1" applyAlignment="1">
      <alignment vertical="center" textRotation="90" wrapText="1"/>
    </xf>
    <xf numFmtId="0" fontId="26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Font="1" applyBorder="1" applyAlignment="1">
      <alignment horizontal="center"/>
    </xf>
    <xf numFmtId="172" fontId="11" fillId="0" borderId="0" xfId="0" applyNumberFormat="1" applyFont="1" applyBorder="1" applyAlignment="1">
      <alignment horizontal="center" vertical="center"/>
    </xf>
    <xf numFmtId="173" fontId="11" fillId="0" borderId="0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vertical="center"/>
    </xf>
    <xf numFmtId="2" fontId="11" fillId="0" borderId="0" xfId="0" applyNumberFormat="1" applyFont="1" applyBorder="1" applyAlignment="1">
      <alignment horizontal="center" vertical="center"/>
    </xf>
    <xf numFmtId="0" fontId="0" fillId="2" borderId="1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74" fontId="11" fillId="0" borderId="2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43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5" xfId="0" applyFont="1" applyBorder="1"/>
    <xf numFmtId="0" fontId="4" fillId="0" borderId="7" xfId="0" applyFont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left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 textRotation="90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19" fillId="0" borderId="12" xfId="0" applyNumberFormat="1" applyFont="1" applyBorder="1" applyAlignment="1">
      <alignment horizontal="left" vertical="center"/>
    </xf>
    <xf numFmtId="0" fontId="18" fillId="0" borderId="14" xfId="1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left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/>
    </xf>
    <xf numFmtId="0" fontId="0" fillId="0" borderId="15" xfId="0" applyNumberFormat="1" applyFont="1" applyBorder="1"/>
    <xf numFmtId="0" fontId="12" fillId="0" borderId="15" xfId="0" applyNumberFormat="1" applyFont="1" applyBorder="1" applyAlignment="1"/>
    <xf numFmtId="0" fontId="0" fillId="0" borderId="13" xfId="0" applyNumberFormat="1" applyFont="1" applyBorder="1"/>
    <xf numFmtId="166" fontId="11" fillId="0" borderId="1" xfId="1" applyNumberFormat="1" applyFont="1" applyBorder="1"/>
    <xf numFmtId="0" fontId="11" fillId="0" borderId="0" xfId="0" applyFont="1" applyBorder="1"/>
    <xf numFmtId="166" fontId="11" fillId="0" borderId="3" xfId="1" applyNumberFormat="1" applyFont="1" applyBorder="1"/>
    <xf numFmtId="0" fontId="0" fillId="0" borderId="4" xfId="0" applyFont="1" applyBorder="1" applyAlignment="1">
      <alignment horizontal="left"/>
    </xf>
    <xf numFmtId="0" fontId="11" fillId="0" borderId="4" xfId="0" applyFont="1" applyBorder="1"/>
    <xf numFmtId="0" fontId="28" fillId="0" borderId="4" xfId="0" applyFont="1" applyBorder="1" applyAlignment="1">
      <alignment wrapText="1"/>
    </xf>
    <xf numFmtId="0" fontId="11" fillId="0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0" fillId="0" borderId="6" xfId="0" applyFont="1" applyBorder="1" applyAlignment="1"/>
    <xf numFmtId="0" fontId="11" fillId="0" borderId="6" xfId="0" applyFont="1" applyFill="1" applyBorder="1" applyAlignment="1">
      <alignment horizontal="center" vertical="center" wrapText="1"/>
    </xf>
    <xf numFmtId="0" fontId="6" fillId="0" borderId="7" xfId="1" applyNumberFormat="1" applyFont="1" applyBorder="1" applyAlignment="1" applyProtection="1">
      <alignment horizontal="center" vertical="center"/>
      <protection locked="0"/>
    </xf>
    <xf numFmtId="167" fontId="6" fillId="0" borderId="7" xfId="1" applyNumberFormat="1" applyFont="1" applyBorder="1" applyAlignment="1" applyProtection="1">
      <alignment horizontal="center" vertical="center"/>
      <protection locked="0"/>
    </xf>
    <xf numFmtId="171" fontId="6" fillId="0" borderId="7" xfId="1" applyNumberFormat="1" applyFont="1" applyBorder="1" applyAlignment="1" applyProtection="1">
      <alignment horizontal="center" vertical="center"/>
      <protection locked="0"/>
    </xf>
    <xf numFmtId="166" fontId="6" fillId="0" borderId="7" xfId="0" applyNumberFormat="1" applyFont="1" applyBorder="1" applyAlignment="1" applyProtection="1">
      <alignment horizontal="center" vertical="center" wrapText="1"/>
      <protection locked="0"/>
    </xf>
    <xf numFmtId="165" fontId="6" fillId="0" borderId="7" xfId="1" applyFont="1" applyFill="1" applyBorder="1" applyAlignment="1">
      <alignment horizontal="center" vertical="center"/>
    </xf>
    <xf numFmtId="165" fontId="6" fillId="0" borderId="7" xfId="1" quotePrefix="1" applyFont="1" applyFill="1" applyBorder="1" applyAlignment="1" applyProtection="1">
      <alignment horizontal="center" vertical="center" wrapText="1"/>
      <protection locked="0"/>
    </xf>
    <xf numFmtId="0" fontId="6" fillId="0" borderId="7" xfId="0" applyNumberFormat="1" applyFont="1" applyBorder="1" applyAlignment="1" applyProtection="1">
      <alignment horizontal="center" vertical="center" wrapText="1"/>
      <protection locked="0"/>
    </xf>
    <xf numFmtId="0" fontId="9" fillId="0" borderId="7" xfId="0" applyFont="1" applyBorder="1"/>
    <xf numFmtId="168" fontId="9" fillId="0" borderId="6" xfId="0" applyNumberFormat="1" applyFont="1" applyBorder="1"/>
    <xf numFmtId="0" fontId="9" fillId="0" borderId="7" xfId="0" applyFont="1" applyBorder="1" applyAlignment="1" applyProtection="1">
      <alignment horizontal="center" vertical="center"/>
      <protection locked="0"/>
    </xf>
    <xf numFmtId="43" fontId="9" fillId="0" borderId="7" xfId="0" applyNumberFormat="1" applyFont="1" applyBorder="1" applyAlignment="1" applyProtection="1">
      <alignment horizontal="center" vertical="center"/>
      <protection locked="0"/>
    </xf>
    <xf numFmtId="165" fontId="6" fillId="0" borderId="7" xfId="1" quotePrefix="1" applyFont="1" applyFill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14" fontId="6" fillId="0" borderId="8" xfId="0" applyNumberFormat="1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11" fillId="0" borderId="0" xfId="0" applyNumberFormat="1" applyFont="1" applyBorder="1" applyAlignment="1">
      <alignment horizontal="center" vertical="top"/>
    </xf>
    <xf numFmtId="0" fontId="11" fillId="0" borderId="2" xfId="0" applyNumberFormat="1" applyFont="1" applyBorder="1" applyAlignment="1">
      <alignment horizontal="center" vertical="top"/>
    </xf>
    <xf numFmtId="0" fontId="11" fillId="0" borderId="6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16" xfId="0" applyFont="1" applyFill="1" applyBorder="1" applyAlignment="1" applyProtection="1">
      <alignment horizontal="center" vertical="center"/>
      <protection locked="0"/>
    </xf>
    <xf numFmtId="0" fontId="0" fillId="2" borderId="8" xfId="0" applyFont="1" applyFill="1" applyBorder="1" applyAlignment="1">
      <alignment horizontal="center"/>
    </xf>
    <xf numFmtId="0" fontId="31" fillId="0" borderId="8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91109</xdr:colOff>
      <xdr:row>1</xdr:row>
      <xdr:rowOff>41415</xdr:rowOff>
    </xdr:from>
    <xdr:to>
      <xdr:col>5</xdr:col>
      <xdr:colOff>373361</xdr:colOff>
      <xdr:row>5</xdr:row>
      <xdr:rowOff>140804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46DD8C-CF05-4583-9F89-79BD3F09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92" y="190502"/>
          <a:ext cx="4928795" cy="1283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  <pageSetUpPr fitToPage="1"/>
  </sheetPr>
  <dimension ref="B1:N65"/>
  <sheetViews>
    <sheetView showGridLines="0" tabSelected="1" topLeftCell="A45" zoomScaleNormal="100" workbookViewId="0">
      <selection activeCell="D53" sqref="D53"/>
    </sheetView>
  </sheetViews>
  <sheetFormatPr defaultRowHeight="18.95" customHeight="1" x14ac:dyDescent="0.25"/>
  <cols>
    <col min="1" max="1" width="3" style="7" customWidth="1"/>
    <col min="2" max="2" width="7.7109375" style="7" customWidth="1"/>
    <col min="3" max="3" width="27.5703125" style="7" customWidth="1"/>
    <col min="4" max="4" width="22.85546875" style="7" customWidth="1"/>
    <col min="5" max="5" width="11.5703125" style="25" customWidth="1"/>
    <col min="6" max="6" width="13.140625" style="7" customWidth="1"/>
    <col min="7" max="7" width="23" style="7" customWidth="1"/>
    <col min="8" max="8" width="17.7109375" style="7" customWidth="1"/>
    <col min="9" max="9" width="15.140625" style="7" customWidth="1"/>
    <col min="10" max="10" width="27.28515625" style="7" customWidth="1"/>
    <col min="11" max="11" width="9.5703125" style="7" hidden="1" customWidth="1"/>
    <col min="12" max="12" width="9.7109375" style="7" hidden="1" customWidth="1"/>
    <col min="13" max="13" width="11.5703125" style="7" customWidth="1"/>
    <col min="14" max="14" width="9.85546875" style="7" customWidth="1"/>
    <col min="15" max="15" width="12.7109375" style="7" bestFit="1" customWidth="1"/>
    <col min="16" max="16" width="9.140625" style="7"/>
    <col min="17" max="17" width="9.5703125" style="7" bestFit="1" customWidth="1"/>
    <col min="18" max="20" width="9.140625" style="7"/>
    <col min="21" max="21" width="9.5703125" style="7" customWidth="1"/>
    <col min="22" max="16384" width="9.140625" style="7"/>
  </cols>
  <sheetData>
    <row r="1" spans="2:14" ht="12" customHeight="1" thickBot="1" x14ac:dyDescent="0.3"/>
    <row r="2" spans="2:14" ht="25.5" customHeight="1" thickBot="1" x14ac:dyDescent="0.3">
      <c r="B2" s="9"/>
      <c r="C2" s="3"/>
      <c r="D2" s="3"/>
      <c r="E2" s="3"/>
      <c r="F2" s="4"/>
      <c r="G2" s="85" t="s">
        <v>35</v>
      </c>
      <c r="H2" s="101" t="s">
        <v>38</v>
      </c>
      <c r="I2" s="101"/>
      <c r="J2" s="102"/>
      <c r="K2" s="4"/>
      <c r="N2" s="4"/>
    </row>
    <row r="3" spans="2:14" ht="29.25" customHeight="1" thickBot="1" x14ac:dyDescent="0.4">
      <c r="B3" s="10"/>
      <c r="C3" s="5"/>
      <c r="D3" s="5"/>
      <c r="E3" s="5"/>
      <c r="F3" s="4"/>
      <c r="G3" s="86" t="s">
        <v>36</v>
      </c>
      <c r="H3" s="103">
        <v>45387</v>
      </c>
      <c r="I3" s="104"/>
      <c r="J3" s="105"/>
      <c r="K3" s="3"/>
      <c r="L3" s="4"/>
      <c r="N3" s="4"/>
    </row>
    <row r="4" spans="2:14" ht="25.5" customHeight="1" thickBot="1" x14ac:dyDescent="0.4">
      <c r="B4" s="10"/>
      <c r="C4" s="5"/>
      <c r="D4" s="5"/>
      <c r="E4" s="5"/>
      <c r="F4" s="4"/>
      <c r="G4" s="86" t="s">
        <v>37</v>
      </c>
      <c r="H4" s="103"/>
      <c r="I4" s="104"/>
      <c r="J4" s="105"/>
      <c r="K4" s="12"/>
      <c r="L4" s="4"/>
      <c r="N4" s="4"/>
    </row>
    <row r="5" spans="2:14" ht="12.75" customHeight="1" thickBot="1" x14ac:dyDescent="0.3">
      <c r="B5" s="10"/>
      <c r="C5" s="5"/>
      <c r="D5" s="5"/>
      <c r="E5" s="5"/>
      <c r="F5" s="4"/>
      <c r="G5" s="4"/>
      <c r="H5" s="4"/>
      <c r="I5" s="4"/>
      <c r="J5" s="3"/>
      <c r="K5" s="4"/>
      <c r="L5" s="4"/>
      <c r="N5" s="4"/>
    </row>
    <row r="6" spans="2:14" ht="27.75" customHeight="1" thickBot="1" x14ac:dyDescent="0.3">
      <c r="B6" s="39"/>
      <c r="C6" s="40"/>
      <c r="D6" s="5"/>
      <c r="E6" s="5"/>
      <c r="F6" s="38"/>
      <c r="G6" s="84" t="s">
        <v>12</v>
      </c>
      <c r="H6" s="110" t="s">
        <v>39</v>
      </c>
      <c r="I6" s="110"/>
      <c r="J6" s="111"/>
      <c r="K6" s="65"/>
      <c r="L6" s="4"/>
      <c r="N6" s="4"/>
    </row>
    <row r="7" spans="2:14" ht="34.5" customHeight="1" thickBot="1" x14ac:dyDescent="0.4">
      <c r="B7" s="51"/>
      <c r="C7" s="5"/>
      <c r="D7" s="8"/>
      <c r="E7" s="8"/>
      <c r="F7" s="38"/>
      <c r="G7" s="87" t="s">
        <v>13</v>
      </c>
      <c r="H7" s="113" t="s">
        <v>40</v>
      </c>
      <c r="I7" s="110"/>
      <c r="J7" s="111"/>
      <c r="K7" s="65"/>
      <c r="L7" s="4"/>
      <c r="N7" s="4"/>
    </row>
    <row r="8" spans="2:14" ht="18.95" customHeight="1" thickBot="1" x14ac:dyDescent="0.3">
      <c r="B8" s="34"/>
      <c r="C8" s="5"/>
      <c r="D8" s="5"/>
      <c r="E8" s="5"/>
      <c r="F8" s="38"/>
      <c r="G8" s="108" t="s">
        <v>14</v>
      </c>
      <c r="H8" s="109"/>
      <c r="I8" s="110"/>
      <c r="J8" s="111"/>
      <c r="K8" s="65"/>
      <c r="L8" s="4"/>
      <c r="N8" s="4"/>
    </row>
    <row r="9" spans="2:14" ht="18.95" customHeight="1" thickBot="1" x14ac:dyDescent="0.3">
      <c r="B9" s="34"/>
      <c r="C9" s="5"/>
      <c r="D9" s="5"/>
      <c r="E9" s="5"/>
      <c r="F9" s="38"/>
      <c r="G9" s="84" t="s">
        <v>15</v>
      </c>
      <c r="H9" s="110"/>
      <c r="I9" s="110"/>
      <c r="J9" s="111"/>
      <c r="K9" s="65"/>
      <c r="L9" s="4"/>
      <c r="N9" s="4"/>
    </row>
    <row r="10" spans="2:14" ht="22.5" customHeight="1" thickBot="1" x14ac:dyDescent="0.3">
      <c r="B10" s="34"/>
      <c r="C10" s="5"/>
      <c r="D10" s="5"/>
      <c r="E10" s="5"/>
      <c r="F10" s="38"/>
      <c r="G10" s="84" t="s">
        <v>16</v>
      </c>
      <c r="H10" s="110"/>
      <c r="I10" s="110"/>
      <c r="J10" s="111"/>
      <c r="K10" s="65"/>
      <c r="L10" s="4"/>
      <c r="N10" s="4"/>
    </row>
    <row r="11" spans="2:14" ht="18.95" customHeight="1" x14ac:dyDescent="0.35">
      <c r="B11" s="35"/>
      <c r="C11" s="8"/>
      <c r="D11" s="8"/>
      <c r="E11" s="8"/>
      <c r="F11" s="38"/>
      <c r="G11" s="13"/>
      <c r="H11" s="14"/>
      <c r="I11" s="15"/>
      <c r="J11" s="16"/>
      <c r="K11" s="65"/>
      <c r="L11" s="4"/>
      <c r="N11" s="4"/>
    </row>
    <row r="12" spans="2:14" ht="18.95" customHeight="1" thickBot="1" x14ac:dyDescent="0.3">
      <c r="B12" s="4"/>
      <c r="C12" s="17"/>
      <c r="D12" s="4"/>
      <c r="E12" s="3"/>
      <c r="F12" s="4"/>
      <c r="G12" s="4"/>
      <c r="H12" s="4"/>
      <c r="I12" s="4"/>
      <c r="J12" s="4"/>
    </row>
    <row r="13" spans="2:14" ht="18.95" customHeight="1" thickBot="1" x14ac:dyDescent="0.4">
      <c r="B13" s="36" t="s">
        <v>1</v>
      </c>
      <c r="C13" s="66" t="s">
        <v>9</v>
      </c>
      <c r="D13" s="66" t="s">
        <v>10</v>
      </c>
      <c r="E13" s="67" t="s">
        <v>1</v>
      </c>
      <c r="F13" s="114" t="s">
        <v>27</v>
      </c>
      <c r="G13" s="114" t="s">
        <v>4</v>
      </c>
      <c r="H13" s="36" t="s">
        <v>11</v>
      </c>
      <c r="I13" s="116" t="s">
        <v>5</v>
      </c>
      <c r="J13" s="114" t="s">
        <v>28</v>
      </c>
      <c r="K13" s="112" t="s">
        <v>23</v>
      </c>
      <c r="L13" s="112"/>
      <c r="M13" s="11" t="s">
        <v>29</v>
      </c>
      <c r="N13" s="11" t="s">
        <v>30</v>
      </c>
    </row>
    <row r="14" spans="2:14" ht="18" customHeight="1" thickBot="1" x14ac:dyDescent="0.4">
      <c r="B14" s="37" t="s">
        <v>6</v>
      </c>
      <c r="C14" s="68" t="s">
        <v>0</v>
      </c>
      <c r="D14" s="68" t="s">
        <v>0</v>
      </c>
      <c r="E14" s="69" t="s">
        <v>2</v>
      </c>
      <c r="F14" s="115"/>
      <c r="G14" s="115"/>
      <c r="H14" s="48" t="s">
        <v>17</v>
      </c>
      <c r="I14" s="117"/>
      <c r="J14" s="115"/>
      <c r="K14" s="41" t="s">
        <v>21</v>
      </c>
      <c r="L14" s="49" t="s">
        <v>22</v>
      </c>
      <c r="M14" s="60" t="s">
        <v>31</v>
      </c>
      <c r="N14" s="61" t="s">
        <v>32</v>
      </c>
    </row>
    <row r="15" spans="2:14" ht="36" customHeight="1" thickBot="1" x14ac:dyDescent="0.3">
      <c r="B15" s="59">
        <v>1</v>
      </c>
      <c r="C15" s="88">
        <v>445</v>
      </c>
      <c r="D15" s="88">
        <v>592</v>
      </c>
      <c r="E15" s="89">
        <v>1</v>
      </c>
      <c r="F15" s="90">
        <v>1013</v>
      </c>
      <c r="G15" s="91" t="s">
        <v>41</v>
      </c>
      <c r="H15" s="92">
        <f t="shared" ref="H15:H51" si="0">C15*D15*E15/1000000</f>
        <v>0.26344000000000001</v>
      </c>
      <c r="I15" s="93" t="s">
        <v>42</v>
      </c>
      <c r="J15" s="94" t="s">
        <v>43</v>
      </c>
      <c r="K15" s="95">
        <f t="shared" ref="K15:K51" si="1">IF(E15="","",((C15*2*E15)+(D15*2*E15))/1000)</f>
        <v>2.0739999999999998</v>
      </c>
      <c r="L15" s="96">
        <f t="shared" ref="L15:L51" si="2">IF(E15="","",((C15*2-124)+(D15*2-124))*E15/1000)</f>
        <v>1.8260000000000001</v>
      </c>
      <c r="M15" s="97"/>
      <c r="N15" s="98"/>
    </row>
    <row r="16" spans="2:14" ht="36" customHeight="1" thickBot="1" x14ac:dyDescent="0.3">
      <c r="B16" s="59">
        <v>2</v>
      </c>
      <c r="C16" s="88">
        <v>347</v>
      </c>
      <c r="D16" s="88">
        <v>687</v>
      </c>
      <c r="E16" s="89">
        <v>2</v>
      </c>
      <c r="F16" s="90">
        <v>1013</v>
      </c>
      <c r="G16" s="91" t="s">
        <v>41</v>
      </c>
      <c r="H16" s="92">
        <f t="shared" si="0"/>
        <v>0.47677799999999998</v>
      </c>
      <c r="I16" s="93" t="s">
        <v>44</v>
      </c>
      <c r="J16" s="94" t="s">
        <v>45</v>
      </c>
      <c r="K16" s="95">
        <f t="shared" si="1"/>
        <v>4.1360000000000001</v>
      </c>
      <c r="L16" s="96">
        <f t="shared" si="2"/>
        <v>3.64</v>
      </c>
      <c r="M16" s="97"/>
      <c r="N16" s="98"/>
    </row>
    <row r="17" spans="2:14" ht="36" customHeight="1" thickBot="1" x14ac:dyDescent="0.3">
      <c r="B17" s="59">
        <v>3</v>
      </c>
      <c r="C17" s="88">
        <v>722</v>
      </c>
      <c r="D17" s="88">
        <v>570</v>
      </c>
      <c r="E17" s="89">
        <v>1</v>
      </c>
      <c r="F17" s="90">
        <v>1013</v>
      </c>
      <c r="G17" s="91" t="s">
        <v>41</v>
      </c>
      <c r="H17" s="92">
        <f t="shared" si="0"/>
        <v>0.41154000000000002</v>
      </c>
      <c r="I17" s="93" t="s">
        <v>46</v>
      </c>
      <c r="J17" s="94" t="s">
        <v>47</v>
      </c>
      <c r="K17" s="95">
        <f t="shared" si="1"/>
        <v>2.5840000000000001</v>
      </c>
      <c r="L17" s="96">
        <f t="shared" si="2"/>
        <v>2.3359999999999999</v>
      </c>
      <c r="M17" s="97"/>
      <c r="N17" s="98"/>
    </row>
    <row r="18" spans="2:14" ht="36" customHeight="1" thickBot="1" x14ac:dyDescent="0.3">
      <c r="B18" s="59">
        <v>4</v>
      </c>
      <c r="C18" s="88">
        <v>740</v>
      </c>
      <c r="D18" s="88">
        <v>200</v>
      </c>
      <c r="E18" s="89">
        <v>1</v>
      </c>
      <c r="F18" s="90">
        <v>1013</v>
      </c>
      <c r="G18" s="91" t="s">
        <v>41</v>
      </c>
      <c r="H18" s="92">
        <f t="shared" si="0"/>
        <v>0.14799999999999999</v>
      </c>
      <c r="I18" s="93" t="s">
        <v>48</v>
      </c>
      <c r="J18" s="94" t="s">
        <v>47</v>
      </c>
      <c r="K18" s="95">
        <f t="shared" si="1"/>
        <v>1.88</v>
      </c>
      <c r="L18" s="96">
        <f t="shared" si="2"/>
        <v>1.6319999999999999</v>
      </c>
      <c r="M18" s="97"/>
      <c r="N18" s="98"/>
    </row>
    <row r="19" spans="2:14" ht="31.5" customHeight="1" thickBot="1" x14ac:dyDescent="0.3">
      <c r="B19" s="59">
        <v>5</v>
      </c>
      <c r="C19" s="88">
        <v>737</v>
      </c>
      <c r="D19" s="88">
        <v>397</v>
      </c>
      <c r="E19" s="89">
        <v>1</v>
      </c>
      <c r="F19" s="90">
        <v>1013</v>
      </c>
      <c r="G19" s="91" t="s">
        <v>41</v>
      </c>
      <c r="H19" s="92">
        <f t="shared" si="0"/>
        <v>0.29258899999999999</v>
      </c>
      <c r="I19" s="93" t="s">
        <v>49</v>
      </c>
      <c r="J19" s="94" t="s">
        <v>45</v>
      </c>
      <c r="K19" s="95">
        <f t="shared" si="1"/>
        <v>2.2679999999999998</v>
      </c>
      <c r="L19" s="96">
        <f t="shared" si="2"/>
        <v>2.02</v>
      </c>
      <c r="M19" s="97"/>
      <c r="N19" s="98"/>
    </row>
    <row r="20" spans="2:14" ht="36" customHeight="1" thickBot="1" x14ac:dyDescent="0.3">
      <c r="B20" s="59">
        <v>6</v>
      </c>
      <c r="C20" s="88">
        <v>740</v>
      </c>
      <c r="D20" s="88">
        <v>60</v>
      </c>
      <c r="E20" s="89">
        <v>1</v>
      </c>
      <c r="F20" s="90">
        <v>1013</v>
      </c>
      <c r="G20" s="91" t="s">
        <v>41</v>
      </c>
      <c r="H20" s="92">
        <f t="shared" si="0"/>
        <v>4.4400000000000002E-2</v>
      </c>
      <c r="I20" s="93" t="s">
        <v>48</v>
      </c>
      <c r="J20" s="94" t="s">
        <v>47</v>
      </c>
      <c r="K20" s="95">
        <f t="shared" si="1"/>
        <v>1.6</v>
      </c>
      <c r="L20" s="96">
        <f t="shared" si="2"/>
        <v>1.3520000000000001</v>
      </c>
      <c r="M20" s="97"/>
      <c r="N20" s="98"/>
    </row>
    <row r="21" spans="2:14" ht="36" customHeight="1" thickBot="1" x14ac:dyDescent="0.3">
      <c r="B21" s="59">
        <v>7</v>
      </c>
      <c r="C21" s="88">
        <v>150</v>
      </c>
      <c r="D21" s="88">
        <v>597</v>
      </c>
      <c r="E21" s="89">
        <v>1</v>
      </c>
      <c r="F21" s="90">
        <v>1013</v>
      </c>
      <c r="G21" s="91" t="s">
        <v>41</v>
      </c>
      <c r="H21" s="92">
        <f t="shared" si="0"/>
        <v>8.9550000000000005E-2</v>
      </c>
      <c r="I21" s="93" t="s">
        <v>44</v>
      </c>
      <c r="J21" s="94" t="s">
        <v>45</v>
      </c>
      <c r="K21" s="95">
        <f t="shared" si="1"/>
        <v>1.494</v>
      </c>
      <c r="L21" s="96">
        <f t="shared" si="2"/>
        <v>1.246</v>
      </c>
      <c r="M21" s="97"/>
      <c r="N21" s="98"/>
    </row>
    <row r="22" spans="2:14" ht="36" customHeight="1" thickBot="1" x14ac:dyDescent="0.3">
      <c r="B22" s="59">
        <v>8</v>
      </c>
      <c r="C22" s="88">
        <v>291</v>
      </c>
      <c r="D22" s="88">
        <v>597</v>
      </c>
      <c r="E22" s="89">
        <v>2</v>
      </c>
      <c r="F22" s="90">
        <v>1013</v>
      </c>
      <c r="G22" s="91" t="s">
        <v>41</v>
      </c>
      <c r="H22" s="92">
        <f t="shared" si="0"/>
        <v>0.34745399999999999</v>
      </c>
      <c r="I22" s="93" t="s">
        <v>44</v>
      </c>
      <c r="J22" s="94" t="s">
        <v>45</v>
      </c>
      <c r="K22" s="95">
        <f t="shared" si="1"/>
        <v>3.552</v>
      </c>
      <c r="L22" s="96">
        <f t="shared" si="2"/>
        <v>3.056</v>
      </c>
      <c r="M22" s="97"/>
      <c r="N22" s="98"/>
    </row>
    <row r="23" spans="2:14" ht="36" customHeight="1" thickBot="1" x14ac:dyDescent="0.3">
      <c r="B23" s="59">
        <v>9</v>
      </c>
      <c r="C23" s="88">
        <v>737</v>
      </c>
      <c r="D23" s="88">
        <v>447</v>
      </c>
      <c r="E23" s="89">
        <v>2</v>
      </c>
      <c r="F23" s="90">
        <v>1013</v>
      </c>
      <c r="G23" s="91" t="s">
        <v>41</v>
      </c>
      <c r="H23" s="92">
        <f t="shared" si="0"/>
        <v>0.65887799999999996</v>
      </c>
      <c r="I23" s="93" t="s">
        <v>49</v>
      </c>
      <c r="J23" s="94" t="s">
        <v>45</v>
      </c>
      <c r="K23" s="95">
        <f t="shared" si="1"/>
        <v>4.7359999999999998</v>
      </c>
      <c r="L23" s="96">
        <f t="shared" si="2"/>
        <v>4.24</v>
      </c>
      <c r="M23" s="97"/>
      <c r="N23" s="98"/>
    </row>
    <row r="24" spans="2:14" ht="36" customHeight="1" thickBot="1" x14ac:dyDescent="0.3">
      <c r="B24" s="59">
        <v>10</v>
      </c>
      <c r="C24" s="88">
        <v>737</v>
      </c>
      <c r="D24" s="88">
        <v>547</v>
      </c>
      <c r="E24" s="89">
        <v>1</v>
      </c>
      <c r="F24" s="90">
        <v>1013</v>
      </c>
      <c r="G24" s="91" t="s">
        <v>41</v>
      </c>
      <c r="H24" s="92">
        <f t="shared" si="0"/>
        <v>0.40313900000000003</v>
      </c>
      <c r="I24" s="93" t="s">
        <v>49</v>
      </c>
      <c r="J24" s="94" t="s">
        <v>45</v>
      </c>
      <c r="K24" s="95">
        <f t="shared" si="1"/>
        <v>2.5680000000000001</v>
      </c>
      <c r="L24" s="96">
        <f t="shared" si="2"/>
        <v>2.3199999999999998</v>
      </c>
      <c r="M24" s="97"/>
      <c r="N24" s="98"/>
    </row>
    <row r="25" spans="2:14" ht="36" customHeight="1" thickBot="1" x14ac:dyDescent="0.3">
      <c r="B25" s="59">
        <v>11</v>
      </c>
      <c r="C25" s="88">
        <v>740</v>
      </c>
      <c r="D25" s="88">
        <v>60</v>
      </c>
      <c r="E25" s="89">
        <v>1</v>
      </c>
      <c r="F25" s="90">
        <v>1013</v>
      </c>
      <c r="G25" s="91" t="s">
        <v>41</v>
      </c>
      <c r="H25" s="92">
        <f t="shared" si="0"/>
        <v>4.4400000000000002E-2</v>
      </c>
      <c r="I25" s="93" t="s">
        <v>48</v>
      </c>
      <c r="J25" s="94" t="s">
        <v>47</v>
      </c>
      <c r="K25" s="95">
        <f t="shared" si="1"/>
        <v>1.6</v>
      </c>
      <c r="L25" s="96">
        <f t="shared" si="2"/>
        <v>1.3520000000000001</v>
      </c>
      <c r="M25" s="97"/>
      <c r="N25" s="98"/>
    </row>
    <row r="26" spans="2:14" ht="36" customHeight="1" thickBot="1" x14ac:dyDescent="0.3">
      <c r="B26" s="59">
        <v>12</v>
      </c>
      <c r="C26" s="88">
        <v>150</v>
      </c>
      <c r="D26" s="88">
        <v>597</v>
      </c>
      <c r="E26" s="89">
        <v>1</v>
      </c>
      <c r="F26" s="90">
        <v>1013</v>
      </c>
      <c r="G26" s="91" t="s">
        <v>41</v>
      </c>
      <c r="H26" s="92">
        <f t="shared" si="0"/>
        <v>8.9550000000000005E-2</v>
      </c>
      <c r="I26" s="93" t="s">
        <v>44</v>
      </c>
      <c r="J26" s="94" t="s">
        <v>45</v>
      </c>
      <c r="K26" s="95">
        <f t="shared" si="1"/>
        <v>1.494</v>
      </c>
      <c r="L26" s="96">
        <f t="shared" si="2"/>
        <v>1.246</v>
      </c>
      <c r="M26" s="97"/>
      <c r="N26" s="98"/>
    </row>
    <row r="27" spans="2:14" ht="50.25" customHeight="1" thickBot="1" x14ac:dyDescent="0.3">
      <c r="B27" s="59">
        <v>13</v>
      </c>
      <c r="C27" s="88">
        <v>291</v>
      </c>
      <c r="D27" s="88">
        <v>597</v>
      </c>
      <c r="E27" s="89">
        <v>2</v>
      </c>
      <c r="F27" s="90">
        <v>1013</v>
      </c>
      <c r="G27" s="91" t="s">
        <v>41</v>
      </c>
      <c r="H27" s="92">
        <f t="shared" si="0"/>
        <v>0.34745399999999999</v>
      </c>
      <c r="I27" s="93" t="s">
        <v>44</v>
      </c>
      <c r="J27" s="94" t="s">
        <v>45</v>
      </c>
      <c r="K27" s="95">
        <f t="shared" si="1"/>
        <v>3.552</v>
      </c>
      <c r="L27" s="96">
        <f t="shared" si="2"/>
        <v>3.056</v>
      </c>
      <c r="M27" s="97"/>
      <c r="N27" s="98"/>
    </row>
    <row r="28" spans="2:14" ht="36" customHeight="1" thickBot="1" x14ac:dyDescent="0.3">
      <c r="B28" s="59">
        <v>14</v>
      </c>
      <c r="C28" s="88">
        <v>740</v>
      </c>
      <c r="D28" s="88">
        <v>200</v>
      </c>
      <c r="E28" s="89">
        <v>1</v>
      </c>
      <c r="F28" s="90">
        <v>1013</v>
      </c>
      <c r="G28" s="91" t="s">
        <v>41</v>
      </c>
      <c r="H28" s="92">
        <f t="shared" si="0"/>
        <v>0.14799999999999999</v>
      </c>
      <c r="I28" s="93" t="s">
        <v>48</v>
      </c>
      <c r="J28" s="94" t="s">
        <v>47</v>
      </c>
      <c r="K28" s="95">
        <f t="shared" si="1"/>
        <v>1.88</v>
      </c>
      <c r="L28" s="96">
        <f t="shared" si="2"/>
        <v>1.6319999999999999</v>
      </c>
      <c r="M28" s="97"/>
      <c r="N28" s="98"/>
    </row>
    <row r="29" spans="2:14" ht="36" customHeight="1" thickBot="1" x14ac:dyDescent="0.3">
      <c r="B29" s="59">
        <v>15</v>
      </c>
      <c r="C29" s="88">
        <v>737</v>
      </c>
      <c r="D29" s="88">
        <v>397</v>
      </c>
      <c r="E29" s="89">
        <v>1</v>
      </c>
      <c r="F29" s="90">
        <v>1013</v>
      </c>
      <c r="G29" s="91" t="s">
        <v>41</v>
      </c>
      <c r="H29" s="92">
        <f t="shared" si="0"/>
        <v>0.29258899999999999</v>
      </c>
      <c r="I29" s="93" t="s">
        <v>49</v>
      </c>
      <c r="J29" s="94" t="s">
        <v>45</v>
      </c>
      <c r="K29" s="95">
        <f t="shared" si="1"/>
        <v>2.2679999999999998</v>
      </c>
      <c r="L29" s="96">
        <f t="shared" si="2"/>
        <v>2.02</v>
      </c>
      <c r="M29" s="97"/>
      <c r="N29" s="98"/>
    </row>
    <row r="30" spans="2:14" ht="36" customHeight="1" thickBot="1" x14ac:dyDescent="0.3">
      <c r="B30" s="59">
        <v>16</v>
      </c>
      <c r="C30" s="88">
        <v>737</v>
      </c>
      <c r="D30" s="88">
        <v>597</v>
      </c>
      <c r="E30" s="89">
        <v>1</v>
      </c>
      <c r="F30" s="90">
        <v>1013</v>
      </c>
      <c r="G30" s="91" t="s">
        <v>41</v>
      </c>
      <c r="H30" s="92">
        <f t="shared" si="0"/>
        <v>0.43998900000000002</v>
      </c>
      <c r="I30" s="93" t="s">
        <v>49</v>
      </c>
      <c r="J30" s="94" t="s">
        <v>45</v>
      </c>
      <c r="K30" s="95">
        <f t="shared" si="1"/>
        <v>2.6680000000000001</v>
      </c>
      <c r="L30" s="96">
        <f t="shared" si="2"/>
        <v>2.42</v>
      </c>
      <c r="M30" s="97"/>
      <c r="N30" s="98"/>
    </row>
    <row r="31" spans="2:14" ht="36" customHeight="1" thickBot="1" x14ac:dyDescent="0.3">
      <c r="B31" s="59">
        <v>17</v>
      </c>
      <c r="C31" s="88">
        <v>1437</v>
      </c>
      <c r="D31" s="88">
        <v>570</v>
      </c>
      <c r="E31" s="89">
        <v>1</v>
      </c>
      <c r="F31" s="90">
        <v>1013</v>
      </c>
      <c r="G31" s="91" t="s">
        <v>41</v>
      </c>
      <c r="H31" s="92">
        <f t="shared" si="0"/>
        <v>0.81908999999999998</v>
      </c>
      <c r="I31" s="93" t="s">
        <v>46</v>
      </c>
      <c r="J31" s="94" t="s">
        <v>47</v>
      </c>
      <c r="K31" s="95">
        <f t="shared" si="1"/>
        <v>4.0140000000000002</v>
      </c>
      <c r="L31" s="96">
        <f t="shared" si="2"/>
        <v>3.766</v>
      </c>
      <c r="M31" s="97"/>
      <c r="N31" s="98"/>
    </row>
    <row r="32" spans="2:14" ht="36" customHeight="1" thickBot="1" x14ac:dyDescent="0.3">
      <c r="B32" s="59">
        <v>18</v>
      </c>
      <c r="C32" s="88">
        <v>836</v>
      </c>
      <c r="D32" s="88">
        <v>597</v>
      </c>
      <c r="E32" s="89">
        <v>1</v>
      </c>
      <c r="F32" s="90">
        <v>1013</v>
      </c>
      <c r="G32" s="91" t="s">
        <v>41</v>
      </c>
      <c r="H32" s="92">
        <f t="shared" si="0"/>
        <v>0.49909199999999998</v>
      </c>
      <c r="I32" s="93" t="s">
        <v>49</v>
      </c>
      <c r="J32" s="94" t="s">
        <v>45</v>
      </c>
      <c r="K32" s="95">
        <f t="shared" si="1"/>
        <v>2.8660000000000001</v>
      </c>
      <c r="L32" s="96">
        <f t="shared" si="2"/>
        <v>2.6179999999999999</v>
      </c>
      <c r="M32" s="97"/>
      <c r="N32" s="98"/>
    </row>
    <row r="33" spans="2:14" ht="36" customHeight="1" thickBot="1" x14ac:dyDescent="0.3">
      <c r="B33" s="59">
        <v>19</v>
      </c>
      <c r="C33" s="88">
        <v>207</v>
      </c>
      <c r="D33" s="88">
        <v>617</v>
      </c>
      <c r="E33" s="89">
        <v>1</v>
      </c>
      <c r="F33" s="90">
        <v>1013</v>
      </c>
      <c r="G33" s="91" t="s">
        <v>41</v>
      </c>
      <c r="H33" s="92">
        <f t="shared" si="0"/>
        <v>0.127719</v>
      </c>
      <c r="I33" s="93" t="s">
        <v>49</v>
      </c>
      <c r="J33" s="94" t="s">
        <v>45</v>
      </c>
      <c r="K33" s="95">
        <f t="shared" si="1"/>
        <v>1.6479999999999999</v>
      </c>
      <c r="L33" s="96">
        <f t="shared" si="2"/>
        <v>1.4</v>
      </c>
      <c r="M33" s="97"/>
      <c r="N33" s="98"/>
    </row>
    <row r="34" spans="2:14" ht="36" customHeight="1" thickBot="1" x14ac:dyDescent="0.3">
      <c r="B34" s="59">
        <v>20</v>
      </c>
      <c r="C34" s="88">
        <v>230</v>
      </c>
      <c r="D34" s="88">
        <v>602</v>
      </c>
      <c r="E34" s="89">
        <v>1</v>
      </c>
      <c r="F34" s="90">
        <v>1013</v>
      </c>
      <c r="G34" s="91" t="s">
        <v>41</v>
      </c>
      <c r="H34" s="92">
        <f t="shared" si="0"/>
        <v>0.13846</v>
      </c>
      <c r="I34" s="93" t="s">
        <v>42</v>
      </c>
      <c r="J34" s="94" t="s">
        <v>47</v>
      </c>
      <c r="K34" s="95">
        <f t="shared" si="1"/>
        <v>1.6639999999999999</v>
      </c>
      <c r="L34" s="96">
        <f t="shared" si="2"/>
        <v>1.4159999999999999</v>
      </c>
      <c r="M34" s="97"/>
      <c r="N34" s="98"/>
    </row>
    <row r="35" spans="2:14" ht="36" customHeight="1" thickBot="1" x14ac:dyDescent="0.3">
      <c r="B35" s="59">
        <v>21</v>
      </c>
      <c r="C35" s="88">
        <v>2045</v>
      </c>
      <c r="D35" s="88">
        <v>200</v>
      </c>
      <c r="E35" s="89">
        <v>1</v>
      </c>
      <c r="F35" s="90">
        <v>1013</v>
      </c>
      <c r="G35" s="91" t="s">
        <v>41</v>
      </c>
      <c r="H35" s="92">
        <f t="shared" si="0"/>
        <v>0.40899999999999997</v>
      </c>
      <c r="I35" s="93" t="s">
        <v>42</v>
      </c>
      <c r="J35" s="94" t="s">
        <v>50</v>
      </c>
      <c r="K35" s="95">
        <f t="shared" si="1"/>
        <v>4.49</v>
      </c>
      <c r="L35" s="96">
        <f t="shared" si="2"/>
        <v>4.242</v>
      </c>
      <c r="M35" s="97"/>
      <c r="N35" s="98"/>
    </row>
    <row r="36" spans="2:14" ht="36" customHeight="1" thickBot="1" x14ac:dyDescent="0.3">
      <c r="B36" s="59">
        <v>22</v>
      </c>
      <c r="C36" s="88">
        <v>94</v>
      </c>
      <c r="D36" s="88">
        <v>1260</v>
      </c>
      <c r="E36" s="89">
        <v>1</v>
      </c>
      <c r="F36" s="90">
        <v>1013</v>
      </c>
      <c r="G36" s="91" t="s">
        <v>41</v>
      </c>
      <c r="H36" s="92">
        <f t="shared" si="0"/>
        <v>0.11844</v>
      </c>
      <c r="I36" s="93" t="s">
        <v>51</v>
      </c>
      <c r="J36" s="94" t="s">
        <v>47</v>
      </c>
      <c r="K36" s="95">
        <f t="shared" si="1"/>
        <v>2.7080000000000002</v>
      </c>
      <c r="L36" s="96">
        <f t="shared" si="2"/>
        <v>2.46</v>
      </c>
      <c r="M36" s="97"/>
      <c r="N36" s="98"/>
    </row>
    <row r="37" spans="2:14" ht="40.5" customHeight="1" thickBot="1" x14ac:dyDescent="0.3">
      <c r="B37" s="59">
        <v>23</v>
      </c>
      <c r="C37" s="88">
        <v>94</v>
      </c>
      <c r="D37" s="88">
        <v>2500</v>
      </c>
      <c r="E37" s="89">
        <v>2</v>
      </c>
      <c r="F37" s="90">
        <v>1013</v>
      </c>
      <c r="G37" s="91" t="s">
        <v>41</v>
      </c>
      <c r="H37" s="92">
        <f t="shared" si="0"/>
        <v>0.47</v>
      </c>
      <c r="I37" s="93" t="s">
        <v>51</v>
      </c>
      <c r="J37" s="94" t="s">
        <v>47</v>
      </c>
      <c r="K37" s="95">
        <f t="shared" si="1"/>
        <v>10.375999999999999</v>
      </c>
      <c r="L37" s="96">
        <f t="shared" si="2"/>
        <v>9.8800000000000008</v>
      </c>
      <c r="M37" s="97"/>
      <c r="N37" s="98"/>
    </row>
    <row r="38" spans="2:14" ht="45.75" customHeight="1" thickBot="1" x14ac:dyDescent="0.3">
      <c r="B38" s="59">
        <v>24</v>
      </c>
      <c r="C38" s="88">
        <v>94</v>
      </c>
      <c r="D38" s="88">
        <v>2040</v>
      </c>
      <c r="E38" s="89">
        <v>1</v>
      </c>
      <c r="F38" s="90">
        <v>1013</v>
      </c>
      <c r="G38" s="91" t="s">
        <v>41</v>
      </c>
      <c r="H38" s="92">
        <f t="shared" si="0"/>
        <v>0.19176000000000001</v>
      </c>
      <c r="I38" s="93" t="s">
        <v>51</v>
      </c>
      <c r="J38" s="94" t="s">
        <v>47</v>
      </c>
      <c r="K38" s="95">
        <f t="shared" si="1"/>
        <v>4.2679999999999998</v>
      </c>
      <c r="L38" s="96">
        <f t="shared" si="2"/>
        <v>4.0199999999999996</v>
      </c>
      <c r="M38" s="97"/>
      <c r="N38" s="98"/>
    </row>
    <row r="39" spans="2:14" ht="36" customHeight="1" thickBot="1" x14ac:dyDescent="0.3">
      <c r="B39" s="59">
        <v>25</v>
      </c>
      <c r="C39" s="88">
        <v>800</v>
      </c>
      <c r="D39" s="88">
        <v>60</v>
      </c>
      <c r="E39" s="89">
        <v>1</v>
      </c>
      <c r="F39" s="90">
        <v>1013</v>
      </c>
      <c r="G39" s="91" t="s">
        <v>41</v>
      </c>
      <c r="H39" s="92">
        <f t="shared" si="0"/>
        <v>4.8000000000000001E-2</v>
      </c>
      <c r="I39" s="93" t="s">
        <v>48</v>
      </c>
      <c r="J39" s="94" t="s">
        <v>47</v>
      </c>
      <c r="K39" s="95">
        <f t="shared" si="1"/>
        <v>1.72</v>
      </c>
      <c r="L39" s="96">
        <f t="shared" si="2"/>
        <v>1.472</v>
      </c>
      <c r="M39" s="97"/>
      <c r="N39" s="98"/>
    </row>
    <row r="40" spans="2:14" ht="41.25" customHeight="1" thickBot="1" x14ac:dyDescent="0.3">
      <c r="B40" s="59">
        <v>26</v>
      </c>
      <c r="C40" s="88">
        <v>797</v>
      </c>
      <c r="D40" s="88">
        <v>322</v>
      </c>
      <c r="E40" s="89">
        <v>2</v>
      </c>
      <c r="F40" s="90">
        <v>1013</v>
      </c>
      <c r="G40" s="91" t="s">
        <v>41</v>
      </c>
      <c r="H40" s="92">
        <f t="shared" si="0"/>
        <v>0.51326799999999995</v>
      </c>
      <c r="I40" s="93" t="s">
        <v>49</v>
      </c>
      <c r="J40" s="94" t="s">
        <v>52</v>
      </c>
      <c r="K40" s="95">
        <f t="shared" si="1"/>
        <v>4.476</v>
      </c>
      <c r="L40" s="96">
        <f t="shared" si="2"/>
        <v>3.98</v>
      </c>
      <c r="M40" s="97"/>
      <c r="N40" s="98"/>
    </row>
    <row r="41" spans="2:14" ht="36" customHeight="1" thickBot="1" x14ac:dyDescent="0.3">
      <c r="B41" s="59">
        <v>27</v>
      </c>
      <c r="C41" s="88">
        <v>800</v>
      </c>
      <c r="D41" s="88">
        <v>333</v>
      </c>
      <c r="E41" s="89">
        <v>3</v>
      </c>
      <c r="F41" s="90">
        <v>1013</v>
      </c>
      <c r="G41" s="91" t="s">
        <v>41</v>
      </c>
      <c r="H41" s="92">
        <f t="shared" si="0"/>
        <v>0.79920000000000002</v>
      </c>
      <c r="I41" s="93" t="s">
        <v>42</v>
      </c>
      <c r="J41" s="94" t="s">
        <v>47</v>
      </c>
      <c r="K41" s="95">
        <f t="shared" si="1"/>
        <v>6.798</v>
      </c>
      <c r="L41" s="96">
        <f t="shared" si="2"/>
        <v>6.0540000000000003</v>
      </c>
      <c r="M41" s="97"/>
      <c r="N41" s="98"/>
    </row>
    <row r="42" spans="2:14" ht="36" customHeight="1" thickBot="1" x14ac:dyDescent="0.3">
      <c r="B42" s="59">
        <v>28</v>
      </c>
      <c r="C42" s="88">
        <v>800</v>
      </c>
      <c r="D42" s="88">
        <v>180</v>
      </c>
      <c r="E42" s="89">
        <v>1</v>
      </c>
      <c r="F42" s="90">
        <v>1013</v>
      </c>
      <c r="G42" s="91" t="s">
        <v>41</v>
      </c>
      <c r="H42" s="92">
        <f t="shared" si="0"/>
        <v>0.14399999999999999</v>
      </c>
      <c r="I42" s="99" t="s">
        <v>48</v>
      </c>
      <c r="J42" s="100" t="s">
        <v>47</v>
      </c>
      <c r="K42" s="95">
        <f t="shared" si="1"/>
        <v>1.96</v>
      </c>
      <c r="L42" s="96">
        <f t="shared" si="2"/>
        <v>1.712</v>
      </c>
      <c r="M42" s="97"/>
      <c r="N42" s="98"/>
    </row>
    <row r="43" spans="2:14" ht="36" customHeight="1" thickBot="1" x14ac:dyDescent="0.3">
      <c r="B43" s="59">
        <v>29</v>
      </c>
      <c r="C43" s="88">
        <v>797</v>
      </c>
      <c r="D43" s="88">
        <v>364</v>
      </c>
      <c r="E43" s="89">
        <v>2</v>
      </c>
      <c r="F43" s="90">
        <v>1013</v>
      </c>
      <c r="G43" s="91" t="s">
        <v>41</v>
      </c>
      <c r="H43" s="92">
        <f t="shared" si="0"/>
        <v>0.58021599999999995</v>
      </c>
      <c r="I43" s="99" t="s">
        <v>49</v>
      </c>
      <c r="J43" s="100" t="s">
        <v>45</v>
      </c>
      <c r="K43" s="95">
        <f t="shared" si="1"/>
        <v>4.6440000000000001</v>
      </c>
      <c r="L43" s="96">
        <f t="shared" si="2"/>
        <v>4.1479999999999997</v>
      </c>
      <c r="M43" s="97"/>
      <c r="N43" s="98"/>
    </row>
    <row r="44" spans="2:14" ht="36" customHeight="1" thickBot="1" x14ac:dyDescent="0.3">
      <c r="B44" s="59">
        <v>30</v>
      </c>
      <c r="C44" s="88">
        <v>797</v>
      </c>
      <c r="D44" s="88">
        <v>457</v>
      </c>
      <c r="E44" s="89">
        <v>1</v>
      </c>
      <c r="F44" s="90">
        <v>1013</v>
      </c>
      <c r="G44" s="91" t="s">
        <v>41</v>
      </c>
      <c r="H44" s="92">
        <f t="shared" si="0"/>
        <v>0.36422900000000002</v>
      </c>
      <c r="I44" s="99" t="s">
        <v>49</v>
      </c>
      <c r="J44" s="100" t="s">
        <v>45</v>
      </c>
      <c r="K44" s="95">
        <f t="shared" si="1"/>
        <v>2.508</v>
      </c>
      <c r="L44" s="96">
        <f t="shared" si="2"/>
        <v>2.2599999999999998</v>
      </c>
      <c r="M44" s="97"/>
      <c r="N44" s="98"/>
    </row>
    <row r="45" spans="2:14" ht="36" customHeight="1" thickBot="1" x14ac:dyDescent="0.3">
      <c r="B45" s="59">
        <v>31</v>
      </c>
      <c r="C45" s="88">
        <v>756</v>
      </c>
      <c r="D45" s="88">
        <v>597</v>
      </c>
      <c r="E45" s="89">
        <v>1</v>
      </c>
      <c r="F45" s="90">
        <v>1013</v>
      </c>
      <c r="G45" s="91" t="s">
        <v>41</v>
      </c>
      <c r="H45" s="92">
        <f t="shared" si="0"/>
        <v>0.45133200000000001</v>
      </c>
      <c r="I45" s="99" t="s">
        <v>49</v>
      </c>
      <c r="J45" s="100" t="s">
        <v>45</v>
      </c>
      <c r="K45" s="95">
        <f t="shared" si="1"/>
        <v>2.706</v>
      </c>
      <c r="L45" s="96">
        <f t="shared" si="2"/>
        <v>2.4580000000000002</v>
      </c>
      <c r="M45" s="97"/>
      <c r="N45" s="98"/>
    </row>
    <row r="46" spans="2:14" ht="36" customHeight="1" thickBot="1" x14ac:dyDescent="0.3">
      <c r="B46" s="59">
        <v>32</v>
      </c>
      <c r="C46" s="88">
        <v>800</v>
      </c>
      <c r="D46" s="88">
        <v>180</v>
      </c>
      <c r="E46" s="89">
        <v>1</v>
      </c>
      <c r="F46" s="90">
        <v>1013</v>
      </c>
      <c r="G46" s="91" t="s">
        <v>41</v>
      </c>
      <c r="H46" s="92">
        <f t="shared" si="0"/>
        <v>0.14399999999999999</v>
      </c>
      <c r="I46" s="99" t="s">
        <v>48</v>
      </c>
      <c r="J46" s="100" t="s">
        <v>47</v>
      </c>
      <c r="K46" s="95">
        <f t="shared" si="1"/>
        <v>1.96</v>
      </c>
      <c r="L46" s="96">
        <f t="shared" si="2"/>
        <v>1.712</v>
      </c>
      <c r="M46" s="97"/>
      <c r="N46" s="98"/>
    </row>
    <row r="47" spans="2:14" ht="36" customHeight="1" thickBot="1" x14ac:dyDescent="0.3">
      <c r="B47" s="59">
        <v>33</v>
      </c>
      <c r="C47" s="88">
        <v>797</v>
      </c>
      <c r="D47" s="88">
        <v>267</v>
      </c>
      <c r="E47" s="89">
        <v>1</v>
      </c>
      <c r="F47" s="90">
        <v>1013</v>
      </c>
      <c r="G47" s="91" t="s">
        <v>41</v>
      </c>
      <c r="H47" s="92">
        <f t="shared" si="0"/>
        <v>0.21279899999999999</v>
      </c>
      <c r="I47" s="99" t="s">
        <v>49</v>
      </c>
      <c r="J47" s="100" t="s">
        <v>45</v>
      </c>
      <c r="K47" s="95">
        <f t="shared" si="1"/>
        <v>2.1280000000000001</v>
      </c>
      <c r="L47" s="96">
        <f t="shared" si="2"/>
        <v>1.88</v>
      </c>
      <c r="M47" s="97"/>
      <c r="N47" s="98"/>
    </row>
    <row r="48" spans="2:14" ht="36" customHeight="1" thickBot="1" x14ac:dyDescent="0.3">
      <c r="B48" s="59">
        <v>34</v>
      </c>
      <c r="C48" s="88">
        <v>800</v>
      </c>
      <c r="D48" s="88">
        <v>60</v>
      </c>
      <c r="E48" s="89">
        <v>1</v>
      </c>
      <c r="F48" s="90">
        <v>1013</v>
      </c>
      <c r="G48" s="91" t="s">
        <v>41</v>
      </c>
      <c r="H48" s="92">
        <f t="shared" si="0"/>
        <v>4.8000000000000001E-2</v>
      </c>
      <c r="I48" s="99" t="s">
        <v>48</v>
      </c>
      <c r="J48" s="100" t="s">
        <v>47</v>
      </c>
      <c r="K48" s="95">
        <f t="shared" si="1"/>
        <v>1.72</v>
      </c>
      <c r="L48" s="96">
        <f t="shared" si="2"/>
        <v>1.472</v>
      </c>
      <c r="M48" s="97"/>
      <c r="N48" s="98"/>
    </row>
    <row r="49" spans="2:14" ht="36" customHeight="1" thickBot="1" x14ac:dyDescent="0.3">
      <c r="B49" s="59">
        <v>35</v>
      </c>
      <c r="C49" s="88">
        <v>797</v>
      </c>
      <c r="D49" s="88">
        <v>332</v>
      </c>
      <c r="E49" s="89">
        <v>2</v>
      </c>
      <c r="F49" s="90">
        <v>1013</v>
      </c>
      <c r="G49" s="91" t="s">
        <v>41</v>
      </c>
      <c r="H49" s="92">
        <f t="shared" si="0"/>
        <v>0.52920800000000001</v>
      </c>
      <c r="I49" s="99" t="s">
        <v>49</v>
      </c>
      <c r="J49" s="100" t="s">
        <v>45</v>
      </c>
      <c r="K49" s="95">
        <f t="shared" si="1"/>
        <v>4.516</v>
      </c>
      <c r="L49" s="96">
        <f t="shared" si="2"/>
        <v>4.0199999999999996</v>
      </c>
      <c r="M49" s="97"/>
      <c r="N49" s="98"/>
    </row>
    <row r="50" spans="2:14" ht="36" customHeight="1" thickBot="1" x14ac:dyDescent="0.3">
      <c r="B50" s="59">
        <v>36</v>
      </c>
      <c r="C50" s="88">
        <v>620</v>
      </c>
      <c r="D50" s="88">
        <v>200</v>
      </c>
      <c r="E50" s="89">
        <v>1</v>
      </c>
      <c r="F50" s="90">
        <v>1013</v>
      </c>
      <c r="G50" s="91" t="s">
        <v>41</v>
      </c>
      <c r="H50" s="92">
        <f t="shared" si="0"/>
        <v>0.124</v>
      </c>
      <c r="I50" s="99" t="s">
        <v>42</v>
      </c>
      <c r="J50" s="100" t="s">
        <v>47</v>
      </c>
      <c r="K50" s="95">
        <f t="shared" si="1"/>
        <v>1.64</v>
      </c>
      <c r="L50" s="96">
        <f t="shared" si="2"/>
        <v>1.3919999999999999</v>
      </c>
      <c r="M50" s="97"/>
      <c r="N50" s="98"/>
    </row>
    <row r="51" spans="2:14" ht="36" customHeight="1" thickBot="1" x14ac:dyDescent="0.3">
      <c r="B51" s="59">
        <v>37</v>
      </c>
      <c r="C51" s="88"/>
      <c r="D51" s="88"/>
      <c r="E51" s="89">
        <v>3</v>
      </c>
      <c r="F51" s="90">
        <v>1013</v>
      </c>
      <c r="G51" s="91" t="s">
        <v>41</v>
      </c>
      <c r="H51" s="92">
        <f t="shared" si="0"/>
        <v>0</v>
      </c>
      <c r="I51" s="99" t="s">
        <v>53</v>
      </c>
      <c r="J51" s="100" t="s">
        <v>54</v>
      </c>
      <c r="K51" s="95">
        <f t="shared" si="1"/>
        <v>0</v>
      </c>
      <c r="L51" s="96">
        <f t="shared" si="2"/>
        <v>-0.74399999999999999</v>
      </c>
      <c r="M51" s="97"/>
      <c r="N51" s="98"/>
    </row>
    <row r="52" spans="2:14" ht="18.95" customHeight="1" thickBot="1" x14ac:dyDescent="0.5">
      <c r="B52" s="70" t="s">
        <v>3</v>
      </c>
      <c r="C52" s="71"/>
      <c r="D52" s="72"/>
      <c r="E52" s="73"/>
      <c r="F52" s="74"/>
      <c r="G52" s="75"/>
      <c r="H52" s="76"/>
      <c r="I52" s="76"/>
      <c r="J52" s="77"/>
      <c r="K52" s="27" t="s">
        <v>26</v>
      </c>
      <c r="L52" s="27" t="s">
        <v>26</v>
      </c>
      <c r="M52" s="42"/>
      <c r="N52" s="52"/>
    </row>
    <row r="53" spans="2:14" ht="25.5" customHeight="1" thickBot="1" x14ac:dyDescent="0.3">
      <c r="B53" s="62" t="s">
        <v>18</v>
      </c>
      <c r="C53" s="4"/>
      <c r="D53" s="20"/>
      <c r="E53" s="20">
        <f>SUM(E15:E51)</f>
        <v>49</v>
      </c>
      <c r="F53" s="30"/>
      <c r="G53" s="29"/>
      <c r="H53" s="2" t="s">
        <v>7</v>
      </c>
      <c r="I53" s="106"/>
      <c r="J53" s="107"/>
      <c r="K53" s="6">
        <f>SUM(K15:K51)</f>
        <v>109.16400000000002</v>
      </c>
      <c r="L53" s="28">
        <f>SUM(L15:L51)</f>
        <v>97.011999999999986</v>
      </c>
      <c r="M53" s="42"/>
      <c r="N53" s="53" t="s">
        <v>32</v>
      </c>
    </row>
    <row r="54" spans="2:14" ht="25.5" customHeight="1" x14ac:dyDescent="0.3">
      <c r="B54" s="62" t="s">
        <v>8</v>
      </c>
      <c r="C54" s="4"/>
      <c r="D54" s="21"/>
      <c r="E54" s="33">
        <v>11</v>
      </c>
      <c r="F54" s="31" t="str">
        <f>IF(D54&gt;=3,E54*(1-5%),"")</f>
        <v/>
      </c>
      <c r="G54" s="29"/>
      <c r="H54" s="21">
        <f>SUM(H15:H51)</f>
        <v>11.229563000000002</v>
      </c>
      <c r="I54" s="46" t="s">
        <v>33</v>
      </c>
      <c r="J54" s="18"/>
      <c r="M54" s="54"/>
      <c r="N54" s="55"/>
    </row>
    <row r="55" spans="2:14" ht="25.5" customHeight="1" x14ac:dyDescent="0.3">
      <c r="B55" s="62"/>
      <c r="C55" s="47"/>
      <c r="D55" s="47"/>
      <c r="E55" s="33"/>
      <c r="F55" s="32"/>
      <c r="G55" s="29"/>
      <c r="H55" s="43"/>
      <c r="I55" s="4"/>
      <c r="J55" s="18"/>
      <c r="M55" s="56"/>
      <c r="N55" s="57"/>
    </row>
    <row r="56" spans="2:14" ht="33" customHeight="1" x14ac:dyDescent="0.3">
      <c r="B56" s="19"/>
      <c r="C56" s="44"/>
      <c r="D56" s="45"/>
      <c r="E56" s="33"/>
      <c r="F56" s="32"/>
      <c r="G56" s="29"/>
      <c r="H56" s="64"/>
      <c r="I56" s="63"/>
      <c r="J56" s="50"/>
      <c r="M56" s="56"/>
      <c r="N56" s="57"/>
    </row>
    <row r="57" spans="2:14" ht="36" customHeight="1" x14ac:dyDescent="0.35">
      <c r="B57" s="78" t="s">
        <v>24</v>
      </c>
      <c r="C57" s="4"/>
      <c r="D57" s="3"/>
      <c r="E57" s="3"/>
      <c r="F57" s="3"/>
      <c r="G57" s="79" t="s">
        <v>25</v>
      </c>
      <c r="H57" s="4"/>
      <c r="I57" s="4"/>
      <c r="J57" s="57"/>
      <c r="M57" s="56"/>
      <c r="N57" s="57"/>
    </row>
    <row r="58" spans="2:14" ht="32.25" customHeight="1" thickBot="1" x14ac:dyDescent="0.4">
      <c r="B58" s="80" t="s">
        <v>20</v>
      </c>
      <c r="C58" s="23"/>
      <c r="D58" s="81" t="s">
        <v>19</v>
      </c>
      <c r="E58" s="24"/>
      <c r="F58" s="24"/>
      <c r="G58" s="82" t="s">
        <v>34</v>
      </c>
      <c r="H58" s="83"/>
      <c r="I58" s="81" t="s">
        <v>19</v>
      </c>
      <c r="J58" s="58"/>
      <c r="M58" s="22"/>
      <c r="N58" s="58"/>
    </row>
    <row r="62" spans="2:14" ht="18.95" customHeight="1" x14ac:dyDescent="0.35">
      <c r="C62" s="1"/>
    </row>
    <row r="64" spans="2:14" ht="18.95" customHeight="1" x14ac:dyDescent="0.35">
      <c r="C64" s="26"/>
    </row>
    <row r="65" spans="3:3" ht="18.95" customHeight="1" x14ac:dyDescent="0.35">
      <c r="C65" s="26"/>
    </row>
  </sheetData>
  <sheetProtection selectLockedCells="1"/>
  <mergeCells count="15">
    <mergeCell ref="K13:L13"/>
    <mergeCell ref="H7:J7"/>
    <mergeCell ref="H9:J9"/>
    <mergeCell ref="H6:J6"/>
    <mergeCell ref="F13:F14"/>
    <mergeCell ref="G13:G14"/>
    <mergeCell ref="J13:J14"/>
    <mergeCell ref="I13:I14"/>
    <mergeCell ref="H2:J2"/>
    <mergeCell ref="H3:J3"/>
    <mergeCell ref="I53:J53"/>
    <mergeCell ref="H4:J4"/>
    <mergeCell ref="G8:H8"/>
    <mergeCell ref="I8:J8"/>
    <mergeCell ref="H10:J10"/>
  </mergeCells>
  <phoneticPr fontId="24" type="noConversion"/>
  <pageMargins left="0.39370078740157483" right="0" top="0" bottom="0" header="0" footer="0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2024-04-05T08:15:28Z</dcterms:modified>
</cp:coreProperties>
</file>