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hidePivotFieldList="1" defaultThemeVersion="166925"/>
  <mc:AlternateContent xmlns:mc="http://schemas.openxmlformats.org/markup-compatibility/2006">
    <mc:Choice Requires="x15">
      <x15ac:absPath xmlns:x15ac="http://schemas.microsoft.com/office/spreadsheetml/2010/11/ac" url="https://inmotionautocelaya-my.sharepoint.com/personal/asesores_servicio_inmotionautocelaya_onmicrosoft_com/Documents/"/>
    </mc:Choice>
  </mc:AlternateContent>
  <xr:revisionPtr revIDLastSave="11785" documentId="13_ncr:1_{E87CF1E0-2BC1-46DE-A8A0-598B4C6C7F53}" xr6:coauthVersionLast="47" xr6:coauthVersionMax="47" xr10:uidLastSave="{0DDBD552-CCB5-49F6-B536-631E0A52F6C8}"/>
  <bookViews>
    <workbookView xWindow="28680" yWindow="-120" windowWidth="29040" windowHeight="15840" firstSheet="1" activeTab="1" xr2:uid="{9F58E67C-E921-4DDA-A463-5E651DE1F82D}"/>
  </bookViews>
  <sheets>
    <sheet name="LISTAS" sheetId="2" r:id="rId1"/>
    <sheet name="BASE CAMPAÑAS" sheetId="1" r:id="rId2"/>
    <sheet name="T DIN" sheetId="10" r:id="rId3"/>
    <sheet name="Hoja6" sheetId="9" r:id="rId4"/>
    <sheet name="RESUMEN" sheetId="3" r:id="rId5"/>
  </sheets>
  <definedNames>
    <definedName name="_xlnm._FilterDatabase" localSheetId="1" hidden="1">'BASE CAMPAÑAS'!$A$8:$S$250</definedName>
    <definedName name="SegmentaciónDeDatos_ASIGNACIÓN">#N/A</definedName>
  </definedNames>
  <calcPr calcId="191028"/>
  <pivotCaches>
    <pivotCache cacheId="32369"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7" i="1" l="1"/>
  <c r="N3" i="1" l="1"/>
  <c r="N4" i="1"/>
  <c r="N5" i="1"/>
  <c r="N2" i="1"/>
  <c r="D1530" i="1"/>
  <c r="N6" i="1" l="1"/>
  <c r="D1847" i="1"/>
  <c r="D1834" i="1" l="1"/>
  <c r="D1835" i="1"/>
  <c r="D1836" i="1"/>
  <c r="D1837" i="1"/>
  <c r="D1838" i="1"/>
  <c r="D1839" i="1"/>
  <c r="D1840" i="1"/>
  <c r="D1841" i="1"/>
  <c r="D1842" i="1"/>
  <c r="D1843" i="1"/>
  <c r="D1844" i="1"/>
  <c r="D1845" i="1"/>
  <c r="D1846" i="1"/>
  <c r="D1832" i="1"/>
  <c r="D1833" i="1"/>
  <c r="D1819" i="1"/>
  <c r="D1820" i="1"/>
  <c r="D1821" i="1"/>
  <c r="D1822" i="1"/>
  <c r="D1823" i="1"/>
  <c r="D1824" i="1"/>
  <c r="D1825" i="1"/>
  <c r="D1826" i="1"/>
  <c r="D1827" i="1"/>
  <c r="D1828" i="1"/>
  <c r="D1829" i="1"/>
  <c r="D1830" i="1"/>
  <c r="D1831" i="1"/>
  <c r="D1817" i="1"/>
  <c r="D1818" i="1"/>
  <c r="D1812" i="1"/>
  <c r="D1813" i="1"/>
  <c r="D1814" i="1"/>
  <c r="D1815" i="1"/>
  <c r="D1816"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785" i="1"/>
  <c r="D1786" i="1"/>
  <c r="D1787" i="1"/>
  <c r="D1788" i="1"/>
  <c r="D1769" i="1"/>
  <c r="D1770" i="1"/>
  <c r="D1771" i="1"/>
  <c r="D1772" i="1"/>
  <c r="D1773" i="1"/>
  <c r="D1774" i="1"/>
  <c r="D1775" i="1"/>
  <c r="D1776" i="1"/>
  <c r="D1777" i="1"/>
  <c r="D1778" i="1"/>
  <c r="D1779" i="1"/>
  <c r="D1780" i="1"/>
  <c r="D1781" i="1"/>
  <c r="D1782" i="1"/>
  <c r="D1783" i="1"/>
  <c r="D1784" i="1"/>
  <c r="D1762" i="1"/>
  <c r="D1763" i="1"/>
  <c r="D1764" i="1"/>
  <c r="D1765" i="1"/>
  <c r="D1766" i="1"/>
  <c r="D1767" i="1"/>
  <c r="D1768" i="1"/>
  <c r="D1747" i="1"/>
  <c r="D1748" i="1"/>
  <c r="D1749" i="1"/>
  <c r="D1750" i="1"/>
  <c r="D1751" i="1"/>
  <c r="D1752" i="1"/>
  <c r="D1753" i="1"/>
  <c r="D1754" i="1"/>
  <c r="D1755" i="1"/>
  <c r="D1756" i="1"/>
  <c r="D1757" i="1"/>
  <c r="D1758" i="1"/>
  <c r="D1759" i="1"/>
  <c r="D1760" i="1"/>
  <c r="D1761" i="1"/>
  <c r="D1743" i="1"/>
  <c r="D1744" i="1"/>
  <c r="D1745" i="1"/>
  <c r="D1746" i="1"/>
  <c r="D1736" i="1"/>
  <c r="D1737" i="1"/>
  <c r="D1738" i="1"/>
  <c r="D1739" i="1"/>
  <c r="D1740" i="1"/>
  <c r="D1741" i="1"/>
  <c r="D1742" i="1"/>
  <c r="D1734" i="1"/>
  <c r="D1735" i="1"/>
  <c r="D1729" i="1"/>
  <c r="D1730" i="1"/>
  <c r="D1731" i="1"/>
  <c r="D1732" i="1"/>
  <c r="D1733"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693" i="1"/>
  <c r="D1694" i="1"/>
  <c r="D1691" i="1"/>
  <c r="D1692" i="1"/>
  <c r="D1690" i="1"/>
  <c r="D1677" i="1"/>
  <c r="D1678" i="1"/>
  <c r="D1679" i="1"/>
  <c r="D1680" i="1"/>
  <c r="D1681" i="1"/>
  <c r="D1682" i="1"/>
  <c r="D1683" i="1"/>
  <c r="D1684" i="1"/>
  <c r="D1685" i="1"/>
  <c r="D1686" i="1"/>
  <c r="D1687" i="1"/>
  <c r="D1688" i="1"/>
  <c r="D1689" i="1"/>
  <c r="D1676" i="1"/>
  <c r="D1675" i="1"/>
  <c r="D1674" i="1"/>
  <c r="D1673" i="1"/>
  <c r="D1672" i="1"/>
  <c r="D1668" i="1"/>
  <c r="D1669" i="1"/>
  <c r="D1670" i="1"/>
  <c r="D1671"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27" i="1"/>
  <c r="D1628" i="1"/>
  <c r="D1629" i="1"/>
  <c r="D1630" i="1"/>
  <c r="D1631" i="1"/>
  <c r="D1632" i="1"/>
  <c r="D1633" i="1"/>
  <c r="D1634" i="1"/>
  <c r="D1635" i="1"/>
  <c r="D1636" i="1"/>
  <c r="D1637" i="1"/>
  <c r="D1638" i="1"/>
  <c r="D1639" i="1"/>
  <c r="D1156" i="1"/>
  <c r="D1143" i="1"/>
  <c r="D1597" i="1"/>
  <c r="D1598" i="1"/>
  <c r="D1599" i="1"/>
  <c r="D1600" i="1"/>
  <c r="D1601" i="1"/>
  <c r="D1626" i="1"/>
  <c r="D1617" i="1"/>
  <c r="D1618" i="1"/>
  <c r="D1619" i="1"/>
  <c r="D1620" i="1"/>
  <c r="D1621" i="1"/>
  <c r="D1622" i="1"/>
  <c r="D1623" i="1"/>
  <c r="D1624" i="1"/>
  <c r="D1625" i="1"/>
  <c r="D1616" i="1"/>
  <c r="D1615" i="1"/>
  <c r="D1614" i="1"/>
  <c r="D1613" i="1"/>
  <c r="D1612" i="1"/>
  <c r="D1611" i="1"/>
  <c r="D1610" i="1"/>
  <c r="D1609" i="1"/>
  <c r="D1608" i="1"/>
  <c r="D1602" i="1"/>
  <c r="D1603" i="1"/>
  <c r="D1604" i="1"/>
  <c r="D1605" i="1"/>
  <c r="D1606" i="1"/>
  <c r="D1607" i="1"/>
  <c r="D1572" i="1"/>
  <c r="D1596" i="1"/>
  <c r="D1595" i="1"/>
  <c r="D1594" i="1"/>
  <c r="D1593" i="1"/>
  <c r="D1592" i="1"/>
  <c r="D1591" i="1"/>
  <c r="D1590" i="1"/>
  <c r="D1589" i="1"/>
  <c r="D1588" i="1"/>
  <c r="D1587" i="1"/>
  <c r="D1586" i="1"/>
  <c r="D1585" i="1"/>
  <c r="D1584" i="1"/>
  <c r="D1583" i="1"/>
  <c r="D1582" i="1"/>
  <c r="D1581" i="1"/>
  <c r="D1580" i="1"/>
  <c r="D1579" i="1"/>
  <c r="D1578" i="1"/>
  <c r="D1577" i="1"/>
  <c r="D1576" i="1"/>
  <c r="D1575" i="1"/>
  <c r="D1564" i="1"/>
  <c r="D1565" i="1"/>
  <c r="D1566" i="1"/>
  <c r="D1567" i="1"/>
  <c r="D1568" i="1"/>
  <c r="D1569" i="1"/>
  <c r="D1570" i="1"/>
  <c r="D1571" i="1"/>
  <c r="D1573" i="1"/>
  <c r="D1574" i="1"/>
  <c r="D1563" i="1"/>
  <c r="D1562" i="1"/>
  <c r="D1561" i="1"/>
  <c r="D1560" i="1"/>
  <c r="D1559" i="1"/>
  <c r="D1558" i="1"/>
  <c r="D1557" i="1"/>
  <c r="D1520" i="1"/>
  <c r="D1521" i="1"/>
  <c r="D1522" i="1"/>
  <c r="D1523" i="1"/>
  <c r="D1524" i="1"/>
  <c r="D1525" i="1"/>
  <c r="D1526" i="1"/>
  <c r="D1527" i="1"/>
  <c r="D1528" i="1"/>
  <c r="D1529"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11" i="1"/>
  <c r="D1512" i="1"/>
  <c r="D1513" i="1"/>
  <c r="D1514" i="1"/>
  <c r="D1515" i="1"/>
  <c r="D1516" i="1"/>
  <c r="D1517" i="1"/>
  <c r="D1518" i="1"/>
  <c r="D1519" i="1"/>
  <c r="D1492" i="1"/>
  <c r="D1493" i="1"/>
  <c r="D1494" i="1"/>
  <c r="D1495" i="1"/>
  <c r="D1496" i="1"/>
  <c r="D1497" i="1"/>
  <c r="D1498" i="1"/>
  <c r="D1499" i="1"/>
  <c r="D1500" i="1"/>
  <c r="D1501" i="1"/>
  <c r="D1502" i="1"/>
  <c r="D1503" i="1"/>
  <c r="D1504" i="1"/>
  <c r="D1505" i="1"/>
  <c r="D1506" i="1"/>
  <c r="D1507" i="1"/>
  <c r="D1508" i="1"/>
  <c r="D1509" i="1"/>
  <c r="D1510" i="1"/>
  <c r="D1472" i="1"/>
  <c r="D1473" i="1"/>
  <c r="D1474" i="1"/>
  <c r="D1475" i="1"/>
  <c r="D1476" i="1"/>
  <c r="D1477" i="1"/>
  <c r="D1478" i="1"/>
  <c r="D1479" i="1"/>
  <c r="D1480" i="1"/>
  <c r="D1481" i="1"/>
  <c r="D1482" i="1"/>
  <c r="D1483" i="1"/>
  <c r="D1484" i="1"/>
  <c r="D1485" i="1"/>
  <c r="D1486" i="1"/>
  <c r="D1487" i="1"/>
  <c r="D1488" i="1"/>
  <c r="D1489" i="1"/>
  <c r="D1490" i="1"/>
  <c r="D1491" i="1"/>
  <c r="D1465" i="1"/>
  <c r="D1466" i="1"/>
  <c r="D1467" i="1"/>
  <c r="D1468" i="1"/>
  <c r="D1469" i="1"/>
  <c r="D1470" i="1"/>
  <c r="D1471" i="1"/>
  <c r="D1463" i="1"/>
  <c r="D1464" i="1"/>
  <c r="D1451" i="1"/>
  <c r="D1452" i="1"/>
  <c r="D1453" i="1"/>
  <c r="D1454" i="1"/>
  <c r="D1455" i="1"/>
  <c r="D1456" i="1"/>
  <c r="D1457" i="1"/>
  <c r="D1458" i="1"/>
  <c r="D1459" i="1"/>
  <c r="D1460" i="1"/>
  <c r="D1461" i="1"/>
  <c r="D1462" i="1"/>
  <c r="D1436" i="1"/>
  <c r="D1437" i="1"/>
  <c r="D1438" i="1"/>
  <c r="D1439" i="1"/>
  <c r="D1440" i="1"/>
  <c r="D1441" i="1"/>
  <c r="D1442" i="1"/>
  <c r="D1443" i="1"/>
  <c r="D1444" i="1"/>
  <c r="D1445" i="1"/>
  <c r="D1446" i="1"/>
  <c r="D1447" i="1"/>
  <c r="D1448" i="1"/>
  <c r="D1449" i="1"/>
  <c r="D1450" i="1"/>
  <c r="D1429" i="1"/>
  <c r="D1430" i="1"/>
  <c r="D1431" i="1"/>
  <c r="D1432" i="1"/>
  <c r="D1433" i="1"/>
  <c r="D1434" i="1"/>
  <c r="D1435"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061" i="1"/>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5" i="3"/>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35" i="1"/>
  <c r="D1336" i="1"/>
  <c r="D1337" i="1"/>
  <c r="D1338" i="1"/>
  <c r="D1339" i="1"/>
  <c r="D1340" i="1"/>
  <c r="D1341" i="1"/>
  <c r="D1342" i="1"/>
  <c r="D1343" i="1"/>
  <c r="D1344" i="1"/>
  <c r="D1345" i="1"/>
  <c r="D1346" i="1"/>
  <c r="D1347" i="1"/>
  <c r="D1348" i="1"/>
  <c r="D1349" i="1"/>
  <c r="D1350" i="1"/>
  <c r="D1351" i="1"/>
  <c r="D1352" i="1"/>
  <c r="D1330" i="1"/>
  <c r="D1331" i="1"/>
  <c r="D1332" i="1"/>
  <c r="D1333" i="1"/>
  <c r="D1334" i="1"/>
  <c r="D1329" i="1"/>
  <c r="D660" i="1"/>
  <c r="D1321" i="1"/>
  <c r="D1322" i="1"/>
  <c r="D1323" i="1"/>
  <c r="D1324" i="1"/>
  <c r="D1325" i="1"/>
  <c r="D1326" i="1"/>
  <c r="D1327" i="1"/>
  <c r="D1328" i="1"/>
  <c r="D1318" i="1"/>
  <c r="D1319" i="1"/>
  <c r="D1320" i="1"/>
  <c r="D1317" i="1"/>
  <c r="D1296" i="1"/>
  <c r="D1297" i="1"/>
  <c r="D1298" i="1"/>
  <c r="D1299" i="1"/>
  <c r="D1300" i="1"/>
  <c r="D1301" i="1"/>
  <c r="D1302" i="1"/>
  <c r="D1303" i="1"/>
  <c r="D1304" i="1"/>
  <c r="D1305" i="1"/>
  <c r="D1306" i="1"/>
  <c r="D1307" i="1"/>
  <c r="D1308" i="1"/>
  <c r="D1309" i="1"/>
  <c r="D1310" i="1"/>
  <c r="D1311" i="1"/>
  <c r="D1312" i="1"/>
  <c r="D1313" i="1"/>
  <c r="D1314" i="1"/>
  <c r="D1315" i="1"/>
  <c r="D1316" i="1"/>
  <c r="D1288" i="1"/>
  <c r="D1289" i="1"/>
  <c r="D1290" i="1"/>
  <c r="D1291" i="1"/>
  <c r="D1292" i="1"/>
  <c r="D1293" i="1"/>
  <c r="D1294" i="1"/>
  <c r="D1295" i="1"/>
  <c r="D1287" i="1"/>
  <c r="D1270" i="1"/>
  <c r="D1271" i="1"/>
  <c r="D1272" i="1"/>
  <c r="D1273" i="1"/>
  <c r="D1274" i="1"/>
  <c r="D1275" i="1"/>
  <c r="D1276" i="1"/>
  <c r="D1277" i="1"/>
  <c r="D1278" i="1"/>
  <c r="D1279" i="1"/>
  <c r="D1280" i="1"/>
  <c r="D1281" i="1"/>
  <c r="D1282" i="1"/>
  <c r="D1283" i="1"/>
  <c r="D1284" i="1"/>
  <c r="D1285" i="1"/>
  <c r="D1286" i="1"/>
  <c r="D1267" i="1"/>
  <c r="D1268" i="1"/>
  <c r="D1269" i="1"/>
  <c r="D1252" i="1"/>
  <c r="D1253" i="1"/>
  <c r="D1254" i="1"/>
  <c r="D1255" i="1"/>
  <c r="D1256" i="1"/>
  <c r="D1257" i="1"/>
  <c r="D1258" i="1"/>
  <c r="D1259" i="1"/>
  <c r="D1260" i="1"/>
  <c r="D1261" i="1"/>
  <c r="D1262" i="1"/>
  <c r="D1263" i="1"/>
  <c r="D1264" i="1"/>
  <c r="D1265" i="1"/>
  <c r="D1266" i="1"/>
  <c r="D1251" i="1"/>
  <c r="D1248" i="1"/>
  <c r="D1249" i="1"/>
  <c r="D1250" i="1"/>
  <c r="D1238" i="1"/>
  <c r="D1239" i="1"/>
  <c r="D1240" i="1"/>
  <c r="D1241" i="1"/>
  <c r="D1242" i="1"/>
  <c r="D1243" i="1"/>
  <c r="D1244" i="1"/>
  <c r="D1245" i="1"/>
  <c r="D1246" i="1"/>
  <c r="D1247"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191" i="1"/>
  <c r="D1192" i="1"/>
  <c r="D1179" i="1"/>
  <c r="D1180" i="1"/>
  <c r="D1181" i="1"/>
  <c r="D1182" i="1"/>
  <c r="D1183" i="1"/>
  <c r="D1184" i="1"/>
  <c r="D1185" i="1"/>
  <c r="D1186" i="1"/>
  <c r="D1187" i="1"/>
  <c r="D1188" i="1"/>
  <c r="D1189" i="1"/>
  <c r="D1190" i="1"/>
  <c r="D1178" i="1"/>
  <c r="D1175" i="1"/>
  <c r="D1176" i="1"/>
  <c r="D1177" i="1"/>
  <c r="D1168" i="1"/>
  <c r="D1169" i="1"/>
  <c r="D1170" i="1"/>
  <c r="D1171" i="1"/>
  <c r="D1172" i="1"/>
  <c r="D1173" i="1"/>
  <c r="D1174" i="1"/>
  <c r="D1165" i="1"/>
  <c r="D1166" i="1"/>
  <c r="D1167" i="1"/>
  <c r="D1161" i="1"/>
  <c r="D1162" i="1"/>
  <c r="D1163" i="1"/>
  <c r="D1164" i="1"/>
  <c r="D1151" i="1"/>
  <c r="D1152" i="1"/>
  <c r="D1153" i="1"/>
  <c r="D1154" i="1"/>
  <c r="D1155" i="1"/>
  <c r="D1157" i="1"/>
  <c r="D1158" i="1"/>
  <c r="D1159" i="1"/>
  <c r="D1160" i="1"/>
  <c r="D1130" i="1"/>
  <c r="D1131" i="1"/>
  <c r="D1132" i="1"/>
  <c r="D1127" i="1"/>
  <c r="D1128" i="1"/>
  <c r="D1129" i="1"/>
  <c r="D1133" i="1"/>
  <c r="D1134" i="1"/>
  <c r="D1135" i="1"/>
  <c r="D1136" i="1"/>
  <c r="D1137" i="1"/>
  <c r="D1138" i="1"/>
  <c r="D1139" i="1"/>
  <c r="D1140" i="1"/>
  <c r="D1141" i="1"/>
  <c r="D1142" i="1"/>
  <c r="D1144" i="1"/>
  <c r="D1145" i="1"/>
  <c r="D1146" i="1"/>
  <c r="D1147" i="1"/>
  <c r="D1148" i="1"/>
  <c r="D1149" i="1"/>
  <c r="D1150" i="1"/>
  <c r="D1124" i="1"/>
  <c r="D1125" i="1"/>
  <c r="D1126" i="1"/>
  <c r="D1115" i="1"/>
  <c r="D1116" i="1"/>
  <c r="D1117" i="1"/>
  <c r="D1118" i="1"/>
  <c r="D1119" i="1"/>
  <c r="D1120" i="1"/>
  <c r="D1121" i="1"/>
  <c r="D1122" i="1"/>
  <c r="D1123" i="1"/>
  <c r="D1110" i="1"/>
  <c r="D1111" i="1"/>
  <c r="D1112" i="1"/>
  <c r="D1113" i="1"/>
  <c r="D1114" i="1"/>
  <c r="D1106" i="1"/>
  <c r="D1107" i="1"/>
  <c r="D1108" i="1"/>
  <c r="D1109"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077" i="1"/>
  <c r="D1065" i="1"/>
  <c r="D1066" i="1"/>
  <c r="D1067" i="1"/>
  <c r="D1068" i="1"/>
  <c r="D1069" i="1"/>
  <c r="D1070" i="1"/>
  <c r="D1071" i="1"/>
  <c r="D1072" i="1"/>
  <c r="D1073" i="1"/>
  <c r="D1074" i="1"/>
  <c r="D1075" i="1"/>
  <c r="D1076" i="1"/>
  <c r="D1064" i="1"/>
  <c r="D1063" i="1"/>
  <c r="D1059" i="1"/>
  <c r="D1060" i="1"/>
  <c r="D1062" i="1"/>
  <c r="D1058" i="1"/>
  <c r="D1057" i="1"/>
  <c r="D1049" i="1"/>
  <c r="D1050" i="1"/>
  <c r="D1051" i="1"/>
  <c r="D1052" i="1"/>
  <c r="D1053" i="1"/>
  <c r="D1054" i="1"/>
  <c r="D1055" i="1"/>
  <c r="D1056" i="1"/>
  <c r="D1048" i="1"/>
  <c r="D1044" i="1"/>
  <c r="D1045" i="1"/>
  <c r="D1046" i="1"/>
  <c r="D1047" i="1"/>
  <c r="D1032" i="1"/>
  <c r="D1033" i="1"/>
  <c r="D1034" i="1"/>
  <c r="D1035" i="1"/>
  <c r="D1036" i="1"/>
  <c r="D1037" i="1"/>
  <c r="D1038" i="1"/>
  <c r="D1039" i="1"/>
  <c r="D1040" i="1"/>
  <c r="D1041" i="1"/>
  <c r="D1042" i="1"/>
  <c r="D1043" i="1"/>
  <c r="D1031" i="1"/>
  <c r="D1028" i="1"/>
  <c r="D1029" i="1"/>
  <c r="D1030" i="1"/>
  <c r="D1025" i="1"/>
  <c r="D1026" i="1"/>
  <c r="D1027" i="1"/>
  <c r="D1003" i="1"/>
  <c r="D1004" i="1"/>
  <c r="D1005" i="1"/>
  <c r="D1006" i="1"/>
  <c r="D1007" i="1"/>
  <c r="D1008" i="1"/>
  <c r="D1009" i="1"/>
  <c r="D1010" i="1"/>
  <c r="D1011" i="1"/>
  <c r="D1012" i="1"/>
  <c r="D1013" i="1"/>
  <c r="D1014" i="1"/>
  <c r="D1015" i="1"/>
  <c r="D1016" i="1"/>
  <c r="D1017" i="1"/>
  <c r="D1018" i="1"/>
  <c r="D1019" i="1"/>
  <c r="D1020" i="1"/>
  <c r="D1021" i="1"/>
  <c r="D1022" i="1"/>
  <c r="D1023" i="1"/>
  <c r="D1024" i="1"/>
  <c r="D995" i="1"/>
  <c r="D996" i="1"/>
  <c r="D997" i="1"/>
  <c r="D998" i="1"/>
  <c r="D999" i="1"/>
  <c r="D1000" i="1"/>
  <c r="D1001" i="1"/>
  <c r="D1002" i="1"/>
  <c r="D974" i="1"/>
  <c r="D975" i="1"/>
  <c r="D976" i="1"/>
  <c r="D977" i="1"/>
  <c r="D978" i="1"/>
  <c r="D979" i="1"/>
  <c r="D980" i="1"/>
  <c r="D981" i="1"/>
  <c r="D982" i="1"/>
  <c r="D983" i="1"/>
  <c r="D984" i="1"/>
  <c r="D985" i="1"/>
  <c r="D986" i="1"/>
  <c r="D987" i="1"/>
  <c r="D988" i="1"/>
  <c r="D989" i="1"/>
  <c r="D990" i="1"/>
  <c r="D991" i="1"/>
  <c r="D992" i="1"/>
  <c r="D993" i="1"/>
  <c r="D994" i="1"/>
  <c r="D970" i="1"/>
  <c r="D971" i="1"/>
  <c r="D972" i="1"/>
  <c r="D973" i="1"/>
  <c r="D968" i="1"/>
  <c r="D969" i="1"/>
  <c r="D962" i="1"/>
  <c r="D963" i="1"/>
  <c r="D964" i="1"/>
  <c r="D965" i="1"/>
  <c r="D966" i="1"/>
  <c r="D967" i="1"/>
  <c r="D959" i="1"/>
  <c r="D960" i="1"/>
  <c r="D961" i="1"/>
  <c r="D952" i="1"/>
  <c r="D953" i="1"/>
  <c r="D954" i="1"/>
  <c r="D955" i="1"/>
  <c r="D956" i="1"/>
  <c r="D957" i="1"/>
  <c r="D958" i="1"/>
  <c r="D949" i="1"/>
  <c r="D950" i="1"/>
  <c r="D951" i="1"/>
  <c r="D945" i="1"/>
  <c r="D946" i="1"/>
  <c r="D947" i="1"/>
  <c r="D948" i="1"/>
  <c r="D940" i="1"/>
  <c r="D941" i="1"/>
  <c r="D942" i="1"/>
  <c r="D943" i="1"/>
  <c r="D944" i="1"/>
  <c r="D933" i="1"/>
  <c r="D934" i="1"/>
  <c r="D935" i="1"/>
  <c r="D936" i="1"/>
  <c r="D937" i="1"/>
  <c r="D938" i="1"/>
  <c r="D939" i="1"/>
  <c r="D932" i="1"/>
  <c r="D927" i="1"/>
  <c r="D928" i="1"/>
  <c r="D929" i="1"/>
  <c r="D930" i="1"/>
  <c r="D931" i="1"/>
  <c r="D915" i="1"/>
  <c r="D916" i="1"/>
  <c r="D917" i="1"/>
  <c r="D918" i="1"/>
  <c r="D919" i="1"/>
  <c r="D920" i="1"/>
  <c r="D921" i="1"/>
  <c r="D922" i="1"/>
  <c r="D923" i="1"/>
  <c r="D924" i="1"/>
  <c r="D925" i="1"/>
  <c r="D926" i="1"/>
  <c r="D902" i="1"/>
  <c r="D903" i="1"/>
  <c r="D904" i="1"/>
  <c r="D905" i="1"/>
  <c r="D906" i="1"/>
  <c r="D907" i="1"/>
  <c r="D908" i="1"/>
  <c r="D909" i="1"/>
  <c r="D910" i="1"/>
  <c r="D911" i="1"/>
  <c r="D912" i="1"/>
  <c r="D913" i="1"/>
  <c r="D914" i="1"/>
  <c r="D895" i="1"/>
  <c r="D896" i="1"/>
  <c r="D897" i="1"/>
  <c r="D898" i="1"/>
  <c r="D899" i="1"/>
  <c r="D900" i="1"/>
  <c r="D90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60" i="1"/>
  <c r="D861" i="1"/>
  <c r="D859" i="1" l="1"/>
  <c r="D856" i="1"/>
  <c r="D857" i="1"/>
  <c r="D858" i="1"/>
  <c r="D826" i="1"/>
  <c r="D842" i="1"/>
  <c r="D843" i="1"/>
  <c r="D844" i="1"/>
  <c r="D845" i="1"/>
  <c r="D846" i="1"/>
  <c r="D847" i="1"/>
  <c r="D848" i="1"/>
  <c r="D849" i="1"/>
  <c r="D850" i="1"/>
  <c r="D851" i="1"/>
  <c r="D852" i="1"/>
  <c r="D853" i="1"/>
  <c r="D854" i="1"/>
  <c r="D855" i="1"/>
  <c r="D841" i="1"/>
  <c r="D834" i="1"/>
  <c r="D835" i="1"/>
  <c r="D836" i="1"/>
  <c r="D837" i="1"/>
  <c r="D838" i="1"/>
  <c r="D839" i="1"/>
  <c r="D840" i="1"/>
  <c r="D44" i="1"/>
  <c r="D823" i="1"/>
  <c r="D824" i="1"/>
  <c r="D825" i="1"/>
  <c r="D827" i="1"/>
  <c r="D828" i="1"/>
  <c r="D829" i="1"/>
  <c r="D830" i="1"/>
  <c r="D831" i="1"/>
  <c r="D832" i="1"/>
  <c r="D833" i="1"/>
  <c r="D815" i="1"/>
  <c r="D816" i="1"/>
  <c r="D817" i="1"/>
  <c r="D818" i="1"/>
  <c r="D819" i="1"/>
  <c r="D820" i="1"/>
  <c r="D821" i="1"/>
  <c r="D822"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764" i="1"/>
  <c r="D765" i="1"/>
  <c r="D766" i="1"/>
  <c r="D763" i="1" l="1"/>
  <c r="D753" i="1"/>
  <c r="D754" i="1"/>
  <c r="D755" i="1"/>
  <c r="D756" i="1"/>
  <c r="D757" i="1"/>
  <c r="D758" i="1"/>
  <c r="D759" i="1"/>
  <c r="D760" i="1"/>
  <c r="D761" i="1"/>
  <c r="D762" i="1"/>
  <c r="D751" i="1"/>
  <c r="D752" i="1"/>
  <c r="D732" i="1"/>
  <c r="D733" i="1"/>
  <c r="D734" i="1"/>
  <c r="D735" i="1"/>
  <c r="D736" i="1"/>
  <c r="D737" i="1"/>
  <c r="D738" i="1"/>
  <c r="D739" i="1"/>
  <c r="D740" i="1"/>
  <c r="D741" i="1"/>
  <c r="D742" i="1"/>
  <c r="D743" i="1"/>
  <c r="D744" i="1"/>
  <c r="D745" i="1"/>
  <c r="D746" i="1"/>
  <c r="D747" i="1"/>
  <c r="D748" i="1"/>
  <c r="D749" i="1"/>
  <c r="D750" i="1"/>
  <c r="D729" i="1"/>
  <c r="D730" i="1"/>
  <c r="D731" i="1"/>
  <c r="D719" i="1"/>
  <c r="D720" i="1"/>
  <c r="D721" i="1"/>
  <c r="D722" i="1"/>
  <c r="D723" i="1"/>
  <c r="D724" i="1"/>
  <c r="D725" i="1"/>
  <c r="D726" i="1"/>
  <c r="D727" i="1"/>
  <c r="D728" i="1"/>
  <c r="D711" i="1" l="1"/>
  <c r="D712" i="1"/>
  <c r="D713" i="1"/>
  <c r="D714" i="1"/>
  <c r="D715" i="1"/>
  <c r="D716" i="1"/>
  <c r="D717" i="1"/>
  <c r="D718" i="1"/>
  <c r="D705" i="1"/>
  <c r="D706" i="1"/>
  <c r="D707" i="1"/>
  <c r="D708" i="1"/>
  <c r="D709" i="1"/>
  <c r="D710" i="1"/>
  <c r="D695" i="1"/>
  <c r="D696" i="1"/>
  <c r="D697" i="1"/>
  <c r="D698" i="1"/>
  <c r="D699" i="1"/>
  <c r="D700" i="1"/>
  <c r="D701" i="1"/>
  <c r="D702" i="1"/>
  <c r="D703" i="1"/>
  <c r="D704" i="1"/>
  <c r="D673" i="1"/>
  <c r="D674" i="1"/>
  <c r="D675" i="1"/>
  <c r="D676" i="1"/>
  <c r="D677" i="1"/>
  <c r="D678" i="1"/>
  <c r="D679" i="1"/>
  <c r="D680" i="1"/>
  <c r="D681" i="1"/>
  <c r="D682" i="1"/>
  <c r="D683" i="1"/>
  <c r="D684" i="1"/>
  <c r="D685" i="1"/>
  <c r="D686" i="1"/>
  <c r="D687" i="1"/>
  <c r="D688" i="1"/>
  <c r="D689" i="1"/>
  <c r="D690" i="1"/>
  <c r="D691" i="1"/>
  <c r="D692" i="1"/>
  <c r="D693" i="1"/>
  <c r="D694" i="1"/>
  <c r="D672" i="1"/>
  <c r="D668" i="1"/>
  <c r="D669" i="1"/>
  <c r="D670" i="1"/>
  <c r="D671" i="1"/>
  <c r="D661" i="1"/>
  <c r="D662" i="1"/>
  <c r="D663" i="1"/>
  <c r="D664" i="1"/>
  <c r="D665" i="1"/>
  <c r="D666" i="1"/>
  <c r="D667" i="1"/>
  <c r="D658" i="1"/>
  <c r="D659" i="1"/>
  <c r="D656" i="1"/>
  <c r="D657" i="1"/>
  <c r="D641" i="1"/>
  <c r="D642" i="1"/>
  <c r="D643" i="1"/>
  <c r="D644" i="1"/>
  <c r="D645" i="1"/>
  <c r="D646" i="1"/>
  <c r="D647" i="1"/>
  <c r="D648" i="1"/>
  <c r="D649" i="1"/>
  <c r="D650" i="1"/>
  <c r="D651" i="1"/>
  <c r="D652" i="1"/>
  <c r="D653" i="1"/>
  <c r="D654" i="1"/>
  <c r="D655" i="1"/>
  <c r="D639" i="1"/>
  <c r="D640"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560" i="1"/>
  <c r="D561" i="1"/>
  <c r="D562" i="1"/>
  <c r="D563" i="1"/>
  <c r="D564" i="1"/>
  <c r="D565" i="1"/>
  <c r="D566" i="1"/>
  <c r="D567" i="1"/>
  <c r="D568" i="1"/>
  <c r="D569" i="1"/>
  <c r="D570" i="1"/>
  <c r="D571" i="1"/>
  <c r="D572" i="1"/>
  <c r="D573" i="1"/>
  <c r="D558" i="1"/>
  <c r="D559" i="1"/>
  <c r="D557" i="1"/>
  <c r="D538" i="1"/>
  <c r="D539" i="1"/>
  <c r="D540" i="1"/>
  <c r="D541" i="1"/>
  <c r="D542" i="1"/>
  <c r="D543" i="1"/>
  <c r="D544" i="1"/>
  <c r="D545" i="1"/>
  <c r="D546" i="1"/>
  <c r="D547" i="1"/>
  <c r="D548" i="1"/>
  <c r="D549" i="1"/>
  <c r="D550" i="1"/>
  <c r="D551" i="1"/>
  <c r="D552" i="1"/>
  <c r="D553" i="1"/>
  <c r="D554" i="1"/>
  <c r="D555" i="1"/>
  <c r="D556" i="1"/>
  <c r="D532" i="1"/>
  <c r="D533" i="1"/>
  <c r="D534" i="1"/>
  <c r="D535" i="1"/>
  <c r="D536" i="1"/>
  <c r="D537" i="1"/>
  <c r="D526" i="1"/>
  <c r="D527" i="1"/>
  <c r="D528" i="1"/>
  <c r="D529" i="1"/>
  <c r="D530" i="1"/>
  <c r="D531" i="1"/>
  <c r="D525" i="1"/>
  <c r="D514" i="1"/>
  <c r="D515" i="1"/>
  <c r="D516" i="1"/>
  <c r="D517" i="1"/>
  <c r="D518" i="1"/>
  <c r="D519" i="1"/>
  <c r="D520" i="1"/>
  <c r="D521" i="1"/>
  <c r="D522" i="1"/>
  <c r="D523" i="1"/>
  <c r="D524" i="1"/>
  <c r="D506" i="1"/>
  <c r="D507" i="1"/>
  <c r="D508" i="1"/>
  <c r="D509" i="1"/>
  <c r="D510" i="1"/>
  <c r="D511" i="1"/>
  <c r="D512" i="1"/>
  <c r="D513" i="1"/>
  <c r="D500" i="1"/>
  <c r="D501" i="1"/>
  <c r="D502" i="1"/>
  <c r="D503" i="1"/>
  <c r="D504" i="1"/>
  <c r="D505" i="1"/>
  <c r="D489" i="1"/>
  <c r="D490" i="1"/>
  <c r="D491" i="1"/>
  <c r="D492" i="1"/>
  <c r="D493" i="1"/>
  <c r="D494" i="1"/>
  <c r="D495" i="1"/>
  <c r="D496" i="1"/>
  <c r="D497" i="1"/>
  <c r="D498" i="1"/>
  <c r="D499" i="1"/>
  <c r="D480" i="1"/>
  <c r="D481" i="1"/>
  <c r="D482" i="1"/>
  <c r="D483" i="1"/>
  <c r="D484" i="1"/>
  <c r="D485" i="1"/>
  <c r="D486" i="1"/>
  <c r="D487" i="1"/>
  <c r="D488" i="1"/>
  <c r="D217" i="1"/>
  <c r="D476" i="1"/>
  <c r="D477" i="1"/>
  <c r="D478" i="1"/>
  <c r="D479" i="1"/>
  <c r="D470" i="1"/>
  <c r="D471" i="1"/>
  <c r="D472" i="1"/>
  <c r="D473" i="1"/>
  <c r="D474" i="1"/>
  <c r="D475" i="1"/>
  <c r="D457" i="1"/>
  <c r="D458" i="1"/>
  <c r="D459" i="1"/>
  <c r="D460" i="1"/>
  <c r="D461" i="1"/>
  <c r="D462" i="1"/>
  <c r="D463" i="1"/>
  <c r="D464" i="1"/>
  <c r="D465" i="1"/>
  <c r="D466" i="1"/>
  <c r="D467" i="1"/>
  <c r="D468" i="1"/>
  <c r="D469" i="1"/>
  <c r="D441" i="1"/>
  <c r="D442" i="1"/>
  <c r="D443" i="1"/>
  <c r="D444" i="1"/>
  <c r="D445" i="1"/>
  <c r="D446" i="1"/>
  <c r="D447" i="1"/>
  <c r="D448" i="1"/>
  <c r="D449" i="1"/>
  <c r="D450" i="1"/>
  <c r="D451" i="1"/>
  <c r="D452" i="1"/>
  <c r="D453" i="1"/>
  <c r="D454" i="1"/>
  <c r="D455" i="1"/>
  <c r="D456" i="1"/>
  <c r="D432" i="1"/>
  <c r="D433" i="1"/>
  <c r="D434" i="1"/>
  <c r="D435" i="1"/>
  <c r="D436" i="1"/>
  <c r="D437" i="1"/>
  <c r="D438" i="1"/>
  <c r="D439" i="1"/>
  <c r="D440" i="1"/>
  <c r="D416" i="1"/>
  <c r="D6" i="1"/>
  <c r="D5" i="1"/>
  <c r="D4"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7" i="1"/>
  <c r="D418" i="1"/>
  <c r="D419" i="1"/>
  <c r="D420" i="1"/>
  <c r="D421" i="1"/>
  <c r="D422" i="1"/>
  <c r="D423" i="1"/>
  <c r="D424" i="1"/>
  <c r="D425" i="1"/>
  <c r="D426" i="1"/>
  <c r="D427" i="1"/>
  <c r="D428" i="1"/>
  <c r="D429" i="1"/>
  <c r="D430" i="1"/>
  <c r="D431" i="1"/>
  <c r="E4" i="1"/>
  <c r="E5" i="1"/>
  <c r="E6" i="1"/>
  <c r="D3" i="1"/>
  <c r="E3" i="1"/>
  <c r="L3" i="1"/>
  <c r="L4" i="1"/>
  <c r="L5" i="1"/>
  <c r="L2" i="1"/>
  <c r="F6" i="1" l="1"/>
  <c r="F5" i="1"/>
  <c r="L6" i="1"/>
  <c r="F4" i="1"/>
  <c r="D7" i="1"/>
  <c r="E7" i="1"/>
  <c r="F3" i="1"/>
  <c r="F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GARANTIAS</author>
  </authors>
  <commentList>
    <comment ref="D1162" authorId="0" shapeId="0" xr:uid="{23D624BD-2700-4A16-8D24-5ADE40F7C993}">
      <text>
        <r>
          <rPr>
            <b/>
            <sz val="9"/>
            <color indexed="81"/>
            <rFont val="Tahoma"/>
            <family val="2"/>
          </rPr>
          <t>GARANTIAS:</t>
        </r>
        <r>
          <rPr>
            <sz val="9"/>
            <color indexed="81"/>
            <rFont val="Tahoma"/>
            <family val="2"/>
          </rPr>
          <t xml:space="preserve">
A este cliente hay que mencionarle que es una nueva actualizacion ya que no se le pudo realizar por fallas del internet y no se le comento ya que van dos veces que viene y se molesto</t>
        </r>
      </text>
    </comment>
  </commentList>
</comments>
</file>

<file path=xl/sharedStrings.xml><?xml version="1.0" encoding="utf-8"?>
<sst xmlns="http://schemas.openxmlformats.org/spreadsheetml/2006/main" count="16360" uniqueCount="1929">
  <si>
    <t>DATOS PARA CONTACTAR</t>
  </si>
  <si>
    <t>APLICABLE POR VIN/ PERDIDA TOTAL</t>
  </si>
  <si>
    <t>ESTATUS</t>
  </si>
  <si>
    <t>NOTA DE CONTACTO</t>
  </si>
  <si>
    <t>DETALLE DE NOTA</t>
  </si>
  <si>
    <t>…..</t>
  </si>
  <si>
    <t>…...</t>
  </si>
  <si>
    <t>Citado</t>
  </si>
  <si>
    <t>Arrendadora</t>
  </si>
  <si>
    <t>SI</t>
  </si>
  <si>
    <t>CONTACTADO</t>
  </si>
  <si>
    <t>Contactado</t>
  </si>
  <si>
    <t>Aún no le corresponde</t>
  </si>
  <si>
    <t>NO</t>
  </si>
  <si>
    <t>NO CONTACTADO</t>
  </si>
  <si>
    <t>Inactivo</t>
  </si>
  <si>
    <t>Buzón</t>
  </si>
  <si>
    <t>SOLO CORREO</t>
  </si>
  <si>
    <t>INACTIVO</t>
  </si>
  <si>
    <t>NO APLICABLE POR VIN</t>
  </si>
  <si>
    <t>No contactado</t>
  </si>
  <si>
    <t>Cliente molesto</t>
  </si>
  <si>
    <t>A NOMBRE DE ALECSA/INMOTION</t>
  </si>
  <si>
    <t>LLAMAR DESPUES</t>
  </si>
  <si>
    <t>PERDIDA TOTAL</t>
  </si>
  <si>
    <t>Realizado</t>
  </si>
  <si>
    <t>Comonuevos</t>
  </si>
  <si>
    <t>A NOMBRE DE ASEGURADORA</t>
  </si>
  <si>
    <t>NUMERO NO EXISTE/FUERA DE SERVICIO</t>
  </si>
  <si>
    <t>Con cita</t>
  </si>
  <si>
    <t>A NOMBRE DE LA FINANCIERA</t>
  </si>
  <si>
    <t>AGENDO CITA</t>
  </si>
  <si>
    <t>Cuelga llamada</t>
  </si>
  <si>
    <t>DOFU incorrecta</t>
  </si>
  <si>
    <t>NO EXISTE</t>
  </si>
  <si>
    <t>Financiera</t>
  </si>
  <si>
    <t>Inmotion</t>
  </si>
  <si>
    <t>Inseguridad</t>
  </si>
  <si>
    <t>Llamar después</t>
  </si>
  <si>
    <t>Lo vendió</t>
  </si>
  <si>
    <t>MRS whats</t>
  </si>
  <si>
    <t>No contesta</t>
  </si>
  <si>
    <t>No le interesa</t>
  </si>
  <si>
    <t>No llegó a su cita</t>
  </si>
  <si>
    <t>No por el momento</t>
  </si>
  <si>
    <t>No por inseguridad</t>
  </si>
  <si>
    <t>Numero fuera de serv</t>
  </si>
  <si>
    <t>Ocupado</t>
  </si>
  <si>
    <t>Vacaciones</t>
  </si>
  <si>
    <t>Otra agencia</t>
  </si>
  <si>
    <t>Otra ciudad</t>
  </si>
  <si>
    <t>Otro PMA</t>
  </si>
  <si>
    <t>Otro teléfono</t>
  </si>
  <si>
    <t>Pendiente por asistir</t>
  </si>
  <si>
    <t>Pérdida total</t>
  </si>
  <si>
    <t>Queda lejos</t>
  </si>
  <si>
    <t>Robado</t>
  </si>
  <si>
    <t>Servicio caro</t>
  </si>
  <si>
    <t>Sieniestros</t>
  </si>
  <si>
    <t>Sin cita</t>
  </si>
  <si>
    <t>Sin número de contacto</t>
  </si>
  <si>
    <t>Sin registro en Kepler</t>
  </si>
  <si>
    <t>Campaña Realizada</t>
  </si>
  <si>
    <t>Se envía correo</t>
  </si>
  <si>
    <t>Campaña Pendiente</t>
  </si>
  <si>
    <t>Campaña Te extrañamos</t>
  </si>
  <si>
    <t>AVANCE CONTACTOS SSC (NOV - FEB)</t>
  </si>
  <si>
    <t>TOTAL ASIGNACIONES</t>
  </si>
  <si>
    <t>MARZO</t>
  </si>
  <si>
    <t>CONTACTO 1</t>
  </si>
  <si>
    <t>CONTACTO 2</t>
  </si>
  <si>
    <t>TOTAL</t>
  </si>
  <si>
    <t>KARLA</t>
  </si>
  <si>
    <t>JAQUELIN</t>
  </si>
  <si>
    <t>MIGUEL</t>
  </si>
  <si>
    <t>ISRAEL</t>
  </si>
  <si>
    <t>TOTAL:</t>
  </si>
  <si>
    <t>MES</t>
  </si>
  <si>
    <t>CAMPAÑA</t>
  </si>
  <si>
    <t>NUMERO DE SERIE</t>
  </si>
  <si>
    <t>Columna1</t>
  </si>
  <si>
    <t>MODELO</t>
  </si>
  <si>
    <t>AÑO</t>
  </si>
  <si>
    <t>REALIZADA</t>
  </si>
  <si>
    <t>DATOS PARA CONTACTAR EN KEPLER</t>
  </si>
  <si>
    <t>ULTIMA FECHA SERVICIO</t>
  </si>
  <si>
    <t>MES ASIGNACIÓN</t>
  </si>
  <si>
    <t>AÑO ASIGNACIÓN</t>
  </si>
  <si>
    <t>ASIGNACIÓN</t>
  </si>
  <si>
    <t>CONTACTO1</t>
  </si>
  <si>
    <t>ESTATUS1</t>
  </si>
  <si>
    <t>CONTACTO2</t>
  </si>
  <si>
    <t>ESTATUS2</t>
  </si>
  <si>
    <t xml:space="preserve">COMENTARIOS </t>
  </si>
  <si>
    <t>NOVIEMBRE</t>
  </si>
  <si>
    <t>20TA02</t>
  </si>
  <si>
    <t>MR0EX8CB4K1403491</t>
  </si>
  <si>
    <t>HILUX</t>
  </si>
  <si>
    <t>NA</t>
  </si>
  <si>
    <t>SE LE ENVIO CORREO ELECTRONICO</t>
  </si>
  <si>
    <t>MR0EX8CB4K1407895</t>
  </si>
  <si>
    <t>MANDA DIRECTO A BUZON</t>
  </si>
  <si>
    <t>MR0EX8CB9K1403213</t>
  </si>
  <si>
    <t>Marcamos de la agencia y nos direcciona numero fuera de Serv (Sin Poder contactar a cliente)</t>
  </si>
  <si>
    <t>MR0EX8CB7K1402917</t>
  </si>
  <si>
    <t>1-NUMEROS FUERA DEL AREA DE SERVICIO.</t>
  </si>
  <si>
    <t>MR0EX8CB0K1407375</t>
  </si>
  <si>
    <t>LA UNIDADA FUE ENVIADA A  OTRO ESTADO</t>
  </si>
  <si>
    <t>MR0EX8CB2K1403103</t>
  </si>
  <si>
    <t>Se envia MSJ</t>
  </si>
  <si>
    <t>MR0EX8CB4K1403135</t>
  </si>
  <si>
    <t>MR0EX8CBXK1407626</t>
  </si>
  <si>
    <t>MR0EX8DD7K0180515</t>
  </si>
  <si>
    <t>MR0EX8DD4K0185865</t>
  </si>
  <si>
    <t>1- SE LE ENVIO WHATS APP, 2- SE VOLVIO A ENVIAR WHATS APP</t>
  </si>
  <si>
    <t>MR0EX8DD8K0266027</t>
  </si>
  <si>
    <t>MR0EX8DD9K0260222</t>
  </si>
  <si>
    <t>MR0EX8DD9K0260978</t>
  </si>
  <si>
    <t>MR0EX8DDXK0186650</t>
  </si>
  <si>
    <t>MR0EX8DD2K0185797</t>
  </si>
  <si>
    <t>MR0EX8DD4K0259981</t>
  </si>
  <si>
    <t>1- SE LE ENVIO CORREO.</t>
  </si>
  <si>
    <t>MR0EX8DD5K0185910</t>
  </si>
  <si>
    <t>se mando correo</t>
  </si>
  <si>
    <t>MR0EX8DD8K0185903</t>
  </si>
  <si>
    <t>MR0EX8DD3K0260958</t>
  </si>
  <si>
    <t>1- SE LE ENVIO WHATS APP , NO CONTESTA</t>
  </si>
  <si>
    <t>MR0EX8CB3J1402217</t>
  </si>
  <si>
    <t>SE MANDO CORREO ELECTRONICO</t>
  </si>
  <si>
    <t>MR0EX8CB0J1402482</t>
  </si>
  <si>
    <t>Sin numero de Contacto en Kepler</t>
  </si>
  <si>
    <t>MR0EX8CBXJ1402571</t>
  </si>
  <si>
    <t>2- SUFRIO UN SINIESTRO Y FUE PERDIDA TOTAL</t>
  </si>
  <si>
    <t>MR0EX8DD3J0259288</t>
  </si>
  <si>
    <t xml:space="preserve">no tiene whtas, manda directo a buzon </t>
  </si>
  <si>
    <t>MR0EX8DD4J0258005</t>
  </si>
  <si>
    <t>MR0EX8DD6J0178141</t>
  </si>
  <si>
    <t>1- YA NO CUENTA CON SU UNIDAD</t>
  </si>
  <si>
    <t>MR0EX8DD6J0256630</t>
  </si>
  <si>
    <t>MANDA A BUZON, SE MARCA DEL TELEFONO FIJO DE LA AGENCIA</t>
  </si>
  <si>
    <t>MR0EX8DD6J0258958</t>
  </si>
  <si>
    <t>MR0EX8DD2J0256740</t>
  </si>
  <si>
    <t>1- SE LE ENVIO WHATS APP</t>
  </si>
  <si>
    <t>MR0EX8DDXJ0258848</t>
  </si>
  <si>
    <t>esta fuera de la ciudad ya que regrece marca para agendar  2- ESTA EN VERACRUZ, MARCAR EL MIERCOLES 5-04-23</t>
  </si>
  <si>
    <t>MR0EX8DD0J0257921</t>
  </si>
  <si>
    <t>MR0EX8DD5J0259101</t>
  </si>
  <si>
    <t>MR0EX8DD6J0258281</t>
  </si>
  <si>
    <t>AGENDO 29/11/22 FOLIO 109508</t>
  </si>
  <si>
    <t>MR0EX8DD9J0178604</t>
  </si>
  <si>
    <t>MR0EX8DDXJ0258655</t>
  </si>
  <si>
    <t>1-  NO CONTESTA SE LE E ENVIO WHATS APP</t>
  </si>
  <si>
    <t>MR0EX8DDXJ0256484</t>
  </si>
  <si>
    <t>MR0EX8DD0J0259023</t>
  </si>
  <si>
    <t>E0L</t>
  </si>
  <si>
    <t>JTDKT9K36A5317362</t>
  </si>
  <si>
    <t>Yaris HB</t>
  </si>
  <si>
    <t>JTDKT9K30A5314019</t>
  </si>
  <si>
    <t>JTDKT9K35A5307180</t>
  </si>
  <si>
    <t>JTDKT9K37A5311022</t>
  </si>
  <si>
    <t>JTDKT9K36A5285528</t>
  </si>
  <si>
    <t>JTDKT9K33A5281405</t>
  </si>
  <si>
    <t>JTDKT9K39A5285524</t>
  </si>
  <si>
    <t>JTDBT9K33A1354988</t>
  </si>
  <si>
    <t>Yaris SD</t>
  </si>
  <si>
    <t>JTDBT9K30A1354916</t>
  </si>
  <si>
    <t>JTDBT9K30A1354785</t>
  </si>
  <si>
    <t>JTDBT9K32A1390526</t>
  </si>
  <si>
    <t>no tiene whats, manda a buzon</t>
  </si>
  <si>
    <t>JTDBT9K31A4069432</t>
  </si>
  <si>
    <t>JTDBT9K37A1375648</t>
  </si>
  <si>
    <t>JTDKT9K34A5289772</t>
  </si>
  <si>
    <t>JTDKT923095253752</t>
  </si>
  <si>
    <t>JTDBT923991349435</t>
  </si>
  <si>
    <t>JTDBT923191303906</t>
  </si>
  <si>
    <t>JTDBT923691325853</t>
  </si>
  <si>
    <t>JTDBT923891325773</t>
  </si>
  <si>
    <t>1- NO CONTESTA Y NO TIENE WHATS APP</t>
  </si>
  <si>
    <t>JTDBT933491310122</t>
  </si>
  <si>
    <t>JTDBT923891323313</t>
  </si>
  <si>
    <t>JTDBT923X91324754</t>
  </si>
  <si>
    <t>JTDBT933994043686</t>
  </si>
  <si>
    <t>JTDKT923695248877</t>
  </si>
  <si>
    <t>JTDKT923195221408</t>
  </si>
  <si>
    <t>JTDBT923794058527</t>
  </si>
  <si>
    <t>JTDBT923891348485</t>
  </si>
  <si>
    <t>JTDBT923491323597</t>
  </si>
  <si>
    <t>JTDKT923685156280</t>
  </si>
  <si>
    <t>JTDKT923885163778</t>
  </si>
  <si>
    <t>JTDKT923285167616</t>
  </si>
  <si>
    <t>JTDKT923285148564</t>
  </si>
  <si>
    <t>JTDKT923885162078</t>
  </si>
  <si>
    <t>JTDKT923585179033</t>
  </si>
  <si>
    <t>JTDKT923285173741</t>
  </si>
  <si>
    <t>JTDKT923085159465</t>
  </si>
  <si>
    <t>JTDBT923881221735</t>
  </si>
  <si>
    <t>JTDBT923381250009</t>
  </si>
  <si>
    <t>JTDBT923384031078</t>
  </si>
  <si>
    <t>JTDBT923984004032</t>
  </si>
  <si>
    <t>JTDBT923181231393</t>
  </si>
  <si>
    <t>JTDBT923284013977</t>
  </si>
  <si>
    <t>JTDBT923381227040</t>
  </si>
  <si>
    <t>1- SE LE ENVIO WHATS APP, 2- YA NO CUENTA CON SU UNIDAD</t>
  </si>
  <si>
    <t>JTDBT923384013180</t>
  </si>
  <si>
    <t>JTDBT923681231485</t>
  </si>
  <si>
    <t>JTDBT923181208647</t>
  </si>
  <si>
    <t>JTDBT923281251975</t>
  </si>
  <si>
    <t>JTDBT923581255342</t>
  </si>
  <si>
    <t>JTDBT923984005276</t>
  </si>
  <si>
    <t>JTDBT923181210270</t>
  </si>
  <si>
    <t>JTDBT923181257251</t>
  </si>
  <si>
    <t>JTDBT923784005468</t>
  </si>
  <si>
    <t xml:space="preserve">1- NO LE INTERESA EL REALIZAR SU CAMPAÑAS </t>
  </si>
  <si>
    <t>JTDBT923784008323</t>
  </si>
  <si>
    <t>JTDJT923X85183297</t>
  </si>
  <si>
    <t>JTDKT923X85161921</t>
  </si>
  <si>
    <t>JTDKT923585214038</t>
  </si>
  <si>
    <t>JTDBT923081234124</t>
  </si>
  <si>
    <t>JTDBT923384004012</t>
  </si>
  <si>
    <t>JTDBT923281199621</t>
  </si>
  <si>
    <t>JTDBT923584014556</t>
  </si>
  <si>
    <t>JTDBT923384006973</t>
  </si>
  <si>
    <t>JTDBT923584019157</t>
  </si>
  <si>
    <t>JTDBT923781265211</t>
  </si>
  <si>
    <t>JTDBT923484007016</t>
  </si>
  <si>
    <t>JTDBT923581269886</t>
  </si>
  <si>
    <t>JTDBT923781247453</t>
  </si>
  <si>
    <t>JTDBT923581211437</t>
  </si>
  <si>
    <t>JTDBT923984018075</t>
  </si>
  <si>
    <t>JTDKT923175096665</t>
  </si>
  <si>
    <t>JTDKT923775103683</t>
  </si>
  <si>
    <t>JTDKT923875080222</t>
  </si>
  <si>
    <t>JTDKT923075105808</t>
  </si>
  <si>
    <t>JTDKT923475136835</t>
  </si>
  <si>
    <t>JTDKT923275131052</t>
  </si>
  <si>
    <t>JTDKT923375119475</t>
  </si>
  <si>
    <t>JTDKT923075096432</t>
  </si>
  <si>
    <t>JTDKT923975068211</t>
  </si>
  <si>
    <t>JTDKT923575047047</t>
  </si>
  <si>
    <t>JTDKT923675036719</t>
  </si>
  <si>
    <t>JTDJT923275073889</t>
  </si>
  <si>
    <t>JTDJT923775091319</t>
  </si>
  <si>
    <t>JTDKT923875092595</t>
  </si>
  <si>
    <t>JTDKT923975129086</t>
  </si>
  <si>
    <t>JTDKT923X75072610</t>
  </si>
  <si>
    <t>JTDJT923975064199</t>
  </si>
  <si>
    <t>JTDKT923575068562</t>
  </si>
  <si>
    <t>JTDBT923471052215</t>
  </si>
  <si>
    <t>JTDBT923471171107</t>
  </si>
  <si>
    <t>JTDBT923071115858</t>
  </si>
  <si>
    <t>JTDBT923571069072</t>
  </si>
  <si>
    <t>JTDBT923071030499</t>
  </si>
  <si>
    <t>JTDBT923171125251</t>
  </si>
  <si>
    <t>JTDBT923571008269</t>
  </si>
  <si>
    <t>JTDBT923371057082</t>
  </si>
  <si>
    <t>JTDBT923471094920</t>
  </si>
  <si>
    <t>JTDBT923071058593</t>
  </si>
  <si>
    <t>JTDBT923271089439</t>
  </si>
  <si>
    <t>JTDBT923371087148</t>
  </si>
  <si>
    <t>JTDBT923671074085</t>
  </si>
  <si>
    <t>JTDBT923571071663</t>
  </si>
  <si>
    <t>1- NUMERO DE CONTACTO NO EXISTE</t>
  </si>
  <si>
    <t>JTDBT923871141219</t>
  </si>
  <si>
    <t>JTDBT923571148578</t>
  </si>
  <si>
    <t>JTDBT923X71058987</t>
  </si>
  <si>
    <t>JTDBT923271091336</t>
  </si>
  <si>
    <t>JTDBT923371018959</t>
  </si>
  <si>
    <t>JTDBT923X71057595</t>
  </si>
  <si>
    <t>JTDBT923971094721</t>
  </si>
  <si>
    <t>JTDBT923171087536</t>
  </si>
  <si>
    <t>JTDBT923274002279</t>
  </si>
  <si>
    <t>JTDBT923371186410</t>
  </si>
  <si>
    <t>JTDBT923571082372</t>
  </si>
  <si>
    <t>JTDBT923571118495</t>
  </si>
  <si>
    <t>JTDBT923X71056348</t>
  </si>
  <si>
    <t>JTDBT923471156591</t>
  </si>
  <si>
    <t>JTDKT923975095439</t>
  </si>
  <si>
    <t>JTDKT923275137644</t>
  </si>
  <si>
    <t>JTDKT923575078914</t>
  </si>
  <si>
    <t>JTDKT923775061080</t>
  </si>
  <si>
    <t>JTDKT923175078313</t>
  </si>
  <si>
    <t>JTDKT923975125393</t>
  </si>
  <si>
    <t>JTDJT923875108998</t>
  </si>
  <si>
    <t>JTDKT923575051597</t>
  </si>
  <si>
    <t>JTDKT923575123186</t>
  </si>
  <si>
    <t>JTDBT923471161774</t>
  </si>
  <si>
    <t>JTDBT923171178788</t>
  </si>
  <si>
    <t>JTDBT923371107639</t>
  </si>
  <si>
    <t>JTDBT923171116842</t>
  </si>
  <si>
    <t>1- SE LE ENVIO WHATS APP, 2- SE DEJO RECADO</t>
  </si>
  <si>
    <t>JTDBT923571078953</t>
  </si>
  <si>
    <t>JTDBT923671088570</t>
  </si>
  <si>
    <t>JTDBT923671110213</t>
  </si>
  <si>
    <t>JTDBT923274000516</t>
  </si>
  <si>
    <t>JTDBT923171109244</t>
  </si>
  <si>
    <t>JTDBT923771165799</t>
  </si>
  <si>
    <t>JTDKT923965023557</t>
  </si>
  <si>
    <t>JTDKT923165020569</t>
  </si>
  <si>
    <t>22TC07</t>
  </si>
  <si>
    <t>5YFBPRBE9LP135828</t>
  </si>
  <si>
    <t>Corolla</t>
  </si>
  <si>
    <t>inactivo</t>
  </si>
  <si>
    <t>1- NUMERO DE CONTACTO EQUIVOCADO</t>
  </si>
  <si>
    <t>5YFBPRBE0LP015383</t>
  </si>
  <si>
    <t>5YFBPRBE1LP044469</t>
  </si>
  <si>
    <t>Se agenda cita 06.12.22 folio: 109704</t>
  </si>
  <si>
    <t>5YFBPRBE0LP071131</t>
  </si>
  <si>
    <t>SE AGENDO UNA CITA PARA EL 01/12/2022</t>
  </si>
  <si>
    <t>5YFBPRBE1LP098080</t>
  </si>
  <si>
    <t xml:space="preserve">REALIZO, 04/11/22 </t>
  </si>
  <si>
    <t>5YFBPRBE3LP034865</t>
  </si>
  <si>
    <t>5YFBPRBE3LP070989</t>
  </si>
  <si>
    <t>20/05/20222</t>
  </si>
  <si>
    <t>1- SE LE ENVIO WHATS APP, NO CONTESTA  SE VOLVIO A ENVIAR WHATS APP</t>
  </si>
  <si>
    <t>5YFBPRBE4LP023003</t>
  </si>
  <si>
    <t>SE MARCA Y MANDA WHATS 2- BUZON, SE MARCA DEL TELEFONO FIJO</t>
  </si>
  <si>
    <t>5YFBPRBE7LP024372</t>
  </si>
  <si>
    <t>Cita Agendada el dia 05.12.22 folio: 109692</t>
  </si>
  <si>
    <t>5YFBPRBE8LP046431</t>
  </si>
  <si>
    <t>5YFBPRBE0LP020101</t>
  </si>
  <si>
    <t>OTRA AGENCIA</t>
  </si>
  <si>
    <t>LO VA REAIZAR EN QUERETARO  2- COMENTA QUE YA TIENE CITA EN QUERETARI</t>
  </si>
  <si>
    <t>5YFBPRBE8LP121998</t>
  </si>
  <si>
    <t>Cita Agendada el dia 15.12.22 folio: 109695</t>
  </si>
  <si>
    <t>5YFBPRBE9LP050942</t>
  </si>
  <si>
    <t>1- SE LE ENVIO WHATS APP, 2- NO CONTESTA SE VOLVIO A ENVIAR WHATS APP</t>
  </si>
  <si>
    <t>5YFBPRBE9LP077588</t>
  </si>
  <si>
    <t>5YFBPRBE9LP127518</t>
  </si>
  <si>
    <t>5YFBPRBEXLP016167</t>
  </si>
  <si>
    <t>1- NUMEROS DE CONTACTO INCORRECTOS</t>
  </si>
  <si>
    <t>5YFBPRBEXLP034068</t>
  </si>
  <si>
    <t>5YFBPRBEXLP036211</t>
  </si>
  <si>
    <t>Unidad Robada</t>
  </si>
  <si>
    <t>5YFBPRBE6LP145488</t>
  </si>
  <si>
    <t>5YFBPRBE9LP114686</t>
  </si>
  <si>
    <t>SE MARCA Y ENVIA WHATS</t>
  </si>
  <si>
    <t>5YFBPRBE1LP004103</t>
  </si>
  <si>
    <t>5YFBPRBE1LP070716</t>
  </si>
  <si>
    <t>5YFBPRBE1LP093106</t>
  </si>
  <si>
    <t>5YFBPRBE0LP120005</t>
  </si>
  <si>
    <t>Se agendo Cita 25.08.22 G-137150</t>
  </si>
  <si>
    <t>5YFBPRBE1LP076497</t>
  </si>
  <si>
    <t>1- SE LE ENVIO WHATS APP / G140548 - 16/12/22 - 22TC07</t>
  </si>
  <si>
    <t>5YFBPRBE2LP022383</t>
  </si>
  <si>
    <t>citado</t>
  </si>
  <si>
    <t>agendo 30/11/22 / G139991 - 30/11/22 - 22TC07</t>
  </si>
  <si>
    <t>5YFBPRBE3LP014728</t>
  </si>
  <si>
    <t>Se envia MSJ / G139049 - 28/10/22 - 22TC07</t>
  </si>
  <si>
    <t>5YFBPRBE4LP033739</t>
  </si>
  <si>
    <t>SE AGENDO CITA PARA EL  28/10/2022 G-139044</t>
  </si>
  <si>
    <t>5YFBPRBE4LP074050</t>
  </si>
  <si>
    <t xml:space="preserve">g-139466 / 12-11-22 </t>
  </si>
  <si>
    <t>5YFBPRBE5LP073554</t>
  </si>
  <si>
    <t>5YFBPRBE6LP022628</t>
  </si>
  <si>
    <t>SE AGENDO PARA EL  07/10/22 G-138403</t>
  </si>
  <si>
    <t>5YFBPRBE6LP077662</t>
  </si>
  <si>
    <t>se mando whats / G140532 - 16/12/22 - 22TA07</t>
  </si>
  <si>
    <t>5YFBPRBE7LP016451</t>
  </si>
  <si>
    <t>Marcamos y nos direcciona a Buzon</t>
  </si>
  <si>
    <t>5YFBPRBEXLP018078</t>
  </si>
  <si>
    <t>1- SE LE ENVIO WHATS APP / G140974 - 29/12/22 - 22TC07</t>
  </si>
  <si>
    <t>5YFBPRBE2LP092725</t>
  </si>
  <si>
    <t>5YFBPRBE3LP122623</t>
  </si>
  <si>
    <t>5YFBPRBE8LP016684</t>
  </si>
  <si>
    <t>1- SE LE ENVIO WHATS APP, 2- SE AGENDO CITA PARA EL 06/12/2022 / G140173 - 06/12/22 - 22TC07</t>
  </si>
  <si>
    <t>5YFBPRBE9LP068857</t>
  </si>
  <si>
    <t xml:space="preserve">s-139331 / 08-11/22 </t>
  </si>
  <si>
    <t>5YFBPRBE9LP094570</t>
  </si>
  <si>
    <t>Se agendo Cita 12.11.22 G-139472</t>
  </si>
  <si>
    <t>E02</t>
  </si>
  <si>
    <t>3TMJU4GN3BM110039</t>
  </si>
  <si>
    <t>Tacoma</t>
  </si>
  <si>
    <t>3TMJU4GN9BM110725</t>
  </si>
  <si>
    <t>3TMJU4GN7BM109671</t>
  </si>
  <si>
    <t>3TMJU4GN9BM109803</t>
  </si>
  <si>
    <t>3TMLU4EN1BM057840</t>
  </si>
  <si>
    <t>3TMJU4GN1BM110430</t>
  </si>
  <si>
    <t>se mando whats 2- BUZON</t>
  </si>
  <si>
    <t>3TMJU4GN4BM110163</t>
  </si>
  <si>
    <t>Marcamos y nos direcciona fuera de area de serv</t>
  </si>
  <si>
    <t>3TMLU4EN5AM038366</t>
  </si>
  <si>
    <t>3TMLU4EN3AM051861</t>
  </si>
  <si>
    <t>3TMJU4GN2AM103887</t>
  </si>
  <si>
    <t>3TMJU4GN4AM102501</t>
  </si>
  <si>
    <t>3TMJU4GN5AM095218</t>
  </si>
  <si>
    <t>3TMJU4GN9AM101697</t>
  </si>
  <si>
    <t>3TMJU4GNXAM106052</t>
  </si>
  <si>
    <t>3TMLU4EN0AM040199</t>
  </si>
  <si>
    <t>3TMLU4EN1AM044715</t>
  </si>
  <si>
    <t>3TMJU4GN4AM103681</t>
  </si>
  <si>
    <t>3TMJU4GN6AM093090</t>
  </si>
  <si>
    <t>3TMJU4GN6AM100720</t>
  </si>
  <si>
    <t>3TMJU4GN8AM103053</t>
  </si>
  <si>
    <t>3TMJU4GN9AM093293</t>
  </si>
  <si>
    <t>3TMLU4EN1AM042253</t>
  </si>
  <si>
    <t>3TMLU4EN9AM051086</t>
  </si>
  <si>
    <t>3TMJU4GN6AM107036</t>
  </si>
  <si>
    <t>3TMJU62N29M075068</t>
  </si>
  <si>
    <t>Sin numeros de Contacto en Kepler</t>
  </si>
  <si>
    <t>3TMJU62N29M090055</t>
  </si>
  <si>
    <t>NUMERO DE CONTACTO INCORRECTO</t>
  </si>
  <si>
    <t>3TMJU62N39M075354</t>
  </si>
  <si>
    <t>se mando whats 2- BUZON, SE MARCA DEL TELEFONO FIJO</t>
  </si>
  <si>
    <t>3TMJU62N49M087450</t>
  </si>
  <si>
    <t>3TMJU62N59M071502</t>
  </si>
  <si>
    <t>3TMJU62N79M091346</t>
  </si>
  <si>
    <t>3TMJU62N99M081143</t>
  </si>
  <si>
    <t>3TMJU62N39M088301</t>
  </si>
  <si>
    <t>3TMJU62N59M081138</t>
  </si>
  <si>
    <t>3TMJU62N69M079625</t>
  </si>
  <si>
    <t>3TMJU62N99M076623</t>
  </si>
  <si>
    <t>3TMJU62N89M072191</t>
  </si>
  <si>
    <t>3TMJU62NX9M085363</t>
  </si>
  <si>
    <t xml:space="preserve">Marcamos de la agencia pero nadie nos contesta </t>
  </si>
  <si>
    <t>3TMJU62N39M073877</t>
  </si>
  <si>
    <t>3TMJU62N49M073869</t>
  </si>
  <si>
    <t>3TMJU62N49M081129</t>
  </si>
  <si>
    <t>3TMJU62N79M077981</t>
  </si>
  <si>
    <t>3TMJU62N99M090411</t>
  </si>
  <si>
    <t>3TMJU62N38M052297</t>
  </si>
  <si>
    <t>3TMJU62N58M049868</t>
  </si>
  <si>
    <t>3TMJU62N48M052714</t>
  </si>
  <si>
    <t>3TMJU62N58M057369</t>
  </si>
  <si>
    <t>3TMJU62N78M051069</t>
  </si>
  <si>
    <t>3TMJU62N78M055042</t>
  </si>
  <si>
    <t>3TMJU62N18M050855</t>
  </si>
  <si>
    <t>3TMJU62N48M051885</t>
  </si>
  <si>
    <t>3TMJU62NX8M050367</t>
  </si>
  <si>
    <t>3TMJU62NX8M051826</t>
  </si>
  <si>
    <t>3TMJU62NX8M067945</t>
  </si>
  <si>
    <t>3TMJU62N18M053304</t>
  </si>
  <si>
    <t>3TMJU62N58M054309</t>
  </si>
  <si>
    <t>3TMJU62N58M058652</t>
  </si>
  <si>
    <t>3TMJU62N78M052643</t>
  </si>
  <si>
    <t>3TMJU62NX8M051387</t>
  </si>
  <si>
    <t>MANDA A BUZON DIRECTO</t>
  </si>
  <si>
    <t>3TMJU62N97M036846</t>
  </si>
  <si>
    <t>3TMJU62N27M044643</t>
  </si>
  <si>
    <t>3TMJU62N27M039779</t>
  </si>
  <si>
    <t>3TMJU62N97M040086</t>
  </si>
  <si>
    <t>3TMJU62N37M039371</t>
  </si>
  <si>
    <t>3TMJU62N67M039364</t>
  </si>
  <si>
    <t>3TMJU62N17M039112</t>
  </si>
  <si>
    <t>3TMJU62N37M039872</t>
  </si>
  <si>
    <t>3TMJU62N37M044960</t>
  </si>
  <si>
    <t>3TMJU62N67M031801</t>
  </si>
  <si>
    <t>3TMJU62N87M044601</t>
  </si>
  <si>
    <t>3TMJU62NX7M041814</t>
  </si>
  <si>
    <t>Marcamos de la agencia y el cliente nos indica que ya vendio su unidad</t>
  </si>
  <si>
    <t>3TMJU62N17M029163</t>
  </si>
  <si>
    <t>3TMJU62N17M031866</t>
  </si>
  <si>
    <t>1-NUMERO DE CONTACTO NO EXISTE</t>
  </si>
  <si>
    <t>3TMJU62N27M035571</t>
  </si>
  <si>
    <t>3TMJU62N27M046375</t>
  </si>
  <si>
    <t>3TMJU62N37M041248</t>
  </si>
  <si>
    <t>3TMJU62N37M044750</t>
  </si>
  <si>
    <t>3TMJU62N47M041551</t>
  </si>
  <si>
    <t>3TMJU62NX7M046723</t>
  </si>
  <si>
    <t>3TMJU62N17M029132</t>
  </si>
  <si>
    <t>3TMJU62N17M032046</t>
  </si>
  <si>
    <t>3TMJU62N27M040575</t>
  </si>
  <si>
    <t>3TMJU62N77M044637</t>
  </si>
  <si>
    <t>3TMJU62N87M044842</t>
  </si>
  <si>
    <t>3TMJU62N97M028780</t>
  </si>
  <si>
    <t>3TMJU62N07M029719</t>
  </si>
  <si>
    <t>3TMJU62N07M039702</t>
  </si>
  <si>
    <t>3TMJU62N17M041717</t>
  </si>
  <si>
    <t>3TMJU62N77M031287</t>
  </si>
  <si>
    <t>3TMJU62N77M036988</t>
  </si>
  <si>
    <t>3TMJU62N87M049586</t>
  </si>
  <si>
    <t>3TMJU62N97M030738</t>
  </si>
  <si>
    <t>3TMJU62N36M016932</t>
  </si>
  <si>
    <t>3TMJU62NX6M022856</t>
  </si>
  <si>
    <t>3TMJU62N26M015304</t>
  </si>
  <si>
    <t>3TMJU62N16M025029</t>
  </si>
  <si>
    <t>3TMJU62N16M025113</t>
  </si>
  <si>
    <t>3TMJU62N76M015198</t>
  </si>
  <si>
    <t>3TMJU62N96M017616</t>
  </si>
  <si>
    <t>3TMJU62N96M024629</t>
  </si>
  <si>
    <t>3TMJU62N36M019801</t>
  </si>
  <si>
    <t>3TMJU62N56M027737</t>
  </si>
  <si>
    <t>3TMJU62N76M023284</t>
  </si>
  <si>
    <t>3TMJU62N76M018120</t>
  </si>
  <si>
    <t>NO CONTESTA</t>
  </si>
  <si>
    <t>3TMJU62N26M017327</t>
  </si>
  <si>
    <t>3TMJU62N66M020568</t>
  </si>
  <si>
    <t>3TMJU62N66M020327</t>
  </si>
  <si>
    <t>3TMJU62N06M024129</t>
  </si>
  <si>
    <t>3TMJU62N16M015102</t>
  </si>
  <si>
    <t>Nos direcciona a buzon</t>
  </si>
  <si>
    <t>3TMJU62N16M022373</t>
  </si>
  <si>
    <t>3TMJU62N66M019260</t>
  </si>
  <si>
    <t>20TA03</t>
  </si>
  <si>
    <t>5YFBPRHE0KP934094</t>
  </si>
  <si>
    <t>1- SE LE ENVIO WHATS APP , 2- NO CONTESTA  SE VOLVIO A ENVIAR WHATS APP</t>
  </si>
  <si>
    <t>5YFBPRHEXKP942798</t>
  </si>
  <si>
    <t>5YFBPRHE8JP840432</t>
  </si>
  <si>
    <t>5YFBPRHE9JP788163</t>
  </si>
  <si>
    <t>5YFBPRHE6JP740491</t>
  </si>
  <si>
    <t>5YFBPRHE0JP742124</t>
  </si>
  <si>
    <t>1- MANDA A BUZON DIRECTO</t>
  </si>
  <si>
    <t>5YFBPRHE4JP746581</t>
  </si>
  <si>
    <t>5YFBPRHE6JP750907</t>
  </si>
  <si>
    <t xml:space="preserve">Marcamos de la agencia y nos direcciona a buzon </t>
  </si>
  <si>
    <t>5YFBPRHE4HP675215</t>
  </si>
  <si>
    <t>5YFBPRHE7HP572435</t>
  </si>
  <si>
    <t>se mando whats 2- VA CHWECAR SI LO REALIZA AQUÍ O EN QUERETARO</t>
  </si>
  <si>
    <t>5YFBPRHE6HP626372</t>
  </si>
  <si>
    <t>se mando whats</t>
  </si>
  <si>
    <t>5YFBPRHE5HP631501</t>
  </si>
  <si>
    <t>1- NUMERO E CONTACTO NO EXISTE</t>
  </si>
  <si>
    <t>5YFBPRHE6HP721871</t>
  </si>
  <si>
    <t>5YFBPRHE7HP685513</t>
  </si>
  <si>
    <t>5YFBPRHE1HP686723</t>
  </si>
  <si>
    <t>5YFBPRHE3HP591399</t>
  </si>
  <si>
    <t>Marcamos de la agencia y no contesta</t>
  </si>
  <si>
    <t>5YFBPRHE4HP628220</t>
  </si>
  <si>
    <t>SE DEJO RECADO CON SU ESPOSA</t>
  </si>
  <si>
    <t>5YFBPRHE6HP590750</t>
  </si>
  <si>
    <t xml:space="preserve">el marca despues </t>
  </si>
  <si>
    <t>5YFBPRHEXHP580092</t>
  </si>
  <si>
    <t>Marcamo y nos direcciona a buzon (grabar msj despues del tono)</t>
  </si>
  <si>
    <t>5YFBPRHE9HP574381</t>
  </si>
  <si>
    <t>5YFBPRHE1HP688326</t>
  </si>
  <si>
    <t>5YFBPRHE8HP720690</t>
  </si>
  <si>
    <t>5YFBPRHE9HP590063</t>
  </si>
  <si>
    <t>5YFBPRHE7HP724813</t>
  </si>
  <si>
    <t>5YFBPRHE3HP570066</t>
  </si>
  <si>
    <t>Se mando msj</t>
  </si>
  <si>
    <t>5YFBPRHE4HP621929</t>
  </si>
  <si>
    <t>5YFBPRHEXHP571263</t>
  </si>
  <si>
    <t>5YFBPRHEXHP584899</t>
  </si>
  <si>
    <t>NUMERO NO EXISTE</t>
  </si>
  <si>
    <t>5YFBPRHE1HP697947</t>
  </si>
  <si>
    <t>5YFBPRHEXHP658306</t>
  </si>
  <si>
    <t>buzon</t>
  </si>
  <si>
    <t>5YFBPRHE2HP600707</t>
  </si>
  <si>
    <t>5YFBPRHE1HP622004</t>
  </si>
  <si>
    <t>5YFBPRHE5HP693951</t>
  </si>
  <si>
    <t>5YFBPRHE9HP661116</t>
  </si>
  <si>
    <t>5YFBPRHE0HP639554</t>
  </si>
  <si>
    <t>5YFBPRHE0HP713149</t>
  </si>
  <si>
    <t>5YFBPRHE3HP706910</t>
  </si>
  <si>
    <t>5YFBPRHE6HP646816</t>
  </si>
  <si>
    <t>5YFBPRHE2HP620049</t>
  </si>
  <si>
    <t>Marcamos en 2 ocasiones y el cliente nos cuelga llamada</t>
  </si>
  <si>
    <t>5YFBPRHE7HP624534</t>
  </si>
  <si>
    <t>5YFBURHE0GP531541</t>
  </si>
  <si>
    <t>5YFBURHE7GP437592</t>
  </si>
  <si>
    <t>NUMERO FUERA DEL ARE DE SERVICIO</t>
  </si>
  <si>
    <t>5YFBURHE7GP488641</t>
  </si>
  <si>
    <t>5YFBURHE6GP490350</t>
  </si>
  <si>
    <t>Unidad Vendida</t>
  </si>
  <si>
    <t>G0P</t>
  </si>
  <si>
    <t>5TDYK3DC6ES482822</t>
  </si>
  <si>
    <t>SIENNA</t>
  </si>
  <si>
    <t>5TDYK3DC1ES460954</t>
  </si>
  <si>
    <t>20/10/20217</t>
  </si>
  <si>
    <t>5TDZK3DC8ES493762</t>
  </si>
  <si>
    <t>5TDYK3DC0ES482976</t>
  </si>
  <si>
    <t>5TDYK3DC8ES434626</t>
  </si>
  <si>
    <t>5TDYK3DC5ES480608</t>
  </si>
  <si>
    <t>5TDYK3DC7ES494767</t>
  </si>
  <si>
    <t>Se envio msj</t>
  </si>
  <si>
    <t>5TDYK3DC8ES416482</t>
  </si>
  <si>
    <t>5TDYK3DC3DS280454</t>
  </si>
  <si>
    <t>5TDYK3DC1DS357404</t>
  </si>
  <si>
    <t>5TDYK3DC2DS294796</t>
  </si>
  <si>
    <t>5TDYK3DC6DS329775</t>
  </si>
  <si>
    <t>5TDYK3DC8DS319295</t>
  </si>
  <si>
    <t>5TDKK3DC3DS281318</t>
  </si>
  <si>
    <t>5TDKK3DC9DS299211</t>
  </si>
  <si>
    <t>5TDKK3DC9DS319067</t>
  </si>
  <si>
    <t>5TDYK3DCXDS284369</t>
  </si>
  <si>
    <t>NUMERO DE CONTACTO NO EXISTE</t>
  </si>
  <si>
    <t>5TDKK3DC1DS345954</t>
  </si>
  <si>
    <t>5TDYK3DC9DS285691</t>
  </si>
  <si>
    <t>5TDYK3DC0CS223613</t>
  </si>
  <si>
    <t>5TDYK3DCXCS243299</t>
  </si>
  <si>
    <t>5TDYK3DC8CS214643</t>
  </si>
  <si>
    <t>5TDYK3DC3CS213769</t>
  </si>
  <si>
    <t>5TDYK3DC9CS206566</t>
  </si>
  <si>
    <t>5TDYK3DC0CS238869</t>
  </si>
  <si>
    <t>5TDYK3DC4CS245677</t>
  </si>
  <si>
    <t>5TDYK3DC2CS220194</t>
  </si>
  <si>
    <t>5TDKK3DC0CS244581</t>
  </si>
  <si>
    <t>5TDKK3DC2CS213378</t>
  </si>
  <si>
    <t>5TDKK3DC5CS238873</t>
  </si>
  <si>
    <t>5TDYK3DC0CS213163</t>
  </si>
  <si>
    <t>5TDYK3DC2CS245418</t>
  </si>
  <si>
    <t>5TDYK3DC5CS233523</t>
  </si>
  <si>
    <t>5TDYK3DC3CS196570</t>
  </si>
  <si>
    <t xml:space="preserve">Marcamos de la agencia y no contestan no cuenta con whats </t>
  </si>
  <si>
    <t>5TDYK3DC8CS217414</t>
  </si>
  <si>
    <t>5TDYK3DC5CS243324</t>
  </si>
  <si>
    <t>5TDYK3DC8CS242510</t>
  </si>
  <si>
    <t>5TDYK3DCXCS201117</t>
  </si>
  <si>
    <t>5TDYK3DC7BS126097</t>
  </si>
  <si>
    <t>5TDYK3DC7BS066001</t>
  </si>
  <si>
    <t>5TDYK3DC2BS024769</t>
  </si>
  <si>
    <t>5TDYK3DC7BS160718</t>
  </si>
  <si>
    <t>5TDYK3DC0BS117659</t>
  </si>
  <si>
    <t>5TDYK3DC2BS137850</t>
  </si>
  <si>
    <t>YA NO CUENTA CON SU UNIDAD</t>
  </si>
  <si>
    <t>5TDYK3DC0BS042073</t>
  </si>
  <si>
    <t>5TDYK3DC8BS025473</t>
  </si>
  <si>
    <t>Unidad vendidad</t>
  </si>
  <si>
    <t>5TDYK3DC0BS008425</t>
  </si>
  <si>
    <t>5TDYK3DC4BS016687</t>
  </si>
  <si>
    <t>5TDYK3DC6BS067673</t>
  </si>
  <si>
    <t>5TDYK3DC7BS152425</t>
  </si>
  <si>
    <t>Marcamos de la agencia y nos indica que al telefono que marcamos no es de la Srita Monica</t>
  </si>
  <si>
    <t>DICIEMBRE</t>
  </si>
  <si>
    <t>5TDKK3DC2BS039505</t>
  </si>
  <si>
    <t>5TDKK3DC2BS132105</t>
  </si>
  <si>
    <t>5TDKK3DCXBS162727</t>
  </si>
  <si>
    <t>5TDZK3DC3BS058966</t>
  </si>
  <si>
    <t>5TDZK3DC8BS051270</t>
  </si>
  <si>
    <t>5TDKK3DC0BS073605</t>
  </si>
  <si>
    <t>5TDYK3DCXBS055591</t>
  </si>
  <si>
    <t>5TDKK3DC1BS007323</t>
  </si>
  <si>
    <t>5TDKK3DC3BS106676</t>
  </si>
  <si>
    <t>5TDKK3DC6BS097231</t>
  </si>
  <si>
    <t>NO TIENE WHATS, MANDA A BUZON, SE MARCA DEL TELEFONO FIJO</t>
  </si>
  <si>
    <t>5TDYK3DC1BS006439</t>
  </si>
  <si>
    <t>Se envia MRS</t>
  </si>
  <si>
    <t>5TDYK3DC5BS123134</t>
  </si>
  <si>
    <t>5TDYK3DC2BS031432</t>
  </si>
  <si>
    <t>5TDKK3DC3BS086350</t>
  </si>
  <si>
    <t>5TDKK3DC3BS126507</t>
  </si>
  <si>
    <t>5TDZK3DC5BS162911</t>
  </si>
  <si>
    <t>1-  NO CONTESTA Y NO TIENE WHATS APP</t>
  </si>
  <si>
    <t>5TDKK3DC9BS153663</t>
  </si>
  <si>
    <t>la vendio</t>
  </si>
  <si>
    <t>5TDYK3DCXBS153343</t>
  </si>
  <si>
    <t>2T1BE4EE4DC050417</t>
  </si>
  <si>
    <t>COROLLA</t>
  </si>
  <si>
    <t>2T1BU4EE5DC026341</t>
  </si>
  <si>
    <t>Sin datos en Kepler para poder Contartar al cliente</t>
  </si>
  <si>
    <t>2T1BU4EEXDC961886</t>
  </si>
  <si>
    <t>2T1BU4EE2DC020433</t>
  </si>
  <si>
    <t>2T1BU4EE1DC955684</t>
  </si>
  <si>
    <t>2T1BE4EE3DC050134</t>
  </si>
  <si>
    <t>2T1BU4EE6DC009550</t>
  </si>
  <si>
    <t xml:space="preserve">no aparece el vin </t>
  </si>
  <si>
    <t>2T1BU4EEXDC004786</t>
  </si>
  <si>
    <t>2T1BE4EE6DC050161</t>
  </si>
  <si>
    <t>unidad vendida</t>
  </si>
  <si>
    <t>2T1BU4EEXDC039599</t>
  </si>
  <si>
    <t>2T1BE4EE9CC048564</t>
  </si>
  <si>
    <t>2T1BE4EE0CC049344</t>
  </si>
  <si>
    <t>Se envia Mrs</t>
  </si>
  <si>
    <t>2T1BE4EE0CC049439</t>
  </si>
  <si>
    <t>numero fuera de servicio</t>
  </si>
  <si>
    <t>2T1BE4EE3CC049872</t>
  </si>
  <si>
    <t>2T1BE4EE8CC050001</t>
  </si>
  <si>
    <t>2T1BU4EE1CC839643</t>
  </si>
  <si>
    <t>2T1BE4EE8CC049639</t>
  </si>
  <si>
    <t>2T1BU4EE3CC912382</t>
  </si>
  <si>
    <t>2T1BU4EE8CC890766</t>
  </si>
  <si>
    <t>2T1BU4EEXCC876724</t>
  </si>
  <si>
    <t>Marcamos pero nadie nos responde</t>
  </si>
  <si>
    <t>2T1BU4EE2CC786029</t>
  </si>
  <si>
    <t>2T1BU4EE2CC871470</t>
  </si>
  <si>
    <t>2T1BU4EE0CC799166</t>
  </si>
  <si>
    <t>2T1BE4EE6CC049266</t>
  </si>
  <si>
    <t>2T1BU4EE8CC849487</t>
  </si>
  <si>
    <t>2T1BU4EE4CC808662</t>
  </si>
  <si>
    <t>2T1BU4EE4CC912813</t>
  </si>
  <si>
    <t>EL MARCA LA SIGUIENTE SEMANA</t>
  </si>
  <si>
    <t>2T1BE4EE0CC049067</t>
  </si>
  <si>
    <t>1- SE DEJO RECADO CON SU  HIJA</t>
  </si>
  <si>
    <t>2T1BU4EE6CC915082</t>
  </si>
  <si>
    <t>2T1BU4EE4CC889565</t>
  </si>
  <si>
    <t>2T1BU4EE6CC818531</t>
  </si>
  <si>
    <t>Marcamos y nos direcciona a buzon Emviamos Msj Mrs</t>
  </si>
  <si>
    <t>2T1BU4EE2BC592941</t>
  </si>
  <si>
    <t>SE MANDO WHATS</t>
  </si>
  <si>
    <t>2T1BE4EE7BC046925</t>
  </si>
  <si>
    <t>2T1BE4EE7BC048092</t>
  </si>
  <si>
    <t>1- NUMEROS DE CONTACTO NO EXISTEN</t>
  </si>
  <si>
    <t>2T1BE4EE7BC048450</t>
  </si>
  <si>
    <t>2T1BE4EEXBC048295</t>
  </si>
  <si>
    <t>Marcamos y nos direcciona a numero inactivo</t>
  </si>
  <si>
    <t>2T1BU4EE1BC601936</t>
  </si>
  <si>
    <t>2T1BU4EE3BC752762</t>
  </si>
  <si>
    <t>2T1BE4EE9BC047817</t>
  </si>
  <si>
    <t>2T1BU4EE4BC606452</t>
  </si>
  <si>
    <t>Marcamos de la agencia y nos Direciona a Buzon enviamos msj de campaña</t>
  </si>
  <si>
    <t>2T1BU4EE3BC547636</t>
  </si>
  <si>
    <t>2T1BU4EEXBC561470</t>
  </si>
  <si>
    <t>2T1BU4EE6BC744672</t>
  </si>
  <si>
    <t>2T1BU4EE0BC609638</t>
  </si>
  <si>
    <t>2T1BU4EE2BC625212</t>
  </si>
  <si>
    <t>2T1BU4EE7BC641051</t>
  </si>
  <si>
    <t>2T1BU4EE4BC725702</t>
  </si>
  <si>
    <t>2T1BU4EE8BC737822</t>
  </si>
  <si>
    <t>SE ENVIA MRS</t>
  </si>
  <si>
    <t>2T1BE4EE6BC048410</t>
  </si>
  <si>
    <t>2T1BE4EE7BC048187</t>
  </si>
  <si>
    <t>2T1BU4EE3BC562122</t>
  </si>
  <si>
    <t>2T1BU4EE1BC690620</t>
  </si>
  <si>
    <t>2T1BU4EE5BC635278</t>
  </si>
  <si>
    <t>2T1BU4EE3BC611738</t>
  </si>
  <si>
    <t>2T1BU4EE3BC739655</t>
  </si>
  <si>
    <t>2T1BU4EE4BC706986</t>
  </si>
  <si>
    <t>2T1BU4EE8BC736458</t>
  </si>
  <si>
    <t>SERVICIO DE BUZON DE VOZ, ENVI</t>
  </si>
  <si>
    <t>2T1BU4EE9BC538522</t>
  </si>
  <si>
    <t>2T1BU4EE9BC553702</t>
  </si>
  <si>
    <t>2T1BE4EE2BC048288</t>
  </si>
  <si>
    <t>2T1BU4EE1BC709098</t>
  </si>
  <si>
    <t>E0M</t>
  </si>
  <si>
    <t>JTDKT9K35A5282636</t>
  </si>
  <si>
    <t>Marcamos de la agencia suena varias veces pero nos direcciona a numero inactivo, Enviamos msj de campa;a activa</t>
  </si>
  <si>
    <t>1- CORREO ELECTRONICO INCORRECTO</t>
  </si>
  <si>
    <t>JTDBT923481228651</t>
  </si>
  <si>
    <t>Enviamos Msj de campana</t>
  </si>
  <si>
    <t>JTDKT923785167126</t>
  </si>
  <si>
    <t>JTDKT923585150342</t>
  </si>
  <si>
    <t>JTDBT923681267449</t>
  </si>
  <si>
    <t>es el correo de la persona</t>
  </si>
  <si>
    <t>JTDBT923X81226564</t>
  </si>
  <si>
    <t>JTDKT923475106606</t>
  </si>
  <si>
    <t>JTDBT923971024877</t>
  </si>
  <si>
    <t>Numero de serie no lo reconoce kepler</t>
  </si>
  <si>
    <t>JTDBT923474001151</t>
  </si>
  <si>
    <t>JTDBT923871075951</t>
  </si>
  <si>
    <t>JTDKT923X75131185</t>
  </si>
  <si>
    <t>JTDBT923371052206</t>
  </si>
  <si>
    <t>JTDBT923371160809</t>
  </si>
  <si>
    <t>JTDBT923671088018</t>
  </si>
  <si>
    <t>2T1BU4EE0AC253819</t>
  </si>
  <si>
    <t>2T1BU4EE4AC400885</t>
  </si>
  <si>
    <t>2T1BU4EE2AC347216</t>
  </si>
  <si>
    <t>2T1BU4EE3AC324270</t>
  </si>
  <si>
    <t>2T1BU4EE6AC236653</t>
  </si>
  <si>
    <t>2T1BU4EE3AC231006</t>
  </si>
  <si>
    <t>2T1BU4EE3AC399048</t>
  </si>
  <si>
    <t>2T1BU4EE9AC209818</t>
  </si>
  <si>
    <t>2T1BU4EE5AC274455</t>
  </si>
  <si>
    <t>2T1BU4EE6AC211395</t>
  </si>
  <si>
    <t>2T1BU4EE3AC325953</t>
  </si>
  <si>
    <t>2T1BU4EEXAC261748</t>
  </si>
  <si>
    <t>2T1BU4EE1AC255921</t>
  </si>
  <si>
    <t>2T1BU4EE2AC403042</t>
  </si>
  <si>
    <t>2T1BU4EE9AC276791</t>
  </si>
  <si>
    <t>2T1BU4EE7AC281097</t>
  </si>
  <si>
    <t>2T1BU4EE6AC346697</t>
  </si>
  <si>
    <t>2T1BU42EX9C022068</t>
  </si>
  <si>
    <t>JTMZD33V686059650</t>
  </si>
  <si>
    <t>Rav4</t>
  </si>
  <si>
    <t>JTMZD35V085086197</t>
  </si>
  <si>
    <t>JTMZD33V586064791</t>
  </si>
  <si>
    <t>JTMZD35V085088032</t>
  </si>
  <si>
    <t>JTMZD35V285089988</t>
  </si>
  <si>
    <t>1- CAMPAÑA G0V ,  AUNO SE PUEDE REALIZAR POR FALTA DE HERRAMIENTA ESPECIAL</t>
  </si>
  <si>
    <t>JTMZD35V485099566</t>
  </si>
  <si>
    <t>JTMZD35V785086763</t>
  </si>
  <si>
    <t>JTMZD35V885115199</t>
  </si>
  <si>
    <t>JTMZD33V186062567</t>
  </si>
  <si>
    <t>JTMZD35V985089700</t>
  </si>
  <si>
    <t>Numero de Casa Inactivo</t>
  </si>
  <si>
    <t>JTMZD35VX85079046</t>
  </si>
  <si>
    <t>JTMZD35V785084043</t>
  </si>
  <si>
    <t>JTMZD33VX85078336</t>
  </si>
  <si>
    <t>JTMZD33V886063831</t>
  </si>
  <si>
    <t xml:space="preserve">1- LA CLIENTA SE COMUNICA PARA AGENDAR SU CITA </t>
  </si>
  <si>
    <t>JTMZD35V185100110</t>
  </si>
  <si>
    <t>JTMZD35V285084578</t>
  </si>
  <si>
    <t>JTMZD33V375039800</t>
  </si>
  <si>
    <t>JTMZD33V575049020</t>
  </si>
  <si>
    <t>JTMZD33V576021809</t>
  </si>
  <si>
    <t>JTMZD33V975044063</t>
  </si>
  <si>
    <t>JTMZD33V276044948</t>
  </si>
  <si>
    <t>JTMZD33V876052889</t>
  </si>
  <si>
    <t>JTMZD33V976047846</t>
  </si>
  <si>
    <t>JTMZD35V575034109</t>
  </si>
  <si>
    <t>JTMZD35V875044245</t>
  </si>
  <si>
    <t>JTMZD33VX76046723</t>
  </si>
  <si>
    <t>JTMZD35V275048906</t>
  </si>
  <si>
    <t>JTMZD35V475047210</t>
  </si>
  <si>
    <t>JTMZD35V575041335</t>
  </si>
  <si>
    <t>JTMZD35V075076056</t>
  </si>
  <si>
    <t>JTMZD33VX75068128</t>
  </si>
  <si>
    <t>JTMZD35V075068801</t>
  </si>
  <si>
    <t>JTMZD35V575075355</t>
  </si>
  <si>
    <t>JTMZD35V675060315</t>
  </si>
  <si>
    <t>JTMZD35V675037990</t>
  </si>
  <si>
    <t>JTMZD35V875063507</t>
  </si>
  <si>
    <t>JTMZD33V176024335</t>
  </si>
  <si>
    <t>JTMZD33V575076296</t>
  </si>
  <si>
    <t>JTMZD35V275037081</t>
  </si>
  <si>
    <t>JTMZD35V375043388</t>
  </si>
  <si>
    <t>JTMZD35V675042008</t>
  </si>
  <si>
    <t>JTMZD35V975037904</t>
  </si>
  <si>
    <t>JTMZD35V975041919</t>
  </si>
  <si>
    <t>JTMZD35V775063675</t>
  </si>
  <si>
    <t>JTMZD33V575052936</t>
  </si>
  <si>
    <t>JTMZD35V875034704</t>
  </si>
  <si>
    <t>JTMZD35V875037697</t>
  </si>
  <si>
    <t>JTMZD35V775051350</t>
  </si>
  <si>
    <t>JTMZD35V275063809</t>
  </si>
  <si>
    <t>JTMZD35V175058360</t>
  </si>
  <si>
    <t>JTMZD33V766007005</t>
  </si>
  <si>
    <t>JTMZD33V866010365</t>
  </si>
  <si>
    <t>JTMZD33V166015407</t>
  </si>
  <si>
    <t>JTMZD33V366012623</t>
  </si>
  <si>
    <t>JTMZD33VX66013025</t>
  </si>
  <si>
    <t>JTMZD35V465018949</t>
  </si>
  <si>
    <t>1-SIN NUMEROS DE CONTACTO</t>
  </si>
  <si>
    <t>JTMZD35V665020976</t>
  </si>
  <si>
    <t>JTMZD35V065019192</t>
  </si>
  <si>
    <t>JTMZD35V365015590</t>
  </si>
  <si>
    <t>JTMZD35V465027490</t>
  </si>
  <si>
    <t>JTMZD35V965018767</t>
  </si>
  <si>
    <t>JTMZD35VX65025341</t>
  </si>
  <si>
    <t>JTMZD35V165001137</t>
  </si>
  <si>
    <t>JTMZD35V265021252</t>
  </si>
  <si>
    <t>JTMZD35V465023603</t>
  </si>
  <si>
    <t>JTMZD35V865022955</t>
  </si>
  <si>
    <t>JTMZD35V965029462</t>
  </si>
  <si>
    <t>JTMZD35VX65012122</t>
  </si>
  <si>
    <t>JTMZD35V065012646</t>
  </si>
  <si>
    <t>JTMZD33VX66006723</t>
  </si>
  <si>
    <t>JTMZD35V365001141</t>
  </si>
  <si>
    <t>5TDZK3EH5AS012922</t>
  </si>
  <si>
    <t>Highlander</t>
  </si>
  <si>
    <t>Marcamos de la agencia suena varias vces pero nos direcciona a numero inactivo</t>
  </si>
  <si>
    <t>JTEDS41A882010345</t>
  </si>
  <si>
    <t>5YFBPRBE1LP096460</t>
  </si>
  <si>
    <t>g-139288 - 07/11/22 - 22TC07</t>
  </si>
  <si>
    <t>5YFBPRBE3LP111122</t>
  </si>
  <si>
    <t>5YFBPRBE7LP093630</t>
  </si>
  <si>
    <t>5YFBPRBE1LP024318</t>
  </si>
  <si>
    <t xml:space="preserve">realizada 27/10/2022 - </t>
  </si>
  <si>
    <t>5YFBPRBE2LP136769</t>
  </si>
  <si>
    <t>en unos dias programa</t>
  </si>
  <si>
    <t>5YFBPRBE5LP140945</t>
  </si>
  <si>
    <t>1- SE REALIZO EL 31/10/22 G-139138</t>
  </si>
  <si>
    <t>5YFBPRBE0LP017652</t>
  </si>
  <si>
    <t>CITADO</t>
  </si>
  <si>
    <t>Se agenda cita tentativamente  25.01.23</t>
  </si>
  <si>
    <t>5YFBPRBE0LP078077</t>
  </si>
  <si>
    <t>g-139271</t>
  </si>
  <si>
    <t>5YFBPRBE2LP075715</t>
  </si>
  <si>
    <t>1- SE REALIZO EL SERVICIO EL 26/12/2022 G-140834</t>
  </si>
  <si>
    <t>5YFBPRBE2LP117820</t>
  </si>
  <si>
    <t>Realizada 21/12/2022 - G140696</t>
  </si>
  <si>
    <t>5YFBPRBE9LP036037</t>
  </si>
  <si>
    <t>g-139632 / G140696 - 21/12/22 - 22TC07</t>
  </si>
  <si>
    <t>5YFBPRBE6LP054897</t>
  </si>
  <si>
    <t>1- REALIZADO TIS: TOYOTA QUERETARO 18/11/22</t>
  </si>
  <si>
    <t>5YFBPRBE7LP001500</t>
  </si>
  <si>
    <t>Se envia  msj de campa;a</t>
  </si>
  <si>
    <t>5YFBPRBE7LP094017</t>
  </si>
  <si>
    <t>5YFBPRBE7LP098553</t>
  </si>
  <si>
    <t>1- SE REALIZO EL 09/11/2022 G-139369</t>
  </si>
  <si>
    <t>5YFBPRBE8LP017155</t>
  </si>
  <si>
    <t>5YFBPRBE8LP035588</t>
  </si>
  <si>
    <t>5YFBPRBE8LP095564</t>
  </si>
  <si>
    <t>g-137849 - 20/09/22 - 22TC07</t>
  </si>
  <si>
    <t>5YFBPRBE8LP109463</t>
  </si>
  <si>
    <t>22TC06</t>
  </si>
  <si>
    <t>JTDKAMFU5M3136393</t>
  </si>
  <si>
    <t>Prius</t>
  </si>
  <si>
    <t>JTDKAMFU3M3145416</t>
  </si>
  <si>
    <t>JTDKAMFU4M3131976</t>
  </si>
  <si>
    <t>MHKMF5CF3LK008606</t>
  </si>
  <si>
    <t>Avanza</t>
  </si>
  <si>
    <t>MHKMF5CF5LK008512</t>
  </si>
  <si>
    <t>Marcamos de la agencia y nos direcciona a buzon de vox</t>
  </si>
  <si>
    <t>MHKMF5CF5LK008574</t>
  </si>
  <si>
    <t>MHKMF5CF6LK009541</t>
  </si>
  <si>
    <t>MHKMF5CE5LK005438</t>
  </si>
  <si>
    <t>MHKMF5CE8LK005398</t>
  </si>
  <si>
    <t>Nos indica que le marquemos despues ay que la unidad se encuentra en morelia y tiene que coordinar cuando la pueden traere</t>
  </si>
  <si>
    <t>MHKMF5CE5LK005634</t>
  </si>
  <si>
    <t>MHKMF5CE9LK005202</t>
  </si>
  <si>
    <t>MHKMF5CE2LK005266</t>
  </si>
  <si>
    <t>Se envia Msj de campana</t>
  </si>
  <si>
    <t>MHKMF5CF1LK009446</t>
  </si>
  <si>
    <t>MHKMF5CF5LK008493</t>
  </si>
  <si>
    <t>MHKMF5CF3KK008023</t>
  </si>
  <si>
    <t>1- SE DEJO RECADO , SE COMUNICA DESPUES</t>
  </si>
  <si>
    <t>MHKMF5CF8KK006087</t>
  </si>
  <si>
    <t>MHKMF5CF4KK007690</t>
  </si>
  <si>
    <t>MHKMF5CF2KK008059</t>
  </si>
  <si>
    <t>MHKMF5CF8KK007904</t>
  </si>
  <si>
    <t>MANDA A BUZON, NO TIENE WHATS</t>
  </si>
  <si>
    <t>MHKMF5CE9KK003772</t>
  </si>
  <si>
    <t>MHKMF5CEXKK002730</t>
  </si>
  <si>
    <t>MHKMF5CF3KK005395</t>
  </si>
  <si>
    <t>EL CORREO ES INVALIDO</t>
  </si>
  <si>
    <t>MHKMF5CF4KK004658</t>
  </si>
  <si>
    <t>1- SIN NUMEROS DE CONTACTO</t>
  </si>
  <si>
    <t>MHKMF5CF4KK004899</t>
  </si>
  <si>
    <t>Marcamos de la agencia y nos direcciona  anumero inactivo</t>
  </si>
  <si>
    <t>MHKMF5CF1KK006982</t>
  </si>
  <si>
    <t>MANDA A BUZO, SE MARCA DEL TELEFONO FIJO</t>
  </si>
  <si>
    <t>MHKMF5CF6KK007903</t>
  </si>
  <si>
    <t>1-  SE DEJO RECADO</t>
  </si>
  <si>
    <t>MHKMF5CE9KK003321</t>
  </si>
  <si>
    <t>MHKMF53E7JK015367</t>
  </si>
  <si>
    <t>MHKMF5CE0JK001388</t>
  </si>
  <si>
    <t>MHKMF5CE4JK002043</t>
  </si>
  <si>
    <t>MHKMF53F8JK024863</t>
  </si>
  <si>
    <t>MHKMF5CF2JK002826</t>
  </si>
  <si>
    <t>CONTACTO</t>
  </si>
  <si>
    <t>Se envia  msj de campaña</t>
  </si>
  <si>
    <t>MHKMF5CF3JK001832</t>
  </si>
  <si>
    <t>MHKMF5CF7JK002708</t>
  </si>
  <si>
    <t>MHKMF5CE5JK001337</t>
  </si>
  <si>
    <t>MHKMF53F0JK025652</t>
  </si>
  <si>
    <t>MHKMF53F7JK024689</t>
  </si>
  <si>
    <t>MHKMF5CFXJK003626</t>
  </si>
  <si>
    <t>MHKMF53F7JK025535</t>
  </si>
  <si>
    <t>MHKMF5CF4JK002374</t>
  </si>
  <si>
    <t>contactado</t>
  </si>
  <si>
    <t>el marca mañana para posible cita</t>
  </si>
  <si>
    <t>5YFBURHE4GP416585</t>
  </si>
  <si>
    <t>5YFBURHE5GP499458</t>
  </si>
  <si>
    <t>1-CORREO INCORRECTO</t>
  </si>
  <si>
    <t>5YFBURHEXGP449025</t>
  </si>
  <si>
    <t>Marcamos de la agencia y nos direcciona  a numero inactivo</t>
  </si>
  <si>
    <t>5YFBURHE5GP541742</t>
  </si>
  <si>
    <t>5YFBURHE9GP390288</t>
  </si>
  <si>
    <t>5YFBURHE2GP372697</t>
  </si>
  <si>
    <t>5YFBURHE3GP514474</t>
  </si>
  <si>
    <t>5YFBURHE8GP410532</t>
  </si>
  <si>
    <t>5YFBURHE4GP480559</t>
  </si>
  <si>
    <t>5YFBU8HE0GP502096</t>
  </si>
  <si>
    <t>5YFBURHE0GP539493</t>
  </si>
  <si>
    <t>5YFBURHE1GP430167</t>
  </si>
  <si>
    <t>1- CLIENTE NO CUENTA CON NINGUN COROLLA</t>
  </si>
  <si>
    <t>5YFBURHE7GP511075</t>
  </si>
  <si>
    <t>5YFBURHE3GP374054</t>
  </si>
  <si>
    <t>5YFBURHE8GP390332</t>
  </si>
  <si>
    <t xml:space="preserve">1- SE DEJO RECADO SE COMUNICA MAS ADELANTE </t>
  </si>
  <si>
    <t>5YFBURHE5GP481607</t>
  </si>
  <si>
    <t>5YFBURHE6GP367003</t>
  </si>
  <si>
    <t>5YFBURHE4GP435041</t>
  </si>
  <si>
    <t>5YFBURHE7GP374087</t>
  </si>
  <si>
    <t>1- NUMERO FUERA DEL AREA DE SERVICIO</t>
  </si>
  <si>
    <t>5YFBURHE9GP446343</t>
  </si>
  <si>
    <t>5YFBURHE9GP499348</t>
  </si>
  <si>
    <t>5YFBURHE3GP437900</t>
  </si>
  <si>
    <t>1- NUMEROS DE CONTACRO NO EXISTEN</t>
  </si>
  <si>
    <t>5YFBURHE7GP440122</t>
  </si>
  <si>
    <t>5YFBURHE6GP490669</t>
  </si>
  <si>
    <t>5YFBURHE9GP535264</t>
  </si>
  <si>
    <t>5YFBURHEXGP557869</t>
  </si>
  <si>
    <t>5YFBURHE4GP466385</t>
  </si>
  <si>
    <t>5YFBURHE6GP513559</t>
  </si>
  <si>
    <t>5YFBURHE4GP395253</t>
  </si>
  <si>
    <t>5YFBURHE9GP448156</t>
  </si>
  <si>
    <t>5YFBURHE8GP536017</t>
  </si>
  <si>
    <t>5YFBURHE3GP504298</t>
  </si>
  <si>
    <t>5YFBURHE7GP531925</t>
  </si>
  <si>
    <t>el corro no es valido</t>
  </si>
  <si>
    <t>C0M</t>
  </si>
  <si>
    <t>2T1BE4EE7AC044591</t>
  </si>
  <si>
    <t>2T1BE4EE8AC031414</t>
  </si>
  <si>
    <t>2T1BU4EE0AC336070</t>
  </si>
  <si>
    <t>Buzon de voz</t>
  </si>
  <si>
    <t>2T1BU4EE6AC346084</t>
  </si>
  <si>
    <t>2T1BU4EE2AC392298</t>
  </si>
  <si>
    <t>2T1BU4EE0AC219900</t>
  </si>
  <si>
    <t>2T1BU4EEXAC391917</t>
  </si>
  <si>
    <t>2T1BU4EE9AC203257</t>
  </si>
  <si>
    <t>2T1BE4EE3AC042854</t>
  </si>
  <si>
    <t>2T1BU4EE1AC401377</t>
  </si>
  <si>
    <t>2T1BU4EE0AC406442</t>
  </si>
  <si>
    <t>2T1BU4EE3AC343174</t>
  </si>
  <si>
    <t>2T1BU4EE1AC449946</t>
  </si>
  <si>
    <t>2T1BU4EE7AC256961</t>
  </si>
  <si>
    <t>Se envia  msj de campaña y nos indica que la unidad fue vendida</t>
  </si>
  <si>
    <t>2T1BE4EE4AC035721</t>
  </si>
  <si>
    <t>9BRBA42E495036997</t>
  </si>
  <si>
    <t>9BRBA42E095049925</t>
  </si>
  <si>
    <t>9BRBA42E895030443</t>
  </si>
  <si>
    <t>2T1BE40E29C028821</t>
  </si>
  <si>
    <t>2T1BE40E89C030251</t>
  </si>
  <si>
    <t>JTDKT923995226839</t>
  </si>
  <si>
    <t>JTDKT923795252596</t>
  </si>
  <si>
    <t>JTDBT923594062401</t>
  </si>
  <si>
    <t>Sin numeros de Contacto en kepler</t>
  </si>
  <si>
    <t>JTDKT923695272693</t>
  </si>
  <si>
    <t>JTDKT923195242517</t>
  </si>
  <si>
    <t>JTDKT923195251475</t>
  </si>
  <si>
    <t>1- NUMERO FUERA EL AREA DE SERVICIO</t>
  </si>
  <si>
    <t>JTDBT923491327617</t>
  </si>
  <si>
    <t xml:space="preserve">Nos co,umicamos y el cliente nos indica que el marquemos en 1 hora </t>
  </si>
  <si>
    <t>JTDBT923391326300</t>
  </si>
  <si>
    <t>JTDBT923691327862</t>
  </si>
  <si>
    <t>JTDBT923291316566</t>
  </si>
  <si>
    <t>JTDBT923191298111</t>
  </si>
  <si>
    <t>JTDBT923691329885</t>
  </si>
  <si>
    <t>Hola! Hace varios años que no tengo ese yaris</t>
  </si>
  <si>
    <t>JTDKT923085181630</t>
  </si>
  <si>
    <t>JTDBT923081273344</t>
  </si>
  <si>
    <t>JTDBT923984021073</t>
  </si>
  <si>
    <t>JTDBT923081221020</t>
  </si>
  <si>
    <t>JTDKT923375032885</t>
  </si>
  <si>
    <t>JTDKT923975035970</t>
  </si>
  <si>
    <t>JTDBT923971053988</t>
  </si>
  <si>
    <t>JTDBT923171043150</t>
  </si>
  <si>
    <t>JTDBT923171055329</t>
  </si>
  <si>
    <t>JTDBT923771054945</t>
  </si>
  <si>
    <t>JTDKT923775070507</t>
  </si>
  <si>
    <t>JTDBT923171133737</t>
  </si>
  <si>
    <t>JTDBT923571045855</t>
  </si>
  <si>
    <t>NUMETRO FUERA DE SERV</t>
  </si>
  <si>
    <t>JTDBT923271067893</t>
  </si>
  <si>
    <t>JTDBT923X71034446</t>
  </si>
  <si>
    <t>2T3ZF9DV2AW020425</t>
  </si>
  <si>
    <t>RAV4</t>
  </si>
  <si>
    <t>2T3ZF9DV4AW048436</t>
  </si>
  <si>
    <t>2T3KF9DV8AW018423</t>
  </si>
  <si>
    <t>2T3KF9DV8AW020818</t>
  </si>
  <si>
    <t>2T3KF9DV9AW024568</t>
  </si>
  <si>
    <t>2T3KF9DV2AW024489</t>
  </si>
  <si>
    <t>2T3KF9DV5AW022428</t>
  </si>
  <si>
    <t>2T3KF9DV5AW025202</t>
  </si>
  <si>
    <t>2T3KF9DV5AW031386</t>
  </si>
  <si>
    <t>2T3KF9DV9AW019094</t>
  </si>
  <si>
    <t>2T3WF4DV5AW017136</t>
  </si>
  <si>
    <t>2T3KF9DV3AW027417</t>
  </si>
  <si>
    <t>SE LE ENVIO CORREO</t>
  </si>
  <si>
    <t>2T3ZF9DVXAW028613</t>
  </si>
  <si>
    <t>2T3WF4DV3AW041936</t>
  </si>
  <si>
    <t>2T3KF9DVXAW025616</t>
  </si>
  <si>
    <t>2T3KF9DV7AW017845</t>
  </si>
  <si>
    <t>2T3KF9DV8AW043208</t>
  </si>
  <si>
    <t>2T3ZF33V19W006414</t>
  </si>
  <si>
    <t>2T3ZF35V59W002654</t>
  </si>
  <si>
    <t>2T3ZF35V59W009202</t>
  </si>
  <si>
    <t>2T3ZF35VX9W001788</t>
  </si>
  <si>
    <t>2T3ZF35V79W002686</t>
  </si>
  <si>
    <t>2T3ZF33V19W008566</t>
  </si>
  <si>
    <t>No la podemos realizar por falta de herramienta</t>
  </si>
  <si>
    <t>JTMZF33V89D002163</t>
  </si>
  <si>
    <t>2T3BK31V19W008888</t>
  </si>
  <si>
    <t>2T3ZF35V89W004169</t>
  </si>
  <si>
    <t>NO TIENE WHATS, MANDA A BUZON</t>
  </si>
  <si>
    <t>2T3ZF35V49W012446</t>
  </si>
  <si>
    <t>JTMZF32V69D003538</t>
  </si>
  <si>
    <t>2T3ZK32V89W001126</t>
  </si>
  <si>
    <t>2T3ZK32V99W001538</t>
  </si>
  <si>
    <t>JTMZD31V185084903</t>
  </si>
  <si>
    <t>JTMZD31V485081980</t>
  </si>
  <si>
    <t>JTMZD31V686053124</t>
  </si>
  <si>
    <t>JTMBD31V785146855</t>
  </si>
  <si>
    <t>JTMZD31V485078979</t>
  </si>
  <si>
    <t>JTMZD31V986057863</t>
  </si>
  <si>
    <t>JTMZD35V675047953</t>
  </si>
  <si>
    <t>ENERO</t>
  </si>
  <si>
    <t>21TD03</t>
  </si>
  <si>
    <t>3TMCZ5AN2KM241651</t>
  </si>
  <si>
    <t>1- NUMERO DE CONTACTO , INCORRECTO , CORRESPONDE ALA CLIENTA.</t>
  </si>
  <si>
    <t>3TMCZ5AN9KM261721</t>
  </si>
  <si>
    <t>3TMCZ5AN6KM220219</t>
  </si>
  <si>
    <t>Marcamos de la agencia y nos direcciona a Buzon de voz</t>
  </si>
  <si>
    <t>3TMCZ5AN5KM209986</t>
  </si>
  <si>
    <t xml:space="preserve">CAMPAÑA REALIZADA DE ACUERDO A TIS EL 17/11/2022 EN TOYOTA TIJUANA ORIENTE </t>
  </si>
  <si>
    <t>3TMAZ5CN4KM092079</t>
  </si>
  <si>
    <t>3TMAZ5CN6KM084436</t>
  </si>
  <si>
    <t>3TMAZ5CN8KM091047</t>
  </si>
  <si>
    <t>Indica que la Unidad la traen ocupando pero en cuanto tengan disponibilidad agendaran en SMA</t>
  </si>
  <si>
    <t>3TMCZ5AN8KM214888</t>
  </si>
  <si>
    <t xml:space="preserve">NO RESPNDE LLAMADA, ENVIA A BUZON </t>
  </si>
  <si>
    <t>3TMCZ5AN7KM265184</t>
  </si>
  <si>
    <t>3TMCZ5AN9KM205004</t>
  </si>
  <si>
    <t>3TMAZ5CN0KM083542</t>
  </si>
  <si>
    <t>Marcamos de la agencia y nos direcciona a buzon de voz</t>
  </si>
  <si>
    <t>3TMCZ5AN4KM191416</t>
  </si>
  <si>
    <t>3TMAZ5CN1KM081525</t>
  </si>
  <si>
    <t>3TMAZ5CN3KM091604</t>
  </si>
  <si>
    <t>SE MANDO CORREO</t>
  </si>
  <si>
    <t>3TMAZ5CN8KM081702</t>
  </si>
  <si>
    <t>Mracamos de la agencia y nos indica que esta unidad ya se vendio</t>
  </si>
  <si>
    <t>3TMCZ5AN0KM254771</t>
  </si>
  <si>
    <t>3TMAZ5CN1JM057403</t>
  </si>
  <si>
    <t>3TMAZ5CN9JM069718</t>
  </si>
  <si>
    <t>3TMCZ5AN1JM124576</t>
  </si>
  <si>
    <t xml:space="preserve">SIN TELEFONOS EN KEPLER, CORREO ERRONEO </t>
  </si>
  <si>
    <t>3TMCZ5AN5JM126072</t>
  </si>
  <si>
    <t>3TMCZ5AN8JM132609</t>
  </si>
  <si>
    <t>3TMAZ5CNXJM066245</t>
  </si>
  <si>
    <t>SE MANDA CORREO Y SE REGRESA</t>
  </si>
  <si>
    <t>3TMCZ5AN0JM125248</t>
  </si>
  <si>
    <t>Marcamos de la agencia y nos direcciona a numero Inactivo</t>
  </si>
  <si>
    <t>3TMCZ5AN5JM125004</t>
  </si>
  <si>
    <t xml:space="preserve">TELEFONO CAMBIO, SE ENVIO CORREO </t>
  </si>
  <si>
    <t>3TMCZ5AN1JM124805</t>
  </si>
  <si>
    <t>1-NO CONTESTA Y NO TIENE WHATS APP</t>
  </si>
  <si>
    <t>3TMCZ5AN4JM141940</t>
  </si>
  <si>
    <t>3TMCZ5AN5JM179421</t>
  </si>
  <si>
    <t>3TMCZ5AN6JM125447</t>
  </si>
  <si>
    <t>3TMAZ5CN9JM054037</t>
  </si>
  <si>
    <t xml:space="preserve">NO RESPNDE LLAMADA, TIENE CAMPAÑA 20TA02 Y 21TD03 DISPONIBLES </t>
  </si>
  <si>
    <t>3TMAZ5CN0JM076458</t>
  </si>
  <si>
    <t>3TMAZ5CN1JM070426</t>
  </si>
  <si>
    <t>3TMAZ5CN5JM059235</t>
  </si>
  <si>
    <t>3TMAZ5CN8JM065868</t>
  </si>
  <si>
    <t>3TMAZ5CN1JM061922</t>
  </si>
  <si>
    <t xml:space="preserve">MRS 1, TIENE CAMPAÑA 20TA02 Y 21TD03 DISPONIBLES </t>
  </si>
  <si>
    <t>3TMAZ5CN7JM054621</t>
  </si>
  <si>
    <t>3TMAZ5CN7JM067823</t>
  </si>
  <si>
    <t>2T1BU4EEXBC716261</t>
  </si>
  <si>
    <t xml:space="preserve">Sin numero de Contacto en Kepler </t>
  </si>
  <si>
    <t xml:space="preserve">COMENTA QUE YA NO ES PROPIETARIA DE LA UNIDAD </t>
  </si>
  <si>
    <t>2T1BU4EE7AC486029</t>
  </si>
  <si>
    <t>2T1BU4EE1AC235183</t>
  </si>
  <si>
    <t>Marcamos de la agencia y nos direcciona a buzon</t>
  </si>
  <si>
    <t xml:space="preserve">MRS 1, TIENE CAMPAÑA G0P Y C0M DISPONIBLES </t>
  </si>
  <si>
    <t>2T1BU4EE1AC354299</t>
  </si>
  <si>
    <t>2T1BU4EE5AC343354</t>
  </si>
  <si>
    <t>2T1BU4EE8AC488646</t>
  </si>
  <si>
    <t>Quedamos en marcarle ya que tiene 2 unidades y no confirmo si tiene el corolla 2010</t>
  </si>
  <si>
    <t>2T1BU4EE4AC482701</t>
  </si>
  <si>
    <t>MRS 1</t>
  </si>
  <si>
    <t>2T1BE4EEXAC046481</t>
  </si>
  <si>
    <t>2T1BU4EE6AC239777</t>
  </si>
  <si>
    <t>2T1BU4EE0AC411916</t>
  </si>
  <si>
    <t>2T1BU4EE2AC204203</t>
  </si>
  <si>
    <t>2T1BU4EE3AC500203</t>
  </si>
  <si>
    <t>2T1BU4EE8AC457462</t>
  </si>
  <si>
    <t>2T1BU4EE8AC510791</t>
  </si>
  <si>
    <t>1- NO TIENE WHATS APP</t>
  </si>
  <si>
    <t>2T1BE40E29C028382</t>
  </si>
  <si>
    <t>2T1BE40E49C003340</t>
  </si>
  <si>
    <t>2T1BU42E29C130426</t>
  </si>
  <si>
    <t>2T1BU42E99C050444</t>
  </si>
  <si>
    <t>2T1BU42E09C131705</t>
  </si>
  <si>
    <t>2T1BE40E59C008319</t>
  </si>
  <si>
    <t>JTDBT9K37G1446565</t>
  </si>
  <si>
    <t>JTDBT9K30G1445564</t>
  </si>
  <si>
    <t>JTDBT9K35G1449352</t>
  </si>
  <si>
    <t>MANDA ABUZON, NO TIENE WHATS</t>
  </si>
  <si>
    <t>JTDBT9K39G1449127</t>
  </si>
  <si>
    <t>Unidad vendida</t>
  </si>
  <si>
    <t>JTDBT9K33G1450872</t>
  </si>
  <si>
    <t>JTDBT9K36G1446850</t>
  </si>
  <si>
    <t>JTDBT9K31G1449011</t>
  </si>
  <si>
    <t>JTDBT9K33G1445655</t>
  </si>
  <si>
    <t>1- SE DEJO RECADO CON SU PAPÁ</t>
  </si>
  <si>
    <t>JTDBT9K37G1448655</t>
  </si>
  <si>
    <t>JTDBT9K30G1444866</t>
  </si>
  <si>
    <t>JTDBT9K39G1441867</t>
  </si>
  <si>
    <t>JTDBT9K37G1443150</t>
  </si>
  <si>
    <t>JTDBT9K35F1437667</t>
  </si>
  <si>
    <t>JTDBT9K38F1434990</t>
  </si>
  <si>
    <t>Numero desactivado</t>
  </si>
  <si>
    <t>JTDBT9K30F1436118</t>
  </si>
  <si>
    <t>YA NO CUENTA CON LA UNDAD LA VENDIO</t>
  </si>
  <si>
    <t>22TA03</t>
  </si>
  <si>
    <t>4T3DWRFV8NU052020</t>
  </si>
  <si>
    <t>Rav4 HV</t>
  </si>
  <si>
    <t>SE REALIZO EL  21/01/2023 G-141702</t>
  </si>
  <si>
    <t>5TDGRKEC3NS082586</t>
  </si>
  <si>
    <t>Sienna HV</t>
  </si>
  <si>
    <t>por tema de trabajo esta en otra ciudad</t>
  </si>
  <si>
    <t>5TDGRKEC1NS104407</t>
  </si>
  <si>
    <t>Sin numero de Contacto para poder contactar</t>
  </si>
  <si>
    <t>5TDGRKEC3NS079641</t>
  </si>
  <si>
    <t>5TDGRKEC6NS100370</t>
  </si>
  <si>
    <t>5TDGRKEC2NS089206</t>
  </si>
  <si>
    <t>5TDGRKECXNS102588</t>
  </si>
  <si>
    <t>5TDGRKEC0NS094663</t>
  </si>
  <si>
    <t>otra agencia</t>
  </si>
  <si>
    <t>5TDGRKEC7NS108123</t>
  </si>
  <si>
    <t>5TDGRKEC2MS012057</t>
  </si>
  <si>
    <t xml:space="preserve">NO RESPONDE, ES EL UNICO NUMERO </t>
  </si>
  <si>
    <t>5TDGRKEC3MS056102</t>
  </si>
  <si>
    <t>5TDGRKEC5MS055548</t>
  </si>
  <si>
    <t>5TDGRKEC6MS032683</t>
  </si>
  <si>
    <t>En Kepler nos indica no Contactar al cliente por que se molesta</t>
  </si>
  <si>
    <t>5TDGRKEC6MS069913</t>
  </si>
  <si>
    <t xml:space="preserve">NUMERO TELEFONICO NO EXISTE </t>
  </si>
  <si>
    <t>5TDGRKEC4MS042497</t>
  </si>
  <si>
    <t>5TDGRKEC6MS032165</t>
  </si>
  <si>
    <t>5TDGRKEC7MS047970</t>
  </si>
  <si>
    <t>Marcamos u nos direcciona fuera de area</t>
  </si>
  <si>
    <t>5TDGRKECXMS052502</t>
  </si>
  <si>
    <t>5TDGRKEC5MS074682</t>
  </si>
  <si>
    <t>TELEFONO EQUIVOCADO NO HAY OTRO, CORREO MAL</t>
  </si>
  <si>
    <t>5TDGRKEC7MS016881</t>
  </si>
  <si>
    <t>5TDGRKEC9MS069565</t>
  </si>
  <si>
    <t>5TDGRKEC3MS061378</t>
  </si>
  <si>
    <t>5TDGRKEC3MS061381</t>
  </si>
  <si>
    <t>5TDGRKEC0MS017242</t>
  </si>
  <si>
    <t xml:space="preserve">unidad esta en otro estado </t>
  </si>
  <si>
    <t>5TDGRKEC4MS062653</t>
  </si>
  <si>
    <t>Nos indican que se encuentra equivocado</t>
  </si>
  <si>
    <t>5TDGRKEC7MS031624</t>
  </si>
  <si>
    <t>5TDGRKEC5MS046686</t>
  </si>
  <si>
    <t xml:space="preserve">TEFONOS AN CAMBIADO O ESTAN TEMPORALMENTE SUSPENDIDOS </t>
  </si>
  <si>
    <t>5TDGRKEC6MS072309</t>
  </si>
  <si>
    <t>5TDGRKEC9MS062387</t>
  </si>
  <si>
    <t>5TDGRKECXMS027843</t>
  </si>
  <si>
    <t>Marcamos de la agencia al telefono de casa y nos direcciona a inactivo</t>
  </si>
  <si>
    <t>5TDGRKEC0MS046482</t>
  </si>
  <si>
    <t>20TA10</t>
  </si>
  <si>
    <t>JTDKN3DU1F1986487</t>
  </si>
  <si>
    <t>NÚMERO INCORRECTO</t>
  </si>
  <si>
    <t>JTDKN3DU2F1867802</t>
  </si>
  <si>
    <t>JTDKN3DU2F1898354</t>
  </si>
  <si>
    <t>JTDKN3DU7F1881713</t>
  </si>
  <si>
    <t>NO SE PUEDE ESTABLECER CONEXIÓN</t>
  </si>
  <si>
    <t>JTDKN3DU9F1982672</t>
  </si>
  <si>
    <t>JTDKN3DU5F1963164</t>
  </si>
  <si>
    <t>JTDKN3DU6F1952643</t>
  </si>
  <si>
    <t>JTDKN3DU1E1841240</t>
  </si>
  <si>
    <t>JTDKN3DU2E1814208</t>
  </si>
  <si>
    <t>Marcanos de la agencia y nos direcciona a buzon</t>
  </si>
  <si>
    <t>JTDKN3DU0E1821836</t>
  </si>
  <si>
    <t>G0F</t>
  </si>
  <si>
    <t>2T3ZF9DV1CW155012</t>
  </si>
  <si>
    <t>2T3WF4DV2CW118511</t>
  </si>
  <si>
    <t>2T3ZF9DV2CW132810</t>
  </si>
  <si>
    <t>2T3ZF9DV7CW108521</t>
  </si>
  <si>
    <t>2T3KF9DV2CW121033</t>
  </si>
  <si>
    <t>2T3ZF9DV6CW135192</t>
  </si>
  <si>
    <t>Marcamos de la agencia y no contestan tanto en oficina como casa</t>
  </si>
  <si>
    <t>2T3WK4DV8CW017274</t>
  </si>
  <si>
    <t>2T3WK4DV7CW017654</t>
  </si>
  <si>
    <t>2T3ZF9DV4BW068932</t>
  </si>
  <si>
    <t>2T3ZF9DV8BW070750</t>
  </si>
  <si>
    <t>2T3ZF9DVXBW055425</t>
  </si>
  <si>
    <t>2T3KF9DV0BW085213</t>
  </si>
  <si>
    <t>2T3KF9DVXBW073554</t>
  </si>
  <si>
    <t>2T3KF9DV3BW054005</t>
  </si>
  <si>
    <t>2T3KF9DV5BW097549</t>
  </si>
  <si>
    <t>Marcamos de la agencia y no direcciona a buzon</t>
  </si>
  <si>
    <t>2T3WK4DV9BW012244</t>
  </si>
  <si>
    <t xml:space="preserve">MRS 1 </t>
  </si>
  <si>
    <t>2T3ZF9DV7BW103690</t>
  </si>
  <si>
    <t>2T3KF9DV1BW057999</t>
  </si>
  <si>
    <t>INDICA BUZON LLENO</t>
  </si>
  <si>
    <t>2T3KF9DV9BW064263</t>
  </si>
  <si>
    <t>Marcamos de la agencia y no contestan despues direcciona a buzon</t>
  </si>
  <si>
    <t>2T3KF9DV5BW064468</t>
  </si>
  <si>
    <t>2T3WK4DVXBW011247</t>
  </si>
  <si>
    <t>2T3ZF9DV5BW103994</t>
  </si>
  <si>
    <t>2T3ZF9DV7AW052349</t>
  </si>
  <si>
    <t>2T3KF9DV1AW028520</t>
  </si>
  <si>
    <t>2T3KF9DVXAW035305</t>
  </si>
  <si>
    <t>Marcanmos de la agencia y nos direcciona fuera de area</t>
  </si>
  <si>
    <t>SIN NÚMEROS DE CONTACTO</t>
  </si>
  <si>
    <t>SIN NUMERO DE CONTACTO, ( NO SE PUEDE REALIZAR )</t>
  </si>
  <si>
    <t>Cliente es de guanajuato y acudira a una agencia de esa ciudad</t>
  </si>
  <si>
    <t>2T3ZF32V29W001725</t>
  </si>
  <si>
    <t xml:space="preserve">TEL MOVIL NO EXISTE Y EL DE CASA NO CONTESTAN </t>
  </si>
  <si>
    <t>JTMZF32V89D004089</t>
  </si>
  <si>
    <t>2T3ZK32V59W001553</t>
  </si>
  <si>
    <t>2T3ZK32V69W001142</t>
  </si>
  <si>
    <t>2T3ZF33V59W004455</t>
  </si>
  <si>
    <t>JTMZD33V386065048</t>
  </si>
  <si>
    <t>Numero fuera de serv, ( NO SE PUEDE REALIZAR )</t>
  </si>
  <si>
    <t>JTMZD33V186060804</t>
  </si>
  <si>
    <t>Marcamos de la agencia y nos indican que la empresa quimica del bajio ya cerro</t>
  </si>
  <si>
    <t>TELEFONO FUERA DE SERVICIO SIN MAS NUMEROS DE CONTACTO</t>
  </si>
  <si>
    <t>JTMZD31VX86066927</t>
  </si>
  <si>
    <t>JTMZD31V685085741</t>
  </si>
  <si>
    <t>NUMERO EQUIVOCADO</t>
  </si>
  <si>
    <t>JTMZD33V586057310</t>
  </si>
  <si>
    <t>Campaña G0V NO SE PUEDE REALIZAR FALTA DE HERRAMIENTA Enviamos para ofrecer la Campañ G0F pero numero se encuentra inactivo</t>
  </si>
  <si>
    <t>JTMZD33V485079501</t>
  </si>
  <si>
    <t xml:space="preserve">NO CONTESTA </t>
  </si>
  <si>
    <t>JTMZD33V786064162</t>
  </si>
  <si>
    <t>NÚMERO DE TELEFONO NO EXISTE</t>
  </si>
  <si>
    <t>JTMZD35V385080877</t>
  </si>
  <si>
    <t>JTMZD35V085087026</t>
  </si>
  <si>
    <t xml:space="preserve">NO HAY RESPESTA ES EL UNICO TELEFONO </t>
  </si>
  <si>
    <t>JTMZD35V285078814</t>
  </si>
  <si>
    <t>JTMZD31V985078394</t>
  </si>
  <si>
    <t>JTMZD33V085088079</t>
  </si>
  <si>
    <t>JTMZD33V586060417</t>
  </si>
  <si>
    <t>JTMZD35V085081047</t>
  </si>
  <si>
    <t>JTMZD35V385088980</t>
  </si>
  <si>
    <t>Se envia msj de campaña</t>
  </si>
  <si>
    <t>JTMZD35V485081245</t>
  </si>
  <si>
    <t>JTMZD33V375038274</t>
  </si>
  <si>
    <t>JTMZD33V176038378</t>
  </si>
  <si>
    <t>JTMZD33V376024241</t>
  </si>
  <si>
    <t>1- NÚMERO FUERA DEL AREA DE SERVICIO.</t>
  </si>
  <si>
    <t>JTMZD35V375056321</t>
  </si>
  <si>
    <t>MR0EX8DD9K0260611</t>
  </si>
  <si>
    <t>Hilux D Cab</t>
  </si>
  <si>
    <t>MR0EX8DD3K0260068</t>
  </si>
  <si>
    <t>Marcamos de la agencia y nos direcciona a numero fuera de area</t>
  </si>
  <si>
    <t>MR0EX8DDXK0265588</t>
  </si>
  <si>
    <t>Sin numeros de Contacto en kepler, CORREO MAL</t>
  </si>
  <si>
    <t>MR0EX8DD0K0260271</t>
  </si>
  <si>
    <t>1- SE LE ENVIO WHATS APP, 2- se agendo cita para el 07/02/2023 folio: 111603</t>
  </si>
  <si>
    <t>MR0EX8DD3K0265187</t>
  </si>
  <si>
    <t>LA UNIDAD ESTA EN OTRO ESTADO</t>
  </si>
  <si>
    <t>MR0EX8DD4K0260189</t>
  </si>
  <si>
    <t>MR0EX8DD5K0260069</t>
  </si>
  <si>
    <t>Marcamos de la agencia y nos indican que esta unidad ya no la tienen que sufrio un sinistro</t>
  </si>
  <si>
    <t>MR0EX8DD8K0185853</t>
  </si>
  <si>
    <t xml:space="preserve">NO TIENE OTRO NUMERO ADICIONAL </t>
  </si>
  <si>
    <t>MR0EX8CB1K1406008</t>
  </si>
  <si>
    <t>Hilux B/C</t>
  </si>
  <si>
    <t>MR0EX8CB2K1403473</t>
  </si>
  <si>
    <t>MR0EX8CB5K1405721</t>
  </si>
  <si>
    <t>Marcamos de la agencia y el cliente nos indica que ahorita no les interesa el servicio</t>
  </si>
  <si>
    <t>MR0EX8CB1K1406476</t>
  </si>
  <si>
    <t>MR0EX8CB2K1403876</t>
  </si>
  <si>
    <t>MR0EX8CB3K1402901</t>
  </si>
  <si>
    <t>no tiene whtas, manda a buzon</t>
  </si>
  <si>
    <t>MR0EX8CB4K1404950</t>
  </si>
  <si>
    <t>MR0EX8CB8K1405695</t>
  </si>
  <si>
    <t>Marcamos de la agencia y nos indican que el numero esta equivocado pero enviamos msj</t>
  </si>
  <si>
    <t>MR0EX8CB9K1406211</t>
  </si>
  <si>
    <t>MR0EX8CB0K1405139</t>
  </si>
  <si>
    <t>MR0EX8CB1K1403805</t>
  </si>
  <si>
    <t xml:space="preserve">SE DEJO RECADO /  SE DEJO RECADO NUEVAMENTE </t>
  </si>
  <si>
    <t>MR0EX8CB9K1404670</t>
  </si>
  <si>
    <t>MR0EX8CB8K1403770</t>
  </si>
  <si>
    <t>MR0EX8CB9K1404667</t>
  </si>
  <si>
    <t>MR0EX8CB9K1405365</t>
  </si>
  <si>
    <t>MR0EX8CB0K1402984</t>
  </si>
  <si>
    <t>MR0EX8DD0K0180937</t>
  </si>
  <si>
    <t>el correo esta mal</t>
  </si>
  <si>
    <t>MR0EX8DD0K0183529</t>
  </si>
  <si>
    <t>MR0EX8DD2K0180454</t>
  </si>
  <si>
    <t>Marcamos de la agencia toyota y nos direcciona a buzon</t>
  </si>
  <si>
    <t>MR0EX8DD4K0261469</t>
  </si>
  <si>
    <t>MR0EX8DD4K0264906</t>
  </si>
  <si>
    <t>MR0EX8DDXK0263128</t>
  </si>
  <si>
    <t>MR0EX8DD5K0262422</t>
  </si>
  <si>
    <t>MR0EX8DD6K0181588</t>
  </si>
  <si>
    <t>Marcamos de la agencia y no contestan</t>
  </si>
  <si>
    <t>MR0EX8DD7K0182538</t>
  </si>
  <si>
    <t>MR0EX8DD7K0183088</t>
  </si>
  <si>
    <t>MR0EX8DD2K0262667</t>
  </si>
  <si>
    <t>se mando correp</t>
  </si>
  <si>
    <t>MR0EX8DD3K0262709</t>
  </si>
  <si>
    <t>Se envia msj de campaña 20TA02</t>
  </si>
  <si>
    <t>MR0EX8DD6K0263398</t>
  </si>
  <si>
    <t>MR0EX8DD8K0262365</t>
  </si>
  <si>
    <t>MR0EX8DD0K0183823</t>
  </si>
  <si>
    <t>MR0EX8DD6K0184989</t>
  </si>
  <si>
    <t>Marcamos de la gaencia y nos indica que la unidad se encuentra en campo que pasara la infor. Al area correspondiente</t>
  </si>
  <si>
    <t>MR0EX8DD7K0181941</t>
  </si>
  <si>
    <t>MR0EX8DDXK0181187</t>
  </si>
  <si>
    <t>5YFBURHE3GP554411</t>
  </si>
  <si>
    <t>5YFBU8HE7FP233416</t>
  </si>
  <si>
    <t>5YFBURHE9FP182202</t>
  </si>
  <si>
    <t>Marcamos de la agencia y nos direcciona a Buzon</t>
  </si>
  <si>
    <t>5YFBURHE3FP206140</t>
  </si>
  <si>
    <t>5YFBURHE0FP248295</t>
  </si>
  <si>
    <t>5YFBURHEXFP268781</t>
  </si>
  <si>
    <t xml:space="preserve">SE ENVIO CRREO CAMPAÑAS 20TA03 Y JSD DISPONIBLES </t>
  </si>
  <si>
    <t>5YFBURHE6FP304790</t>
  </si>
  <si>
    <t>5YFBURHEXFP252421</t>
  </si>
  <si>
    <t>5YFBURHE2FP227951</t>
  </si>
  <si>
    <t>5YFBURHE5FP215356</t>
  </si>
  <si>
    <t>5YFBURHE3FP309588</t>
  </si>
  <si>
    <t>5YFBURHE5FP336257</t>
  </si>
  <si>
    <t>5YFBURHE7FP178519</t>
  </si>
  <si>
    <t>5YFBURHE0FP266523</t>
  </si>
  <si>
    <t>5YFBURHE3FP250431</t>
  </si>
  <si>
    <t>5YFBURHE0FP246689</t>
  </si>
  <si>
    <t>5YFBURHE2FP215931</t>
  </si>
  <si>
    <t>5YFBURHE1FP206010</t>
  </si>
  <si>
    <t>1-EL CORREO ESTA INCORRECTO</t>
  </si>
  <si>
    <t>5YFBURHE9FP254791</t>
  </si>
  <si>
    <t>5YFBURHE4FP250583</t>
  </si>
  <si>
    <t>5YFBURHE9FP290559</t>
  </si>
  <si>
    <t>SE ENVIO CRREO CAMPAÑAS</t>
  </si>
  <si>
    <t>5YFBURHE5FP224560</t>
  </si>
  <si>
    <t>5YFBURHE8FP200527</t>
  </si>
  <si>
    <t>5YFBURHE1FP198667</t>
  </si>
  <si>
    <t>5YFBURHE1EP007537</t>
  </si>
  <si>
    <t>NO SE PUEDE ESTABLECER CONEXIÓN Y EL CORREO ESTA MAL</t>
  </si>
  <si>
    <t>5YFBURHE1EP093352</t>
  </si>
  <si>
    <t>5YFBURHE7EP092819</t>
  </si>
  <si>
    <t>5YFBURHE2EP088323</t>
  </si>
  <si>
    <t>5YFBURHE8EP049395</t>
  </si>
  <si>
    <t>SE ENVIO CORREO</t>
  </si>
  <si>
    <t>5YFBURHE1EP097322</t>
  </si>
  <si>
    <t>5YFBURHE2EP159942</t>
  </si>
  <si>
    <t>5YFBURHE0EP096582</t>
  </si>
  <si>
    <t>5YFBURHEXEP113890</t>
  </si>
  <si>
    <t>5YFBURHE8EP036338</t>
  </si>
  <si>
    <t>5YFBURHE0EP067146</t>
  </si>
  <si>
    <t xml:space="preserve">se programa cita para el 09/02 a las 12:00 pm con folio 111663 se envia correo para piezas </t>
  </si>
  <si>
    <t>5YFBURHE0EP074226</t>
  </si>
  <si>
    <t>5YFBURHE3EP029037</t>
  </si>
  <si>
    <t>5YFBURHE3EP096740</t>
  </si>
  <si>
    <t>5YFBURHE5EP050150</t>
  </si>
  <si>
    <t>5YFBURHEXEP070846</t>
  </si>
  <si>
    <t>5YFBURHE1EP041817</t>
  </si>
  <si>
    <t>sin telefonos de contacto</t>
  </si>
  <si>
    <t>5YFBURHE3EP097595</t>
  </si>
  <si>
    <t>5YFBU9HE7EP130453</t>
  </si>
  <si>
    <t>5YFBURHE5EP082855</t>
  </si>
  <si>
    <t>5YFBURHE6EP136342</t>
  </si>
  <si>
    <t>5YFBURHE0EP097716</t>
  </si>
  <si>
    <t>5YFBURHE2EP004856</t>
  </si>
  <si>
    <t>5YFBURHE5EP059060</t>
  </si>
  <si>
    <t>5YFBURHE6EP086719</t>
  </si>
  <si>
    <t>5YFBURHEXEP111900</t>
  </si>
  <si>
    <t>5YFBURHE1EP131808</t>
  </si>
  <si>
    <t xml:space="preserve">TELEFONO FUERA DEL AREA DE SERVICIO </t>
  </si>
  <si>
    <t>FEBRERO</t>
  </si>
  <si>
    <t>JTDBT9K30F1440802</t>
  </si>
  <si>
    <t>SE DEJO RECADO EN NOTARIA YA QUE NO TIENEN WHATSAPP</t>
  </si>
  <si>
    <t>JTDBT9K34F1434890</t>
  </si>
  <si>
    <t>Marcamos de la agencia y nos indica un niño que esta equivocado</t>
  </si>
  <si>
    <t>JTDBT9K39F1436067</t>
  </si>
  <si>
    <t>JTDBT9K35E1430569</t>
  </si>
  <si>
    <t>correo incorrecto</t>
  </si>
  <si>
    <t>JTDBT9K36E1430497</t>
  </si>
  <si>
    <t>MRS1</t>
  </si>
  <si>
    <t>JTDBT9K3XE1430454</t>
  </si>
  <si>
    <t>Revisamos y no contamos con numeros de contacto en kepler</t>
  </si>
  <si>
    <t>JTDBT9K37E1430671</t>
  </si>
  <si>
    <t>JTDBT9K35E1430409</t>
  </si>
  <si>
    <t>JTDBT9K36E1429253</t>
  </si>
  <si>
    <t>JTDBT9K38E1430727</t>
  </si>
  <si>
    <t>JTDBT9K30E1433895</t>
  </si>
  <si>
    <t>JTDBT9K30E1429734</t>
  </si>
  <si>
    <t>JTDBT9K32E1432599</t>
  </si>
  <si>
    <t xml:space="preserve">NO CONTESTA Y NO TIENE WHATS </t>
  </si>
  <si>
    <t>JTDBT9K30E1429619</t>
  </si>
  <si>
    <t xml:space="preserve"> Enviamos msj y llamamos y nos indica buzon lleno</t>
  </si>
  <si>
    <t>JTDBT9K34E1432989</t>
  </si>
  <si>
    <t>JTDBT9K31D1427134</t>
  </si>
  <si>
    <t>JTDBT9K3XCL016849</t>
  </si>
  <si>
    <t>JTDBT9K30CL012566</t>
  </si>
  <si>
    <t>JTDBT9K33CL044296</t>
  </si>
  <si>
    <t>JTDBT9K30CL026872</t>
  </si>
  <si>
    <t>no contactado</t>
  </si>
  <si>
    <t>NO TIENE WHATS, LOS DOS CONTACTOS ESTA FUERA DE SERVICIO</t>
  </si>
  <si>
    <t>JTDBT9K35CL043523</t>
  </si>
  <si>
    <t>JTDBT9K33CL023383</t>
  </si>
  <si>
    <t>Enviamos msj  de campaña</t>
  </si>
  <si>
    <t>JTDBT9K36CL041957</t>
  </si>
  <si>
    <t>JTDBT9K39C1423573</t>
  </si>
  <si>
    <t>NUmero fuera de serv</t>
  </si>
  <si>
    <t>JTDBT9K36CL040971</t>
  </si>
  <si>
    <t>JTDBT9K38BL007565</t>
  </si>
  <si>
    <t>JTDBT9K3XBL003355</t>
  </si>
  <si>
    <t>JTDBT9K32BL008694</t>
  </si>
  <si>
    <t>JTDBT9K35BL008723</t>
  </si>
  <si>
    <t>JTDBT9K36BL008472</t>
  </si>
  <si>
    <t>JTDBT9K31B1399459</t>
  </si>
  <si>
    <t>JTDBT9K32B4083762</t>
  </si>
  <si>
    <t>JTDBT9K3XBL008880</t>
  </si>
  <si>
    <t>JTDBT9K34B1404136</t>
  </si>
  <si>
    <t>JTDKT9K3XB5331332</t>
  </si>
  <si>
    <t>1- NÚMERO DE CONTACTO NO EXISTE</t>
  </si>
  <si>
    <t>JTDBT9K38A4071162</t>
  </si>
  <si>
    <t>JTDKT9K30A5311363</t>
  </si>
  <si>
    <t>JTDKT9K31A5279099</t>
  </si>
  <si>
    <t>JTDBT9K3XA1370699</t>
  </si>
  <si>
    <t>JTDBT9K33A4063051</t>
  </si>
  <si>
    <t xml:space="preserve">NO CONTESTAN MANDA A BUZON Y NO TIENEN WHATS </t>
  </si>
  <si>
    <t>JTDBT9K39A1374405</t>
  </si>
  <si>
    <t>JTDBT9K36A4078160</t>
  </si>
  <si>
    <t>JTDBT9K34A1395128</t>
  </si>
  <si>
    <t>JTDBT9K32A1368218</t>
  </si>
  <si>
    <t>JTDBT9K31A4078129</t>
  </si>
  <si>
    <t xml:space="preserve">NO ES EL TELEFONO </t>
  </si>
  <si>
    <t>JTDKT9K31A5283413</t>
  </si>
  <si>
    <t>JTDKT9K34A5318302</t>
  </si>
  <si>
    <t>JTDKT9K30A5282771</t>
  </si>
  <si>
    <t>JTDKT9K36A5287926</t>
  </si>
  <si>
    <t>JTDKT9K34A5296043</t>
  </si>
  <si>
    <t>JTDKT9K30A5282415</t>
  </si>
  <si>
    <t>JTDKT9K32A5296588</t>
  </si>
  <si>
    <t>JTDKT9K36A5299526</t>
  </si>
  <si>
    <t>Comentraio del cliente: Hola! Hace varios años que no tengo ese yaris</t>
  </si>
  <si>
    <t>1-YA NO CUENTA CON SU UNIDAD</t>
  </si>
  <si>
    <t>JTDBT923994057377</t>
  </si>
  <si>
    <t>JTDBT923794057250</t>
  </si>
  <si>
    <t>JTDBT923491318058</t>
  </si>
  <si>
    <t>NO TIENE CAMPAÑAS PENDIENTES</t>
  </si>
  <si>
    <t>JTDBT923991324213</t>
  </si>
  <si>
    <t>JTDBT923194042484</t>
  </si>
  <si>
    <t>JTDBT923291316826</t>
  </si>
  <si>
    <t>MR0EX8DD1K0184835</t>
  </si>
  <si>
    <t>MR0EX8DD4K0182402</t>
  </si>
  <si>
    <t xml:space="preserve">CAMPAÑA REALIZADA DE ACUERDO A TIS EL 25/11/2022 </t>
  </si>
  <si>
    <t>MR0EX8DD4K0261777</t>
  </si>
  <si>
    <t>MR0EX8DD6K0180571</t>
  </si>
  <si>
    <t>MR0EX8DD6K0263708</t>
  </si>
  <si>
    <t>MR0EX8DD0K0184079</t>
  </si>
  <si>
    <t>Marcamos de la agencia y nos direcciona a fuera de servicio no cuenta con whts</t>
  </si>
  <si>
    <t>MR0EX8DD9K0181407</t>
  </si>
  <si>
    <t>MR0EX8DD9K0264724</t>
  </si>
  <si>
    <t>numero fuera de serv</t>
  </si>
  <si>
    <t>MR0EX8DD0K0261677</t>
  </si>
  <si>
    <t>MR0EX8DD2K0262006</t>
  </si>
  <si>
    <t>MR0EX8DD3J0256570</t>
  </si>
  <si>
    <t>MR0EX8DD6J0258796</t>
  </si>
  <si>
    <t>MR0EX8DDXJ0256243</t>
  </si>
  <si>
    <t>MR0EX8DD3J0179991</t>
  </si>
  <si>
    <t>Cliente nos indica que luego se comunica para agendar su cita</t>
  </si>
  <si>
    <t>MR0EX8DD5J0259096</t>
  </si>
  <si>
    <t>SE DEJO RECADO CO LA ENCARGADA DE LAS UNIDADES</t>
  </si>
  <si>
    <t>MR0EX8DD9J0256153</t>
  </si>
  <si>
    <t>MR0EX8DD2J0257418</t>
  </si>
  <si>
    <t xml:space="preserve">LE ROBARON LA UNIDAD </t>
  </si>
  <si>
    <t>MR0EX8DD5J0256098</t>
  </si>
  <si>
    <t>Enviamos Msj campaña</t>
  </si>
  <si>
    <t>MR0EX8DD6J0256532</t>
  </si>
  <si>
    <t>MR0EX8DD8J0258217</t>
  </si>
  <si>
    <t>G-124581 / 08-06-21 / 20TA02</t>
  </si>
  <si>
    <t>MR0EX8DDXJ0256470</t>
  </si>
  <si>
    <t>MR0EX8CB5J1402588</t>
  </si>
  <si>
    <t>MR0EX8CB5J1401523</t>
  </si>
  <si>
    <t>MR0EX8CB2J1400779</t>
  </si>
  <si>
    <t>MR0EX8CB9J1400374</t>
  </si>
  <si>
    <t>MR0EX8CB3J1400208</t>
  </si>
  <si>
    <t>MR0EX8CB5J1401117</t>
  </si>
  <si>
    <t>1- SE DEJO RECADO POR LLAMADA</t>
  </si>
  <si>
    <t>MR0EX8CB8J1401791</t>
  </si>
  <si>
    <t>MR0EX8CB1J1400448</t>
  </si>
  <si>
    <t>MR0EX8CB9J1400777</t>
  </si>
  <si>
    <t>Marcamos de la agencia y nadie nos contesta</t>
  </si>
  <si>
    <t>MR0EX8CB1J1401163</t>
  </si>
  <si>
    <t>1- NO SE SABE QUIEN ES EL OPERARIO DE ESA UNIDAD</t>
  </si>
  <si>
    <t>MR0EX8CB3J1401942</t>
  </si>
  <si>
    <t>MR0EX8CB4J1401383</t>
  </si>
  <si>
    <t xml:space="preserve">sin telefonos de contacto correo mal </t>
  </si>
  <si>
    <t>MR0EX8DD8J0179825</t>
  </si>
  <si>
    <t>MR0EX8DDXJ0180085</t>
  </si>
  <si>
    <t>MR0EX8DD1J0179598</t>
  </si>
  <si>
    <t>MR0EX8DD3J0178680</t>
  </si>
  <si>
    <t xml:space="preserve">YA NO ES PROPIETARIO DE LA UNIDAD </t>
  </si>
  <si>
    <t>MR0EX8DD3J0180249</t>
  </si>
  <si>
    <t>MR0EX8DD8J0179520</t>
  </si>
  <si>
    <t>MHKMF5CF5JK002559</t>
  </si>
  <si>
    <t>MHKMF5CF0JK003330</t>
  </si>
  <si>
    <t xml:space="preserve">NO ESPONDE MANDA A BUZON Y NO TIENE WHATS </t>
  </si>
  <si>
    <t>MHKMF5CF3JK000695</t>
  </si>
  <si>
    <t>MHKMF5CF3JK001166</t>
  </si>
  <si>
    <t>MHKMF5CEXJK001446</t>
  </si>
  <si>
    <t>NO TIENE WHATS, NUMERO FUERA DE SERVICIO</t>
  </si>
  <si>
    <t>MHKMF53F4JK024522</t>
  </si>
  <si>
    <t>MHKMF5CE7JK000710</t>
  </si>
  <si>
    <t>JTFJM9CP4L6001392</t>
  </si>
  <si>
    <t>Hiace</t>
  </si>
  <si>
    <t>JTFJM9CP8L6001038</t>
  </si>
  <si>
    <t xml:space="preserve">el correo es incorrecto </t>
  </si>
  <si>
    <t>JTFAMHCP0L6001013</t>
  </si>
  <si>
    <t>JTFSX23P1K6199205</t>
  </si>
  <si>
    <t>JTFSX23P1K6199754</t>
  </si>
  <si>
    <t>JTFSX23P2K6198936</t>
  </si>
  <si>
    <t>GMD</t>
  </si>
  <si>
    <t>MR0EX8CB6G1391786</t>
  </si>
  <si>
    <t>Hilux Chasis Cabina</t>
  </si>
  <si>
    <t>MR0EX8CB4G1390961</t>
  </si>
  <si>
    <t>Hilux Cabina Sencilla</t>
  </si>
  <si>
    <t>MR0EX8CB2G1392059</t>
  </si>
  <si>
    <t>MR0EX8DD0G0243025</t>
  </si>
  <si>
    <t>Hilux Doble Cabina</t>
  </si>
  <si>
    <t>MR0EX8DD7G0243118</t>
  </si>
  <si>
    <t xml:space="preserve">NUMEROS EQUIVOCADOS </t>
  </si>
  <si>
    <t>MR0EX8DD2G0165878</t>
  </si>
  <si>
    <t>MR0EX8DD4G0163601</t>
  </si>
  <si>
    <t>1-  SE LE ENVIO WHATS APP</t>
  </si>
  <si>
    <t>MR0EX8DD8G0243547</t>
  </si>
  <si>
    <t>MR0EX8DDXG0244280</t>
  </si>
  <si>
    <t xml:space="preserve">SE LA ROBARON </t>
  </si>
  <si>
    <t>MR0EX8DD4G0166059</t>
  </si>
  <si>
    <t>Hilux Doble Cabina Base</t>
  </si>
  <si>
    <t>MR0EX8DD7G0164788</t>
  </si>
  <si>
    <t>MR0EX8CB0G1390522</t>
  </si>
  <si>
    <t>MR0EX8CB2G1391994</t>
  </si>
  <si>
    <t>MR0EX8CB5G1394016</t>
  </si>
  <si>
    <t>MR0EX8CB6G1392291</t>
  </si>
  <si>
    <t>MR0EX8CB5G1392461</t>
  </si>
  <si>
    <t>MR0EX8CB5G1394243</t>
  </si>
  <si>
    <t>MR0EX8CB0G1393324</t>
  </si>
  <si>
    <t>MR0EX8CB4G1392421</t>
  </si>
  <si>
    <t>MR0EX8CB1G1391274</t>
  </si>
  <si>
    <t>MR0EX8CB3G1393463</t>
  </si>
  <si>
    <t xml:space="preserve">NUMEROS NO EXISTEN </t>
  </si>
  <si>
    <t>MR0EX8CB4G1390927</t>
  </si>
  <si>
    <t>Marcamos de la agencia y nos indican que pasaran la inf y que luego se comunicaran a la agencia</t>
  </si>
  <si>
    <t>MR0EX8CB4G1392600</t>
  </si>
  <si>
    <t>MR0EX8CB2G1393549</t>
  </si>
  <si>
    <t>MR0EX8CB9G1392625</t>
  </si>
  <si>
    <t>MR0EX8CB3G1392491</t>
  </si>
  <si>
    <t>revisamos vin en el tis y nos indica que esta incorrecto</t>
  </si>
  <si>
    <t>MR0EX8CB6G1392954</t>
  </si>
  <si>
    <t>MR0EX8CB7G1393675</t>
  </si>
  <si>
    <t>MR0EX8CBXG1392388</t>
  </si>
  <si>
    <t xml:space="preserve">ESE NUMERO SOLO ES PARA INTERNET NO ENTRAN LLAMADAS </t>
  </si>
  <si>
    <t>MR0EX8DD1G0169954</t>
  </si>
  <si>
    <t>Marcamosb de la agencia y nos direcciona  a numero fuera de area</t>
  </si>
  <si>
    <t>MR0EX8DD4G0169317</t>
  </si>
  <si>
    <t>MR0EX8DD6G0165611</t>
  </si>
  <si>
    <t>MR0EX8DDXG0166566</t>
  </si>
  <si>
    <t xml:space="preserve">NO RESPONDE, NO TIENE WHATS </t>
  </si>
  <si>
    <t>MR0EX8DD1G0168660</t>
  </si>
  <si>
    <t>MR0EX8DD1G0168903</t>
  </si>
  <si>
    <t>MR0EX8DD4G0166787</t>
  </si>
  <si>
    <t>MR0EX8DD5G0245949</t>
  </si>
  <si>
    <t>MR0EX8DD7G0169151</t>
  </si>
  <si>
    <t>MR0EX8DD8G0169059</t>
  </si>
  <si>
    <t>MR0EX8DD9G0166624</t>
  </si>
  <si>
    <t>MR0EX8DD9G0166638</t>
  </si>
  <si>
    <t>MR0EX8DD0G0168763</t>
  </si>
  <si>
    <t>MR0EX8DD1G0169128</t>
  </si>
  <si>
    <t>MR0EX8DD1G0170392</t>
  </si>
  <si>
    <t>MR0EX8DD4G0170368</t>
  </si>
  <si>
    <t>MR0EX8DD6G0169335</t>
  </si>
  <si>
    <t>MR0EX8DDXG0163487</t>
  </si>
  <si>
    <t>MR0EX8DD1G0169212</t>
  </si>
  <si>
    <t>5YFBURHE4EP109639</t>
  </si>
  <si>
    <t xml:space="preserve">CORREO MAL </t>
  </si>
  <si>
    <t>5YFBURHE5EP015205</t>
  </si>
  <si>
    <t>5YFBURHE0EP130665</t>
  </si>
  <si>
    <t>5YFBURHE3EP029006</t>
  </si>
  <si>
    <t>5YFBURHE8EP109076</t>
  </si>
  <si>
    <t>5YFBURHE8EP080677</t>
  </si>
  <si>
    <t>Se Envia mrs</t>
  </si>
  <si>
    <t>5YFBURHE9EP024652</t>
  </si>
  <si>
    <t>5YFBURHE8EP002917</t>
  </si>
  <si>
    <t>5YFBURHE4EP114131</t>
  </si>
  <si>
    <t>5YFBURHE8EP013741</t>
  </si>
  <si>
    <t>Se agenda cita 22.04.23 folio: 113338</t>
  </si>
  <si>
    <t>5YFBURHE9EP118398</t>
  </si>
  <si>
    <t>5YFBURHE7EP133787</t>
  </si>
  <si>
    <t>5YFBURHE0EP000384</t>
  </si>
  <si>
    <t>5YFBURHE0EP071732</t>
  </si>
  <si>
    <t>5YFBURHE2EP086734</t>
  </si>
  <si>
    <t>5YFBURHE8EP045315</t>
  </si>
  <si>
    <t>5YFBURHE1EP094436</t>
  </si>
  <si>
    <t xml:space="preserve">CORREO ERRONEO </t>
  </si>
  <si>
    <t>5YFBURHE5EP022509</t>
  </si>
  <si>
    <t>5YFBURHE0EP023177</t>
  </si>
  <si>
    <t>5YFBURHEXEP051472</t>
  </si>
  <si>
    <t>ya no cuentan con la unidad</t>
  </si>
  <si>
    <t>5YFBURHE9EP084236</t>
  </si>
  <si>
    <t>5YFBURHE0EP112277</t>
  </si>
  <si>
    <t>5YFBURHE7EP031535</t>
  </si>
  <si>
    <t>5YFBURHE8EP029812</t>
  </si>
  <si>
    <t>5YFBURHE9EP078601</t>
  </si>
  <si>
    <t>1-SE LE ENVIO WHATS APP</t>
  </si>
  <si>
    <t>1-  NO CONTESTA</t>
  </si>
  <si>
    <t xml:space="preserve">NO RESPONDE MANDA A BUZON Y NO TIENE WHATS </t>
  </si>
  <si>
    <t>2T1BE4EE1DC050102</t>
  </si>
  <si>
    <t>2T1BE4EE7DC050119</t>
  </si>
  <si>
    <t>Buen día ya no tengo el automóvil</t>
  </si>
  <si>
    <t>2T1BU4EE3DC919334</t>
  </si>
  <si>
    <t>2T1BU4EE9DC974614</t>
  </si>
  <si>
    <t>2T1BU4EE2DC039001</t>
  </si>
  <si>
    <t>2T1BU4EE7DC018774</t>
  </si>
  <si>
    <t>2T1BU4EE1DC039507</t>
  </si>
  <si>
    <t>2T1BU4EE7DC044887</t>
  </si>
  <si>
    <t>2T1BU4EE9DC921086</t>
  </si>
  <si>
    <t>2T1BU4EE0DC947527</t>
  </si>
  <si>
    <t>2T1BE4EE4DC051003</t>
  </si>
  <si>
    <t>maracmos de la agencia y no contesta nos e pudo enviar whtas no lo detecta</t>
  </si>
  <si>
    <t>2T1BE4EE3DC051431</t>
  </si>
  <si>
    <t>1- SE ENVIO WHATS   APP</t>
  </si>
  <si>
    <t>2T1BU4EE1DC040009</t>
  </si>
  <si>
    <t>2T1BU4EE6DC975591</t>
  </si>
  <si>
    <t>2T1BU4EE3DC026595</t>
  </si>
  <si>
    <t>3TMAZ5CN9JM073137</t>
  </si>
  <si>
    <t>3TMAZ5CNXJM073633</t>
  </si>
  <si>
    <t>3TMAZ5CN3JM062294</t>
  </si>
  <si>
    <t>3TMAZ5CN8JM063960</t>
  </si>
  <si>
    <t>3TMAZ5CN8JM070813</t>
  </si>
  <si>
    <t>3TMAZ5CNXJM056153</t>
  </si>
  <si>
    <t>3TMCZ5AN9JM122817</t>
  </si>
  <si>
    <t>3TMCZ5AN0JM148027</t>
  </si>
  <si>
    <t>3TMCZ5AN1JM122682</t>
  </si>
  <si>
    <t>3TMAZ5CNXJM071087</t>
  </si>
  <si>
    <t xml:space="preserve">el correo es incorrecto , se regresa </t>
  </si>
  <si>
    <t>3TMCZ5AN7JM124291</t>
  </si>
  <si>
    <t>3TMCZ5AN8JM126213</t>
  </si>
  <si>
    <t>3TMCZ5AN2HM121230</t>
  </si>
  <si>
    <t>3TMCZ5AN2HM066665</t>
  </si>
  <si>
    <t>3TMCZ5AN7HM114497</t>
  </si>
  <si>
    <t>3TMCZ5AN9HM114632</t>
  </si>
  <si>
    <t>3TMCZ5AN3HM120037</t>
  </si>
  <si>
    <t xml:space="preserve">TELEFONOS FUERA DEL AREA DE SERVICIO </t>
  </si>
  <si>
    <t>3TMCZ5AN2HM115248</t>
  </si>
  <si>
    <t>3TMAZ5CN0HM029778</t>
  </si>
  <si>
    <t>3TMCZ5AN6HM100929</t>
  </si>
  <si>
    <t>3TMCZ5AN3HM105084</t>
  </si>
  <si>
    <t>3TMCZ5AN5HM083010</t>
  </si>
  <si>
    <t>3TMCZ5AN9HM109169</t>
  </si>
  <si>
    <t>3TMCZ5AN0HM106810</t>
  </si>
  <si>
    <t>3TMCZ5AN4HM074508</t>
  </si>
  <si>
    <t>3TMCZ5AN6HM115978</t>
  </si>
  <si>
    <t>3TMCZ5AN9HM099808</t>
  </si>
  <si>
    <t>3TMCZ5AN5HM108469</t>
  </si>
  <si>
    <t>3TMCZ5AN6HM093559</t>
  </si>
  <si>
    <t>3TMCZ5AN8HM103413</t>
  </si>
  <si>
    <t>3TMAZ5CN1HM052406</t>
  </si>
  <si>
    <t>3TMAZ5CN7HM026523</t>
  </si>
  <si>
    <t xml:space="preserve">MANDA A BUZON Y NO TIENE WHATS </t>
  </si>
  <si>
    <t>3TMAZ5CN1HM041275</t>
  </si>
  <si>
    <t>3TMAZ5CN3HM039625</t>
  </si>
  <si>
    <t>3TMAZ5CN4HM031999</t>
  </si>
  <si>
    <t>3TMAZ5CN4HM043604</t>
  </si>
  <si>
    <t>Marcamos pero no contesta no detecta numero de cel</t>
  </si>
  <si>
    <t>3TMAZ5CN5HM026441</t>
  </si>
  <si>
    <t xml:space="preserve">SIN TELEFONOS, CORREO ERRONEO </t>
  </si>
  <si>
    <t>3TMAZ5CN0HM026962</t>
  </si>
  <si>
    <t>REALIZADO</t>
  </si>
  <si>
    <t>CAMPAÑA COMPLETADA  03/10/2023</t>
  </si>
  <si>
    <t>3TMAZ5CN1HM027103</t>
  </si>
  <si>
    <t>3TMAZ5CN2HM026753</t>
  </si>
  <si>
    <t>3TMAZ5CN4HM028794</t>
  </si>
  <si>
    <t>CAMPAÑA COMPLETADA  02/15/2023</t>
  </si>
  <si>
    <t>3TMAZ5CN6HM026609</t>
  </si>
  <si>
    <t>3TMCZ5AN4HM087775</t>
  </si>
  <si>
    <t>3TMCZ5AN4HM099926</t>
  </si>
  <si>
    <t xml:space="preserve">YA NO TIENEN ESA CAMIONETA LA VENDIENRON </t>
  </si>
  <si>
    <t>3TMCZ5AN8HM095233</t>
  </si>
  <si>
    <t>3TMAZ5CN8HM029950</t>
  </si>
  <si>
    <t>3TMAZ5CN8HM032380</t>
  </si>
  <si>
    <t>3TMAZ5CNXHM048998</t>
  </si>
  <si>
    <t>3TMCZ5AN6HM069388</t>
  </si>
  <si>
    <t>3TMCZ5AN8HM104559</t>
  </si>
  <si>
    <t>3TMCZ5ANXHM094990</t>
  </si>
  <si>
    <t>3TMCZ5AN1HM094134</t>
  </si>
  <si>
    <t>3TMCZ5AN1HM106024</t>
  </si>
  <si>
    <t>3TMCZ5AN1HM114821</t>
  </si>
  <si>
    <t>3TMCZ5AN4HM052900</t>
  </si>
  <si>
    <t>4T1B11HK9JU041976</t>
  </si>
  <si>
    <t>Camry</t>
  </si>
  <si>
    <t>4T1B11HK4JU049211</t>
  </si>
  <si>
    <t xml:space="preserve">NUMERO SUENA FUERA DE SERVICIO </t>
  </si>
  <si>
    <t>4T1B11HK6JU596089</t>
  </si>
  <si>
    <t>4T1B11HK1JU040675</t>
  </si>
  <si>
    <t>4T1B11HK0KU165992</t>
  </si>
  <si>
    <t>YA NO TIENE A UNIDAD, LA VENDIO</t>
  </si>
  <si>
    <t>4T1B11HK1KU173745</t>
  </si>
  <si>
    <t>4T1B11HKXKU708619</t>
  </si>
  <si>
    <t>5YFB4RBE9LP001197</t>
  </si>
  <si>
    <t>JTFSX23P2K6199746</t>
  </si>
  <si>
    <t>JTFSX23P0K6203860</t>
  </si>
  <si>
    <t>JTFSX23P0K6203888</t>
  </si>
  <si>
    <t>JTFSX23P1K6203916</t>
  </si>
  <si>
    <t xml:space="preserve">NO CONTESTA MANDA A BUZON </t>
  </si>
  <si>
    <t>JTFSX23P2K6197642</t>
  </si>
  <si>
    <t>JTFSX23P3K6199321</t>
  </si>
  <si>
    <t>JTFSX23P4K6201559</t>
  </si>
  <si>
    <t>JTFSX23P5K6201747</t>
  </si>
  <si>
    <t>JTFSX23P4K6201691</t>
  </si>
  <si>
    <t>JTFSX23P4K6203859</t>
  </si>
  <si>
    <t>JTFSX23P5K6198185</t>
  </si>
  <si>
    <t>JTFSX23P6K6201501</t>
  </si>
  <si>
    <t>JTFSX23P8K6199072</t>
  </si>
  <si>
    <t>JTFSX23P9K6198819</t>
  </si>
  <si>
    <t>JTFSX23PXK6203574</t>
  </si>
  <si>
    <t>JTFSX23P0K6203521</t>
  </si>
  <si>
    <t>JTFSX23P1K6197695</t>
  </si>
  <si>
    <t>JTFSX23P2K6200815</t>
  </si>
  <si>
    <t>JTFSX23P2K6201835</t>
  </si>
  <si>
    <t>JTFSX23P4K6199294</t>
  </si>
  <si>
    <t>JTFSX23P8K6201645</t>
  </si>
  <si>
    <t>JTFPX22P2K0088849</t>
  </si>
  <si>
    <t>JTFPX22P5K0088666</t>
  </si>
  <si>
    <t>JTFPX22P2K0089659</t>
  </si>
  <si>
    <t>JTFPX22P2K0089676</t>
  </si>
  <si>
    <t>JTFPX22P8K0089696</t>
  </si>
  <si>
    <t>JTFSX23P2K6203844</t>
  </si>
  <si>
    <t>JTFSX23P4K6196296</t>
  </si>
  <si>
    <t>JTFSX23P4K6199151</t>
  </si>
  <si>
    <t>JTFSX23P5K6198817</t>
  </si>
  <si>
    <t>JTFSX23P5K6201991</t>
  </si>
  <si>
    <t>JTFSX23P7K6199225</t>
  </si>
  <si>
    <t>JTFSX23P9K6201458</t>
  </si>
  <si>
    <t>JTFPX22P2K0086616</t>
  </si>
  <si>
    <t>5TDYZRFH8HS226418</t>
  </si>
  <si>
    <t>LO VENDIO</t>
  </si>
  <si>
    <t>5TDYZRFH7HS228497</t>
  </si>
  <si>
    <t>5TDKZRFH0HS223924</t>
  </si>
  <si>
    <t>5TDKZRFH7HS232703</t>
  </si>
  <si>
    <t>5TDKZRFH9HS229852</t>
  </si>
  <si>
    <t xml:space="preserve">NUMERO DE SERIE MAL REGISTRADO EN KEPLER </t>
  </si>
  <si>
    <t>5TDYZRFH9JS236381</t>
  </si>
  <si>
    <t>LA VENDIO EL AÑO PASADO</t>
  </si>
  <si>
    <t>5TDKZRFH3JS240397</t>
  </si>
  <si>
    <t>5TDKZRFH7JS256683</t>
  </si>
  <si>
    <t>5TDYZRFHXJS267400</t>
  </si>
  <si>
    <t>5TDKZRFH6JS261079</t>
  </si>
  <si>
    <t>5TDYZRFH6JS279656</t>
  </si>
  <si>
    <t xml:space="preserve">UNIDAD FUE ROBADA </t>
  </si>
  <si>
    <t>5TDZZRFH6JS265972</t>
  </si>
  <si>
    <t>SE MANDO FLYER</t>
  </si>
  <si>
    <t>5TDKZRFH8KS293629</t>
  </si>
  <si>
    <t>5TDKZRFH7KS295095</t>
  </si>
  <si>
    <t>5TDYZ3DC7JS901217</t>
  </si>
  <si>
    <t>Sienna</t>
  </si>
  <si>
    <t>5TDYZ3DC0KS019212</t>
  </si>
  <si>
    <t>5TDYZ3DC3KS014926</t>
  </si>
  <si>
    <t>5TDYZ3DC1KS019249</t>
  </si>
  <si>
    <t>5TDYZ3DC0LS045231</t>
  </si>
  <si>
    <t>5TDYZ3DC3LS043215</t>
  </si>
  <si>
    <t>5TDYZ3DC2LS027071</t>
  </si>
  <si>
    <t>5TDYZ3DC0LS023651</t>
  </si>
  <si>
    <t>5TDYZ3DC4LS036306</t>
  </si>
  <si>
    <t>5TDYZ3DC8LS043551</t>
  </si>
  <si>
    <t>5TDYZ3DCXLS022071</t>
  </si>
  <si>
    <t>5TDYZ3DC3LS031842</t>
  </si>
  <si>
    <t>5TDYZ3DC6LS032287</t>
  </si>
  <si>
    <t>5TDYZ3DC0LS029613</t>
  </si>
  <si>
    <t>5TDYZ3DC6LS039305</t>
  </si>
  <si>
    <t>5TDYZ3DC7LS034128</t>
  </si>
  <si>
    <t>5TDYZ3DC1LS042712</t>
  </si>
  <si>
    <t>5TDYZ3DC0LS039607</t>
  </si>
  <si>
    <t>5TDYZ3DC5LS035049</t>
  </si>
  <si>
    <t>5TDYZ3DC1HS890421</t>
  </si>
  <si>
    <t>5TDYZ3DC8HS897916</t>
  </si>
  <si>
    <t>5TDYZ3DC7HS899057</t>
  </si>
  <si>
    <t>5TDYZ3DC6HS890365</t>
  </si>
  <si>
    <t xml:space="preserve">NUMEROS CAMBIARON O ESTAN TEMPORALMEMTE SUSPENDIDOS </t>
  </si>
  <si>
    <t>5TDYZ3DC9HS888898</t>
  </si>
  <si>
    <t>5TDYZ3DC2HS890816</t>
  </si>
  <si>
    <t>5TDYZ3DC3HS887505</t>
  </si>
  <si>
    <t>5TDYZ3DC0JS922121</t>
  </si>
  <si>
    <t>5TDYZ3DC5JS913902</t>
  </si>
  <si>
    <t>5TDYZ3DC5JS914659</t>
  </si>
  <si>
    <t>5TDYZ3DC6JS960923</t>
  </si>
  <si>
    <t>5TDYZ3DC8JS961247</t>
  </si>
  <si>
    <t>5TDYZ3DC6JS942129</t>
  </si>
  <si>
    <t>5TDYZ3DC8JS926594</t>
  </si>
  <si>
    <t>5TDYZ3DC9JS904975</t>
  </si>
  <si>
    <t>5TDYZ3DCXJS926869</t>
  </si>
  <si>
    <t>5TDYZ3DC3JS905992</t>
  </si>
  <si>
    <t>5TDYZ3DC9JS902627</t>
  </si>
  <si>
    <t>5TDYZ3DC1JS907420</t>
  </si>
  <si>
    <t>5TDYZ3DC6JS953261</t>
  </si>
  <si>
    <t>5TDYZ3DC7JS902965</t>
  </si>
  <si>
    <t>5TDYZ3DC1JS942975</t>
  </si>
  <si>
    <t>5TDYZ3DC1JS906963</t>
  </si>
  <si>
    <t>1- NUMERO  FUERA DEL AREA DE SERVICIO.</t>
  </si>
  <si>
    <t>5TDKZ3DC6KS969046</t>
  </si>
  <si>
    <t>5TDKZ3DC0KS996971</t>
  </si>
  <si>
    <t>5TDYZ3DCXKS985261</t>
  </si>
  <si>
    <t>5TDYZ3DCXKS993702</t>
  </si>
  <si>
    <t>3TMCZ5AN9HM114761</t>
  </si>
  <si>
    <t>YA NO CUENTAN CON ESA UNIDAD</t>
  </si>
  <si>
    <t xml:space="preserve">esta unidad ya la vendieron </t>
  </si>
  <si>
    <t xml:space="preserve">NUMERO FUERA DE SERVICIO </t>
  </si>
  <si>
    <t>1- MANDA A BUZON DIRECTO Y NO TIENE WHATS APP</t>
  </si>
  <si>
    <t>SERVICIO DE BUZON DE VOZ,</t>
  </si>
  <si>
    <t>NUMERO EQUIVOCADO  NO TIENE OTRO</t>
  </si>
  <si>
    <t>NUMERO FUERA DE SERVICIO</t>
  </si>
  <si>
    <t>1- NO  CONTESTA</t>
  </si>
  <si>
    <t>Marcamos de la agencia y no contesta no detecta whats</t>
  </si>
  <si>
    <t xml:space="preserve">NUMERO NO PERMITE LAS LLAMDAS ENTRANTES </t>
  </si>
  <si>
    <t>Marcamos y nos direcciona numero fuera de servicio</t>
  </si>
  <si>
    <t>23TM01</t>
  </si>
  <si>
    <t>MR2B29F30N1252334</t>
  </si>
  <si>
    <t>Yaris</t>
  </si>
  <si>
    <t>MR2B29F38N1253876</t>
  </si>
  <si>
    <t>MR2B29F30N1252737</t>
  </si>
  <si>
    <t xml:space="preserve">NO TIENE WHATS </t>
  </si>
  <si>
    <t>MR2B29F39N1252980</t>
  </si>
  <si>
    <t>MR2B29F30N1254097</t>
  </si>
  <si>
    <t>MR2B29F3XN1252356</t>
  </si>
  <si>
    <t xml:space="preserve">EN ESPERA DE CONFIRMACION PARA AGENDAR LA CITA DE SERVICIO </t>
  </si>
  <si>
    <t>MR2B29F3XN1253166</t>
  </si>
  <si>
    <t>CON CITA</t>
  </si>
  <si>
    <t>CITADO Y REALIZADO EL 28/02 ORDEN G142925</t>
  </si>
  <si>
    <t>MR2K29F38N1254574</t>
  </si>
  <si>
    <t xml:space="preserve">REBISARA SUS TIEMPO Y SE COMUNICA PARA AGENDAR CITA </t>
  </si>
  <si>
    <t>MR2K29F30N1251619</t>
  </si>
  <si>
    <t>MR2K29F39N1254583</t>
  </si>
  <si>
    <t>MR2B29F37N1253917</t>
  </si>
  <si>
    <t>CITADO PARA EL 25/03 CON FOLIO 112343</t>
  </si>
  <si>
    <t>MR2K29F34N1254989</t>
  </si>
  <si>
    <t>MR2B29F33N1253235</t>
  </si>
  <si>
    <t>CITADO PARA EL 04/03 CON FOLIO 112368</t>
  </si>
  <si>
    <t>Cuenta de NUMERO DE SERIE</t>
  </si>
  <si>
    <t>Etiquetas de columna</t>
  </si>
  <si>
    <t>Etiquetas de fila</t>
  </si>
  <si>
    <t>Total general</t>
  </si>
  <si>
    <t xml:space="preserve">TOTAL </t>
  </si>
  <si>
    <t>DATOS EN KEPLER</t>
  </si>
  <si>
    <t>F0L</t>
  </si>
  <si>
    <t>G0V</t>
  </si>
  <si>
    <t>DSF</t>
  </si>
  <si>
    <t>F0S</t>
  </si>
  <si>
    <t>8M1</t>
  </si>
  <si>
    <t>H0V</t>
  </si>
  <si>
    <t>G04</t>
  </si>
  <si>
    <t>J0F</t>
  </si>
  <si>
    <t>JSD</t>
  </si>
  <si>
    <t>C0B</t>
  </si>
  <si>
    <t>20TA05</t>
  </si>
  <si>
    <t>90C</t>
  </si>
  <si>
    <t>B0E</t>
  </si>
  <si>
    <t>A0J</t>
  </si>
  <si>
    <t>K0F</t>
  </si>
  <si>
    <t>D0R</t>
  </si>
  <si>
    <t>AMA</t>
  </si>
  <si>
    <t>D0C</t>
  </si>
  <si>
    <t>HMA</t>
  </si>
  <si>
    <t>21TA09</t>
  </si>
  <si>
    <t>GMA</t>
  </si>
  <si>
    <t>H0G</t>
  </si>
  <si>
    <t>J0T</t>
  </si>
  <si>
    <t>E0F</t>
  </si>
  <si>
    <t>D0T</t>
  </si>
  <si>
    <t>K0Q</t>
  </si>
  <si>
    <t>20TA01</t>
  </si>
  <si>
    <t>21TM01</t>
  </si>
  <si>
    <t>G01</t>
  </si>
  <si>
    <t>J0N</t>
  </si>
  <si>
    <t>21TA06</t>
  </si>
  <si>
    <t>J0V</t>
  </si>
  <si>
    <t>20TA12</t>
  </si>
  <si>
    <t>21TA05</t>
  </si>
  <si>
    <t>21TC03</t>
  </si>
  <si>
    <t>22TM01</t>
  </si>
  <si>
    <t>70G</t>
  </si>
  <si>
    <t>H0H</t>
  </si>
  <si>
    <t>J06</t>
  </si>
  <si>
    <t>19TA21</t>
  </si>
  <si>
    <t>21TA04</t>
  </si>
  <si>
    <t>G0U</t>
  </si>
  <si>
    <t>J05</t>
  </si>
  <si>
    <t>J0X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</si>
</sst>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4">
    <font>
      <sz val="11"/>
      <color theme="1"/>
      <name val="Calibri"/>
      <family val="2"/>
      <scheme val="minor"/>
    </font>
    <font>
      <sz val="8"/>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b/>
      <sz val="15"/>
      <color theme="5" tint="-0.249977111117893"/>
      <name val="Calibri"/>
      <family val="2"/>
      <scheme val="minor"/>
    </font>
    <font>
      <sz val="11"/>
      <color theme="0"/>
      <name val="Calibri"/>
      <family val="2"/>
      <scheme val="minor"/>
    </font>
    <font>
      <b/>
      <sz val="8"/>
      <color theme="8" tint="-0.499984740745262"/>
      <name val="Calibri"/>
      <family val="2"/>
      <scheme val="minor"/>
    </font>
    <font>
      <b/>
      <sz val="10"/>
      <color theme="8" tint="-0.499984740745262"/>
      <name val="Calibri"/>
      <family val="2"/>
      <scheme val="minor"/>
    </font>
    <font>
      <b/>
      <sz val="9"/>
      <color theme="5" tint="-0.249977111117893"/>
      <name val="Calibri"/>
      <family val="2"/>
      <scheme val="minor"/>
    </font>
    <font>
      <b/>
      <sz val="9"/>
      <color rgb="FF7030A0"/>
      <name val="Calibri"/>
      <family val="2"/>
      <scheme val="minor"/>
    </font>
    <font>
      <b/>
      <sz val="9"/>
      <color theme="8" tint="-0.249977111117893"/>
      <name val="Calibri"/>
      <family val="2"/>
      <scheme val="minor"/>
    </font>
    <font>
      <b/>
      <sz val="9"/>
      <color theme="9" tint="-0.499984740745262"/>
      <name val="Calibri"/>
      <family val="2"/>
      <scheme val="minor"/>
    </font>
    <font>
      <b/>
      <sz val="9"/>
      <color theme="1"/>
      <name val="Calibri"/>
      <family val="2"/>
      <scheme val="minor"/>
    </font>
    <font>
      <b/>
      <sz val="9"/>
      <color theme="0"/>
      <name val="Calibri"/>
      <family val="2"/>
      <scheme val="minor"/>
    </font>
    <font>
      <sz val="11"/>
      <color rgb="FFFF0000"/>
      <name val="Calibri"/>
      <family val="2"/>
      <scheme val="minor"/>
    </font>
    <font>
      <sz val="20"/>
      <color rgb="FFFF0000"/>
      <name val="Calibri"/>
      <family val="2"/>
      <scheme val="minor"/>
    </font>
    <font>
      <b/>
      <sz val="11"/>
      <color rgb="FFC00000"/>
      <name val="Calibri"/>
      <family val="2"/>
      <scheme val="minor"/>
    </font>
    <font>
      <sz val="9"/>
      <color indexed="81"/>
      <name val="Tahoma"/>
      <family val="2"/>
    </font>
    <font>
      <b/>
      <sz val="9"/>
      <color indexed="81"/>
      <name val="Tahoma"/>
      <family val="2"/>
    </font>
    <font>
      <sz val="11"/>
      <color rgb="FF000000"/>
      <name val="Calibri"/>
      <family val="2"/>
    </font>
    <font>
      <b/>
      <sz val="10"/>
      <color theme="1"/>
      <name val="Calibri"/>
      <family val="2"/>
      <scheme val="minor"/>
    </font>
    <font>
      <u/>
      <sz val="11"/>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499984740745262"/>
        <bgColor indexed="64"/>
      </patternFill>
    </fill>
    <fill>
      <patternFill patternType="solid">
        <fgColor rgb="FFFF99FF"/>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s>
  <borders count="16">
    <border>
      <left/>
      <right/>
      <top/>
      <bottom/>
      <diagonal/>
    </border>
    <border>
      <left style="thin">
        <color indexed="64"/>
      </left>
      <right style="thin">
        <color indexed="64"/>
      </right>
      <top/>
      <bottom style="thin">
        <color indexed="64"/>
      </bottom>
      <diagonal/>
    </border>
    <border>
      <left style="dotted">
        <color rgb="FF002060"/>
      </left>
      <right style="dotted">
        <color rgb="FF002060"/>
      </right>
      <top style="dotted">
        <color rgb="FF002060"/>
      </top>
      <bottom style="dotted">
        <color rgb="FF002060"/>
      </bottom>
      <diagonal/>
    </border>
    <border>
      <left/>
      <right/>
      <top/>
      <bottom style="dotted">
        <color rgb="FF002060"/>
      </bottom>
      <diagonal/>
    </border>
    <border>
      <left style="dotted">
        <color rgb="FF002060"/>
      </left>
      <right style="dotted">
        <color rgb="FF002060"/>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4">
    <xf numFmtId="0" fontId="0" fillId="0" borderId="0" xfId="0"/>
    <xf numFmtId="0" fontId="0" fillId="0" borderId="0" xfId="0" applyAlignment="1">
      <alignment wrapText="1"/>
    </xf>
    <xf numFmtId="0" fontId="0" fillId="0" borderId="0" xfId="0" applyAlignment="1">
      <alignment horizontal="right"/>
    </xf>
    <xf numFmtId="14" fontId="0" fillId="0" borderId="0" xfId="0" applyNumberFormat="1" applyAlignment="1">
      <alignment wrapText="1"/>
    </xf>
    <xf numFmtId="0" fontId="3" fillId="0" borderId="0" xfId="0" applyFont="1"/>
    <xf numFmtId="0" fontId="4" fillId="0" borderId="0" xfId="0" applyFont="1"/>
    <xf numFmtId="0" fontId="2" fillId="2" borderId="1" xfId="0" applyFont="1" applyFill="1" applyBorder="1" applyAlignment="1">
      <alignment horizontal="center" vertical="center" wrapText="1"/>
    </xf>
    <xf numFmtId="0" fontId="6" fillId="0" borderId="0" xfId="0" applyFont="1" applyAlignment="1">
      <alignment vertical="center"/>
    </xf>
    <xf numFmtId="164" fontId="8" fillId="0" borderId="4" xfId="0" applyNumberFormat="1" applyFont="1" applyBorder="1" applyAlignment="1">
      <alignment horizontal="center" vertical="center"/>
    </xf>
    <xf numFmtId="14" fontId="7" fillId="0" borderId="0" xfId="0" applyNumberFormat="1" applyFont="1"/>
    <xf numFmtId="164" fontId="9" fillId="0" borderId="4" xfId="0" applyNumberFormat="1" applyFont="1" applyBorder="1" applyAlignment="1">
      <alignment horizontal="center" vertical="center"/>
    </xf>
    <xf numFmtId="0" fontId="14" fillId="0" borderId="0" xfId="0" applyFont="1" applyAlignment="1">
      <alignment horizontal="center"/>
    </xf>
    <xf numFmtId="17" fontId="0" fillId="0" borderId="0" xfId="0" applyNumberFormat="1" applyAlignment="1">
      <alignment wrapText="1"/>
    </xf>
    <xf numFmtId="0" fontId="0" fillId="0" borderId="0" xfId="0" applyAlignment="1">
      <alignment horizontal="center" wrapText="1"/>
    </xf>
    <xf numFmtId="14" fontId="0" fillId="0" borderId="0" xfId="0" applyNumberFormat="1" applyAlignment="1">
      <alignment horizontal="center" wrapText="1"/>
    </xf>
    <xf numFmtId="14" fontId="0" fillId="0" borderId="0" xfId="0" applyNumberFormat="1"/>
    <xf numFmtId="0" fontId="0" fillId="4" borderId="0" xfId="0" applyFill="1"/>
    <xf numFmtId="0" fontId="16" fillId="0" borderId="0" xfId="0" applyFont="1"/>
    <xf numFmtId="0" fontId="0" fillId="0" borderId="5" xfId="0" applyBorder="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wrapText="1"/>
    </xf>
    <xf numFmtId="0" fontId="0" fillId="0" borderId="12"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5" xfId="0" applyBorder="1" applyAlignment="1">
      <alignment horizontal="center" vertical="center" wrapText="1"/>
    </xf>
    <xf numFmtId="0" fontId="0" fillId="0" borderId="11" xfId="0" applyBorder="1" applyAlignment="1">
      <alignment horizontal="center" vertical="center" wrapText="1"/>
    </xf>
    <xf numFmtId="0" fontId="18" fillId="5" borderId="1" xfId="0" applyFont="1" applyFill="1" applyBorder="1" applyAlignment="1">
      <alignment horizontal="center" vertical="center" wrapText="1"/>
    </xf>
    <xf numFmtId="0" fontId="0" fillId="6" borderId="0" xfId="0" applyFill="1"/>
    <xf numFmtId="0" fontId="0" fillId="0" borderId="0" xfId="0" applyAlignment="1">
      <alignment vertical="center"/>
    </xf>
    <xf numFmtId="0" fontId="0" fillId="0" borderId="0" xfId="0" applyAlignment="1">
      <alignment vertical="center" wrapText="1"/>
    </xf>
    <xf numFmtId="164" fontId="10" fillId="0" borderId="2" xfId="0" applyNumberFormat="1" applyFont="1" applyBorder="1" applyAlignment="1">
      <alignment horizontal="center" vertical="center"/>
    </xf>
    <xf numFmtId="164" fontId="10" fillId="0" borderId="2" xfId="0" applyNumberFormat="1" applyFont="1" applyBorder="1" applyAlignment="1">
      <alignment horizontal="left" vertical="center"/>
    </xf>
    <xf numFmtId="0" fontId="10" fillId="0" borderId="2" xfId="0" applyFont="1" applyBorder="1" applyAlignment="1">
      <alignment horizontal="center" vertical="center"/>
    </xf>
    <xf numFmtId="164" fontId="11" fillId="0" borderId="2" xfId="0" applyNumberFormat="1" applyFont="1" applyBorder="1" applyAlignment="1">
      <alignment horizontal="center" vertical="center"/>
    </xf>
    <xf numFmtId="164" fontId="11" fillId="0" borderId="2" xfId="0" applyNumberFormat="1" applyFont="1" applyBorder="1" applyAlignment="1">
      <alignment horizontal="left" vertical="center"/>
    </xf>
    <xf numFmtId="0" fontId="11" fillId="0" borderId="2" xfId="0" applyFont="1" applyBorder="1" applyAlignment="1">
      <alignment horizontal="center" vertical="center"/>
    </xf>
    <xf numFmtId="164" fontId="12" fillId="0" borderId="2" xfId="0" applyNumberFormat="1" applyFont="1" applyBorder="1" applyAlignment="1">
      <alignment horizontal="center" vertical="center"/>
    </xf>
    <xf numFmtId="164" fontId="12" fillId="0" borderId="2" xfId="0" applyNumberFormat="1" applyFont="1" applyBorder="1" applyAlignment="1">
      <alignment horizontal="left" vertical="center"/>
    </xf>
    <xf numFmtId="0" fontId="12" fillId="0" borderId="2" xfId="0" applyFont="1" applyBorder="1" applyAlignment="1">
      <alignment horizontal="center" vertical="center"/>
    </xf>
    <xf numFmtId="164" fontId="13" fillId="0" borderId="2" xfId="0" applyNumberFormat="1" applyFont="1" applyBorder="1" applyAlignment="1">
      <alignment horizontal="center" vertical="center"/>
    </xf>
    <xf numFmtId="164" fontId="13" fillId="0" borderId="2" xfId="0" applyNumberFormat="1" applyFont="1" applyBorder="1" applyAlignment="1">
      <alignment horizontal="left" vertical="center"/>
    </xf>
    <xf numFmtId="0" fontId="13" fillId="0" borderId="2" xfId="0" applyFont="1" applyBorder="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21" fillId="0" borderId="0" xfId="0" applyFont="1"/>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7" borderId="0" xfId="0" applyFill="1"/>
    <xf numFmtId="0" fontId="0" fillId="8" borderId="0" xfId="0" applyFill="1"/>
    <xf numFmtId="14" fontId="0" fillId="8" borderId="0" xfId="0" applyNumberFormat="1" applyFill="1" applyAlignment="1">
      <alignment horizontal="center" wrapText="1"/>
    </xf>
    <xf numFmtId="0" fontId="0" fillId="8" borderId="0" xfId="0" applyFill="1" applyAlignment="1">
      <alignment wrapText="1"/>
    </xf>
    <xf numFmtId="0" fontId="0" fillId="8" borderId="0" xfId="0" applyFill="1" applyAlignment="1">
      <alignment horizontal="center" wrapText="1"/>
    </xf>
    <xf numFmtId="14" fontId="0" fillId="8" borderId="0" xfId="0" applyNumberFormat="1" applyFill="1"/>
    <xf numFmtId="0" fontId="22" fillId="0" borderId="0" xfId="0" applyFont="1" applyAlignment="1">
      <alignment horizontal="center" vertical="center"/>
    </xf>
    <xf numFmtId="0" fontId="2" fillId="9" borderId="1" xfId="0" applyFont="1" applyFill="1" applyBorder="1" applyAlignment="1">
      <alignment horizontal="center" vertical="center" wrapText="1"/>
    </xf>
    <xf numFmtId="0" fontId="0" fillId="5" borderId="0" xfId="0" applyFill="1"/>
    <xf numFmtId="14" fontId="0" fillId="0" borderId="0" xfId="0" applyNumberFormat="1" applyAlignment="1">
      <alignment horizontal="center"/>
    </xf>
    <xf numFmtId="14" fontId="23" fillId="0" borderId="0" xfId="0" applyNumberFormat="1" applyFont="1"/>
    <xf numFmtId="0" fontId="16" fillId="5" borderId="0" xfId="0" applyFont="1" applyFill="1"/>
    <xf numFmtId="0" fontId="5" fillId="0" borderId="0" xfId="0" applyFont="1" applyAlignment="1">
      <alignment horizontal="right"/>
    </xf>
    <xf numFmtId="0" fontId="15" fillId="3" borderId="3" xfId="0" applyFont="1" applyFill="1" applyBorder="1" applyAlignment="1">
      <alignment horizontal="center" vertical="center"/>
    </xf>
    <xf numFmtId="0" fontId="6" fillId="0" borderId="0" xfId="0" applyFont="1" applyAlignment="1">
      <alignment horizontal="center" vertical="center"/>
    </xf>
    <xf numFmtId="0" fontId="0" fillId="0" borderId="0" xfId="0" applyAlignment="1">
      <alignment horizont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17" fillId="0" borderId="0" xfId="0" applyFont="1" applyAlignment="1">
      <alignment horizontal="center"/>
    </xf>
  </cellXfs>
  <cellStyles count="1">
    <cellStyle name="Normal" xfId="0" builtinId="0"/>
  </cellStyles>
  <dxfs count="21">
    <dxf>
      <alignment horizontal="general" vertical="bottom" textRotation="0" wrapText="1" indent="0" justifyLastLine="0" shrinkToFit="0" readingOrder="0"/>
    </dxf>
    <dxf>
      <numFmt numFmtId="0" formatCode="General"/>
      <alignment horizontal="center"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general" vertical="bottom" textRotation="0" wrapText="1" indent="0" justifyLastLine="0" shrinkToFit="0" readingOrder="0"/>
    </dxf>
    <dxf>
      <numFmt numFmtId="0" formatCode="General"/>
    </dxf>
    <dxf>
      <border outline="0">
        <bottom style="thin">
          <color indexed="64"/>
        </bottom>
      </border>
    </dxf>
    <dxf>
      <border outline="0">
        <top style="thin">
          <color indexed="64"/>
        </top>
      </border>
    </dxf>
    <dxf>
      <font>
        <b/>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FF99FF"/>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14</xdr:col>
      <xdr:colOff>1073587</xdr:colOff>
      <xdr:row>0</xdr:row>
      <xdr:rowOff>28539</xdr:rowOff>
    </xdr:from>
    <xdr:to>
      <xdr:col>17</xdr:col>
      <xdr:colOff>960790</xdr:colOff>
      <xdr:row>7</xdr:row>
      <xdr:rowOff>25581</xdr:rowOff>
    </xdr:to>
    <mc:AlternateContent xmlns:mc="http://schemas.openxmlformats.org/markup-compatibility/2006" xmlns:sle15="http://schemas.microsoft.com/office/drawing/2012/slicer">
      <mc:Choice Requires="sle15">
        <xdr:graphicFrame macro="">
          <xdr:nvGraphicFramePr>
            <xdr:cNvPr id="4" name="ASIGNACIÓN">
              <a:extLst>
                <a:ext uri="{FF2B5EF4-FFF2-40B4-BE49-F238E27FC236}">
                  <a16:creationId xmlns:a16="http://schemas.microsoft.com/office/drawing/2014/main" id="{82A812DB-39B9-D99E-E995-13093D3F23DE}"/>
                </a:ext>
              </a:extLst>
            </xdr:cNvPr>
            <xdr:cNvGraphicFramePr/>
          </xdr:nvGraphicFramePr>
          <xdr:xfrm>
            <a:off x="0" y="0"/>
            <a:ext cx="0" cy="0"/>
          </xdr:xfrm>
          <a:graphic>
            <a:graphicData uri="http://schemas.microsoft.com/office/drawing/2010/slicer">
              <sle:slicer xmlns:sle="http://schemas.microsoft.com/office/drawing/2010/slicer" name="ASIGNACIÓN"/>
            </a:graphicData>
          </a:graphic>
        </xdr:graphicFrame>
      </mc:Choice>
      <mc:Fallback xmlns="">
        <xdr:sp macro="" textlink="">
          <xdr:nvSpPr>
            <xdr:cNvPr id="0" name=""/>
            <xdr:cNvSpPr>
              <a:spLocks noTextEdit="1"/>
            </xdr:cNvSpPr>
          </xdr:nvSpPr>
          <xdr:spPr>
            <a:xfrm>
              <a:off x="13486233" y="31714"/>
              <a:ext cx="3347556" cy="1037465"/>
            </a:xfrm>
            <a:prstGeom prst="rect">
              <a:avLst/>
            </a:prstGeom>
            <a:solidFill>
              <a:prstClr val="white"/>
            </a:solidFill>
            <a:ln w="1">
              <a:solidFill>
                <a:prstClr val="green"/>
              </a:solidFill>
            </a:ln>
          </xdr:spPr>
          <xdr:txBody>
            <a:bodyPr vertOverflow="clip" horzOverflow="clip"/>
            <a:lstStyle/>
            <a:p>
              <a:r>
                <a:rPr lang="es-MX"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60.495422569446" createdVersion="8" refreshedVersion="8" minRefreshableVersion="3" recordCount="1621" xr:uid="{D6BB6AA2-DC46-47ED-989B-EF227321F174}">
  <cacheSource type="worksheet">
    <worksheetSource name="Tabla3"/>
  </cacheSource>
  <cacheFields count="19">
    <cacheField name="MES" numFmtId="0">
      <sharedItems containsBlank="1"/>
    </cacheField>
    <cacheField name="CAMPAÑA" numFmtId="0">
      <sharedItems containsBlank="1"/>
    </cacheField>
    <cacheField name="NUMERO DE SERIE" numFmtId="0">
      <sharedItems containsBlank="1"/>
    </cacheField>
    <cacheField name="Columna1" numFmtId="0">
      <sharedItems/>
    </cacheField>
    <cacheField name="MODELO" numFmtId="0">
      <sharedItems containsBlank="1"/>
    </cacheField>
    <cacheField name="AÑO" numFmtId="0">
      <sharedItems containsString="0" containsBlank="1" containsNumber="1" containsInteger="1" minValue="2006" maxValue="2022"/>
    </cacheField>
    <cacheField name="REALIZADA" numFmtId="0">
      <sharedItems/>
    </cacheField>
    <cacheField name="DATOS PARA CONTACTAR EN KEPLER" numFmtId="0">
      <sharedItems/>
    </cacheField>
    <cacheField name="ULTIMA FECHA SERVICIO" numFmtId="0">
      <sharedItems containsDate="1" containsBlank="1" containsMixedTypes="1" minDate="2017-05-31T00:00:00" maxDate="2023-01-10T00:00:00"/>
    </cacheField>
    <cacheField name="MES ASIGNACIÓN" numFmtId="0">
      <sharedItems containsBlank="1" count="4">
        <s v="NOVIEMBRE"/>
        <m/>
        <s v="DICIEMBRE"/>
        <s v="ENERO"/>
      </sharedItems>
    </cacheField>
    <cacheField name="AÑO ASIGNACIÓN" numFmtId="0">
      <sharedItems containsBlank="1" containsMixedTypes="1" containsNumber="1" containsInteger="1" minValue="2022" maxValue="2023"/>
    </cacheField>
    <cacheField name="ASIGNACIÓN" numFmtId="0">
      <sharedItems containsBlank="1" count="5">
        <s v="MIGUEL"/>
        <s v="JAQUELIN"/>
        <s v="KARLA"/>
        <m/>
        <s v="ISRAEL"/>
      </sharedItems>
    </cacheField>
    <cacheField name="CONTACTO1" numFmtId="0">
      <sharedItems containsNonDate="0" containsDate="1" containsString="0" containsBlank="1" minDate="2022-11-03T00:00:00" maxDate="2023-02-04T00:00:00"/>
    </cacheField>
    <cacheField name="ESTATUS1" numFmtId="0">
      <sharedItems containsBlank="1"/>
    </cacheField>
    <cacheField name="CONTACTO2" numFmtId="0">
      <sharedItems containsNonDate="0" containsString="0" containsBlank="1"/>
    </cacheField>
    <cacheField name="ESTATUS2" numFmtId="0">
      <sharedItems containsNonDate="0" containsString="0" containsBlank="1"/>
    </cacheField>
    <cacheField name="NOTA DE CONTACTO" numFmtId="0">
      <sharedItems containsBlank="1" count="6">
        <s v="No contactado"/>
        <s v="Inactivo"/>
        <s v="Contactado"/>
        <m/>
        <s v="Realizado"/>
        <s v="Citado"/>
      </sharedItems>
    </cacheField>
    <cacheField name="DETALLE DE NOTA" numFmtId="0">
      <sharedItems containsBlank="1" count="23">
        <s v="No contesta"/>
        <s v="Buzón"/>
        <s v="Numero fuera de serv"/>
        <s v="Otra ciudad"/>
        <s v="MRS whats"/>
        <m/>
        <s v="Se envía correo"/>
        <s v="Sin número de contacto"/>
        <s v="Pérdida total"/>
        <s v="Robado"/>
        <s v="Llamar después"/>
        <s v="Pendiente por asistir"/>
        <s v="No le interesa"/>
        <s v="Con cita"/>
        <s v="OTRA AGENCIA"/>
        <s v="Lo vendió"/>
        <s v="No por el momento"/>
        <s v="Cuelga llamada"/>
        <s v="Otro teléfono"/>
        <s v="Sin registro en Kepler"/>
        <s v="Campaña Realizada"/>
        <s v="Campaña Pendiente"/>
        <s v="Sieniestros"/>
      </sharedItems>
    </cacheField>
    <cacheField name="COMENTARIOS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21">
  <r>
    <s v="NOVIEMBRE"/>
    <s v="20TA02"/>
    <s v="MR0EX8CB4K1403491"/>
    <s v="K1403491"/>
    <s v="HILUX"/>
    <n v="2019"/>
    <s v="NO"/>
    <s v="SOLO CORREO"/>
    <s v="NA"/>
    <x v="0"/>
    <n v="2022"/>
    <x v="0"/>
    <d v="2022-11-10T00:00:00"/>
    <s v="CONTACTADO"/>
    <m/>
    <m/>
    <x v="0"/>
    <x v="0"/>
    <s v="SE LE ENVIO CORREO ELECTRONICO"/>
  </r>
  <r>
    <s v="NOVIEMBRE"/>
    <s v="20TA02"/>
    <s v="MR0EX8CB4K1407895"/>
    <s v="K1407895"/>
    <s v="HILUX"/>
    <n v="2019"/>
    <s v="NO"/>
    <s v="SI"/>
    <d v="2020-03-03T00:00:00"/>
    <x v="0"/>
    <n v="2022"/>
    <x v="1"/>
    <d v="2022-11-03T00:00:00"/>
    <s v="NO CONTACTADO"/>
    <m/>
    <m/>
    <x v="0"/>
    <x v="1"/>
    <s v="MANDA DIRECTO A BUZON"/>
  </r>
  <r>
    <s v="NOVIEMBRE"/>
    <s v="20TA02"/>
    <s v="MR0EX8CB9K1403213"/>
    <s v="K1403213"/>
    <s v="HILUX"/>
    <n v="2019"/>
    <s v="NO"/>
    <s v="SI"/>
    <d v="2019-10-10T00:00:00"/>
    <x v="0"/>
    <n v="2022"/>
    <x v="2"/>
    <d v="2022-11-30T00:00:00"/>
    <s v="INACTIVO"/>
    <m/>
    <m/>
    <x v="1"/>
    <x v="2"/>
    <s v="Marcamos de la agencia y nos direcciona numero fuera de Serv (Sin Poder contactar a cliente)"/>
  </r>
  <r>
    <s v="NOVIEMBRE"/>
    <s v="20TA02"/>
    <s v="MR0EX8CB7K1402917"/>
    <s v="K1402917"/>
    <s v="HILUX"/>
    <n v="2019"/>
    <s v="NO"/>
    <s v="SI"/>
    <d v="2020-09-24T00:00:00"/>
    <x v="0"/>
    <n v="2022"/>
    <x v="0"/>
    <d v="2022-11-10T00:00:00"/>
    <s v="NO CONTACTADO"/>
    <m/>
    <m/>
    <x v="0"/>
    <x v="2"/>
    <s v="1-NUMEROS FUERA DEL AREA DE SERVICIO."/>
  </r>
  <r>
    <s v="NOVIEMBRE"/>
    <s v="20TA02"/>
    <s v="MR0EX8CB0K1407375"/>
    <s v="K1407375"/>
    <s v="HILUX"/>
    <n v="2019"/>
    <s v="NO"/>
    <s v="SI"/>
    <d v="2020-06-16T00:00:00"/>
    <x v="0"/>
    <n v="2022"/>
    <x v="1"/>
    <d v="2022-11-03T00:00:00"/>
    <s v="INACTIVO"/>
    <m/>
    <m/>
    <x v="1"/>
    <x v="3"/>
    <s v="LA UNIDADA FUE ENVIADA A  OTRO ESTADO"/>
  </r>
  <r>
    <s v="NOVIEMBRE"/>
    <s v="20TA02"/>
    <s v="MR0EX8CB2K1403103"/>
    <s v="K1403103"/>
    <s v="HILUX"/>
    <n v="2019"/>
    <s v="NO"/>
    <s v="SI"/>
    <s v="NA"/>
    <x v="0"/>
    <n v="2022"/>
    <x v="2"/>
    <d v="2022-11-30T00:00:00"/>
    <s v="CONTACTADO"/>
    <m/>
    <m/>
    <x v="2"/>
    <x v="4"/>
    <s v="Se envia MSJ"/>
  </r>
  <r>
    <s v="NOVIEMBRE"/>
    <s v="20TA02"/>
    <s v="MR0EX8CB4K1403135"/>
    <s v="K1403135"/>
    <s v="HILUX"/>
    <n v="2019"/>
    <s v="NO"/>
    <s v="NO"/>
    <m/>
    <x v="1"/>
    <m/>
    <x v="3"/>
    <m/>
    <m/>
    <m/>
    <m/>
    <x v="3"/>
    <x v="5"/>
    <m/>
  </r>
  <r>
    <s v="NOVIEMBRE"/>
    <s v="20TA02"/>
    <s v="MR0EX8CBXK1407626"/>
    <s v="K1407626"/>
    <s v="HILUX"/>
    <n v="2019"/>
    <s v="NO"/>
    <s v="NO EXISTE"/>
    <m/>
    <x v="1"/>
    <m/>
    <x v="3"/>
    <m/>
    <m/>
    <m/>
    <m/>
    <x v="3"/>
    <x v="5"/>
    <m/>
  </r>
  <r>
    <s v="NOVIEMBRE"/>
    <s v="20TA02"/>
    <s v="MR0EX8DD7K0180515"/>
    <s v="K0180515"/>
    <s v="HILUX"/>
    <n v="2019"/>
    <s v="NO"/>
    <s v="NO EXISTE"/>
    <m/>
    <x v="1"/>
    <m/>
    <x v="3"/>
    <m/>
    <m/>
    <m/>
    <m/>
    <x v="3"/>
    <x v="5"/>
    <m/>
  </r>
  <r>
    <s v="NOVIEMBRE"/>
    <s v="20TA02"/>
    <s v="MR0EX8DD4K0185865"/>
    <s v="K0185865"/>
    <s v="HILUX"/>
    <n v="2019"/>
    <s v="NO"/>
    <s v="SI"/>
    <s v="NA"/>
    <x v="0"/>
    <n v="2022"/>
    <x v="0"/>
    <d v="2022-11-11T00:00:00"/>
    <s v="CONTACTADO"/>
    <m/>
    <m/>
    <x v="2"/>
    <x v="4"/>
    <s v="1- SE LE ENVIO WHATS APP"/>
  </r>
  <r>
    <s v="NOVIEMBRE"/>
    <s v="20TA02"/>
    <s v="MR0EX8DD8K0266027"/>
    <s v="K0266027"/>
    <s v="HILUX"/>
    <n v="2019"/>
    <s v="NO"/>
    <s v="SI"/>
    <s v="NA"/>
    <x v="0"/>
    <n v="2022"/>
    <x v="1"/>
    <d v="2022-11-03T00:00:00"/>
    <s v="INACTIVO"/>
    <m/>
    <m/>
    <x v="1"/>
    <x v="2"/>
    <s v="Numero fuera de serv"/>
  </r>
  <r>
    <s v="NOVIEMBRE"/>
    <s v="20TA02"/>
    <s v="MR0EX8DD9K0260222"/>
    <s v="K0260222"/>
    <s v="HILUX"/>
    <n v="2019"/>
    <s v="NO"/>
    <s v="SI"/>
    <d v="2021-01-12T00:00:00"/>
    <x v="0"/>
    <n v="2022"/>
    <x v="2"/>
    <d v="2022-11-30T00:00:00"/>
    <s v="INACTIVO"/>
    <m/>
    <m/>
    <x v="1"/>
    <x v="2"/>
    <s v="Marcamos de la agencia y nos direcciona numero fuera de Serv (Sin Poder contactar a cliente)"/>
  </r>
  <r>
    <s v="NOVIEMBRE"/>
    <s v="20TA02"/>
    <s v="MR0EX8DD9K0260978"/>
    <s v="K0260978"/>
    <s v="HILUX"/>
    <n v="2019"/>
    <s v="NO"/>
    <s v="NO EXISTE"/>
    <m/>
    <x v="1"/>
    <m/>
    <x v="3"/>
    <m/>
    <m/>
    <m/>
    <m/>
    <x v="3"/>
    <x v="5"/>
    <m/>
  </r>
  <r>
    <s v="NOVIEMBRE"/>
    <s v="20TA02"/>
    <s v="MR0EX8DDXK0186650"/>
    <s v="K0186650"/>
    <s v="HILUX"/>
    <n v="2019"/>
    <s v="NO"/>
    <s v="SI"/>
    <s v="NA"/>
    <x v="0"/>
    <n v="2022"/>
    <x v="1"/>
    <d v="2022-11-03T00:00:00"/>
    <s v="INACTIVO"/>
    <m/>
    <m/>
    <x v="0"/>
    <x v="1"/>
    <s v="MANDA DIRECTO A BUZON"/>
  </r>
  <r>
    <s v="NOVIEMBRE"/>
    <s v="20TA02"/>
    <s v="MR0EX8DD2K0185797"/>
    <s v="K0185797"/>
    <s v="HILUX"/>
    <n v="2019"/>
    <s v="NO"/>
    <s v="SI"/>
    <s v="NA"/>
    <x v="0"/>
    <n v="2022"/>
    <x v="2"/>
    <d v="2022-11-30T00:00:00"/>
    <s v="CONTACTADO"/>
    <m/>
    <m/>
    <x v="2"/>
    <x v="4"/>
    <s v="Se envia MSJ"/>
  </r>
  <r>
    <s v="NOVIEMBRE"/>
    <s v="20TA02"/>
    <s v="MR0EX8DD4K0259981"/>
    <s v="K0259981"/>
    <s v="HILUX"/>
    <n v="2019"/>
    <s v="NO"/>
    <s v="SOLO CORREO"/>
    <d v="2019-07-09T00:00:00"/>
    <x v="0"/>
    <n v="2022"/>
    <x v="0"/>
    <d v="2022-11-11T00:00:00"/>
    <s v="CONTACTADO"/>
    <m/>
    <m/>
    <x v="2"/>
    <x v="6"/>
    <s v="1- SE LE ENVIO CORREO."/>
  </r>
  <r>
    <s v="NOVIEMBRE"/>
    <s v="20TA02"/>
    <s v="MR0EX8DD5K0185910"/>
    <s v="K0185910"/>
    <s v="HILUX"/>
    <n v="2019"/>
    <s v="NO"/>
    <s v="SOLO CORREO"/>
    <s v="NA"/>
    <x v="0"/>
    <n v="2022"/>
    <x v="1"/>
    <d v="2022-11-03T00:00:00"/>
    <s v="CONTACTADO"/>
    <m/>
    <m/>
    <x v="2"/>
    <x v="7"/>
    <s v="se mando correo"/>
  </r>
  <r>
    <s v="NOVIEMBRE"/>
    <s v="20TA02"/>
    <s v="MR0EX8DD8K0185903"/>
    <s v="K0185903"/>
    <s v="HILUX"/>
    <n v="2019"/>
    <s v="NO"/>
    <s v="SOLO CORREO"/>
    <d v="2019-11-13T00:00:00"/>
    <x v="0"/>
    <n v="2022"/>
    <x v="2"/>
    <d v="2022-11-30T00:00:00"/>
    <s v="CONTACTADO"/>
    <m/>
    <m/>
    <x v="2"/>
    <x v="4"/>
    <s v="Se envia MSJ"/>
  </r>
  <r>
    <s v="NOVIEMBRE"/>
    <s v="20TA02"/>
    <s v="MR0EX8DD3K0260958"/>
    <s v="K0260958"/>
    <s v="HILUX"/>
    <n v="2019"/>
    <s v="NO"/>
    <s v="SI"/>
    <d v="2020-02-11T00:00:00"/>
    <x v="0"/>
    <n v="2022"/>
    <x v="0"/>
    <d v="2022-11-29T00:00:00"/>
    <s v="CONTACTADO"/>
    <m/>
    <m/>
    <x v="2"/>
    <x v="0"/>
    <s v="1- SE LE ENVIO WHATS APP , NO CONTESTA"/>
  </r>
  <r>
    <s v="NOVIEMBRE"/>
    <s v="20TA02"/>
    <s v="MR0EX8CB3J1402217"/>
    <s v="J1402217"/>
    <s v="HILUX"/>
    <n v="2018"/>
    <s v="NO"/>
    <s v="SOLO CORREO"/>
    <s v="NA"/>
    <x v="0"/>
    <n v="2022"/>
    <x v="1"/>
    <d v="2022-11-07T00:00:00"/>
    <s v="CONTACTADO"/>
    <m/>
    <m/>
    <x v="2"/>
    <x v="7"/>
    <s v="SE MANDO CORREO ELECTRONICO"/>
  </r>
  <r>
    <s v="NOVIEMBRE"/>
    <s v="20TA02"/>
    <s v="MR0EX8CB0J1402482"/>
    <s v="J1402482"/>
    <s v="HILUX"/>
    <n v="2018"/>
    <s v="NO"/>
    <s v="SOLO CORREO"/>
    <d v="2019-04-09T00:00:00"/>
    <x v="0"/>
    <n v="2022"/>
    <x v="2"/>
    <d v="2022-11-30T00:00:00"/>
    <s v="NO CONTACTADO"/>
    <m/>
    <m/>
    <x v="0"/>
    <x v="7"/>
    <s v="Sin numero de Contacto en Kepler"/>
  </r>
  <r>
    <s v="NOVIEMBRE"/>
    <s v="20TA02"/>
    <s v="MR0EX8CBXJ1402571"/>
    <s v="J1402571"/>
    <s v="HILUX"/>
    <n v="2018"/>
    <s v="NO"/>
    <s v="SI"/>
    <d v="2020-10-07T00:00:00"/>
    <x v="0"/>
    <n v="2022"/>
    <x v="0"/>
    <d v="2022-11-29T00:00:00"/>
    <s v="INACTIVO"/>
    <m/>
    <m/>
    <x v="1"/>
    <x v="8"/>
    <s v="2- SUFRIO UN SINIESTRO Y FUE PERDIDA TOTAL"/>
  </r>
  <r>
    <s v="NOVIEMBRE"/>
    <s v="20TA02"/>
    <s v="MR0EX8DD3J0259288"/>
    <s v="J0259288"/>
    <s v="HILUX"/>
    <n v="2018"/>
    <s v="NO"/>
    <s v="SI"/>
    <s v="NA"/>
    <x v="0"/>
    <n v="2022"/>
    <x v="1"/>
    <d v="2022-11-07T00:00:00"/>
    <s v="NO CONTACTADO"/>
    <m/>
    <m/>
    <x v="0"/>
    <x v="1"/>
    <s v="no tiene whtas, manda directo a buzon "/>
  </r>
  <r>
    <s v="NOVIEMBRE"/>
    <s v="20TA02"/>
    <s v="MR0EX8DD4J0258005"/>
    <s v="J0258005"/>
    <s v="HILUX"/>
    <n v="2018"/>
    <s v="NO"/>
    <s v="SI"/>
    <d v="2018-07-27T00:00:00"/>
    <x v="0"/>
    <n v="2022"/>
    <x v="2"/>
    <d v="2022-11-30T00:00:00"/>
    <s v="INACTIVO"/>
    <m/>
    <m/>
    <x v="0"/>
    <x v="2"/>
    <s v="Marcamos de la agencia y nos direcciona numero fuera de Serv (Sin Poder contactar a cliente)"/>
  </r>
  <r>
    <s v="NOVIEMBRE"/>
    <s v="20TA02"/>
    <s v="MR0EX8DD6J0178141"/>
    <s v="J0178141"/>
    <s v="HILUX"/>
    <n v="2018"/>
    <s v="NO"/>
    <s v="SI"/>
    <d v="2019-04-15T00:00:00"/>
    <x v="0"/>
    <n v="2022"/>
    <x v="0"/>
    <d v="2022-11-29T00:00:00"/>
    <s v="INACTIVO"/>
    <m/>
    <m/>
    <x v="1"/>
    <x v="9"/>
    <s v="1- YA NO CUENTA CON SU UNIDAD"/>
  </r>
  <r>
    <s v="NOVIEMBRE"/>
    <s v="20TA02"/>
    <s v="MR0EX8DD6J0256630"/>
    <s v="J0256630"/>
    <s v="HILUX"/>
    <n v="2018"/>
    <s v="NO"/>
    <s v="SOLO CORREO"/>
    <s v="NA"/>
    <x v="0"/>
    <n v="2022"/>
    <x v="1"/>
    <d v="2022-11-14T00:00:00"/>
    <s v="NO CONTACTADO"/>
    <m/>
    <m/>
    <x v="0"/>
    <x v="1"/>
    <s v="MANDA A BUZON, SE MARCA DEL TELEFONO FIJO DE LA AGENCIA"/>
  </r>
  <r>
    <s v="NOVIEMBRE"/>
    <s v="20TA02"/>
    <s v="MR0EX8DD6J0258958"/>
    <s v="J0258958"/>
    <s v="HILUX"/>
    <n v="2018"/>
    <s v="NO"/>
    <s v="SI"/>
    <d v="2019-12-09T00:00:00"/>
    <x v="0"/>
    <n v="2022"/>
    <x v="2"/>
    <d v="2022-11-30T00:00:00"/>
    <s v="CONTACTADO"/>
    <m/>
    <m/>
    <x v="2"/>
    <x v="4"/>
    <s v="Se envia MSJ"/>
  </r>
  <r>
    <s v="NOVIEMBRE"/>
    <s v="20TA02"/>
    <s v="MR0EX8DD2J0256740"/>
    <s v="J0256740"/>
    <s v="HILUX"/>
    <n v="2018"/>
    <s v="NO"/>
    <s v="SI"/>
    <d v="2018-08-31T00:00:00"/>
    <x v="0"/>
    <n v="2022"/>
    <x v="0"/>
    <d v="2022-11-29T00:00:00"/>
    <s v="CONTACTADO"/>
    <m/>
    <m/>
    <x v="2"/>
    <x v="4"/>
    <s v="1- SE LE ENVIO WHATS APP"/>
  </r>
  <r>
    <s v="NOVIEMBRE"/>
    <s v="20TA02"/>
    <s v="MR0EX8DDXJ0258848"/>
    <s v="J0258848"/>
    <s v="HILUX"/>
    <n v="2018"/>
    <s v="NO"/>
    <s v="SI"/>
    <d v="2020-01-14T00:00:00"/>
    <x v="0"/>
    <n v="2022"/>
    <x v="1"/>
    <d v="2022-11-14T00:00:00"/>
    <s v="CONTACTADO"/>
    <m/>
    <m/>
    <x v="2"/>
    <x v="10"/>
    <s v="esta fuera de la ciudad ya que regrece marca para agendar "/>
  </r>
  <r>
    <s v="NOVIEMBRE"/>
    <s v="20TA02"/>
    <s v="MR0EX8DD0J0257921"/>
    <s v="J0257921"/>
    <s v="HILUX"/>
    <n v="2018"/>
    <s v="NO"/>
    <s v="A NOMBRE DE LA FINANCIERA"/>
    <m/>
    <x v="1"/>
    <m/>
    <x v="3"/>
    <m/>
    <m/>
    <m/>
    <m/>
    <x v="3"/>
    <x v="5"/>
    <m/>
  </r>
  <r>
    <s v="NOVIEMBRE"/>
    <s v="20TA02"/>
    <s v="MR0EX8DD5J0259101"/>
    <s v="J0259101"/>
    <s v="HILUX"/>
    <n v="2018"/>
    <s v="NO"/>
    <s v="SOLO CORREO"/>
    <s v="NA"/>
    <x v="0"/>
    <n v="2022"/>
    <x v="0"/>
    <d v="2022-11-29T00:00:00"/>
    <s v="CONTACTADO"/>
    <m/>
    <m/>
    <x v="2"/>
    <x v="6"/>
    <s v="1- SE LE ENVIO CORREO."/>
  </r>
  <r>
    <s v="NOVIEMBRE"/>
    <s v="20TA02"/>
    <s v="MR0EX8DD6J0258281"/>
    <s v="J0258281"/>
    <s v="HILUX"/>
    <n v="2018"/>
    <s v="NO"/>
    <s v="SI"/>
    <d v="2019-05-30T00:00:00"/>
    <x v="0"/>
    <n v="2022"/>
    <x v="1"/>
    <d v="2022-11-25T00:00:00"/>
    <s v="AGENDO CITA"/>
    <m/>
    <m/>
    <x v="4"/>
    <x v="11"/>
    <s v="AGENDO 29/11/22 FOLIO 109508"/>
  </r>
  <r>
    <s v="NOVIEMBRE"/>
    <s v="20TA02"/>
    <s v="MR0EX8DD9J0178604"/>
    <s v="J0178604"/>
    <s v="HILUX"/>
    <n v="2018"/>
    <s v="NO"/>
    <s v="SI"/>
    <d v="2019-06-24T00:00:00"/>
    <x v="0"/>
    <n v="2022"/>
    <x v="2"/>
    <d v="2022-11-30T00:00:00"/>
    <s v="NO CONTACTADO"/>
    <m/>
    <m/>
    <x v="0"/>
    <x v="2"/>
    <s v="Marcamos de la agencia y nos direcciona numero fuera de Serv (Sin Poder contactar a cliente)"/>
  </r>
  <r>
    <s v="NOVIEMBRE"/>
    <s v="20TA02"/>
    <s v="MR0EX8DDXJ0258655"/>
    <s v="J0258655"/>
    <s v="HILUX"/>
    <n v="2018"/>
    <s v="NO"/>
    <s v="SI"/>
    <d v="2019-12-07T00:00:00"/>
    <x v="0"/>
    <n v="2022"/>
    <x v="0"/>
    <d v="2022-11-29T00:00:00"/>
    <s v="CONTACTADO"/>
    <m/>
    <m/>
    <x v="2"/>
    <x v="4"/>
    <s v="1-  NO CONTESTA SE LE E ENVIO WHATS APP"/>
  </r>
  <r>
    <s v="NOVIEMBRE"/>
    <s v="20TA02"/>
    <s v="MR0EX8DDXJ0256484"/>
    <s v="J0256484"/>
    <s v="HILUX"/>
    <n v="2018"/>
    <s v="NO"/>
    <s v="NO EXISTE"/>
    <m/>
    <x v="1"/>
    <m/>
    <x v="3"/>
    <m/>
    <m/>
    <m/>
    <m/>
    <x v="3"/>
    <x v="5"/>
    <m/>
  </r>
  <r>
    <s v="NOVIEMBRE"/>
    <s v="20TA02"/>
    <s v="MR0EX8DD0J0259023"/>
    <s v="J0259023"/>
    <s v="HILUX"/>
    <n v="2018"/>
    <s v="NO"/>
    <s v="SI"/>
    <d v="2020-07-06T00:00:00"/>
    <x v="0"/>
    <n v="2022"/>
    <x v="2"/>
    <d v="2022-11-30T00:00:00"/>
    <s v="CONTACTADO"/>
    <m/>
    <m/>
    <x v="2"/>
    <x v="4"/>
    <s v="Se envia MSJ"/>
  </r>
  <r>
    <s v="NOVIEMBRE"/>
    <s v="E0L"/>
    <s v="JTDKT9K36A5317362"/>
    <s v="A5317362"/>
    <s v="Yaris HB"/>
    <n v="2010"/>
    <s v="NO"/>
    <s v="NO EXISTE"/>
    <m/>
    <x v="1"/>
    <m/>
    <x v="3"/>
    <m/>
    <m/>
    <m/>
    <m/>
    <x v="3"/>
    <x v="5"/>
    <m/>
  </r>
  <r>
    <s v="NOVIEMBRE"/>
    <s v="E0L"/>
    <s v="JTDKT9K30A5314019"/>
    <s v="A5314019"/>
    <s v="Yaris HB"/>
    <n v="2010"/>
    <s v="NO"/>
    <s v="NO EXISTE"/>
    <m/>
    <x v="1"/>
    <m/>
    <x v="3"/>
    <m/>
    <m/>
    <m/>
    <m/>
    <x v="3"/>
    <x v="5"/>
    <m/>
  </r>
  <r>
    <s v="NOVIEMBRE"/>
    <s v="E0L"/>
    <s v="JTDKT9K35A5307180"/>
    <s v="A5307180"/>
    <s v="Yaris HB"/>
    <n v="2010"/>
    <s v="NO"/>
    <s v="NO EXISTE"/>
    <m/>
    <x v="1"/>
    <m/>
    <x v="3"/>
    <m/>
    <m/>
    <m/>
    <m/>
    <x v="3"/>
    <x v="5"/>
    <m/>
  </r>
  <r>
    <s v="NOVIEMBRE"/>
    <s v="E0L"/>
    <s v="JTDKT9K37A5311022"/>
    <s v="A5311022"/>
    <s v="Yaris HB"/>
    <n v="2010"/>
    <s v="NO"/>
    <s v="NO EXISTE"/>
    <m/>
    <x v="1"/>
    <m/>
    <x v="3"/>
    <m/>
    <m/>
    <m/>
    <m/>
    <x v="3"/>
    <x v="5"/>
    <m/>
  </r>
  <r>
    <s v="NOVIEMBRE"/>
    <s v="E0L"/>
    <s v="JTDKT9K36A5285528"/>
    <s v="A5285528"/>
    <s v="Yaris HB"/>
    <n v="2010"/>
    <s v="NO"/>
    <s v="A NOMBRE DE ALECSA/INMOTION"/>
    <m/>
    <x v="1"/>
    <m/>
    <x v="3"/>
    <m/>
    <m/>
    <m/>
    <m/>
    <x v="3"/>
    <x v="5"/>
    <m/>
  </r>
  <r>
    <s v="NOVIEMBRE"/>
    <s v="E0L"/>
    <s v="JTDKT9K33A5281405"/>
    <s v="A5281405"/>
    <s v="Yaris HB"/>
    <n v="2010"/>
    <s v="NO"/>
    <s v="NO EXISTE"/>
    <m/>
    <x v="1"/>
    <m/>
    <x v="3"/>
    <m/>
    <m/>
    <m/>
    <m/>
    <x v="3"/>
    <x v="5"/>
    <m/>
  </r>
  <r>
    <s v="NOVIEMBRE"/>
    <s v="E0L"/>
    <s v="JTDKT9K39A5285524"/>
    <s v="A5285524"/>
    <s v="Yaris HB"/>
    <n v="2010"/>
    <s v="NO"/>
    <s v="NO EXISTE"/>
    <m/>
    <x v="1"/>
    <m/>
    <x v="3"/>
    <m/>
    <m/>
    <m/>
    <m/>
    <x v="3"/>
    <x v="5"/>
    <m/>
  </r>
  <r>
    <s v="NOVIEMBRE"/>
    <s v="E0L"/>
    <s v="JTDBT9K33A1354988"/>
    <s v="A1354988"/>
    <s v="Yaris SD"/>
    <n v="2010"/>
    <s v="NO"/>
    <s v="NO EXISTE"/>
    <m/>
    <x v="1"/>
    <m/>
    <x v="3"/>
    <m/>
    <m/>
    <m/>
    <m/>
    <x v="3"/>
    <x v="5"/>
    <m/>
  </r>
  <r>
    <s v="NOVIEMBRE"/>
    <s v="E0L"/>
    <s v="JTDBT9K30A1354916"/>
    <s v="A1354916"/>
    <s v="Yaris SD"/>
    <n v="2010"/>
    <s v="NO"/>
    <s v="NO EXISTE"/>
    <m/>
    <x v="1"/>
    <m/>
    <x v="3"/>
    <m/>
    <m/>
    <m/>
    <m/>
    <x v="3"/>
    <x v="5"/>
    <m/>
  </r>
  <r>
    <s v="NOVIEMBRE"/>
    <s v="E0L"/>
    <s v="JTDBT9K30A1354785"/>
    <s v="A1354785"/>
    <s v="Yaris SD"/>
    <n v="2010"/>
    <s v="NO"/>
    <s v="NO EXISTE"/>
    <m/>
    <x v="1"/>
    <m/>
    <x v="3"/>
    <m/>
    <m/>
    <m/>
    <m/>
    <x v="3"/>
    <x v="5"/>
    <m/>
  </r>
  <r>
    <s v="NOVIEMBRE"/>
    <s v="E0L"/>
    <s v="JTDBT9K32A1390526"/>
    <s v="A1390526"/>
    <s v="Yaris SD"/>
    <n v="2010"/>
    <s v="NO"/>
    <s v="SI"/>
    <s v="NA"/>
    <x v="0"/>
    <n v="2022"/>
    <x v="1"/>
    <d v="2022-11-25T00:00:00"/>
    <s v="NO CONTACTADO"/>
    <m/>
    <m/>
    <x v="0"/>
    <x v="1"/>
    <s v="no tiene whats, manda a buzon"/>
  </r>
  <r>
    <s v="NOVIEMBRE"/>
    <s v="E0L"/>
    <s v="JTDBT9K31A4069432"/>
    <s v="A4069432"/>
    <s v="Yaris SD"/>
    <n v="2010"/>
    <s v="NO"/>
    <s v="NO EXISTE"/>
    <m/>
    <x v="1"/>
    <m/>
    <x v="3"/>
    <m/>
    <m/>
    <m/>
    <m/>
    <x v="3"/>
    <x v="5"/>
    <m/>
  </r>
  <r>
    <s v="NOVIEMBRE"/>
    <s v="E0L"/>
    <s v="JTDBT9K37A1375648"/>
    <s v="A1375648"/>
    <s v="Yaris SD"/>
    <n v="2010"/>
    <s v="NO"/>
    <s v="NO EXISTE"/>
    <m/>
    <x v="1"/>
    <m/>
    <x v="3"/>
    <m/>
    <m/>
    <m/>
    <m/>
    <x v="3"/>
    <x v="5"/>
    <m/>
  </r>
  <r>
    <s v="NOVIEMBRE"/>
    <s v="E0L"/>
    <s v="JTDKT9K34A5289772"/>
    <s v="A5289772"/>
    <s v="Yaris HB"/>
    <n v="2010"/>
    <s v="NO"/>
    <s v="NO EXISTE"/>
    <m/>
    <x v="1"/>
    <m/>
    <x v="3"/>
    <m/>
    <m/>
    <m/>
    <m/>
    <x v="3"/>
    <x v="5"/>
    <m/>
  </r>
  <r>
    <s v="NOVIEMBRE"/>
    <s v="E0L"/>
    <s v="JTDKT923095253752"/>
    <s v="95253752"/>
    <s v="Yaris HB"/>
    <n v="2009"/>
    <s v="NO"/>
    <s v="NO EXISTE"/>
    <m/>
    <x v="1"/>
    <m/>
    <x v="3"/>
    <m/>
    <m/>
    <m/>
    <m/>
    <x v="3"/>
    <x v="5"/>
    <m/>
  </r>
  <r>
    <s v="NOVIEMBRE"/>
    <s v="E0L"/>
    <s v="JTDBT923991349435"/>
    <s v="91349435"/>
    <s v="Yaris SD"/>
    <n v="2009"/>
    <s v="NO"/>
    <s v="NO EXISTE"/>
    <m/>
    <x v="1"/>
    <m/>
    <x v="3"/>
    <m/>
    <m/>
    <m/>
    <m/>
    <x v="3"/>
    <x v="5"/>
    <m/>
  </r>
  <r>
    <s v="NOVIEMBRE"/>
    <s v="E0L"/>
    <s v="JTDBT923191303906"/>
    <s v="91303906"/>
    <s v="Yaris SD"/>
    <n v="2009"/>
    <s v="NO"/>
    <s v="NO EXISTE"/>
    <m/>
    <x v="1"/>
    <m/>
    <x v="3"/>
    <m/>
    <m/>
    <m/>
    <m/>
    <x v="3"/>
    <x v="5"/>
    <m/>
  </r>
  <r>
    <s v="NOVIEMBRE"/>
    <s v="E0L"/>
    <s v="JTDBT923691325853"/>
    <s v="91325853"/>
    <s v="Yaris SD"/>
    <n v="2009"/>
    <s v="NO"/>
    <s v="NO EXISTE"/>
    <m/>
    <x v="1"/>
    <m/>
    <x v="3"/>
    <m/>
    <m/>
    <m/>
    <m/>
    <x v="3"/>
    <x v="5"/>
    <m/>
  </r>
  <r>
    <s v="NOVIEMBRE"/>
    <s v="E0L"/>
    <s v="JTDBT923891325773"/>
    <s v="91325773"/>
    <s v="Yaris SD"/>
    <n v="2009"/>
    <s v="NO"/>
    <s v="SI"/>
    <s v="NA"/>
    <x v="0"/>
    <n v="2022"/>
    <x v="0"/>
    <d v="2022-11-29T00:00:00"/>
    <s v="NO CONTACTADO"/>
    <m/>
    <m/>
    <x v="0"/>
    <x v="2"/>
    <s v="1- NO CONTESTA Y NO TIENE WHATS APP"/>
  </r>
  <r>
    <s v="NOVIEMBRE"/>
    <s v="E0L"/>
    <s v="JTDBT933491310122"/>
    <s v="91310122"/>
    <s v="Yaris SD"/>
    <n v="2009"/>
    <s v="NO"/>
    <s v="NO EXISTE"/>
    <m/>
    <x v="1"/>
    <m/>
    <x v="3"/>
    <m/>
    <m/>
    <m/>
    <m/>
    <x v="3"/>
    <x v="5"/>
    <m/>
  </r>
  <r>
    <s v="NOVIEMBRE"/>
    <s v="E0L"/>
    <s v="JTDBT923891323313"/>
    <s v="91323313"/>
    <s v="Yaris SD"/>
    <n v="2009"/>
    <s v="NO"/>
    <s v="NO EXISTE"/>
    <m/>
    <x v="1"/>
    <m/>
    <x v="3"/>
    <m/>
    <m/>
    <m/>
    <m/>
    <x v="3"/>
    <x v="5"/>
    <m/>
  </r>
  <r>
    <s v="NOVIEMBRE"/>
    <s v="E0L"/>
    <s v="JTDBT923X91324754"/>
    <s v="91324754"/>
    <s v="Yaris SD"/>
    <n v="2009"/>
    <s v="NO"/>
    <s v="NO EXISTE"/>
    <m/>
    <x v="1"/>
    <m/>
    <x v="3"/>
    <m/>
    <m/>
    <m/>
    <m/>
    <x v="3"/>
    <x v="5"/>
    <m/>
  </r>
  <r>
    <s v="NOVIEMBRE"/>
    <s v="E0L"/>
    <s v="JTDBT933994043686"/>
    <s v="94043686"/>
    <s v="Yaris SD"/>
    <n v="2009"/>
    <s v="NO"/>
    <s v="NO EXISTE"/>
    <m/>
    <x v="1"/>
    <m/>
    <x v="3"/>
    <m/>
    <m/>
    <m/>
    <m/>
    <x v="3"/>
    <x v="5"/>
    <m/>
  </r>
  <r>
    <s v="NOVIEMBRE"/>
    <s v="E0L"/>
    <s v="JTDKT923695248877"/>
    <s v="95248877"/>
    <s v="Yaris HB"/>
    <n v="2009"/>
    <s v="NO"/>
    <s v="NO EXISTE"/>
    <m/>
    <x v="1"/>
    <m/>
    <x v="3"/>
    <m/>
    <m/>
    <m/>
    <m/>
    <x v="3"/>
    <x v="5"/>
    <m/>
  </r>
  <r>
    <s v="NOVIEMBRE"/>
    <s v="E0L"/>
    <s v="JTDKT923195221408"/>
    <s v="95221408"/>
    <s v="Yaris HB"/>
    <n v="2009"/>
    <s v="NO"/>
    <s v="NO EXISTE"/>
    <m/>
    <x v="1"/>
    <m/>
    <x v="3"/>
    <m/>
    <m/>
    <m/>
    <m/>
    <x v="3"/>
    <x v="5"/>
    <m/>
  </r>
  <r>
    <s v="NOVIEMBRE"/>
    <s v="E0L"/>
    <s v="JTDBT923794058527"/>
    <s v="94058527"/>
    <s v="Yaris SD"/>
    <n v="2009"/>
    <s v="NO"/>
    <s v="NO EXISTE"/>
    <m/>
    <x v="1"/>
    <m/>
    <x v="3"/>
    <m/>
    <m/>
    <m/>
    <m/>
    <x v="3"/>
    <x v="5"/>
    <m/>
  </r>
  <r>
    <s v="NOVIEMBRE"/>
    <s v="E0L"/>
    <s v="JTDBT923891348485"/>
    <s v="91348485"/>
    <s v="Yaris SD"/>
    <n v="2009"/>
    <s v="NO"/>
    <s v="NO"/>
    <m/>
    <x v="1"/>
    <m/>
    <x v="3"/>
    <m/>
    <m/>
    <m/>
    <m/>
    <x v="3"/>
    <x v="5"/>
    <m/>
  </r>
  <r>
    <s v="NOVIEMBRE"/>
    <s v="E0L"/>
    <s v="JTDBT923491323597"/>
    <s v="91323597"/>
    <s v="Yaris SD"/>
    <n v="2009"/>
    <s v="NO"/>
    <s v="NO EXISTE"/>
    <m/>
    <x v="1"/>
    <m/>
    <x v="3"/>
    <m/>
    <m/>
    <m/>
    <m/>
    <x v="3"/>
    <x v="5"/>
    <m/>
  </r>
  <r>
    <s v="NOVIEMBRE"/>
    <s v="E0L"/>
    <s v="JTDKT923685156280"/>
    <s v="85156280"/>
    <s v="Yaris HB"/>
    <n v="2008"/>
    <s v="NO"/>
    <s v="NO EXISTE"/>
    <m/>
    <x v="1"/>
    <m/>
    <x v="3"/>
    <m/>
    <m/>
    <m/>
    <m/>
    <x v="3"/>
    <x v="5"/>
    <m/>
  </r>
  <r>
    <s v="NOVIEMBRE"/>
    <s v="E0L"/>
    <s v="JTDKT923885163778"/>
    <s v="85163778"/>
    <s v="Yaris HB"/>
    <n v="2008"/>
    <s v="NO"/>
    <s v="NO EXISTE"/>
    <m/>
    <x v="1"/>
    <m/>
    <x v="3"/>
    <m/>
    <m/>
    <m/>
    <m/>
    <x v="3"/>
    <x v="5"/>
    <m/>
  </r>
  <r>
    <s v="NOVIEMBRE"/>
    <s v="E0L"/>
    <s v="JTDKT923285167616"/>
    <s v="85167616"/>
    <s v="Yaris HB"/>
    <n v="2008"/>
    <s v="NO"/>
    <s v="A NOMBRE DE ALECSA/INMOTION"/>
    <m/>
    <x v="1"/>
    <m/>
    <x v="3"/>
    <m/>
    <m/>
    <m/>
    <m/>
    <x v="3"/>
    <x v="5"/>
    <m/>
  </r>
  <r>
    <s v="NOVIEMBRE"/>
    <s v="E0L"/>
    <s v="JTDKT923285148564"/>
    <s v="85148564"/>
    <s v="Yaris HB"/>
    <n v="2008"/>
    <s v="NO"/>
    <s v="NO"/>
    <m/>
    <x v="1"/>
    <m/>
    <x v="3"/>
    <m/>
    <m/>
    <m/>
    <m/>
    <x v="3"/>
    <x v="5"/>
    <m/>
  </r>
  <r>
    <s v="NOVIEMBRE"/>
    <s v="E0L"/>
    <s v="JTDKT923885162078"/>
    <s v="85162078"/>
    <s v="Yaris HB"/>
    <n v="2008"/>
    <s v="NO"/>
    <s v="NO EXISTE"/>
    <m/>
    <x v="1"/>
    <m/>
    <x v="3"/>
    <m/>
    <m/>
    <m/>
    <m/>
    <x v="3"/>
    <x v="5"/>
    <m/>
  </r>
  <r>
    <s v="NOVIEMBRE"/>
    <s v="E0L"/>
    <s v="JTDKT923585179033"/>
    <s v="85179033"/>
    <s v="Yaris HB"/>
    <n v="2008"/>
    <s v="NO"/>
    <s v="NO EXISTE"/>
    <m/>
    <x v="1"/>
    <m/>
    <x v="3"/>
    <m/>
    <m/>
    <m/>
    <m/>
    <x v="3"/>
    <x v="5"/>
    <m/>
  </r>
  <r>
    <s v="NOVIEMBRE"/>
    <s v="E0L"/>
    <s v="JTDKT923285173741"/>
    <s v="85173741"/>
    <s v="Yaris HB"/>
    <n v="2008"/>
    <s v="NO"/>
    <s v="NO EXISTE"/>
    <m/>
    <x v="1"/>
    <m/>
    <x v="3"/>
    <m/>
    <m/>
    <m/>
    <m/>
    <x v="3"/>
    <x v="5"/>
    <m/>
  </r>
  <r>
    <s v="NOVIEMBRE"/>
    <s v="E0L"/>
    <s v="JTDKT923085159465"/>
    <s v="85159465"/>
    <s v="Yaris HB"/>
    <n v="2008"/>
    <s v="NO"/>
    <s v="NO EXISTE"/>
    <m/>
    <x v="1"/>
    <m/>
    <x v="3"/>
    <m/>
    <m/>
    <m/>
    <m/>
    <x v="3"/>
    <x v="5"/>
    <m/>
  </r>
  <r>
    <s v="NOVIEMBRE"/>
    <s v="E0L"/>
    <s v="JTDBT923881221735"/>
    <s v="81221735"/>
    <s v="Yaris SD"/>
    <n v="2008"/>
    <s v="NO"/>
    <s v="NO EXISTE"/>
    <m/>
    <x v="1"/>
    <m/>
    <x v="3"/>
    <m/>
    <m/>
    <m/>
    <m/>
    <x v="3"/>
    <x v="5"/>
    <m/>
  </r>
  <r>
    <s v="NOVIEMBRE"/>
    <s v="E0L"/>
    <s v="JTDBT923381250009"/>
    <s v="81250009"/>
    <s v="Yaris SD"/>
    <n v="2008"/>
    <s v="NO"/>
    <s v="NO"/>
    <m/>
    <x v="1"/>
    <m/>
    <x v="3"/>
    <m/>
    <m/>
    <m/>
    <m/>
    <x v="3"/>
    <x v="5"/>
    <m/>
  </r>
  <r>
    <s v="NOVIEMBRE"/>
    <s v="E0L"/>
    <s v="JTDBT923384031078"/>
    <s v="84031078"/>
    <s v="Yaris SD"/>
    <n v="2008"/>
    <s v="NO"/>
    <s v="NO EXISTE"/>
    <m/>
    <x v="1"/>
    <m/>
    <x v="3"/>
    <m/>
    <m/>
    <m/>
    <m/>
    <x v="3"/>
    <x v="5"/>
    <m/>
  </r>
  <r>
    <s v="NOVIEMBRE"/>
    <s v="E0L"/>
    <s v="JTDBT923984004032"/>
    <s v="84004032"/>
    <s v="Yaris SD"/>
    <n v="2008"/>
    <s v="NO"/>
    <s v="NO EXISTE"/>
    <m/>
    <x v="1"/>
    <m/>
    <x v="3"/>
    <m/>
    <m/>
    <m/>
    <m/>
    <x v="3"/>
    <x v="5"/>
    <m/>
  </r>
  <r>
    <s v="NOVIEMBRE"/>
    <s v="E0L"/>
    <s v="JTDBT923181231393"/>
    <s v="81231393"/>
    <s v="Yaris SD"/>
    <n v="2008"/>
    <s v="NO"/>
    <s v="NO EXISTE"/>
    <m/>
    <x v="1"/>
    <m/>
    <x v="3"/>
    <m/>
    <m/>
    <m/>
    <m/>
    <x v="3"/>
    <x v="5"/>
    <m/>
  </r>
  <r>
    <s v="NOVIEMBRE"/>
    <s v="E0L"/>
    <s v="JTDBT923284013977"/>
    <s v="84013977"/>
    <s v="Yaris SD"/>
    <n v="2008"/>
    <s v="NO"/>
    <s v="NO EXISTE"/>
    <m/>
    <x v="1"/>
    <m/>
    <x v="3"/>
    <m/>
    <m/>
    <m/>
    <m/>
    <x v="3"/>
    <x v="5"/>
    <m/>
  </r>
  <r>
    <s v="NOVIEMBRE"/>
    <s v="E0L"/>
    <s v="JTDBT923381227040"/>
    <s v="81227040"/>
    <s v="Yaris SD"/>
    <n v="2008"/>
    <s v="NO"/>
    <s v="SI"/>
    <s v="NA"/>
    <x v="0"/>
    <n v="2022"/>
    <x v="0"/>
    <d v="2022-11-29T00:00:00"/>
    <s v="CONTACTADO"/>
    <m/>
    <m/>
    <x v="2"/>
    <x v="4"/>
    <s v="1- SE LE ENVIO WHATS APP"/>
  </r>
  <r>
    <s v="NOVIEMBRE"/>
    <s v="E0L"/>
    <s v="JTDBT923384013180"/>
    <s v="84013180"/>
    <s v="Yaris SD"/>
    <n v="2008"/>
    <s v="NO"/>
    <s v="NO EXISTE"/>
    <m/>
    <x v="1"/>
    <m/>
    <x v="3"/>
    <m/>
    <m/>
    <m/>
    <m/>
    <x v="3"/>
    <x v="5"/>
    <m/>
  </r>
  <r>
    <s v="NOVIEMBRE"/>
    <s v="E0L"/>
    <s v="JTDBT923681231485"/>
    <s v="81231485"/>
    <s v="Yaris SD"/>
    <n v="2008"/>
    <s v="NO"/>
    <s v="NO EXISTE"/>
    <m/>
    <x v="1"/>
    <m/>
    <x v="3"/>
    <m/>
    <m/>
    <m/>
    <m/>
    <x v="3"/>
    <x v="5"/>
    <m/>
  </r>
  <r>
    <s v="NOVIEMBRE"/>
    <s v="E0L"/>
    <s v="JTDBT923181208647"/>
    <s v="81208647"/>
    <s v="Yaris SD"/>
    <n v="2008"/>
    <s v="NO"/>
    <s v="NO EXISTE"/>
    <m/>
    <x v="1"/>
    <m/>
    <x v="3"/>
    <m/>
    <m/>
    <m/>
    <m/>
    <x v="3"/>
    <x v="5"/>
    <m/>
  </r>
  <r>
    <s v="NOVIEMBRE"/>
    <s v="E0L"/>
    <s v="JTDBT923281251975"/>
    <s v="81251975"/>
    <s v="Yaris SD"/>
    <n v="2008"/>
    <s v="NO"/>
    <s v="NO EXISTE"/>
    <m/>
    <x v="1"/>
    <m/>
    <x v="3"/>
    <m/>
    <m/>
    <m/>
    <m/>
    <x v="3"/>
    <x v="5"/>
    <m/>
  </r>
  <r>
    <s v="NOVIEMBRE"/>
    <s v="E0L"/>
    <s v="JTDBT923581255342"/>
    <s v="81255342"/>
    <s v="Yaris SD"/>
    <n v="2008"/>
    <s v="NO"/>
    <s v="NO EXISTE"/>
    <m/>
    <x v="1"/>
    <m/>
    <x v="3"/>
    <m/>
    <m/>
    <m/>
    <m/>
    <x v="3"/>
    <x v="5"/>
    <m/>
  </r>
  <r>
    <s v="NOVIEMBRE"/>
    <s v="E0L"/>
    <s v="JTDBT923984005276"/>
    <s v="84005276"/>
    <s v="Yaris SD"/>
    <n v="2008"/>
    <s v="NO"/>
    <s v="NO EXISTE"/>
    <m/>
    <x v="1"/>
    <m/>
    <x v="3"/>
    <m/>
    <m/>
    <m/>
    <m/>
    <x v="3"/>
    <x v="5"/>
    <m/>
  </r>
  <r>
    <s v="NOVIEMBRE"/>
    <s v="E0L"/>
    <s v="JTDBT923181210270"/>
    <s v="81210270"/>
    <s v="Yaris SD"/>
    <n v="2008"/>
    <s v="NO"/>
    <s v="NO EXISTE"/>
    <m/>
    <x v="1"/>
    <m/>
    <x v="3"/>
    <m/>
    <m/>
    <m/>
    <m/>
    <x v="3"/>
    <x v="5"/>
    <m/>
  </r>
  <r>
    <s v="NOVIEMBRE"/>
    <s v="E0L"/>
    <s v="JTDBT923181257251"/>
    <s v="81257251"/>
    <s v="Yaris SD"/>
    <n v="2008"/>
    <s v="NO"/>
    <s v="NO EXISTE"/>
    <m/>
    <x v="1"/>
    <m/>
    <x v="3"/>
    <m/>
    <m/>
    <m/>
    <m/>
    <x v="3"/>
    <x v="5"/>
    <m/>
  </r>
  <r>
    <s v="NOVIEMBRE"/>
    <s v="E0L"/>
    <s v="JTDBT923784005468"/>
    <s v="84005468"/>
    <s v="Yaris SD"/>
    <n v="2008"/>
    <s v="NO"/>
    <s v="SI"/>
    <s v="NA"/>
    <x v="0"/>
    <n v="2022"/>
    <x v="0"/>
    <d v="2022-11-29T00:00:00"/>
    <s v="CONTACTADO"/>
    <m/>
    <m/>
    <x v="1"/>
    <x v="12"/>
    <s v="1- NO LE INTERESA EL REALIZAR SU CAMPAÑAS "/>
  </r>
  <r>
    <s v="NOVIEMBRE"/>
    <s v="E0L"/>
    <s v="JTDBT923784008323"/>
    <s v="84008323"/>
    <s v="Yaris SD"/>
    <n v="2008"/>
    <s v="NO"/>
    <s v="SI"/>
    <s v="NA"/>
    <x v="0"/>
    <n v="2022"/>
    <x v="1"/>
    <d v="2022-11-25T00:00:00"/>
    <s v="NO CONTACTADO"/>
    <m/>
    <m/>
    <x v="0"/>
    <x v="1"/>
    <s v="no tiene whats, manda a buzon"/>
  </r>
  <r>
    <s v="NOVIEMBRE"/>
    <s v="E0L"/>
    <s v="JTDJT923X85183297"/>
    <s v="85183297"/>
    <s v="Yaris HB"/>
    <n v="2008"/>
    <s v="NO"/>
    <s v="NO EXISTE"/>
    <m/>
    <x v="1"/>
    <m/>
    <x v="3"/>
    <m/>
    <m/>
    <m/>
    <m/>
    <x v="3"/>
    <x v="5"/>
    <m/>
  </r>
  <r>
    <s v="NOVIEMBRE"/>
    <s v="E0L"/>
    <s v="JTDKT923X85161921"/>
    <s v="85161921"/>
    <s v="Yaris HB"/>
    <n v="2008"/>
    <s v="NO"/>
    <s v="NO EXISTE"/>
    <m/>
    <x v="1"/>
    <m/>
    <x v="3"/>
    <m/>
    <m/>
    <m/>
    <m/>
    <x v="3"/>
    <x v="5"/>
    <m/>
  </r>
  <r>
    <s v="NOVIEMBRE"/>
    <s v="E0L"/>
    <s v="JTDKT923585214038"/>
    <s v="85214038"/>
    <s v="Yaris HB"/>
    <n v="2008"/>
    <s v="NO"/>
    <s v="NO EXISTE"/>
    <m/>
    <x v="1"/>
    <m/>
    <x v="3"/>
    <m/>
    <m/>
    <m/>
    <m/>
    <x v="3"/>
    <x v="5"/>
    <m/>
  </r>
  <r>
    <s v="NOVIEMBRE"/>
    <s v="E0L"/>
    <s v="JTDBT923081234124"/>
    <s v="81234124"/>
    <s v="Yaris SD"/>
    <n v="2008"/>
    <s v="NO"/>
    <s v="NO EXISTE"/>
    <m/>
    <x v="1"/>
    <m/>
    <x v="3"/>
    <m/>
    <m/>
    <m/>
    <m/>
    <x v="3"/>
    <x v="5"/>
    <m/>
  </r>
  <r>
    <s v="NOVIEMBRE"/>
    <s v="E0L"/>
    <s v="JTDBT923384004012"/>
    <s v="84004012"/>
    <s v="Yaris SD"/>
    <n v="2008"/>
    <s v="NO"/>
    <s v="NO EXISTE"/>
    <m/>
    <x v="1"/>
    <m/>
    <x v="3"/>
    <m/>
    <m/>
    <m/>
    <m/>
    <x v="3"/>
    <x v="5"/>
    <m/>
  </r>
  <r>
    <s v="NOVIEMBRE"/>
    <s v="E0L"/>
    <s v="JTDBT923281199621"/>
    <s v="81199621"/>
    <s v="Yaris SD"/>
    <n v="2008"/>
    <s v="NO"/>
    <s v="NO EXISTE"/>
    <m/>
    <x v="1"/>
    <m/>
    <x v="3"/>
    <m/>
    <m/>
    <m/>
    <m/>
    <x v="3"/>
    <x v="5"/>
    <m/>
  </r>
  <r>
    <s v="NOVIEMBRE"/>
    <s v="E0L"/>
    <s v="JTDBT923584014556"/>
    <s v="84014556"/>
    <s v="Yaris SD"/>
    <n v="2008"/>
    <s v="NO"/>
    <s v="NO EXISTE"/>
    <m/>
    <x v="1"/>
    <m/>
    <x v="3"/>
    <m/>
    <m/>
    <m/>
    <m/>
    <x v="3"/>
    <x v="5"/>
    <m/>
  </r>
  <r>
    <s v="NOVIEMBRE"/>
    <s v="E0L"/>
    <s v="JTDBT923384006973"/>
    <s v="84006973"/>
    <s v="Yaris SD"/>
    <n v="2008"/>
    <s v="NO"/>
    <s v="NO EXISTE"/>
    <m/>
    <x v="1"/>
    <m/>
    <x v="3"/>
    <m/>
    <m/>
    <m/>
    <m/>
    <x v="3"/>
    <x v="5"/>
    <m/>
  </r>
  <r>
    <s v="NOVIEMBRE"/>
    <s v="E0L"/>
    <s v="JTDBT923584019157"/>
    <s v="84019157"/>
    <s v="Yaris SD"/>
    <n v="2008"/>
    <s v="NO"/>
    <s v="NO EXISTE"/>
    <m/>
    <x v="1"/>
    <m/>
    <x v="3"/>
    <m/>
    <m/>
    <m/>
    <m/>
    <x v="3"/>
    <x v="5"/>
    <m/>
  </r>
  <r>
    <s v="NOVIEMBRE"/>
    <s v="E0L"/>
    <s v="JTDBT923781265211"/>
    <s v="81265211"/>
    <s v="Yaris SD"/>
    <n v="2008"/>
    <s v="NO"/>
    <s v="NO EXISTE"/>
    <m/>
    <x v="1"/>
    <m/>
    <x v="3"/>
    <m/>
    <m/>
    <m/>
    <m/>
    <x v="3"/>
    <x v="5"/>
    <m/>
  </r>
  <r>
    <s v="NOVIEMBRE"/>
    <s v="E0L"/>
    <s v="JTDBT923484007016"/>
    <s v="84007016"/>
    <s v="Yaris SD"/>
    <n v="2008"/>
    <s v="NO"/>
    <s v="NO EXISTE"/>
    <m/>
    <x v="1"/>
    <m/>
    <x v="3"/>
    <m/>
    <m/>
    <m/>
    <m/>
    <x v="3"/>
    <x v="5"/>
    <m/>
  </r>
  <r>
    <s v="NOVIEMBRE"/>
    <s v="E0L"/>
    <s v="JTDBT923581269886"/>
    <s v="81269886"/>
    <s v="Yaris SD"/>
    <n v="2008"/>
    <s v="NO"/>
    <s v="NO EXISTE"/>
    <m/>
    <x v="1"/>
    <m/>
    <x v="3"/>
    <m/>
    <m/>
    <m/>
    <m/>
    <x v="3"/>
    <x v="5"/>
    <m/>
  </r>
  <r>
    <s v="NOVIEMBRE"/>
    <s v="E0L"/>
    <s v="JTDBT923781247453"/>
    <s v="81247453"/>
    <s v="Yaris SD"/>
    <n v="2008"/>
    <s v="NO"/>
    <s v="NO EXISTE"/>
    <m/>
    <x v="1"/>
    <m/>
    <x v="3"/>
    <m/>
    <m/>
    <m/>
    <m/>
    <x v="3"/>
    <x v="5"/>
    <m/>
  </r>
  <r>
    <s v="NOVIEMBRE"/>
    <s v="E0L"/>
    <s v="JTDBT923581211437"/>
    <s v="81211437"/>
    <s v="Yaris SD"/>
    <n v="2008"/>
    <s v="NO"/>
    <s v="NO EXISTE"/>
    <m/>
    <x v="1"/>
    <m/>
    <x v="3"/>
    <m/>
    <m/>
    <m/>
    <m/>
    <x v="3"/>
    <x v="5"/>
    <m/>
  </r>
  <r>
    <s v="NOVIEMBRE"/>
    <s v="E0L"/>
    <s v="JTDBT923984018075"/>
    <s v="84018075"/>
    <s v="Yaris SD"/>
    <n v="2008"/>
    <s v="NO"/>
    <s v="NO EXISTE"/>
    <m/>
    <x v="1"/>
    <m/>
    <x v="3"/>
    <m/>
    <m/>
    <m/>
    <m/>
    <x v="3"/>
    <x v="5"/>
    <m/>
  </r>
  <r>
    <s v="NOVIEMBRE"/>
    <s v="E0L"/>
    <s v="JTDKT923175096665"/>
    <s v="75096665"/>
    <s v="Yaris HB"/>
    <n v="2007"/>
    <s v="NO"/>
    <s v="NO EXISTE"/>
    <m/>
    <x v="1"/>
    <m/>
    <x v="3"/>
    <m/>
    <m/>
    <m/>
    <m/>
    <x v="3"/>
    <x v="5"/>
    <m/>
  </r>
  <r>
    <s v="NOVIEMBRE"/>
    <s v="E0L"/>
    <s v="JTDKT923775103683"/>
    <s v="75103683"/>
    <s v="Yaris HB"/>
    <n v="2007"/>
    <s v="NO"/>
    <s v="NO EXISTE"/>
    <m/>
    <x v="1"/>
    <m/>
    <x v="3"/>
    <m/>
    <m/>
    <m/>
    <m/>
    <x v="3"/>
    <x v="5"/>
    <m/>
  </r>
  <r>
    <s v="NOVIEMBRE"/>
    <s v="E0L"/>
    <s v="JTDKT923875080222"/>
    <s v="75080222"/>
    <s v="Yaris HB"/>
    <n v="2007"/>
    <s v="NO"/>
    <s v="NO EXISTE"/>
    <m/>
    <x v="1"/>
    <m/>
    <x v="3"/>
    <m/>
    <m/>
    <m/>
    <m/>
    <x v="3"/>
    <x v="5"/>
    <m/>
  </r>
  <r>
    <s v="NOVIEMBRE"/>
    <s v="E0L"/>
    <s v="JTDKT923075105808"/>
    <s v="75105808"/>
    <s v="Yaris HB"/>
    <n v="2007"/>
    <s v="NO"/>
    <s v="NO EXISTE"/>
    <m/>
    <x v="1"/>
    <m/>
    <x v="3"/>
    <m/>
    <m/>
    <m/>
    <m/>
    <x v="3"/>
    <x v="5"/>
    <m/>
  </r>
  <r>
    <s v="NOVIEMBRE"/>
    <s v="E0L"/>
    <s v="JTDKT923475136835"/>
    <s v="75136835"/>
    <s v="Yaris HB"/>
    <n v="2007"/>
    <s v="NO"/>
    <s v="NO EXISTE"/>
    <m/>
    <x v="1"/>
    <m/>
    <x v="3"/>
    <m/>
    <m/>
    <m/>
    <m/>
    <x v="3"/>
    <x v="5"/>
    <m/>
  </r>
  <r>
    <s v="NOVIEMBRE"/>
    <s v="E0L"/>
    <s v="JTDKT923275131052"/>
    <s v="75131052"/>
    <s v="Yaris HB"/>
    <n v="2007"/>
    <s v="NO"/>
    <s v="NO EXISTE"/>
    <m/>
    <x v="1"/>
    <m/>
    <x v="3"/>
    <m/>
    <m/>
    <m/>
    <m/>
    <x v="3"/>
    <x v="5"/>
    <m/>
  </r>
  <r>
    <s v="NOVIEMBRE"/>
    <s v="E0L"/>
    <s v="JTDKT923375119475"/>
    <s v="75119475"/>
    <s v="Yaris HB"/>
    <n v="2007"/>
    <s v="NO"/>
    <s v="NO EXISTE"/>
    <m/>
    <x v="1"/>
    <m/>
    <x v="3"/>
    <m/>
    <m/>
    <m/>
    <m/>
    <x v="3"/>
    <x v="5"/>
    <m/>
  </r>
  <r>
    <s v="NOVIEMBRE"/>
    <s v="E0L"/>
    <s v="JTDKT923075096432"/>
    <s v="75096432"/>
    <s v="Yaris HB"/>
    <n v="2007"/>
    <s v="NO"/>
    <s v="SI"/>
    <s v="NA"/>
    <x v="0"/>
    <n v="2022"/>
    <x v="0"/>
    <d v="2022-11-29T00:00:00"/>
    <s v="CONTACTADO"/>
    <m/>
    <m/>
    <x v="2"/>
    <x v="4"/>
    <s v="1- SE LE ENVIO WHATS APP"/>
  </r>
  <r>
    <s v="NOVIEMBRE"/>
    <s v="E0L"/>
    <s v="JTDKT923975068211"/>
    <s v="75068211"/>
    <s v="Yaris HB"/>
    <n v="2007"/>
    <s v="NO"/>
    <s v="NO EXISTE"/>
    <m/>
    <x v="1"/>
    <m/>
    <x v="3"/>
    <m/>
    <m/>
    <m/>
    <m/>
    <x v="3"/>
    <x v="5"/>
    <m/>
  </r>
  <r>
    <s v="NOVIEMBRE"/>
    <s v="E0L"/>
    <s v="JTDKT923575047047"/>
    <s v="75047047"/>
    <s v="Yaris HB"/>
    <n v="2007"/>
    <s v="NO"/>
    <s v="NO EXISTE"/>
    <m/>
    <x v="1"/>
    <m/>
    <x v="3"/>
    <m/>
    <m/>
    <m/>
    <m/>
    <x v="3"/>
    <x v="5"/>
    <m/>
  </r>
  <r>
    <s v="NOVIEMBRE"/>
    <s v="E0L"/>
    <s v="JTDKT923675036719"/>
    <s v="75036719"/>
    <s v="Yaris HB"/>
    <n v="2007"/>
    <s v="NO"/>
    <s v="NO EXISTE"/>
    <m/>
    <x v="1"/>
    <m/>
    <x v="3"/>
    <m/>
    <m/>
    <m/>
    <m/>
    <x v="3"/>
    <x v="5"/>
    <m/>
  </r>
  <r>
    <s v="NOVIEMBRE"/>
    <s v="E0L"/>
    <s v="JTDJT923275073889"/>
    <s v="75073889"/>
    <s v="Yaris HB"/>
    <n v="2007"/>
    <s v="NO"/>
    <s v="NO EXISTE"/>
    <m/>
    <x v="1"/>
    <m/>
    <x v="3"/>
    <m/>
    <m/>
    <m/>
    <m/>
    <x v="3"/>
    <x v="5"/>
    <m/>
  </r>
  <r>
    <s v="NOVIEMBRE"/>
    <s v="E0L"/>
    <s v="JTDJT923775091319"/>
    <s v="75091319"/>
    <s v="Yaris HB"/>
    <n v="2007"/>
    <s v="NO"/>
    <s v="NO EXISTE"/>
    <m/>
    <x v="1"/>
    <m/>
    <x v="3"/>
    <m/>
    <m/>
    <m/>
    <m/>
    <x v="3"/>
    <x v="5"/>
    <m/>
  </r>
  <r>
    <s v="NOVIEMBRE"/>
    <s v="E0L"/>
    <s v="JTDKT923875092595"/>
    <s v="75092595"/>
    <s v="Yaris HB"/>
    <n v="2007"/>
    <s v="NO"/>
    <s v="NO EXISTE"/>
    <m/>
    <x v="1"/>
    <m/>
    <x v="3"/>
    <m/>
    <m/>
    <m/>
    <m/>
    <x v="3"/>
    <x v="5"/>
    <m/>
  </r>
  <r>
    <s v="NOVIEMBRE"/>
    <s v="E0L"/>
    <s v="JTDKT923975129086"/>
    <s v="75129086"/>
    <s v="Yaris HB"/>
    <n v="2007"/>
    <s v="NO"/>
    <s v="NO EXISTE"/>
    <m/>
    <x v="1"/>
    <m/>
    <x v="3"/>
    <m/>
    <m/>
    <m/>
    <m/>
    <x v="3"/>
    <x v="5"/>
    <m/>
  </r>
  <r>
    <s v="NOVIEMBRE"/>
    <s v="E0L"/>
    <s v="JTDKT923X75072610"/>
    <s v="75072610"/>
    <s v="Yaris HB"/>
    <n v="2007"/>
    <s v="NO"/>
    <s v="NO EXISTE"/>
    <m/>
    <x v="1"/>
    <m/>
    <x v="3"/>
    <m/>
    <m/>
    <m/>
    <m/>
    <x v="3"/>
    <x v="5"/>
    <m/>
  </r>
  <r>
    <s v="NOVIEMBRE"/>
    <s v="E0L"/>
    <s v="JTDJT923975064199"/>
    <s v="75064199"/>
    <s v="Yaris HB"/>
    <n v="2007"/>
    <s v="NO"/>
    <s v="NO EXISTE"/>
    <m/>
    <x v="1"/>
    <m/>
    <x v="3"/>
    <m/>
    <m/>
    <m/>
    <m/>
    <x v="3"/>
    <x v="5"/>
    <m/>
  </r>
  <r>
    <s v="NOVIEMBRE"/>
    <s v="E0L"/>
    <s v="JTDKT923575068562"/>
    <s v="75068562"/>
    <s v="Yaris HB"/>
    <n v="2007"/>
    <s v="NO"/>
    <s v="NO EXISTE"/>
    <m/>
    <x v="1"/>
    <m/>
    <x v="3"/>
    <m/>
    <m/>
    <m/>
    <m/>
    <x v="3"/>
    <x v="5"/>
    <m/>
  </r>
  <r>
    <s v="NOVIEMBRE"/>
    <s v="E0L"/>
    <s v="JTDBT923471052215"/>
    <s v="71052215"/>
    <s v="Yaris SD"/>
    <n v="2007"/>
    <s v="NO"/>
    <s v="NO EXISTE"/>
    <m/>
    <x v="1"/>
    <m/>
    <x v="3"/>
    <m/>
    <m/>
    <m/>
    <m/>
    <x v="3"/>
    <x v="5"/>
    <m/>
  </r>
  <r>
    <s v="NOVIEMBRE"/>
    <s v="E0L"/>
    <s v="JTDBT923471171107"/>
    <s v="71171107"/>
    <s v="Yaris SD"/>
    <n v="2007"/>
    <s v="NO"/>
    <s v="NO EXISTE"/>
    <m/>
    <x v="1"/>
    <m/>
    <x v="3"/>
    <m/>
    <m/>
    <m/>
    <m/>
    <x v="3"/>
    <x v="5"/>
    <m/>
  </r>
  <r>
    <s v="NOVIEMBRE"/>
    <s v="E0L"/>
    <s v="JTDBT923071115858"/>
    <s v="71115858"/>
    <s v="Yaris SD"/>
    <n v="2007"/>
    <s v="NO"/>
    <s v="NO EXISTE"/>
    <m/>
    <x v="1"/>
    <m/>
    <x v="3"/>
    <m/>
    <m/>
    <m/>
    <m/>
    <x v="3"/>
    <x v="5"/>
    <m/>
  </r>
  <r>
    <s v="NOVIEMBRE"/>
    <s v="E0L"/>
    <s v="JTDBT923571069072"/>
    <s v="71069072"/>
    <s v="Yaris SD"/>
    <n v="2007"/>
    <s v="NO"/>
    <s v="NO EXISTE"/>
    <m/>
    <x v="1"/>
    <m/>
    <x v="3"/>
    <m/>
    <m/>
    <m/>
    <m/>
    <x v="3"/>
    <x v="5"/>
    <m/>
  </r>
  <r>
    <s v="NOVIEMBRE"/>
    <s v="E0L"/>
    <s v="JTDBT923071030499"/>
    <s v="71030499"/>
    <s v="Yaris SD"/>
    <n v="2007"/>
    <s v="NO"/>
    <s v="NO EXISTE"/>
    <m/>
    <x v="1"/>
    <m/>
    <x v="3"/>
    <m/>
    <m/>
    <m/>
    <m/>
    <x v="3"/>
    <x v="5"/>
    <m/>
  </r>
  <r>
    <s v="NOVIEMBRE"/>
    <s v="E0L"/>
    <s v="JTDBT923171125251"/>
    <s v="71125251"/>
    <s v="Yaris SD"/>
    <n v="2007"/>
    <s v="NO"/>
    <s v="NO EXISTE"/>
    <m/>
    <x v="1"/>
    <m/>
    <x v="3"/>
    <m/>
    <m/>
    <m/>
    <m/>
    <x v="3"/>
    <x v="5"/>
    <m/>
  </r>
  <r>
    <s v="NOVIEMBRE"/>
    <s v="E0L"/>
    <s v="JTDBT923571008269"/>
    <s v="71008269"/>
    <s v="Yaris SD"/>
    <n v="2007"/>
    <s v="NO"/>
    <s v="NO EXISTE"/>
    <m/>
    <x v="1"/>
    <m/>
    <x v="3"/>
    <m/>
    <m/>
    <m/>
    <m/>
    <x v="3"/>
    <x v="5"/>
    <m/>
  </r>
  <r>
    <s v="NOVIEMBRE"/>
    <s v="E0L"/>
    <s v="JTDBT923371057082"/>
    <s v="71057082"/>
    <s v="Yaris SD"/>
    <n v="2007"/>
    <s v="NO"/>
    <s v="NO EXISTE"/>
    <m/>
    <x v="1"/>
    <m/>
    <x v="3"/>
    <m/>
    <m/>
    <m/>
    <m/>
    <x v="3"/>
    <x v="5"/>
    <m/>
  </r>
  <r>
    <s v="NOVIEMBRE"/>
    <s v="E0L"/>
    <s v="JTDBT923471094920"/>
    <s v="71094920"/>
    <s v="Yaris SD"/>
    <n v="2007"/>
    <s v="NO"/>
    <s v="NO EXISTE"/>
    <m/>
    <x v="1"/>
    <m/>
    <x v="3"/>
    <m/>
    <m/>
    <m/>
    <m/>
    <x v="3"/>
    <x v="5"/>
    <m/>
  </r>
  <r>
    <s v="NOVIEMBRE"/>
    <s v="E0L"/>
    <s v="JTDBT923071058593"/>
    <s v="71058593"/>
    <s v="Yaris SD"/>
    <n v="2007"/>
    <s v="NO"/>
    <s v="NO EXISTE"/>
    <m/>
    <x v="1"/>
    <m/>
    <x v="3"/>
    <m/>
    <m/>
    <m/>
    <m/>
    <x v="3"/>
    <x v="5"/>
    <m/>
  </r>
  <r>
    <s v="NOVIEMBRE"/>
    <s v="E0L"/>
    <s v="JTDBT923271089439"/>
    <s v="71089439"/>
    <s v="Yaris SD"/>
    <n v="2007"/>
    <s v="NO"/>
    <s v="NO EXISTE"/>
    <m/>
    <x v="1"/>
    <m/>
    <x v="3"/>
    <m/>
    <m/>
    <m/>
    <m/>
    <x v="3"/>
    <x v="5"/>
    <m/>
  </r>
  <r>
    <s v="NOVIEMBRE"/>
    <s v="E0L"/>
    <s v="JTDBT923371087148"/>
    <s v="71087148"/>
    <s v="Yaris SD"/>
    <n v="2007"/>
    <s v="NO"/>
    <s v="NO EXISTE"/>
    <m/>
    <x v="1"/>
    <m/>
    <x v="3"/>
    <m/>
    <m/>
    <m/>
    <m/>
    <x v="3"/>
    <x v="5"/>
    <m/>
  </r>
  <r>
    <s v="NOVIEMBRE"/>
    <s v="E0L"/>
    <s v="JTDBT923671074085"/>
    <s v="71074085"/>
    <s v="Yaris SD"/>
    <n v="2007"/>
    <s v="NO"/>
    <s v="NO EXISTE"/>
    <m/>
    <x v="1"/>
    <m/>
    <x v="3"/>
    <m/>
    <m/>
    <m/>
    <m/>
    <x v="3"/>
    <x v="5"/>
    <m/>
  </r>
  <r>
    <s v="NOVIEMBRE"/>
    <s v="E0L"/>
    <s v="JTDBT923571071663"/>
    <s v="71071663"/>
    <s v="Yaris SD"/>
    <n v="2007"/>
    <s v="NO"/>
    <s v="SI"/>
    <s v="NA"/>
    <x v="0"/>
    <n v="2022"/>
    <x v="0"/>
    <d v="2022-11-29T00:00:00"/>
    <s v="NO CONTACTADO"/>
    <m/>
    <m/>
    <x v="0"/>
    <x v="7"/>
    <s v="1- NUMERO DE CONTACTO NO EXISTE"/>
  </r>
  <r>
    <s v="NOVIEMBRE"/>
    <s v="E0L"/>
    <s v="JTDBT923871141219"/>
    <s v="71141219"/>
    <s v="Yaris SD"/>
    <n v="2007"/>
    <s v="NO"/>
    <s v="NO EXISTE"/>
    <m/>
    <x v="1"/>
    <m/>
    <x v="3"/>
    <m/>
    <m/>
    <m/>
    <m/>
    <x v="3"/>
    <x v="5"/>
    <m/>
  </r>
  <r>
    <s v="NOVIEMBRE"/>
    <s v="E0L"/>
    <s v="JTDBT923571148578"/>
    <s v="71148578"/>
    <s v="Yaris SD"/>
    <n v="2007"/>
    <s v="NO"/>
    <s v="NO EXISTE"/>
    <m/>
    <x v="1"/>
    <m/>
    <x v="3"/>
    <m/>
    <m/>
    <m/>
    <m/>
    <x v="3"/>
    <x v="5"/>
    <m/>
  </r>
  <r>
    <s v="NOVIEMBRE"/>
    <s v="E0L"/>
    <s v="JTDBT923X71058987"/>
    <s v="71058987"/>
    <s v="Yaris SD"/>
    <n v="2007"/>
    <s v="NO"/>
    <s v="NO EXISTE"/>
    <m/>
    <x v="1"/>
    <m/>
    <x v="3"/>
    <m/>
    <m/>
    <m/>
    <m/>
    <x v="3"/>
    <x v="5"/>
    <m/>
  </r>
  <r>
    <s v="NOVIEMBRE"/>
    <s v="E0L"/>
    <s v="JTDBT923271091336"/>
    <s v="71091336"/>
    <s v="Yaris SD"/>
    <n v="2007"/>
    <s v="NO"/>
    <s v="NO EXISTE"/>
    <m/>
    <x v="1"/>
    <m/>
    <x v="3"/>
    <m/>
    <m/>
    <m/>
    <m/>
    <x v="3"/>
    <x v="5"/>
    <m/>
  </r>
  <r>
    <s v="NOVIEMBRE"/>
    <s v="E0L"/>
    <s v="JTDBT923371018959"/>
    <s v="71018959"/>
    <s v="Yaris SD"/>
    <n v="2007"/>
    <s v="NO"/>
    <s v="NO EXISTE"/>
    <m/>
    <x v="1"/>
    <m/>
    <x v="3"/>
    <m/>
    <m/>
    <m/>
    <m/>
    <x v="3"/>
    <x v="5"/>
    <m/>
  </r>
  <r>
    <s v="NOVIEMBRE"/>
    <s v="E0L"/>
    <s v="JTDBT923X71057595"/>
    <s v="71057595"/>
    <s v="Yaris SD"/>
    <n v="2007"/>
    <s v="NO"/>
    <s v="NO EXISTE"/>
    <m/>
    <x v="1"/>
    <m/>
    <x v="3"/>
    <m/>
    <m/>
    <m/>
    <m/>
    <x v="3"/>
    <x v="5"/>
    <m/>
  </r>
  <r>
    <s v="NOVIEMBRE"/>
    <s v="E0L"/>
    <s v="JTDBT923971094721"/>
    <s v="71094721"/>
    <s v="Yaris SD"/>
    <n v="2007"/>
    <s v="NO"/>
    <s v="NO EXISTE"/>
    <m/>
    <x v="1"/>
    <m/>
    <x v="3"/>
    <m/>
    <m/>
    <m/>
    <m/>
    <x v="3"/>
    <x v="5"/>
    <m/>
  </r>
  <r>
    <s v="NOVIEMBRE"/>
    <s v="E0L"/>
    <s v="JTDBT923171087536"/>
    <s v="71087536"/>
    <s v="Yaris SD"/>
    <n v="2007"/>
    <s v="NO"/>
    <s v="NO EXISTE"/>
    <m/>
    <x v="1"/>
    <m/>
    <x v="3"/>
    <m/>
    <m/>
    <m/>
    <m/>
    <x v="3"/>
    <x v="5"/>
    <m/>
  </r>
  <r>
    <s v="NOVIEMBRE"/>
    <s v="E0L"/>
    <s v="JTDBT923274002279"/>
    <s v="74002279"/>
    <s v="Yaris SD"/>
    <n v="2007"/>
    <s v="NO"/>
    <s v="NO EXISTE"/>
    <m/>
    <x v="1"/>
    <m/>
    <x v="3"/>
    <m/>
    <m/>
    <m/>
    <m/>
    <x v="3"/>
    <x v="5"/>
    <m/>
  </r>
  <r>
    <s v="NOVIEMBRE"/>
    <s v="E0L"/>
    <s v="JTDBT923371186410"/>
    <s v="71186410"/>
    <s v="Yaris SD"/>
    <n v="2007"/>
    <s v="NO"/>
    <s v="NO EXISTE"/>
    <m/>
    <x v="1"/>
    <m/>
    <x v="3"/>
    <m/>
    <m/>
    <m/>
    <m/>
    <x v="3"/>
    <x v="5"/>
    <m/>
  </r>
  <r>
    <s v="NOVIEMBRE"/>
    <s v="E0L"/>
    <s v="JTDBT923571082372"/>
    <s v="71082372"/>
    <s v="Yaris SD"/>
    <n v="2007"/>
    <s v="NO"/>
    <s v="NO EXISTE"/>
    <m/>
    <x v="1"/>
    <m/>
    <x v="3"/>
    <m/>
    <m/>
    <m/>
    <m/>
    <x v="3"/>
    <x v="5"/>
    <m/>
  </r>
  <r>
    <s v="NOVIEMBRE"/>
    <s v="E0L"/>
    <s v="JTDBT923571118495"/>
    <s v="71118495"/>
    <s v="Yaris SD"/>
    <n v="2007"/>
    <s v="NO"/>
    <s v="NO EXISTE"/>
    <m/>
    <x v="1"/>
    <m/>
    <x v="3"/>
    <m/>
    <m/>
    <m/>
    <m/>
    <x v="3"/>
    <x v="5"/>
    <m/>
  </r>
  <r>
    <s v="NOVIEMBRE"/>
    <s v="E0L"/>
    <s v="JTDBT923X71056348"/>
    <s v="71056348"/>
    <s v="Yaris SD"/>
    <n v="2007"/>
    <s v="NO"/>
    <s v="NO EXISTE"/>
    <m/>
    <x v="1"/>
    <m/>
    <x v="3"/>
    <m/>
    <m/>
    <m/>
    <m/>
    <x v="3"/>
    <x v="5"/>
    <m/>
  </r>
  <r>
    <s v="NOVIEMBRE"/>
    <s v="E0L"/>
    <s v="JTDBT923471156591"/>
    <s v="71156591"/>
    <s v="Yaris SD"/>
    <n v="2007"/>
    <s v="NO"/>
    <s v="NO EXISTE"/>
    <m/>
    <x v="1"/>
    <m/>
    <x v="3"/>
    <m/>
    <m/>
    <m/>
    <m/>
    <x v="3"/>
    <x v="5"/>
    <m/>
  </r>
  <r>
    <s v="NOVIEMBRE"/>
    <s v="E0L"/>
    <s v="JTDKT923975095439"/>
    <s v="75095439"/>
    <s v="Yaris HB"/>
    <n v="2007"/>
    <s v="NO"/>
    <s v="NO EXISTE"/>
    <m/>
    <x v="1"/>
    <m/>
    <x v="3"/>
    <m/>
    <m/>
    <m/>
    <m/>
    <x v="3"/>
    <x v="5"/>
    <m/>
  </r>
  <r>
    <s v="NOVIEMBRE"/>
    <s v="E0L"/>
    <s v="JTDKT923275137644"/>
    <s v="75137644"/>
    <s v="Yaris HB"/>
    <n v="2007"/>
    <s v="NO"/>
    <s v="NO EXISTE"/>
    <m/>
    <x v="1"/>
    <m/>
    <x v="3"/>
    <m/>
    <m/>
    <m/>
    <m/>
    <x v="3"/>
    <x v="5"/>
    <m/>
  </r>
  <r>
    <s v="NOVIEMBRE"/>
    <s v="E0L"/>
    <s v="JTDKT923575078914"/>
    <s v="75078914"/>
    <s v="Yaris HB"/>
    <n v="2007"/>
    <s v="NO"/>
    <s v="NO EXISTE"/>
    <m/>
    <x v="1"/>
    <m/>
    <x v="3"/>
    <m/>
    <m/>
    <m/>
    <m/>
    <x v="3"/>
    <x v="5"/>
    <m/>
  </r>
  <r>
    <s v="NOVIEMBRE"/>
    <s v="E0L"/>
    <s v="JTDKT923775061080"/>
    <s v="75061080"/>
    <s v="Yaris HB"/>
    <n v="2007"/>
    <s v="NO"/>
    <s v="NO EXISTE"/>
    <m/>
    <x v="1"/>
    <m/>
    <x v="3"/>
    <m/>
    <m/>
    <m/>
    <m/>
    <x v="3"/>
    <x v="5"/>
    <m/>
  </r>
  <r>
    <s v="NOVIEMBRE"/>
    <s v="E0L"/>
    <s v="JTDKT923175078313"/>
    <s v="75078313"/>
    <s v="Yaris HB"/>
    <n v="2007"/>
    <s v="NO"/>
    <s v="NO EXISTE"/>
    <m/>
    <x v="1"/>
    <m/>
    <x v="3"/>
    <m/>
    <m/>
    <m/>
    <m/>
    <x v="3"/>
    <x v="5"/>
    <m/>
  </r>
  <r>
    <s v="NOVIEMBRE"/>
    <s v="E0L"/>
    <s v="JTDKT923975125393"/>
    <s v="75125393"/>
    <s v="Yaris HB"/>
    <n v="2007"/>
    <s v="NO"/>
    <s v="NO EXISTE"/>
    <m/>
    <x v="1"/>
    <m/>
    <x v="3"/>
    <m/>
    <m/>
    <m/>
    <m/>
    <x v="3"/>
    <x v="5"/>
    <m/>
  </r>
  <r>
    <s v="NOVIEMBRE"/>
    <s v="E0L"/>
    <s v="JTDJT923875108998"/>
    <s v="75108998"/>
    <s v="Yaris HB"/>
    <n v="2007"/>
    <s v="NO"/>
    <s v="NO EXISTE"/>
    <m/>
    <x v="1"/>
    <m/>
    <x v="3"/>
    <m/>
    <m/>
    <m/>
    <m/>
    <x v="3"/>
    <x v="5"/>
    <m/>
  </r>
  <r>
    <s v="NOVIEMBRE"/>
    <s v="E0L"/>
    <s v="JTDKT923575051597"/>
    <s v="75051597"/>
    <s v="Yaris HB"/>
    <n v="2007"/>
    <s v="NO"/>
    <s v="NO EXISTE"/>
    <m/>
    <x v="1"/>
    <m/>
    <x v="3"/>
    <m/>
    <m/>
    <m/>
    <m/>
    <x v="3"/>
    <x v="5"/>
    <m/>
  </r>
  <r>
    <s v="NOVIEMBRE"/>
    <s v="E0L"/>
    <s v="JTDKT923575123186"/>
    <s v="75123186"/>
    <s v="Yaris HB"/>
    <n v="2007"/>
    <s v="NO"/>
    <s v="NO EXISTE"/>
    <m/>
    <x v="1"/>
    <m/>
    <x v="3"/>
    <m/>
    <m/>
    <m/>
    <m/>
    <x v="3"/>
    <x v="5"/>
    <m/>
  </r>
  <r>
    <s v="NOVIEMBRE"/>
    <s v="E0L"/>
    <s v="JTDBT923471161774"/>
    <s v="71161774"/>
    <s v="Yaris SD"/>
    <n v="2007"/>
    <s v="NO"/>
    <s v="NO EXISTE"/>
    <m/>
    <x v="1"/>
    <m/>
    <x v="3"/>
    <m/>
    <m/>
    <m/>
    <m/>
    <x v="3"/>
    <x v="5"/>
    <m/>
  </r>
  <r>
    <s v="NOVIEMBRE"/>
    <s v="E0L"/>
    <s v="JTDBT923171178788"/>
    <s v="71178788"/>
    <s v="Yaris SD"/>
    <n v="2007"/>
    <s v="NO"/>
    <s v="NO EXISTE"/>
    <m/>
    <x v="1"/>
    <m/>
    <x v="3"/>
    <m/>
    <m/>
    <m/>
    <m/>
    <x v="3"/>
    <x v="5"/>
    <m/>
  </r>
  <r>
    <s v="NOVIEMBRE"/>
    <s v="E0L"/>
    <s v="JTDBT923371107639"/>
    <s v="71107639"/>
    <s v="Yaris SD"/>
    <n v="2007"/>
    <s v="NO"/>
    <s v="NO EXISTE"/>
    <m/>
    <x v="1"/>
    <m/>
    <x v="3"/>
    <m/>
    <m/>
    <m/>
    <m/>
    <x v="3"/>
    <x v="5"/>
    <m/>
  </r>
  <r>
    <s v="NOVIEMBRE"/>
    <s v="E0L"/>
    <s v="JTDBT923171116842"/>
    <s v="71116842"/>
    <s v="Yaris SD"/>
    <n v="2007"/>
    <s v="NO"/>
    <s v="SI"/>
    <d v="2018-11-03T00:00:00"/>
    <x v="0"/>
    <n v="2022"/>
    <x v="0"/>
    <d v="2022-11-29T00:00:00"/>
    <s v="CONTACTADO"/>
    <m/>
    <m/>
    <x v="2"/>
    <x v="4"/>
    <s v="1- SE LE ENVIO WHATS APP"/>
  </r>
  <r>
    <s v="NOVIEMBRE"/>
    <s v="E0L"/>
    <s v="JTDBT923571078953"/>
    <s v="71078953"/>
    <s v="Yaris SD"/>
    <n v="2007"/>
    <s v="NO"/>
    <s v="NO EXISTE"/>
    <m/>
    <x v="1"/>
    <m/>
    <x v="3"/>
    <m/>
    <m/>
    <m/>
    <m/>
    <x v="3"/>
    <x v="5"/>
    <m/>
  </r>
  <r>
    <s v="NOVIEMBRE"/>
    <s v="E0L"/>
    <s v="JTDBT923671088570"/>
    <s v="71088570"/>
    <s v="Yaris SD"/>
    <n v="2007"/>
    <s v="NO"/>
    <s v="NO EXISTE"/>
    <m/>
    <x v="1"/>
    <m/>
    <x v="3"/>
    <m/>
    <m/>
    <m/>
    <m/>
    <x v="3"/>
    <x v="5"/>
    <m/>
  </r>
  <r>
    <s v="NOVIEMBRE"/>
    <s v="E0L"/>
    <s v="JTDBT923671110213"/>
    <s v="71110213"/>
    <s v="Yaris SD"/>
    <n v="2007"/>
    <s v="NO"/>
    <s v="NO EXISTE"/>
    <m/>
    <x v="1"/>
    <m/>
    <x v="3"/>
    <m/>
    <m/>
    <m/>
    <m/>
    <x v="3"/>
    <x v="5"/>
    <m/>
  </r>
  <r>
    <s v="NOVIEMBRE"/>
    <s v="E0L"/>
    <s v="JTDBT923274000516"/>
    <s v="74000516"/>
    <s v="Yaris SD"/>
    <n v="2007"/>
    <s v="NO"/>
    <s v="NO EXISTE"/>
    <m/>
    <x v="1"/>
    <m/>
    <x v="3"/>
    <m/>
    <m/>
    <m/>
    <m/>
    <x v="3"/>
    <x v="5"/>
    <m/>
  </r>
  <r>
    <s v="NOVIEMBRE"/>
    <s v="E0L"/>
    <s v="JTDBT923171109244"/>
    <s v="71109244"/>
    <s v="Yaris SD"/>
    <n v="2007"/>
    <s v="NO"/>
    <s v="SI"/>
    <s v="NA"/>
    <x v="0"/>
    <n v="2022"/>
    <x v="2"/>
    <d v="2022-11-30T00:00:00"/>
    <s v="NO CONTACTADO"/>
    <m/>
    <m/>
    <x v="0"/>
    <x v="2"/>
    <s v="Sin numero de Contacto en Kepler"/>
  </r>
  <r>
    <s v="NOVIEMBRE"/>
    <s v="E0L"/>
    <s v="JTDBT923771165799"/>
    <s v="71165799"/>
    <s v="Yaris SD"/>
    <n v="2007"/>
    <s v="NO"/>
    <s v="NO EXISTE"/>
    <m/>
    <x v="1"/>
    <m/>
    <x v="3"/>
    <m/>
    <m/>
    <m/>
    <m/>
    <x v="3"/>
    <x v="5"/>
    <m/>
  </r>
  <r>
    <s v="NOVIEMBRE"/>
    <s v="E0L"/>
    <s v="JTDKT923965023557"/>
    <s v="65023557"/>
    <s v="Yaris HB"/>
    <n v="2006"/>
    <s v="NO"/>
    <s v="NO EXISTE"/>
    <m/>
    <x v="1"/>
    <m/>
    <x v="3"/>
    <m/>
    <m/>
    <m/>
    <m/>
    <x v="3"/>
    <x v="5"/>
    <m/>
  </r>
  <r>
    <s v="NOVIEMBRE"/>
    <s v="E0L"/>
    <s v="JTDKT923165020569"/>
    <s v="65020569"/>
    <s v="Yaris HB"/>
    <n v="2006"/>
    <s v="NO"/>
    <s v="NO EXISTE"/>
    <m/>
    <x v="1"/>
    <m/>
    <x v="3"/>
    <m/>
    <m/>
    <m/>
    <m/>
    <x v="3"/>
    <x v="5"/>
    <m/>
  </r>
  <r>
    <s v="NOVIEMBRE"/>
    <s v="22TC07"/>
    <s v="5YFBPRBE9LP135828"/>
    <s v="LP135828"/>
    <s v="Corolla"/>
    <n v="2020"/>
    <s v="NO"/>
    <s v="SI"/>
    <s v="NA"/>
    <x v="0"/>
    <n v="2022"/>
    <x v="0"/>
    <d v="2022-11-29T00:00:00"/>
    <s v="INACTIVO"/>
    <m/>
    <m/>
    <x v="1"/>
    <x v="7"/>
    <s v="1- NUMERO DE CONTACTO EQUIVOCADO"/>
  </r>
  <r>
    <s v="NOVIEMBRE"/>
    <s v="22TC07"/>
    <s v="5YFBPRBE0LP015383"/>
    <s v="LP015383"/>
    <s v="Corolla"/>
    <n v="2020"/>
    <s v="NO"/>
    <s v="A NOMBRE DE ALECSA/INMOTION"/>
    <m/>
    <x v="1"/>
    <m/>
    <x v="3"/>
    <m/>
    <m/>
    <m/>
    <m/>
    <x v="3"/>
    <x v="5"/>
    <m/>
  </r>
  <r>
    <s v="NOVIEMBRE"/>
    <s v="22TC07"/>
    <s v="5YFBPRBE1LP044469"/>
    <s v="LP044469"/>
    <s v="Corolla"/>
    <n v="2020"/>
    <s v="NO"/>
    <s v="SI"/>
    <d v="2021-06-08T00:00:00"/>
    <x v="0"/>
    <n v="2022"/>
    <x v="2"/>
    <d v="2022-11-30T00:00:00"/>
    <s v="CONTACTADO"/>
    <m/>
    <m/>
    <x v="4"/>
    <x v="11"/>
    <s v="Se agenda cita 06.12.22 folio: 109704"/>
  </r>
  <r>
    <s v="NOVIEMBRE"/>
    <s v="22TC07"/>
    <s v="5YFBPRBE0LP071131"/>
    <s v="LP071131"/>
    <s v="Corolla"/>
    <n v="2020"/>
    <s v="NO"/>
    <s v="SI"/>
    <d v="2022-06-10T00:00:00"/>
    <x v="0"/>
    <n v="2022"/>
    <x v="0"/>
    <d v="2022-11-29T00:00:00"/>
    <s v="CONTACTADO"/>
    <m/>
    <m/>
    <x v="4"/>
    <x v="11"/>
    <s v="SE AGENDO UNA CITA PARA EL 01/12/2022"/>
  </r>
  <r>
    <s v="NOVIEMBRE"/>
    <s v="22TC07"/>
    <s v="5YFBPRBE1LP098080"/>
    <s v="LP098080"/>
    <s v="Corolla"/>
    <n v="2020"/>
    <s v="NO"/>
    <s v="SI"/>
    <d v="2022-06-17T00:00:00"/>
    <x v="0"/>
    <n v="2022"/>
    <x v="1"/>
    <d v="2022-11-25T00:00:00"/>
    <s v="REALIZADA"/>
    <m/>
    <m/>
    <x v="4"/>
    <x v="13"/>
    <s v="REALIZO, 04/11/22 "/>
  </r>
  <r>
    <s v="NOVIEMBRE"/>
    <s v="22TC07"/>
    <s v="5YFBPRBE3LP034865"/>
    <s v="LP034865"/>
    <s v="Corolla"/>
    <n v="2020"/>
    <s v="NO"/>
    <s v="SI"/>
    <s v="NA"/>
    <x v="0"/>
    <n v="2022"/>
    <x v="2"/>
    <d v="2022-11-30T00:00:00"/>
    <s v="NO CONTACTADO"/>
    <m/>
    <m/>
    <x v="0"/>
    <x v="2"/>
    <s v="Marcamos de la agencia y nos direcciona numero fuera de Serv (Sin Poder contactar a cliente)"/>
  </r>
  <r>
    <s v="NOVIEMBRE"/>
    <s v="22TC07"/>
    <s v="5YFBPRBE3LP070989"/>
    <s v="LP070989"/>
    <s v="Corolla"/>
    <n v="2020"/>
    <s v="NO"/>
    <s v="SI"/>
    <s v="20/05/20222"/>
    <x v="0"/>
    <n v="2022"/>
    <x v="0"/>
    <d v="2022-11-29T00:00:00"/>
    <s v="CONTACTADO"/>
    <m/>
    <m/>
    <x v="2"/>
    <x v="4"/>
    <s v="1- SE LE ENVIO WHATS APP"/>
  </r>
  <r>
    <s v="NOVIEMBRE"/>
    <s v="22TC07"/>
    <s v="5YFBPRBE4LP023003"/>
    <s v="LP023003"/>
    <s v="Corolla"/>
    <n v="2020"/>
    <s v="NO"/>
    <s v="SI"/>
    <d v="2022-02-15T00:00:00"/>
    <x v="0"/>
    <n v="2022"/>
    <x v="1"/>
    <d v="2022-11-25T00:00:00"/>
    <s v="CONTACTADO"/>
    <m/>
    <m/>
    <x v="2"/>
    <x v="4"/>
    <s v="SE MARCA Y MANDA WHATS"/>
  </r>
  <r>
    <s v="NOVIEMBRE"/>
    <s v="22TC07"/>
    <s v="5YFBPRBE7LP024372"/>
    <s v="LP024372"/>
    <s v="Corolla"/>
    <n v="2020"/>
    <s v="NO"/>
    <s v="SI"/>
    <d v="2022-01-23T00:00:00"/>
    <x v="0"/>
    <n v="2022"/>
    <x v="2"/>
    <d v="2022-11-30T00:00:00"/>
    <s v="AGENDO CITA"/>
    <m/>
    <m/>
    <x v="4"/>
    <x v="11"/>
    <s v="Cita Agendada el dia 05.12.22 folio: 109692"/>
  </r>
  <r>
    <s v="NOVIEMBRE"/>
    <s v="22TC07"/>
    <s v="5YFBPRBE8LP046431"/>
    <s v="LP046431"/>
    <s v="Corolla"/>
    <n v="2020"/>
    <s v="NO"/>
    <s v="SI"/>
    <d v="2021-03-13T00:00:00"/>
    <x v="0"/>
    <n v="2022"/>
    <x v="0"/>
    <d v="2022-11-29T00:00:00"/>
    <s v="CONTACTADO"/>
    <m/>
    <m/>
    <x v="2"/>
    <x v="4"/>
    <s v="1- SE LE ENVIO WHATS APP"/>
  </r>
  <r>
    <s v="NOVIEMBRE"/>
    <s v="22TC07"/>
    <s v="5YFBPRBE0LP020101"/>
    <s v="LP020101"/>
    <s v="Corolla"/>
    <n v="2020"/>
    <s v="NO"/>
    <s v="SI"/>
    <s v="NA"/>
    <x v="0"/>
    <n v="2022"/>
    <x v="1"/>
    <d v="2022-11-25T00:00:00"/>
    <s v="CONTACTADO"/>
    <m/>
    <m/>
    <x v="2"/>
    <x v="14"/>
    <s v="LO VA REAIZAR EN QUERETARO "/>
  </r>
  <r>
    <s v="NOVIEMBRE"/>
    <s v="22TC07"/>
    <s v="5YFBPRBE8LP121998"/>
    <s v="LP121998"/>
    <s v="Corolla"/>
    <n v="2020"/>
    <s v="NO"/>
    <s v="SI"/>
    <d v="2022-04-05T00:00:00"/>
    <x v="0"/>
    <n v="2022"/>
    <x v="2"/>
    <d v="2022-11-30T00:00:00"/>
    <s v="AGENDO CITA"/>
    <m/>
    <m/>
    <x v="2"/>
    <x v="11"/>
    <s v="Cita Agendada el dia 15.12.22 folio: 109695"/>
  </r>
  <r>
    <s v="NOVIEMBRE"/>
    <s v="22TC07"/>
    <s v="5YFBPRBE9LP050942"/>
    <s v="LP050942"/>
    <s v="Corolla"/>
    <n v="2020"/>
    <s v="NO"/>
    <s v="SI"/>
    <d v="2021-08-20T00:00:00"/>
    <x v="0"/>
    <n v="2022"/>
    <x v="0"/>
    <d v="2022-11-29T00:00:00"/>
    <s v="CONTACTADO"/>
    <m/>
    <m/>
    <x v="2"/>
    <x v="4"/>
    <s v="1- SE LE ENVIO WHATS APP"/>
  </r>
  <r>
    <s v="NOVIEMBRE"/>
    <s v="22TC07"/>
    <s v="5YFBPRBE9LP077588"/>
    <s v="LP077588"/>
    <s v="Corolla"/>
    <n v="2020"/>
    <s v="NO"/>
    <s v="SI"/>
    <d v="2020-05-25T00:00:00"/>
    <x v="0"/>
    <n v="2022"/>
    <x v="1"/>
    <d v="2022-11-25T00:00:00"/>
    <s v="INACTIVO"/>
    <m/>
    <m/>
    <x v="1"/>
    <x v="8"/>
    <s v="Pérdida total"/>
  </r>
  <r>
    <s v="NOVIEMBRE"/>
    <s v="22TC07"/>
    <s v="5YFBPRBE9LP127518"/>
    <s v="LP127518"/>
    <s v="Corolla"/>
    <n v="2020"/>
    <s v="NO"/>
    <s v="SI"/>
    <s v="NA"/>
    <x v="0"/>
    <n v="2022"/>
    <x v="2"/>
    <d v="2022-11-30T00:00:00"/>
    <s v="CONTACTADO"/>
    <m/>
    <m/>
    <x v="2"/>
    <x v="4"/>
    <s v="Se envia MSJ"/>
  </r>
  <r>
    <s v="NOVIEMBRE"/>
    <s v="22TC07"/>
    <s v="5YFBPRBEXLP016167"/>
    <s v="LP016167"/>
    <s v="Corolla"/>
    <n v="2020"/>
    <s v="NO"/>
    <s v="SI"/>
    <d v="2020-02-19T00:00:00"/>
    <x v="0"/>
    <n v="2022"/>
    <x v="0"/>
    <d v="2022-11-30T00:00:00"/>
    <s v="CONTACTADO"/>
    <m/>
    <m/>
    <x v="1"/>
    <x v="7"/>
    <s v="1- NUMEROS DE CONTACTO INCORRECTOS"/>
  </r>
  <r>
    <s v="NOVIEMBRE"/>
    <s v="22TC07"/>
    <s v="5YFBPRBEXLP034068"/>
    <s v="LP034068"/>
    <s v="Corolla"/>
    <n v="2020"/>
    <s v="NO"/>
    <s v="A NOMBRE DE ALECSA/INMOTION"/>
    <m/>
    <x v="1"/>
    <m/>
    <x v="3"/>
    <m/>
    <m/>
    <m/>
    <m/>
    <x v="3"/>
    <x v="5"/>
    <m/>
  </r>
  <r>
    <s v="NOVIEMBRE"/>
    <s v="22TC07"/>
    <s v="5YFBPRBEXLP036211"/>
    <s v="LP036211"/>
    <s v="Corolla"/>
    <n v="2020"/>
    <s v="NO"/>
    <s v="SI"/>
    <d v="2021-03-26T00:00:00"/>
    <x v="0"/>
    <n v="2022"/>
    <x v="2"/>
    <d v="2022-11-30T00:00:00"/>
    <s v="INACTIVO"/>
    <m/>
    <m/>
    <x v="1"/>
    <x v="9"/>
    <s v="Unidad Robada"/>
  </r>
  <r>
    <s v="NOVIEMBRE"/>
    <s v="22TC07"/>
    <s v="5YFBPRBE6LP145488"/>
    <s v="LP145488"/>
    <s v="Corolla"/>
    <n v="2020"/>
    <s v="NO"/>
    <s v="A NOMBRE DE ALECSA/INMOTION"/>
    <m/>
    <x v="1"/>
    <m/>
    <x v="3"/>
    <m/>
    <m/>
    <m/>
    <m/>
    <x v="3"/>
    <x v="5"/>
    <m/>
  </r>
  <r>
    <s v="NOVIEMBRE"/>
    <s v="22TC07"/>
    <s v="5YFBPRBE9LP114686"/>
    <s v="LP114686"/>
    <s v="Corolla"/>
    <n v="2020"/>
    <s v="NO"/>
    <s v="SI"/>
    <d v="2022-07-02T00:00:00"/>
    <x v="0"/>
    <n v="2022"/>
    <x v="1"/>
    <d v="2022-11-25T00:00:00"/>
    <s v="CONTACTADO"/>
    <m/>
    <m/>
    <x v="2"/>
    <x v="4"/>
    <s v="SE MARCA Y ENVIA WHATS"/>
  </r>
  <r>
    <s v="NOVIEMBRE"/>
    <s v="22TC07"/>
    <s v="5YFBPRBE1LP004103"/>
    <s v="LP004103"/>
    <s v="Corolla"/>
    <n v="2020"/>
    <s v="NO"/>
    <s v="SI"/>
    <d v="2021-07-27T00:00:00"/>
    <x v="0"/>
    <n v="2022"/>
    <x v="2"/>
    <d v="2022-11-30T00:00:00"/>
    <s v="CONTACTADO"/>
    <m/>
    <m/>
    <x v="2"/>
    <x v="4"/>
    <s v="Se envia MSJ"/>
  </r>
  <r>
    <s v="NOVIEMBRE"/>
    <s v="22TC07"/>
    <s v="5YFBPRBE1LP070716"/>
    <s v="LP070716"/>
    <s v="Corolla"/>
    <n v="2020"/>
    <s v="NO"/>
    <s v="A NOMBRE DE ALECSA/INMOTION"/>
    <m/>
    <x v="1"/>
    <m/>
    <x v="3"/>
    <m/>
    <m/>
    <m/>
    <m/>
    <x v="3"/>
    <x v="5"/>
    <m/>
  </r>
  <r>
    <s v="NOVIEMBRE"/>
    <s v="22TC07"/>
    <s v="5YFBPRBE1LP093106"/>
    <s v="LP093106"/>
    <s v="Corolla"/>
    <n v="2020"/>
    <s v="NO"/>
    <s v="NO EXISTE"/>
    <m/>
    <x v="1"/>
    <m/>
    <x v="3"/>
    <m/>
    <m/>
    <m/>
    <m/>
    <x v="3"/>
    <x v="5"/>
    <m/>
  </r>
  <r>
    <s v="NOVIEMBRE"/>
    <s v="22TC07"/>
    <s v="5YFBPRBE0LP120005"/>
    <s v="LP120005"/>
    <s v="Corolla"/>
    <n v="2020"/>
    <s v="NO"/>
    <s v="SI"/>
    <d v="2022-08-25T00:00:00"/>
    <x v="0"/>
    <n v="2022"/>
    <x v="2"/>
    <d v="2022-11-30T00:00:00"/>
    <s v="CONTACTADO"/>
    <m/>
    <m/>
    <x v="4"/>
    <x v="13"/>
    <s v="Se agendo Cita 25.08.22 G-137150"/>
  </r>
  <r>
    <s v="NOVIEMBRE"/>
    <s v="22TC07"/>
    <s v="5YFBPRBE1LP076497"/>
    <s v="LP076497"/>
    <s v="Corolla"/>
    <n v="2020"/>
    <s v="NO"/>
    <s v="SI"/>
    <d v="2022-06-14T00:00:00"/>
    <x v="0"/>
    <n v="2022"/>
    <x v="0"/>
    <d v="2022-11-30T00:00:00"/>
    <s v="CONTACTADO"/>
    <m/>
    <m/>
    <x v="4"/>
    <x v="13"/>
    <s v="1- SE LE ENVIO WHATS APP / G140548 - 16/12/22 - 22TC07"/>
  </r>
  <r>
    <s v="NOVIEMBRE"/>
    <s v="22TC07"/>
    <s v="5YFBPRBE2LP022383"/>
    <s v="LP022383"/>
    <s v="Corolla"/>
    <n v="2020"/>
    <s v="NO"/>
    <s v="SI"/>
    <d v="2022-05-21T00:00:00"/>
    <x v="0"/>
    <n v="2022"/>
    <x v="1"/>
    <d v="2022-11-25T00:00:00"/>
    <s v="citado"/>
    <m/>
    <m/>
    <x v="4"/>
    <x v="13"/>
    <s v="agendo 30/11/22 / G139991 - 30/11/22 - 22TC07"/>
  </r>
  <r>
    <s v="NOVIEMBRE"/>
    <s v="22TC07"/>
    <s v="5YFBPRBE3LP014728"/>
    <s v="LP014728"/>
    <s v="Corolla"/>
    <n v="2020"/>
    <s v="SI"/>
    <s v="SI"/>
    <d v="2022-10-28T00:00:00"/>
    <x v="0"/>
    <n v="2022"/>
    <x v="2"/>
    <d v="2022-11-30T00:00:00"/>
    <s v="CONTACTADO"/>
    <m/>
    <m/>
    <x v="4"/>
    <x v="13"/>
    <s v="Se envia MSJ / G139049 - 28/10/22 - 22TC07"/>
  </r>
  <r>
    <s v="NOVIEMBRE"/>
    <s v="22TC07"/>
    <s v="5YFBPRBE4LP033739"/>
    <s v="LP033739"/>
    <s v="Corolla"/>
    <n v="2020"/>
    <s v="SI"/>
    <s v="SI"/>
    <d v="2022-10-28T00:00:00"/>
    <x v="0"/>
    <n v="2022"/>
    <x v="0"/>
    <d v="2022-11-30T00:00:00"/>
    <s v="CONTACTADO"/>
    <m/>
    <m/>
    <x v="4"/>
    <x v="13"/>
    <s v="SE AGENDO CITA PARA EL  28/10/2022 G-139044"/>
  </r>
  <r>
    <s v="NOVIEMBRE"/>
    <s v="22TC07"/>
    <s v="5YFBPRBE4LP074050"/>
    <s v="LP074050"/>
    <s v="Corolla"/>
    <n v="2020"/>
    <s v="NO"/>
    <s v="SI"/>
    <d v="2022-05-21T00:00:00"/>
    <x v="0"/>
    <n v="2022"/>
    <x v="1"/>
    <d v="2022-11-25T00:00:00"/>
    <s v="REALIZADA"/>
    <m/>
    <m/>
    <x v="4"/>
    <x v="13"/>
    <s v="g-139466 / 12-11-22 "/>
  </r>
  <r>
    <s v="NOVIEMBRE"/>
    <s v="22TC07"/>
    <s v="5YFBPRBE5LP073554"/>
    <s v="LP073554"/>
    <s v="Corolla"/>
    <n v="2020"/>
    <s v="NO"/>
    <s v="A NOMBRE DE ASEGURADORA"/>
    <m/>
    <x v="1"/>
    <m/>
    <x v="3"/>
    <m/>
    <m/>
    <m/>
    <m/>
    <x v="3"/>
    <x v="5"/>
    <m/>
  </r>
  <r>
    <s v="NOVIEMBRE"/>
    <s v="22TC07"/>
    <s v="5YFBPRBE6LP022628"/>
    <s v="LP022628"/>
    <s v="Corolla"/>
    <n v="2020"/>
    <s v="SI"/>
    <s v="SI"/>
    <d v="2022-10-07T00:00:00"/>
    <x v="0"/>
    <n v="2022"/>
    <x v="0"/>
    <d v="2022-11-30T00:00:00"/>
    <s v="CONTACTADO"/>
    <m/>
    <m/>
    <x v="4"/>
    <x v="13"/>
    <s v="SE AGENDO PARA EL  07/10/22 G-138403"/>
  </r>
  <r>
    <s v="NOVIEMBRE"/>
    <s v="22TC07"/>
    <s v="5YFBPRBE6LP077662"/>
    <s v="LP077662"/>
    <s v="Corolla"/>
    <n v="2020"/>
    <s v="NO"/>
    <s v="SI"/>
    <d v="2021-03-04T00:00:00"/>
    <x v="0"/>
    <n v="2022"/>
    <x v="1"/>
    <d v="2022-11-25T00:00:00"/>
    <s v="CONTACTADO"/>
    <m/>
    <m/>
    <x v="4"/>
    <x v="13"/>
    <s v="se mando whats / G140532 - 16/12/22 - 22TA07"/>
  </r>
  <r>
    <s v="NOVIEMBRE"/>
    <s v="22TC07"/>
    <s v="5YFBPRBE7LP016451"/>
    <s v="LP016451"/>
    <s v="Corolla"/>
    <n v="2020"/>
    <s v="NO"/>
    <s v="SI"/>
    <s v="NA"/>
    <x v="0"/>
    <n v="2022"/>
    <x v="2"/>
    <d v="2022-11-30T00:00:00"/>
    <s v="NO CONTACTADO"/>
    <m/>
    <m/>
    <x v="0"/>
    <x v="1"/>
    <s v="Marcamos y nos direcciona a Buzon"/>
  </r>
  <r>
    <s v="NOVIEMBRE"/>
    <s v="22TC07"/>
    <s v="5YFBPRBEXLP018078"/>
    <s v="LP018078"/>
    <s v="Corolla"/>
    <n v="2020"/>
    <s v="NO"/>
    <s v="SI"/>
    <d v="2021-07-26T00:00:00"/>
    <x v="0"/>
    <n v="2022"/>
    <x v="0"/>
    <d v="2022-11-30T00:00:00"/>
    <s v="CONTACTADO"/>
    <m/>
    <m/>
    <x v="4"/>
    <x v="13"/>
    <s v="1- SE LE ENVIO WHATS APP / G140974 - 29/12/22 - 22TC07"/>
  </r>
  <r>
    <s v="NOVIEMBRE"/>
    <s v="22TC07"/>
    <s v="5YFBPRBE2LP092725"/>
    <s v="LP092725"/>
    <s v="Corolla"/>
    <n v="2020"/>
    <s v="NO"/>
    <s v="SI"/>
    <d v="2021-06-09T00:00:00"/>
    <x v="0"/>
    <n v="2022"/>
    <x v="1"/>
    <d v="2022-11-25T00:00:00"/>
    <s v="NO CONTACTADO"/>
    <m/>
    <m/>
    <x v="0"/>
    <x v="1"/>
    <s v="Buzón"/>
  </r>
  <r>
    <s v="NOVIEMBRE"/>
    <s v="22TC07"/>
    <s v="5YFBPRBE3LP122623"/>
    <s v="LP122623"/>
    <s v="Corolla"/>
    <n v="2020"/>
    <s v="NO"/>
    <s v="SI"/>
    <d v="2022-06-06T00:00:00"/>
    <x v="0"/>
    <n v="2022"/>
    <x v="2"/>
    <d v="2022-11-30T00:00:00"/>
    <s v="NO CONTACTADO"/>
    <m/>
    <m/>
    <x v="0"/>
    <x v="1"/>
    <s v="Marcamos y nos direcciona a Buzon"/>
  </r>
  <r>
    <s v="NOVIEMBRE"/>
    <s v="22TC07"/>
    <s v="5YFBPRBE8LP016684"/>
    <s v="LP016684"/>
    <s v="Corolla"/>
    <n v="2020"/>
    <s v="NO"/>
    <s v="SI"/>
    <d v="2021-05-27T00:00:00"/>
    <x v="0"/>
    <n v="2022"/>
    <x v="0"/>
    <d v="2022-11-30T00:00:00"/>
    <s v="CONTACTADO"/>
    <m/>
    <m/>
    <x v="2"/>
    <x v="11"/>
    <s v="1- SE LE ENVIO WHATS APP, 2- SE AGENDO CITA PARA EL 06/12/2022 / G140173 - 06/12/22 - 22TC07"/>
  </r>
  <r>
    <s v="NOVIEMBRE"/>
    <s v="22TC07"/>
    <s v="5YFBPRBE9LP068857"/>
    <s v="LP068857"/>
    <s v="Corolla"/>
    <n v="2020"/>
    <s v="NO"/>
    <s v="SI"/>
    <d v="2022-05-21T00:00:00"/>
    <x v="0"/>
    <n v="2022"/>
    <x v="1"/>
    <d v="2022-11-25T00:00:00"/>
    <s v="REALIZADA"/>
    <m/>
    <m/>
    <x v="4"/>
    <x v="13"/>
    <s v="s-139331 / 08-11/22 "/>
  </r>
  <r>
    <s v="NOVIEMBRE"/>
    <s v="22TC07"/>
    <s v="5YFBPRBE9LP094570"/>
    <s v="LP094570"/>
    <s v="Corolla"/>
    <n v="2020"/>
    <s v="NO"/>
    <s v="SI"/>
    <d v="2022-06-18T00:00:00"/>
    <x v="0"/>
    <n v="2022"/>
    <x v="2"/>
    <d v="2022-11-30T00:00:00"/>
    <s v="AGENDO CITA"/>
    <m/>
    <m/>
    <x v="4"/>
    <x v="13"/>
    <s v="Se agendo Cita 12.11.22 G-139472"/>
  </r>
  <r>
    <s v="NOVIEMBRE"/>
    <s v="E02"/>
    <s v="3TMJU4GN3BM110039"/>
    <s v="BM110039"/>
    <s v="Tacoma"/>
    <n v="2011"/>
    <s v="NO"/>
    <s v="SI"/>
    <s v="NA"/>
    <x v="0"/>
    <n v="2022"/>
    <x v="0"/>
    <d v="2022-11-30T00:00:00"/>
    <s v="CONTACTADO"/>
    <m/>
    <m/>
    <x v="2"/>
    <x v="4"/>
    <s v="1- SE LE ENVIO WHATS APP"/>
  </r>
  <r>
    <s v="NOVIEMBRE"/>
    <s v="E02"/>
    <s v="3TMJU4GN9BM110725"/>
    <s v="BM110725"/>
    <s v="Tacoma"/>
    <n v="2011"/>
    <s v="NO"/>
    <s v="NO EXISTE"/>
    <m/>
    <x v="1"/>
    <m/>
    <x v="3"/>
    <m/>
    <m/>
    <m/>
    <m/>
    <x v="3"/>
    <x v="5"/>
    <m/>
  </r>
  <r>
    <s v="NOVIEMBRE"/>
    <s v="E02"/>
    <s v="3TMJU4GN7BM109671"/>
    <s v="BM109671"/>
    <s v="Tacoma"/>
    <n v="2011"/>
    <s v="NO"/>
    <s v="NO EXISTE"/>
    <m/>
    <x v="1"/>
    <m/>
    <x v="3"/>
    <m/>
    <m/>
    <m/>
    <m/>
    <x v="3"/>
    <x v="5"/>
    <m/>
  </r>
  <r>
    <s v="NOVIEMBRE"/>
    <s v="E02"/>
    <s v="3TMJU4GN9BM109803"/>
    <s v="BM109803"/>
    <s v="Tacoma"/>
    <n v="2011"/>
    <s v="NO"/>
    <s v="NO EXISTE"/>
    <m/>
    <x v="1"/>
    <m/>
    <x v="3"/>
    <m/>
    <m/>
    <m/>
    <m/>
    <x v="3"/>
    <x v="5"/>
    <m/>
  </r>
  <r>
    <s v="NOVIEMBRE"/>
    <s v="E02"/>
    <s v="3TMLU4EN1BM057840"/>
    <s v="BM057840"/>
    <s v="Tacoma"/>
    <n v="2011"/>
    <s v="NO"/>
    <s v="NO EXISTE"/>
    <m/>
    <x v="1"/>
    <m/>
    <x v="3"/>
    <m/>
    <m/>
    <m/>
    <m/>
    <x v="3"/>
    <x v="5"/>
    <m/>
  </r>
  <r>
    <s v="NOVIEMBRE"/>
    <s v="E02"/>
    <s v="3TMJU4GN1BM110430"/>
    <s v="BM110430"/>
    <s v="Tacoma"/>
    <n v="2011"/>
    <s v="NO"/>
    <s v="SI"/>
    <s v="NA"/>
    <x v="0"/>
    <n v="2022"/>
    <x v="1"/>
    <d v="2022-11-30T00:00:00"/>
    <s v="CONTACTADO"/>
    <m/>
    <m/>
    <x v="2"/>
    <x v="4"/>
    <s v="se mando whats"/>
  </r>
  <r>
    <s v="NOVIEMBRE"/>
    <s v="E02"/>
    <s v="3TMJU4GN4BM110163"/>
    <s v="BM110163"/>
    <s v="Tacoma"/>
    <n v="2011"/>
    <s v="NO"/>
    <s v="SI"/>
    <s v="NA"/>
    <x v="0"/>
    <n v="2022"/>
    <x v="2"/>
    <d v="2022-11-30T00:00:00"/>
    <s v="NO CONTACTADO"/>
    <m/>
    <m/>
    <x v="0"/>
    <x v="2"/>
    <s v="Marcamos y nos direcciona fuera de area de serv"/>
  </r>
  <r>
    <s v="NOVIEMBRE"/>
    <s v="E02"/>
    <s v="3TMLU4EN5AM038366"/>
    <s v="AM038366"/>
    <s v="Tacoma"/>
    <n v="2010"/>
    <s v="NO"/>
    <s v="A NOMBRE DE ALECSA/INMOTION"/>
    <m/>
    <x v="1"/>
    <m/>
    <x v="3"/>
    <m/>
    <m/>
    <m/>
    <m/>
    <x v="3"/>
    <x v="5"/>
    <m/>
  </r>
  <r>
    <s v="NOVIEMBRE"/>
    <s v="E02"/>
    <s v="3TMLU4EN3AM051861"/>
    <s v="AM051861"/>
    <s v="Tacoma"/>
    <n v="2010"/>
    <s v="NO"/>
    <s v="NO EXISTE"/>
    <m/>
    <x v="1"/>
    <m/>
    <x v="3"/>
    <m/>
    <m/>
    <m/>
    <m/>
    <x v="3"/>
    <x v="5"/>
    <m/>
  </r>
  <r>
    <s v="NOVIEMBRE"/>
    <s v="E02"/>
    <s v="3TMJU4GN2AM103887"/>
    <s v="AM103887"/>
    <s v="Tacoma"/>
    <n v="2010"/>
    <s v="NO"/>
    <s v="SI"/>
    <s v="NA"/>
    <x v="0"/>
    <n v="2022"/>
    <x v="0"/>
    <d v="2022-11-30T00:00:00"/>
    <s v="CONTACTADO"/>
    <m/>
    <m/>
    <x v="2"/>
    <x v="4"/>
    <s v="1- SE LE ENVIO WHATS APP"/>
  </r>
  <r>
    <s v="NOVIEMBRE"/>
    <s v="E02"/>
    <s v="3TMJU4GN4AM102501"/>
    <s v="AM102501"/>
    <s v="Tacoma"/>
    <n v="2010"/>
    <s v="NO"/>
    <s v="NO EXISTE"/>
    <m/>
    <x v="1"/>
    <m/>
    <x v="3"/>
    <m/>
    <m/>
    <m/>
    <m/>
    <x v="3"/>
    <x v="5"/>
    <m/>
  </r>
  <r>
    <s v="NOVIEMBRE"/>
    <s v="E02"/>
    <s v="3TMJU4GN5AM095218"/>
    <s v="AM095218"/>
    <s v="Tacoma"/>
    <n v="2010"/>
    <s v="NO"/>
    <s v="NO EXISTE"/>
    <m/>
    <x v="1"/>
    <m/>
    <x v="3"/>
    <m/>
    <m/>
    <m/>
    <m/>
    <x v="3"/>
    <x v="5"/>
    <m/>
  </r>
  <r>
    <s v="NOVIEMBRE"/>
    <s v="E02"/>
    <s v="3TMJU4GN9AM101697"/>
    <s v="AM101697"/>
    <s v="Tacoma"/>
    <n v="2010"/>
    <s v="NO"/>
    <s v="NO EXISTE"/>
    <m/>
    <x v="1"/>
    <m/>
    <x v="3"/>
    <m/>
    <m/>
    <m/>
    <m/>
    <x v="3"/>
    <x v="5"/>
    <m/>
  </r>
  <r>
    <s v="NOVIEMBRE"/>
    <s v="E02"/>
    <s v="3TMJU4GNXAM106052"/>
    <s v="AM106052"/>
    <s v="Tacoma"/>
    <n v="2010"/>
    <s v="NO"/>
    <s v="NO EXISTE"/>
    <m/>
    <x v="1"/>
    <m/>
    <x v="3"/>
    <m/>
    <m/>
    <m/>
    <m/>
    <x v="3"/>
    <x v="5"/>
    <m/>
  </r>
  <r>
    <s v="NOVIEMBRE"/>
    <s v="E02"/>
    <s v="3TMLU4EN0AM040199"/>
    <s v="AM040199"/>
    <s v="Tacoma"/>
    <n v="2010"/>
    <s v="NO"/>
    <s v="NO EXISTE"/>
    <m/>
    <x v="1"/>
    <m/>
    <x v="3"/>
    <m/>
    <m/>
    <m/>
    <m/>
    <x v="3"/>
    <x v="5"/>
    <m/>
  </r>
  <r>
    <s v="NOVIEMBRE"/>
    <s v="E02"/>
    <s v="3TMLU4EN1AM044715"/>
    <s v="AM044715"/>
    <s v="Tacoma"/>
    <n v="2010"/>
    <s v="NO"/>
    <s v="NO EXISTE"/>
    <m/>
    <x v="1"/>
    <m/>
    <x v="3"/>
    <m/>
    <m/>
    <m/>
    <m/>
    <x v="3"/>
    <x v="5"/>
    <m/>
  </r>
  <r>
    <s v="NOVIEMBRE"/>
    <s v="E02"/>
    <s v="3TMJU4GN4AM103681"/>
    <s v="AM103681"/>
    <s v="Tacoma"/>
    <n v="2010"/>
    <s v="NO"/>
    <s v="NO EXISTE"/>
    <m/>
    <x v="1"/>
    <m/>
    <x v="3"/>
    <m/>
    <m/>
    <m/>
    <m/>
    <x v="3"/>
    <x v="5"/>
    <m/>
  </r>
  <r>
    <s v="NOVIEMBRE"/>
    <s v="E02"/>
    <s v="3TMJU4GN6AM093090"/>
    <s v="AM093090"/>
    <s v="Tacoma"/>
    <n v="2010"/>
    <s v="NO"/>
    <s v="SI"/>
    <s v="NA"/>
    <x v="0"/>
    <n v="2022"/>
    <x v="1"/>
    <d v="2022-11-30T00:00:00"/>
    <s v="CONTACTADO"/>
    <m/>
    <m/>
    <x v="2"/>
    <x v="4"/>
    <s v="se mando whats"/>
  </r>
  <r>
    <s v="NOVIEMBRE"/>
    <s v="E02"/>
    <s v="3TMJU4GN6AM100720"/>
    <s v="AM100720"/>
    <s v="Tacoma"/>
    <n v="2010"/>
    <s v="NO"/>
    <s v="NO EXISTE"/>
    <m/>
    <x v="1"/>
    <m/>
    <x v="3"/>
    <m/>
    <m/>
    <m/>
    <m/>
    <x v="3"/>
    <x v="5"/>
    <m/>
  </r>
  <r>
    <s v="NOVIEMBRE"/>
    <s v="E02"/>
    <s v="3TMJU4GN8AM103053"/>
    <s v="AM103053"/>
    <s v="Tacoma"/>
    <n v="2010"/>
    <s v="NO"/>
    <s v="NO EXISTE"/>
    <m/>
    <x v="1"/>
    <m/>
    <x v="3"/>
    <m/>
    <m/>
    <m/>
    <m/>
    <x v="3"/>
    <x v="5"/>
    <m/>
  </r>
  <r>
    <s v="NOVIEMBRE"/>
    <s v="E02"/>
    <s v="3TMJU4GN9AM093293"/>
    <s v="AM093293"/>
    <s v="Tacoma"/>
    <n v="2010"/>
    <s v="NO"/>
    <s v="NO EXISTE"/>
    <m/>
    <x v="1"/>
    <m/>
    <x v="3"/>
    <m/>
    <m/>
    <m/>
    <m/>
    <x v="3"/>
    <x v="5"/>
    <m/>
  </r>
  <r>
    <s v="NOVIEMBRE"/>
    <s v="E02"/>
    <s v="3TMLU4EN1AM042253"/>
    <s v="AM042253"/>
    <s v="Tacoma"/>
    <n v="2010"/>
    <s v="NO"/>
    <s v="NO EXISTE"/>
    <m/>
    <x v="1"/>
    <m/>
    <x v="3"/>
    <m/>
    <m/>
    <m/>
    <m/>
    <x v="3"/>
    <x v="5"/>
    <m/>
  </r>
  <r>
    <s v="NOVIEMBRE"/>
    <s v="E02"/>
    <s v="3TMLU4EN9AM051086"/>
    <s v="AM051086"/>
    <s v="Tacoma"/>
    <n v="2010"/>
    <s v="NO"/>
    <s v="A NOMBRE DE ALECSA/INMOTION"/>
    <m/>
    <x v="1"/>
    <m/>
    <x v="3"/>
    <m/>
    <m/>
    <m/>
    <m/>
    <x v="3"/>
    <x v="5"/>
    <m/>
  </r>
  <r>
    <s v="NOVIEMBRE"/>
    <s v="E02"/>
    <s v="3TMJU4GN6AM107036"/>
    <s v="AM107036"/>
    <s v="Tacoma"/>
    <n v="2010"/>
    <s v="NO"/>
    <s v="NO EXISTE"/>
    <m/>
    <x v="1"/>
    <m/>
    <x v="3"/>
    <m/>
    <m/>
    <m/>
    <m/>
    <x v="3"/>
    <x v="5"/>
    <m/>
  </r>
  <r>
    <s v="NOVIEMBRE"/>
    <s v="E02"/>
    <s v="3TMJU62N29M075068"/>
    <s v="9M075068"/>
    <s v="Tacoma"/>
    <n v="2009"/>
    <s v="NO"/>
    <s v="SOLO CORREO"/>
    <s v="NA"/>
    <x v="0"/>
    <n v="2022"/>
    <x v="2"/>
    <d v="2022-11-30T00:00:00"/>
    <s v="NO CONTACTADO"/>
    <m/>
    <m/>
    <x v="0"/>
    <x v="7"/>
    <s v="Sin numeros de Contacto en Kepler"/>
  </r>
  <r>
    <s v="NOVIEMBRE"/>
    <s v="E02"/>
    <s v="3TMJU62N29M090055"/>
    <s v="9M090055"/>
    <s v="Tacoma"/>
    <n v="2009"/>
    <s v="NO"/>
    <s v="SI"/>
    <s v="NA"/>
    <x v="0"/>
    <n v="2022"/>
    <x v="0"/>
    <d v="2022-11-30T00:00:00"/>
    <s v="NO CONTACTADO"/>
    <m/>
    <m/>
    <x v="0"/>
    <x v="7"/>
    <s v="NUMERO DE CONTACTO INCORRECTO"/>
  </r>
  <r>
    <s v="NOVIEMBRE"/>
    <s v="E02"/>
    <s v="3TMJU62N39M075354"/>
    <s v="9M075354"/>
    <s v="Tacoma"/>
    <n v="2009"/>
    <s v="NO"/>
    <s v="SI"/>
    <s v="NA"/>
    <x v="0"/>
    <n v="2022"/>
    <x v="1"/>
    <d v="2022-11-30T00:00:00"/>
    <s v="CONTACTADO"/>
    <m/>
    <m/>
    <x v="2"/>
    <x v="4"/>
    <s v="se mando whats"/>
  </r>
  <r>
    <s v="NOVIEMBRE"/>
    <s v="E02"/>
    <s v="3TMJU62N49M087450"/>
    <s v="9M087450"/>
    <s v="Tacoma"/>
    <n v="2009"/>
    <s v="NO"/>
    <s v="NO EXISTE"/>
    <m/>
    <x v="1"/>
    <m/>
    <x v="3"/>
    <m/>
    <m/>
    <m/>
    <m/>
    <x v="3"/>
    <x v="5"/>
    <m/>
  </r>
  <r>
    <s v="NOVIEMBRE"/>
    <s v="E02"/>
    <s v="3TMJU62N59M071502"/>
    <s v="9M071502"/>
    <s v="Tacoma"/>
    <n v="2009"/>
    <s v="NO"/>
    <s v="NO EXISTE"/>
    <m/>
    <x v="1"/>
    <m/>
    <x v="3"/>
    <m/>
    <m/>
    <m/>
    <m/>
    <x v="3"/>
    <x v="5"/>
    <m/>
  </r>
  <r>
    <s v="NOVIEMBRE"/>
    <s v="E02"/>
    <s v="3TMJU62N79M091346"/>
    <s v="9M091346"/>
    <s v="Tacoma"/>
    <n v="2009"/>
    <s v="NO"/>
    <s v="NO EXISTE"/>
    <m/>
    <x v="1"/>
    <m/>
    <x v="3"/>
    <m/>
    <m/>
    <m/>
    <m/>
    <x v="3"/>
    <x v="5"/>
    <m/>
  </r>
  <r>
    <s v="NOVIEMBRE"/>
    <s v="E02"/>
    <s v="3TMJU62N99M081143"/>
    <s v="9M081143"/>
    <s v="Tacoma"/>
    <n v="2009"/>
    <s v="NO"/>
    <s v="NO EXISTE"/>
    <m/>
    <x v="1"/>
    <m/>
    <x v="3"/>
    <m/>
    <m/>
    <m/>
    <m/>
    <x v="3"/>
    <x v="5"/>
    <m/>
  </r>
  <r>
    <s v="NOVIEMBRE"/>
    <s v="E02"/>
    <s v="3TMJU62N39M088301"/>
    <s v="9M088301"/>
    <s v="Tacoma"/>
    <n v="2009"/>
    <s v="NO"/>
    <s v="NO EXISTE"/>
    <m/>
    <x v="1"/>
    <m/>
    <x v="3"/>
    <m/>
    <m/>
    <m/>
    <m/>
    <x v="3"/>
    <x v="5"/>
    <m/>
  </r>
  <r>
    <s v="NOVIEMBRE"/>
    <s v="E02"/>
    <s v="3TMJU62N59M081138"/>
    <s v="9M081138"/>
    <s v="Tacoma"/>
    <n v="2009"/>
    <s v="NO"/>
    <s v="NO EXISTE"/>
    <m/>
    <x v="1"/>
    <m/>
    <x v="3"/>
    <m/>
    <m/>
    <m/>
    <m/>
    <x v="3"/>
    <x v="5"/>
    <m/>
  </r>
  <r>
    <s v="NOVIEMBRE"/>
    <s v="E02"/>
    <s v="3TMJU62N69M079625"/>
    <s v="9M079625"/>
    <s v="Tacoma"/>
    <n v="2009"/>
    <s v="NO"/>
    <s v="NO EXISTE"/>
    <m/>
    <x v="1"/>
    <m/>
    <x v="3"/>
    <m/>
    <m/>
    <m/>
    <m/>
    <x v="3"/>
    <x v="5"/>
    <m/>
  </r>
  <r>
    <s v="NOVIEMBRE"/>
    <s v="E02"/>
    <s v="3TMJU62N99M076623"/>
    <s v="9M076623"/>
    <s v="Tacoma"/>
    <n v="2009"/>
    <s v="NO"/>
    <s v="NO EXISTE"/>
    <m/>
    <x v="1"/>
    <m/>
    <x v="3"/>
    <m/>
    <m/>
    <m/>
    <m/>
    <x v="3"/>
    <x v="5"/>
    <m/>
  </r>
  <r>
    <s v="NOVIEMBRE"/>
    <s v="E02"/>
    <s v="3TMJU62N89M072191"/>
    <s v="9M072191"/>
    <s v="Tacoma"/>
    <n v="2009"/>
    <s v="NO"/>
    <s v="NO EXISTE"/>
    <m/>
    <x v="1"/>
    <m/>
    <x v="3"/>
    <m/>
    <m/>
    <m/>
    <m/>
    <x v="3"/>
    <x v="5"/>
    <m/>
  </r>
  <r>
    <s v="NOVIEMBRE"/>
    <s v="E02"/>
    <s v="3TMJU62NX9M085363"/>
    <s v="9M085363"/>
    <s v="Tacoma"/>
    <n v="2009"/>
    <s v="NO"/>
    <s v="SI"/>
    <s v="NA"/>
    <x v="0"/>
    <n v="2022"/>
    <x v="2"/>
    <d v="2022-11-30T00:00:00"/>
    <s v="NO CONTACTADO"/>
    <m/>
    <m/>
    <x v="0"/>
    <x v="0"/>
    <s v="Marcamos de la agencia pero nadie nos contesta "/>
  </r>
  <r>
    <s v="NOVIEMBRE"/>
    <s v="E02"/>
    <s v="3TMJU62N39M073877"/>
    <s v="9M073877"/>
    <s v="Tacoma"/>
    <n v="2009"/>
    <s v="NO"/>
    <s v="NO EXISTE"/>
    <m/>
    <x v="1"/>
    <m/>
    <x v="3"/>
    <m/>
    <m/>
    <m/>
    <m/>
    <x v="3"/>
    <x v="5"/>
    <m/>
  </r>
  <r>
    <s v="NOVIEMBRE"/>
    <s v="E02"/>
    <s v="3TMJU62N49M073869"/>
    <s v="9M073869"/>
    <s v="Tacoma"/>
    <n v="2009"/>
    <s v="NO"/>
    <s v="NO EXISTE"/>
    <m/>
    <x v="1"/>
    <m/>
    <x v="3"/>
    <m/>
    <m/>
    <m/>
    <m/>
    <x v="3"/>
    <x v="5"/>
    <m/>
  </r>
  <r>
    <s v="NOVIEMBRE"/>
    <s v="E02"/>
    <s v="3TMJU62N49M081129"/>
    <s v="9M081129"/>
    <s v="Tacoma"/>
    <n v="2009"/>
    <s v="NO"/>
    <s v="NO EXISTE"/>
    <m/>
    <x v="1"/>
    <m/>
    <x v="3"/>
    <m/>
    <m/>
    <m/>
    <m/>
    <x v="3"/>
    <x v="5"/>
    <m/>
  </r>
  <r>
    <s v="NOVIEMBRE"/>
    <s v="E02"/>
    <s v="3TMJU62N79M077981"/>
    <s v="9M077981"/>
    <s v="Tacoma"/>
    <n v="2009"/>
    <s v="NO"/>
    <s v="NO EXISTE"/>
    <m/>
    <x v="1"/>
    <m/>
    <x v="3"/>
    <m/>
    <m/>
    <m/>
    <m/>
    <x v="3"/>
    <x v="5"/>
    <m/>
  </r>
  <r>
    <s v="NOVIEMBRE"/>
    <s v="E02"/>
    <s v="3TMJU62N99M090411"/>
    <s v="9M090411"/>
    <s v="Tacoma"/>
    <n v="2009"/>
    <s v="NO"/>
    <s v="NO EXISTE"/>
    <m/>
    <x v="1"/>
    <m/>
    <x v="3"/>
    <m/>
    <m/>
    <m/>
    <m/>
    <x v="3"/>
    <x v="5"/>
    <m/>
  </r>
  <r>
    <s v="NOVIEMBRE"/>
    <s v="E02"/>
    <s v="3TMJU62N38M052297"/>
    <s v="8M052297"/>
    <s v="Tacoma"/>
    <n v="2008"/>
    <s v="SI"/>
    <s v="NO EXISTE"/>
    <m/>
    <x v="1"/>
    <m/>
    <x v="3"/>
    <m/>
    <m/>
    <m/>
    <m/>
    <x v="3"/>
    <x v="5"/>
    <m/>
  </r>
  <r>
    <s v="NOVIEMBRE"/>
    <s v="E02"/>
    <s v="3TMJU62N58M049868"/>
    <s v="8M049868"/>
    <s v="Tacoma"/>
    <n v="2008"/>
    <s v="NO"/>
    <s v="NO EXISTE"/>
    <m/>
    <x v="1"/>
    <m/>
    <x v="3"/>
    <m/>
    <m/>
    <m/>
    <m/>
    <x v="3"/>
    <x v="5"/>
    <m/>
  </r>
  <r>
    <s v="NOVIEMBRE"/>
    <s v="E02"/>
    <s v="3TMJU62N48M052714"/>
    <s v="8M052714"/>
    <s v="Tacoma"/>
    <n v="2008"/>
    <s v="NO"/>
    <s v="NO EXISTE"/>
    <m/>
    <x v="1"/>
    <m/>
    <x v="3"/>
    <m/>
    <m/>
    <m/>
    <m/>
    <x v="3"/>
    <x v="5"/>
    <m/>
  </r>
  <r>
    <s v="NOVIEMBRE"/>
    <s v="E02"/>
    <s v="3TMJU62N58M057369"/>
    <s v="8M057369"/>
    <s v="Tacoma"/>
    <n v="2008"/>
    <s v="NO"/>
    <s v="NO EXISTE"/>
    <m/>
    <x v="1"/>
    <m/>
    <x v="3"/>
    <m/>
    <m/>
    <m/>
    <m/>
    <x v="3"/>
    <x v="5"/>
    <m/>
  </r>
  <r>
    <s v="NOVIEMBRE"/>
    <s v="E02"/>
    <s v="3TMJU62N78M051069"/>
    <s v="8M051069"/>
    <s v="Tacoma"/>
    <n v="2008"/>
    <s v="NO"/>
    <s v="NO EXISTE"/>
    <m/>
    <x v="1"/>
    <m/>
    <x v="3"/>
    <m/>
    <m/>
    <m/>
    <m/>
    <x v="3"/>
    <x v="5"/>
    <m/>
  </r>
  <r>
    <s v="NOVIEMBRE"/>
    <s v="E02"/>
    <s v="3TMJU62N78M055042"/>
    <s v="8M055042"/>
    <s v="Tacoma"/>
    <n v="2008"/>
    <s v="NO"/>
    <s v="NO EXISTE"/>
    <m/>
    <x v="1"/>
    <m/>
    <x v="3"/>
    <m/>
    <m/>
    <m/>
    <m/>
    <x v="3"/>
    <x v="5"/>
    <m/>
  </r>
  <r>
    <s v="NOVIEMBRE"/>
    <s v="E02"/>
    <s v="3TMJU62N18M050855"/>
    <s v="8M050855"/>
    <s v="Tacoma"/>
    <n v="2008"/>
    <s v="NO"/>
    <s v="NO EXISTE"/>
    <m/>
    <x v="1"/>
    <m/>
    <x v="3"/>
    <m/>
    <m/>
    <m/>
    <m/>
    <x v="3"/>
    <x v="5"/>
    <m/>
  </r>
  <r>
    <s v="NOVIEMBRE"/>
    <s v="E02"/>
    <s v="3TMJU62N48M051885"/>
    <s v="8M051885"/>
    <s v="Tacoma"/>
    <n v="2008"/>
    <s v="NO"/>
    <s v="NO EXISTE"/>
    <m/>
    <x v="1"/>
    <m/>
    <x v="3"/>
    <m/>
    <m/>
    <m/>
    <m/>
    <x v="3"/>
    <x v="5"/>
    <m/>
  </r>
  <r>
    <s v="NOVIEMBRE"/>
    <s v="E02"/>
    <s v="3TMJU62NX8M050367"/>
    <s v="8M050367"/>
    <s v="Tacoma"/>
    <n v="2008"/>
    <s v="NO"/>
    <s v="NO EXISTE"/>
    <m/>
    <x v="1"/>
    <m/>
    <x v="3"/>
    <m/>
    <m/>
    <m/>
    <m/>
    <x v="3"/>
    <x v="5"/>
    <m/>
  </r>
  <r>
    <s v="NOVIEMBRE"/>
    <s v="E02"/>
    <s v="3TMJU62NX8M051826"/>
    <s v="8M051826"/>
    <s v="Tacoma"/>
    <n v="2008"/>
    <s v="NO"/>
    <s v="NO EXISTE"/>
    <m/>
    <x v="1"/>
    <m/>
    <x v="3"/>
    <m/>
    <m/>
    <m/>
    <m/>
    <x v="3"/>
    <x v="5"/>
    <m/>
  </r>
  <r>
    <s v="NOVIEMBRE"/>
    <s v="E02"/>
    <s v="3TMJU62NX8M067945"/>
    <s v="8M067945"/>
    <s v="Tacoma"/>
    <n v="2008"/>
    <s v="NO"/>
    <s v="NO EXISTE"/>
    <m/>
    <x v="1"/>
    <m/>
    <x v="3"/>
    <m/>
    <m/>
    <m/>
    <m/>
    <x v="3"/>
    <x v="5"/>
    <m/>
  </r>
  <r>
    <s v="NOVIEMBRE"/>
    <s v="E02"/>
    <s v="3TMJU62N18M053304"/>
    <s v="8M053304"/>
    <s v="Tacoma"/>
    <n v="2008"/>
    <s v="NO"/>
    <s v="NO EXISTE"/>
    <m/>
    <x v="1"/>
    <m/>
    <x v="3"/>
    <m/>
    <m/>
    <m/>
    <m/>
    <x v="3"/>
    <x v="5"/>
    <m/>
  </r>
  <r>
    <s v="NOVIEMBRE"/>
    <s v="E02"/>
    <s v="3TMJU62N58M054309"/>
    <s v="8M054309"/>
    <s v="Tacoma"/>
    <n v="2008"/>
    <s v="NO"/>
    <s v="NO EXISTE"/>
    <m/>
    <x v="1"/>
    <m/>
    <x v="3"/>
    <m/>
    <m/>
    <m/>
    <m/>
    <x v="3"/>
    <x v="5"/>
    <m/>
  </r>
  <r>
    <s v="NOVIEMBRE"/>
    <s v="E02"/>
    <s v="3TMJU62N58M058652"/>
    <s v="8M058652"/>
    <s v="Tacoma"/>
    <n v="2008"/>
    <s v="NO"/>
    <s v="NO EXISTE"/>
    <m/>
    <x v="1"/>
    <m/>
    <x v="3"/>
    <m/>
    <m/>
    <m/>
    <m/>
    <x v="3"/>
    <x v="5"/>
    <m/>
  </r>
  <r>
    <s v="NOVIEMBRE"/>
    <s v="E02"/>
    <s v="3TMJU62N78M052643"/>
    <s v="8M052643"/>
    <s v="Tacoma"/>
    <n v="2008"/>
    <s v="NO"/>
    <s v="NO EXISTE"/>
    <m/>
    <x v="1"/>
    <m/>
    <x v="3"/>
    <m/>
    <m/>
    <m/>
    <m/>
    <x v="3"/>
    <x v="5"/>
    <m/>
  </r>
  <r>
    <s v="NOVIEMBRE"/>
    <s v="E02"/>
    <s v="3TMJU62NX8M051387"/>
    <s v="8M051387"/>
    <s v="Tacoma"/>
    <n v="2008"/>
    <s v="NO"/>
    <s v="SI"/>
    <s v="NA"/>
    <x v="0"/>
    <n v="2022"/>
    <x v="0"/>
    <d v="2022-11-30T00:00:00"/>
    <s v="NO CONTACTADO"/>
    <m/>
    <m/>
    <x v="0"/>
    <x v="1"/>
    <s v="MANDA A BUZON DIRECTO"/>
  </r>
  <r>
    <s v="NOVIEMBRE"/>
    <s v="E02"/>
    <s v="3TMJU62N97M036846"/>
    <s v="7M036846"/>
    <s v="Tacoma"/>
    <n v="2007"/>
    <s v="NO"/>
    <s v="NO EXISTE"/>
    <m/>
    <x v="1"/>
    <m/>
    <x v="3"/>
    <m/>
    <m/>
    <m/>
    <m/>
    <x v="3"/>
    <x v="5"/>
    <m/>
  </r>
  <r>
    <s v="NOVIEMBRE"/>
    <s v="E02"/>
    <s v="3TMJU62N27M044643"/>
    <s v="7M044643"/>
    <s v="Tacoma"/>
    <n v="2007"/>
    <s v="NO"/>
    <s v="NO EXISTE"/>
    <m/>
    <x v="1"/>
    <m/>
    <x v="3"/>
    <m/>
    <m/>
    <m/>
    <m/>
    <x v="3"/>
    <x v="5"/>
    <m/>
  </r>
  <r>
    <s v="NOVIEMBRE"/>
    <s v="E02"/>
    <s v="3TMJU62N27M039779"/>
    <s v="7M039779"/>
    <s v="Tacoma"/>
    <n v="2007"/>
    <s v="NO"/>
    <s v="NO EXISTE"/>
    <m/>
    <x v="1"/>
    <m/>
    <x v="3"/>
    <m/>
    <m/>
    <m/>
    <m/>
    <x v="3"/>
    <x v="5"/>
    <m/>
  </r>
  <r>
    <s v="NOVIEMBRE"/>
    <s v="E02"/>
    <s v="3TMJU62N97M040086"/>
    <s v="7M040086"/>
    <s v="Tacoma"/>
    <n v="2007"/>
    <s v="NO"/>
    <s v="NO EXISTE"/>
    <m/>
    <x v="1"/>
    <m/>
    <x v="3"/>
    <m/>
    <m/>
    <m/>
    <m/>
    <x v="3"/>
    <x v="5"/>
    <m/>
  </r>
  <r>
    <s v="NOVIEMBRE"/>
    <s v="E02"/>
    <s v="3TMJU62N37M039371"/>
    <s v="7M039371"/>
    <s v="Tacoma"/>
    <n v="2007"/>
    <s v="NO"/>
    <s v="NO EXISTE"/>
    <m/>
    <x v="1"/>
    <m/>
    <x v="3"/>
    <m/>
    <m/>
    <m/>
    <m/>
    <x v="3"/>
    <x v="5"/>
    <m/>
  </r>
  <r>
    <s v="NOVIEMBRE"/>
    <s v="E02"/>
    <s v="3TMJU62N67M039364"/>
    <s v="7M039364"/>
    <s v="Tacoma"/>
    <n v="2007"/>
    <s v="NO"/>
    <s v="NO EXISTE"/>
    <m/>
    <x v="1"/>
    <m/>
    <x v="3"/>
    <m/>
    <m/>
    <m/>
    <m/>
    <x v="3"/>
    <x v="5"/>
    <m/>
  </r>
  <r>
    <s v="NOVIEMBRE"/>
    <s v="E02"/>
    <s v="3TMJU62N17M039112"/>
    <s v="7M039112"/>
    <s v="Tacoma"/>
    <n v="2007"/>
    <s v="NO"/>
    <s v="NO EXISTE"/>
    <m/>
    <x v="1"/>
    <m/>
    <x v="3"/>
    <m/>
    <m/>
    <m/>
    <m/>
    <x v="3"/>
    <x v="5"/>
    <m/>
  </r>
  <r>
    <s v="NOVIEMBRE"/>
    <s v="E02"/>
    <s v="3TMJU62N37M039872"/>
    <s v="7M039872"/>
    <s v="Tacoma"/>
    <n v="2007"/>
    <s v="NO"/>
    <s v="SI"/>
    <s v="NA"/>
    <x v="0"/>
    <n v="2022"/>
    <x v="1"/>
    <d v="2022-11-30T00:00:00"/>
    <s v="NO CONTACTADO"/>
    <m/>
    <m/>
    <x v="0"/>
    <x v="1"/>
    <s v="no tiene whtas, manda directo a buzon "/>
  </r>
  <r>
    <s v="NOVIEMBRE"/>
    <s v="E02"/>
    <s v="3TMJU62N37M044960"/>
    <s v="7M044960"/>
    <s v="Tacoma"/>
    <n v="2007"/>
    <s v="NO"/>
    <s v="NO EXISTE"/>
    <m/>
    <x v="1"/>
    <m/>
    <x v="3"/>
    <m/>
    <m/>
    <m/>
    <m/>
    <x v="3"/>
    <x v="5"/>
    <m/>
  </r>
  <r>
    <s v="NOVIEMBRE"/>
    <s v="E02"/>
    <s v="3TMJU62N67M031801"/>
    <s v="7M031801"/>
    <s v="Tacoma"/>
    <n v="2007"/>
    <s v="NO"/>
    <s v="NO EXISTE"/>
    <m/>
    <x v="1"/>
    <m/>
    <x v="3"/>
    <m/>
    <m/>
    <m/>
    <m/>
    <x v="3"/>
    <x v="5"/>
    <m/>
  </r>
  <r>
    <s v="NOVIEMBRE"/>
    <s v="E02"/>
    <s v="3TMJU62N87M044601"/>
    <s v="7M044601"/>
    <s v="Tacoma"/>
    <n v="2007"/>
    <s v="NO"/>
    <s v="NO EXISTE"/>
    <m/>
    <x v="1"/>
    <m/>
    <x v="3"/>
    <m/>
    <m/>
    <m/>
    <m/>
    <x v="3"/>
    <x v="5"/>
    <m/>
  </r>
  <r>
    <s v="NOVIEMBRE"/>
    <s v="E02"/>
    <s v="3TMJU62NX7M041814"/>
    <s v="7M041814"/>
    <s v="Tacoma"/>
    <n v="2007"/>
    <s v="NO"/>
    <s v="SI"/>
    <s v="NA"/>
    <x v="0"/>
    <n v="2022"/>
    <x v="2"/>
    <d v="2022-11-29T00:00:00"/>
    <s v="CONTACTADO"/>
    <m/>
    <m/>
    <x v="1"/>
    <x v="15"/>
    <s v="Marcamos de la agencia y el cliente nos indica que ya vendio su unidad"/>
  </r>
  <r>
    <s v="NOVIEMBRE"/>
    <s v="E02"/>
    <s v="3TMJU62N17M029163"/>
    <s v="7M029163"/>
    <s v="Tacoma"/>
    <n v="2007"/>
    <s v="NO"/>
    <s v="NO EXISTE"/>
    <m/>
    <x v="1"/>
    <m/>
    <x v="3"/>
    <m/>
    <m/>
    <m/>
    <m/>
    <x v="3"/>
    <x v="5"/>
    <m/>
  </r>
  <r>
    <s v="NOVIEMBRE"/>
    <s v="E02"/>
    <s v="3TMJU62N17M031866"/>
    <s v="7M031866"/>
    <s v="Tacoma"/>
    <n v="2007"/>
    <s v="NO"/>
    <s v="SI"/>
    <s v="NA"/>
    <x v="0"/>
    <n v="2022"/>
    <x v="0"/>
    <d v="2022-11-30T00:00:00"/>
    <s v="NO CONTACTADO"/>
    <m/>
    <m/>
    <x v="0"/>
    <x v="7"/>
    <s v="1-NUMERO DE CONTACTO NO EXISTE"/>
  </r>
  <r>
    <s v="NOVIEMBRE"/>
    <s v="E02"/>
    <s v="3TMJU62N27M035571"/>
    <s v="7M035571"/>
    <s v="Tacoma"/>
    <n v="2007"/>
    <s v="NO"/>
    <s v="NO EXISTE"/>
    <m/>
    <x v="1"/>
    <m/>
    <x v="3"/>
    <m/>
    <m/>
    <m/>
    <m/>
    <x v="3"/>
    <x v="5"/>
    <m/>
  </r>
  <r>
    <s v="NOVIEMBRE"/>
    <s v="E02"/>
    <s v="3TMJU62N27M046375"/>
    <s v="7M046375"/>
    <s v="Tacoma"/>
    <n v="2007"/>
    <s v="NO"/>
    <s v="NO EXISTE"/>
    <m/>
    <x v="1"/>
    <m/>
    <x v="3"/>
    <m/>
    <m/>
    <m/>
    <m/>
    <x v="3"/>
    <x v="5"/>
    <m/>
  </r>
  <r>
    <s v="NOVIEMBRE"/>
    <s v="E02"/>
    <s v="3TMJU62N37M041248"/>
    <s v="7M041248"/>
    <s v="Tacoma"/>
    <n v="2007"/>
    <s v="NO"/>
    <s v="NO EXISTE"/>
    <m/>
    <x v="1"/>
    <m/>
    <x v="3"/>
    <m/>
    <m/>
    <m/>
    <m/>
    <x v="3"/>
    <x v="5"/>
    <m/>
  </r>
  <r>
    <s v="NOVIEMBRE"/>
    <s v="E02"/>
    <s v="3TMJU62N37M044750"/>
    <s v="7M044750"/>
    <s v="Tacoma"/>
    <n v="2007"/>
    <s v="NO"/>
    <s v="SI"/>
    <s v="NA"/>
    <x v="0"/>
    <n v="2022"/>
    <x v="1"/>
    <d v="2022-11-30T00:00:00"/>
    <s v="NO CONTACTADO"/>
    <m/>
    <m/>
    <x v="0"/>
    <x v="1"/>
    <s v="no tiene whtas, manda directo a buzon "/>
  </r>
  <r>
    <s v="NOVIEMBRE"/>
    <s v="E02"/>
    <s v="3TMJU62N47M041551"/>
    <s v="7M041551"/>
    <s v="Tacoma"/>
    <n v="2007"/>
    <s v="NO"/>
    <s v="NO EXISTE"/>
    <m/>
    <x v="1"/>
    <m/>
    <x v="3"/>
    <m/>
    <m/>
    <m/>
    <m/>
    <x v="3"/>
    <x v="5"/>
    <m/>
  </r>
  <r>
    <s v="NOVIEMBRE"/>
    <s v="E02"/>
    <s v="3TMJU62NX7M046723"/>
    <s v="7M046723"/>
    <s v="Tacoma"/>
    <n v="2007"/>
    <s v="NO"/>
    <s v="NO EXISTE"/>
    <m/>
    <x v="1"/>
    <m/>
    <x v="3"/>
    <m/>
    <m/>
    <m/>
    <m/>
    <x v="3"/>
    <x v="5"/>
    <m/>
  </r>
  <r>
    <s v="NOVIEMBRE"/>
    <s v="E02"/>
    <s v="3TMJU62N17M029132"/>
    <s v="7M029132"/>
    <s v="Tacoma"/>
    <n v="2007"/>
    <s v="NO"/>
    <s v="NO EXISTE"/>
    <m/>
    <x v="1"/>
    <m/>
    <x v="3"/>
    <m/>
    <m/>
    <m/>
    <m/>
    <x v="3"/>
    <x v="5"/>
    <m/>
  </r>
  <r>
    <s v="NOVIEMBRE"/>
    <s v="E02"/>
    <s v="3TMJU62N17M032046"/>
    <s v="7M032046"/>
    <s v="Tacoma"/>
    <n v="2007"/>
    <s v="NO"/>
    <s v="NO EXISTE"/>
    <m/>
    <x v="1"/>
    <m/>
    <x v="3"/>
    <m/>
    <m/>
    <m/>
    <m/>
    <x v="3"/>
    <x v="5"/>
    <m/>
  </r>
  <r>
    <s v="NOVIEMBRE"/>
    <s v="E02"/>
    <s v="3TMJU62N27M040575"/>
    <s v="7M040575"/>
    <s v="Tacoma"/>
    <n v="2007"/>
    <s v="NO"/>
    <s v="NO EXISTE"/>
    <m/>
    <x v="1"/>
    <m/>
    <x v="3"/>
    <m/>
    <m/>
    <m/>
    <m/>
    <x v="3"/>
    <x v="5"/>
    <m/>
  </r>
  <r>
    <s v="NOVIEMBRE"/>
    <s v="E02"/>
    <s v="3TMJU62N77M044637"/>
    <s v="7M044637"/>
    <s v="Tacoma"/>
    <n v="2007"/>
    <s v="NO"/>
    <s v="NO EXISTE"/>
    <m/>
    <x v="1"/>
    <m/>
    <x v="3"/>
    <m/>
    <m/>
    <m/>
    <m/>
    <x v="3"/>
    <x v="5"/>
    <m/>
  </r>
  <r>
    <s v="NOVIEMBRE"/>
    <s v="E02"/>
    <s v="3TMJU62N87M044842"/>
    <s v="7M044842"/>
    <s v="Tacoma"/>
    <n v="2007"/>
    <s v="NO"/>
    <s v="NO EXISTE"/>
    <m/>
    <x v="1"/>
    <m/>
    <x v="3"/>
    <m/>
    <m/>
    <m/>
    <m/>
    <x v="3"/>
    <x v="5"/>
    <m/>
  </r>
  <r>
    <s v="NOVIEMBRE"/>
    <s v="E02"/>
    <s v="3TMJU62N97M028780"/>
    <s v="7M028780"/>
    <s v="Tacoma"/>
    <n v="2007"/>
    <s v="NO"/>
    <s v="NO EXISTE"/>
    <m/>
    <x v="1"/>
    <m/>
    <x v="3"/>
    <m/>
    <m/>
    <m/>
    <m/>
    <x v="3"/>
    <x v="5"/>
    <m/>
  </r>
  <r>
    <s v="NOVIEMBRE"/>
    <s v="E02"/>
    <s v="3TMJU62N07M029719"/>
    <s v="7M029719"/>
    <s v="Tacoma"/>
    <n v="2007"/>
    <s v="NO"/>
    <s v="NO EXISTE"/>
    <m/>
    <x v="1"/>
    <m/>
    <x v="3"/>
    <m/>
    <m/>
    <m/>
    <m/>
    <x v="3"/>
    <x v="5"/>
    <m/>
  </r>
  <r>
    <s v="NOVIEMBRE"/>
    <s v="E02"/>
    <s v="3TMJU62N07M039702"/>
    <s v="7M039702"/>
    <s v="Tacoma"/>
    <n v="2007"/>
    <s v="NO"/>
    <s v="NO EXISTE"/>
    <m/>
    <x v="1"/>
    <m/>
    <x v="3"/>
    <m/>
    <m/>
    <m/>
    <m/>
    <x v="3"/>
    <x v="5"/>
    <m/>
  </r>
  <r>
    <s v="NOVIEMBRE"/>
    <s v="E02"/>
    <s v="3TMJU62N17M041717"/>
    <s v="7M041717"/>
    <s v="Tacoma"/>
    <n v="2007"/>
    <s v="NO"/>
    <s v="NO EXISTE"/>
    <m/>
    <x v="1"/>
    <m/>
    <x v="3"/>
    <m/>
    <m/>
    <m/>
    <m/>
    <x v="3"/>
    <x v="5"/>
    <m/>
  </r>
  <r>
    <s v="NOVIEMBRE"/>
    <s v="E02"/>
    <s v="3TMJU62N77M031287"/>
    <s v="7M031287"/>
    <s v="Tacoma"/>
    <n v="2007"/>
    <s v="NO"/>
    <s v="NO EXISTE"/>
    <m/>
    <x v="1"/>
    <m/>
    <x v="3"/>
    <m/>
    <m/>
    <m/>
    <m/>
    <x v="3"/>
    <x v="5"/>
    <m/>
  </r>
  <r>
    <s v="NOVIEMBRE"/>
    <s v="E02"/>
    <s v="3TMJU62N77M036988"/>
    <s v="7M036988"/>
    <s v="Tacoma"/>
    <n v="2007"/>
    <s v="NO"/>
    <s v="NO EXISTE"/>
    <m/>
    <x v="1"/>
    <m/>
    <x v="3"/>
    <m/>
    <m/>
    <m/>
    <m/>
    <x v="3"/>
    <x v="5"/>
    <m/>
  </r>
  <r>
    <s v="NOVIEMBRE"/>
    <s v="E02"/>
    <s v="3TMJU62N87M049586"/>
    <s v="7M049586"/>
    <s v="Tacoma"/>
    <n v="2007"/>
    <s v="NO"/>
    <s v="NO EXISTE"/>
    <m/>
    <x v="1"/>
    <m/>
    <x v="3"/>
    <m/>
    <m/>
    <m/>
    <m/>
    <x v="3"/>
    <x v="5"/>
    <m/>
  </r>
  <r>
    <s v="NOVIEMBRE"/>
    <s v="E02"/>
    <s v="3TMJU62N97M030738"/>
    <s v="7M030738"/>
    <s v="Tacoma"/>
    <n v="2007"/>
    <s v="NO"/>
    <s v="NO EXISTE"/>
    <m/>
    <x v="1"/>
    <m/>
    <x v="3"/>
    <m/>
    <m/>
    <m/>
    <m/>
    <x v="3"/>
    <x v="5"/>
    <m/>
  </r>
  <r>
    <s v="NOVIEMBRE"/>
    <s v="E02"/>
    <s v="3TMJU62N36M016932"/>
    <s v="6M016932"/>
    <s v="Tacoma"/>
    <n v="2006"/>
    <s v="NO"/>
    <s v="NO EXISTE"/>
    <m/>
    <x v="1"/>
    <m/>
    <x v="3"/>
    <m/>
    <m/>
    <m/>
    <m/>
    <x v="3"/>
    <x v="5"/>
    <m/>
  </r>
  <r>
    <s v="NOVIEMBRE"/>
    <s v="E02"/>
    <s v="3TMJU62NX6M022856"/>
    <s v="6M022856"/>
    <s v="Tacoma"/>
    <n v="2006"/>
    <s v="NO"/>
    <s v="NO EXISTE"/>
    <m/>
    <x v="1"/>
    <m/>
    <x v="3"/>
    <m/>
    <m/>
    <m/>
    <m/>
    <x v="3"/>
    <x v="5"/>
    <m/>
  </r>
  <r>
    <s v="NOVIEMBRE"/>
    <s v="E02"/>
    <s v="3TMJU62N26M015304"/>
    <s v="6M015304"/>
    <s v="Tacoma"/>
    <n v="2006"/>
    <s v="NO"/>
    <s v="NO EXISTE"/>
    <m/>
    <x v="1"/>
    <m/>
    <x v="3"/>
    <m/>
    <m/>
    <m/>
    <m/>
    <x v="3"/>
    <x v="5"/>
    <m/>
  </r>
  <r>
    <s v="NOVIEMBRE"/>
    <s v="E02"/>
    <s v="3TMJU62N16M025029"/>
    <s v="6M025029"/>
    <s v="Tacoma"/>
    <n v="2006"/>
    <s v="NO"/>
    <s v="NO EXISTE"/>
    <m/>
    <x v="1"/>
    <m/>
    <x v="3"/>
    <m/>
    <m/>
    <m/>
    <m/>
    <x v="3"/>
    <x v="5"/>
    <m/>
  </r>
  <r>
    <s v="NOVIEMBRE"/>
    <s v="E02"/>
    <s v="3TMJU62N16M025113"/>
    <s v="6M025113"/>
    <s v="Tacoma"/>
    <n v="2006"/>
    <s v="NO"/>
    <s v="NO EXISTE"/>
    <m/>
    <x v="1"/>
    <m/>
    <x v="3"/>
    <m/>
    <m/>
    <m/>
    <m/>
    <x v="3"/>
    <x v="5"/>
    <m/>
  </r>
  <r>
    <s v="NOVIEMBRE"/>
    <s v="E02"/>
    <s v="3TMJU62N76M015198"/>
    <s v="6M015198"/>
    <s v="Tacoma"/>
    <n v="2006"/>
    <s v="NO"/>
    <s v="NO EXISTE"/>
    <m/>
    <x v="1"/>
    <m/>
    <x v="3"/>
    <m/>
    <m/>
    <m/>
    <m/>
    <x v="3"/>
    <x v="5"/>
    <m/>
  </r>
  <r>
    <s v="NOVIEMBRE"/>
    <s v="E02"/>
    <s v="3TMJU62N96M017616"/>
    <s v="6M017616"/>
    <s v="Tacoma"/>
    <n v="2006"/>
    <s v="NO"/>
    <s v="NO EXISTE"/>
    <m/>
    <x v="1"/>
    <m/>
    <x v="3"/>
    <m/>
    <m/>
    <m/>
    <m/>
    <x v="3"/>
    <x v="5"/>
    <m/>
  </r>
  <r>
    <s v="NOVIEMBRE"/>
    <s v="E02"/>
    <s v="3TMJU62N96M024629"/>
    <s v="6M024629"/>
    <s v="Tacoma"/>
    <n v="2006"/>
    <s v="NO"/>
    <s v="NO EXISTE"/>
    <m/>
    <x v="1"/>
    <m/>
    <x v="3"/>
    <m/>
    <m/>
    <m/>
    <m/>
    <x v="3"/>
    <x v="5"/>
    <m/>
  </r>
  <r>
    <s v="NOVIEMBRE"/>
    <s v="E02"/>
    <s v="3TMJU62N36M019801"/>
    <s v="6M019801"/>
    <s v="Tacoma"/>
    <n v="2006"/>
    <s v="NO"/>
    <s v="NO EXISTE"/>
    <m/>
    <x v="1"/>
    <m/>
    <x v="3"/>
    <m/>
    <m/>
    <m/>
    <m/>
    <x v="3"/>
    <x v="5"/>
    <m/>
  </r>
  <r>
    <s v="NOVIEMBRE"/>
    <s v="E02"/>
    <s v="3TMJU62N56M027737"/>
    <s v="6M027737"/>
    <s v="Tacoma"/>
    <n v="2006"/>
    <s v="NO"/>
    <s v="NO EXISTE"/>
    <m/>
    <x v="1"/>
    <m/>
    <x v="3"/>
    <m/>
    <m/>
    <m/>
    <m/>
    <x v="3"/>
    <x v="5"/>
    <m/>
  </r>
  <r>
    <s v="NOVIEMBRE"/>
    <s v="E02"/>
    <s v="3TMJU62N76M023284"/>
    <s v="6M023284"/>
    <s v="Tacoma"/>
    <n v="2006"/>
    <s v="NO"/>
    <s v="SI"/>
    <s v="NA"/>
    <x v="0"/>
    <n v="2022"/>
    <x v="2"/>
    <d v="2022-11-30T00:00:00"/>
    <s v="NO CONTACTADO"/>
    <m/>
    <m/>
    <x v="0"/>
    <x v="2"/>
    <s v="Numero fuera de serv"/>
  </r>
  <r>
    <s v="NOVIEMBRE"/>
    <s v="E02"/>
    <s v="3TMJU62N76M018120"/>
    <s v="6M018120"/>
    <s v="Tacoma"/>
    <n v="2006"/>
    <s v="NO"/>
    <s v="SI"/>
    <s v="NA"/>
    <x v="0"/>
    <n v="2022"/>
    <x v="0"/>
    <d v="2022-11-30T00:00:00"/>
    <s v="NO CONTACTADO"/>
    <m/>
    <m/>
    <x v="0"/>
    <x v="1"/>
    <s v="NO CONTESTA"/>
  </r>
  <r>
    <s v="NOVIEMBRE"/>
    <s v="E02"/>
    <s v="3TMJU62N26M017327"/>
    <s v="6M017327"/>
    <s v="Tacoma"/>
    <n v="2006"/>
    <s v="NO"/>
    <s v="NO EXISTE"/>
    <m/>
    <x v="1"/>
    <m/>
    <x v="3"/>
    <m/>
    <m/>
    <m/>
    <m/>
    <x v="3"/>
    <x v="5"/>
    <m/>
  </r>
  <r>
    <s v="NOVIEMBRE"/>
    <s v="E02"/>
    <s v="3TMJU62N66M020568"/>
    <s v="6M020568"/>
    <s v="Tacoma"/>
    <n v="2006"/>
    <s v="NO"/>
    <s v="NO EXISTE"/>
    <m/>
    <x v="1"/>
    <m/>
    <x v="3"/>
    <m/>
    <m/>
    <m/>
    <m/>
    <x v="3"/>
    <x v="5"/>
    <m/>
  </r>
  <r>
    <s v="NOVIEMBRE"/>
    <s v="E02"/>
    <s v="3TMJU62N66M020327"/>
    <s v="6M020327"/>
    <s v="Tacoma"/>
    <n v="2006"/>
    <s v="NO"/>
    <s v="NO EXISTE"/>
    <m/>
    <x v="1"/>
    <m/>
    <x v="3"/>
    <m/>
    <m/>
    <m/>
    <m/>
    <x v="3"/>
    <x v="5"/>
    <m/>
  </r>
  <r>
    <s v="NOVIEMBRE"/>
    <s v="E02"/>
    <s v="3TMJU62N06M024129"/>
    <s v="6M024129"/>
    <s v="Tacoma"/>
    <n v="2006"/>
    <s v="NO"/>
    <s v="SI"/>
    <d v="2017-06-05T00:00:00"/>
    <x v="0"/>
    <n v="2022"/>
    <x v="1"/>
    <d v="2022-11-30T00:00:00"/>
    <s v="NO CONTACTADO"/>
    <m/>
    <m/>
    <x v="0"/>
    <x v="1"/>
    <s v="no tiene whtas, manda directo a buzon "/>
  </r>
  <r>
    <s v="NOVIEMBRE"/>
    <s v="E02"/>
    <s v="3TMJU62N16M015102"/>
    <s v="6M015102"/>
    <s v="Tacoma"/>
    <n v="2006"/>
    <s v="NO"/>
    <s v="SI"/>
    <s v="NA"/>
    <x v="0"/>
    <n v="2022"/>
    <x v="2"/>
    <d v="2022-11-30T00:00:00"/>
    <s v="NO CONTACTADO"/>
    <m/>
    <m/>
    <x v="0"/>
    <x v="1"/>
    <s v="Nos direcciona a buzon"/>
  </r>
  <r>
    <s v="NOVIEMBRE"/>
    <s v="E02"/>
    <s v="3TMJU62N16M022373"/>
    <s v="6M022373"/>
    <s v="Tacoma"/>
    <n v="2006"/>
    <s v="NO"/>
    <s v="NO EXISTE"/>
    <m/>
    <x v="1"/>
    <m/>
    <x v="3"/>
    <m/>
    <m/>
    <m/>
    <m/>
    <x v="3"/>
    <x v="5"/>
    <m/>
  </r>
  <r>
    <s v="NOVIEMBRE"/>
    <s v="E02"/>
    <s v="3TMJU62N66M019260"/>
    <s v="6M019260"/>
    <s v="Tacoma"/>
    <n v="2006"/>
    <s v="NO"/>
    <s v="NO EXISTE"/>
    <m/>
    <x v="1"/>
    <m/>
    <x v="3"/>
    <m/>
    <m/>
    <m/>
    <m/>
    <x v="3"/>
    <x v="5"/>
    <m/>
  </r>
  <r>
    <s v="NOVIEMBRE"/>
    <s v="20TA03"/>
    <s v="5YFBPRHE0KP934094"/>
    <s v="KP934094"/>
    <s v="Corolla"/>
    <n v="2019"/>
    <s v="NO"/>
    <s v="SI"/>
    <d v="2019-05-20T00:00:00"/>
    <x v="0"/>
    <n v="2022"/>
    <x v="0"/>
    <d v="2022-11-30T00:00:00"/>
    <s v="CONTACTADO"/>
    <m/>
    <m/>
    <x v="2"/>
    <x v="4"/>
    <s v="1- SE LE ENVIO WHATS APP"/>
  </r>
  <r>
    <s v="NOVIEMBRE"/>
    <s v="20TA03"/>
    <s v="5YFBPRHEXKP942798"/>
    <s v="KP942798"/>
    <s v="Corolla"/>
    <n v="2019"/>
    <s v="NO"/>
    <s v="SI"/>
    <d v="2019-05-17T00:00:00"/>
    <x v="0"/>
    <n v="2022"/>
    <x v="1"/>
    <d v="2022-11-30T00:00:00"/>
    <s v="INACTIVO"/>
    <m/>
    <m/>
    <x v="1"/>
    <x v="2"/>
    <s v="Numero fuera de serv"/>
  </r>
  <r>
    <s v="NOVIEMBRE"/>
    <s v="20TA03"/>
    <s v="5YFBPRHE8JP840432"/>
    <s v="JP840432"/>
    <s v="Corolla"/>
    <n v="2018"/>
    <s v="NO"/>
    <s v="NO"/>
    <d v="2019-10-22T00:00:00"/>
    <x v="1"/>
    <m/>
    <x v="3"/>
    <m/>
    <m/>
    <m/>
    <m/>
    <x v="3"/>
    <x v="5"/>
    <m/>
  </r>
  <r>
    <s v="NOVIEMBRE"/>
    <s v="20TA03"/>
    <s v="5YFBPRHE9JP788163"/>
    <s v="JP788163"/>
    <s v="Corolla"/>
    <n v="2018"/>
    <s v="NO"/>
    <s v="NO"/>
    <d v="2018-07-25T00:00:00"/>
    <x v="1"/>
    <m/>
    <x v="3"/>
    <m/>
    <m/>
    <m/>
    <m/>
    <x v="3"/>
    <x v="5"/>
    <m/>
  </r>
  <r>
    <s v="NOVIEMBRE"/>
    <s v="20TA03"/>
    <s v="5YFBPRHE6JP740491"/>
    <s v="JP740491"/>
    <s v="Corolla"/>
    <n v="2018"/>
    <s v="NO"/>
    <s v="SOLO CORREO"/>
    <s v="NA"/>
    <x v="0"/>
    <n v="2022"/>
    <x v="2"/>
    <d v="2022-11-30T00:00:00"/>
    <s v="NO CONTACTADO"/>
    <m/>
    <m/>
    <x v="0"/>
    <x v="7"/>
    <s v="Sin numeros de Contacto en Kepler"/>
  </r>
  <r>
    <s v="NOVIEMBRE"/>
    <s v="20TA03"/>
    <s v="5YFBPRHE0JP742124"/>
    <s v="JP742124"/>
    <s v="Corolla"/>
    <n v="2018"/>
    <s v="NO"/>
    <s v="SI"/>
    <d v="2019-09-21T00:00:00"/>
    <x v="0"/>
    <n v="2022"/>
    <x v="0"/>
    <d v="2022-11-30T00:00:00"/>
    <s v="NO CONTACTADO"/>
    <m/>
    <m/>
    <x v="0"/>
    <x v="1"/>
    <s v="1- MANDA A BUZON DIRECTO"/>
  </r>
  <r>
    <s v="NOVIEMBRE"/>
    <s v="20TA03"/>
    <s v="5YFBPRHE4JP746581"/>
    <s v="JP746581"/>
    <s v="Corolla"/>
    <n v="2018"/>
    <s v="NO"/>
    <s v="SI"/>
    <d v="2019-10-22T00:00:00"/>
    <x v="0"/>
    <n v="2022"/>
    <x v="1"/>
    <d v="2022-11-30T00:00:00"/>
    <s v="NO CONTACTADO"/>
    <m/>
    <m/>
    <x v="0"/>
    <x v="1"/>
    <s v="no tiene whtas, manda directo a buzon "/>
  </r>
  <r>
    <s v="NOVIEMBRE"/>
    <s v="20TA03"/>
    <s v="5YFBPRHE6JP750907"/>
    <s v="JP750907"/>
    <s v="Corolla"/>
    <n v="2018"/>
    <s v="NO"/>
    <s v="SI"/>
    <s v="NA"/>
    <x v="0"/>
    <n v="2022"/>
    <x v="2"/>
    <d v="2022-11-30T00:00:00"/>
    <s v="NO CONTACTADO"/>
    <m/>
    <m/>
    <x v="0"/>
    <x v="1"/>
    <s v="Marcamos de la agencia y nos direcciona a buzon "/>
  </r>
  <r>
    <s v="NOVIEMBRE"/>
    <s v="20TA03"/>
    <s v="5YFBPRHE4HP675215"/>
    <s v="HP675215"/>
    <s v="Corolla"/>
    <n v="2017"/>
    <s v="NO"/>
    <s v="SI"/>
    <d v="2017-10-25T00:00:00"/>
    <x v="0"/>
    <n v="2022"/>
    <x v="0"/>
    <d v="2022-11-30T00:00:00"/>
    <s v="CONTACTADO"/>
    <m/>
    <m/>
    <x v="2"/>
    <x v="4"/>
    <s v="1- SE LE ENVIO WHATS APP"/>
  </r>
  <r>
    <s v="NOVIEMBRE"/>
    <s v="20TA03"/>
    <s v="5YFBPRHE7HP572435"/>
    <s v="HP572435"/>
    <s v="Corolla"/>
    <n v="2017"/>
    <s v="NO"/>
    <s v="SI"/>
    <d v="2017-05-31T00:00:00"/>
    <x v="0"/>
    <n v="2022"/>
    <x v="1"/>
    <d v="2022-11-30T00:00:00"/>
    <s v="CONTACTADO"/>
    <m/>
    <m/>
    <x v="2"/>
    <x v="4"/>
    <s v="se mando whats"/>
  </r>
  <r>
    <s v="NOVIEMBRE"/>
    <s v="20TA03"/>
    <s v="5YFBPRHE6HP626372"/>
    <s v="HP626372"/>
    <s v="Corolla"/>
    <n v="2017"/>
    <s v="NO"/>
    <s v="SI"/>
    <d v="2018-04-02T00:00:00"/>
    <x v="0"/>
    <n v="2022"/>
    <x v="2"/>
    <d v="2022-11-30T00:00:00"/>
    <s v="CONTACTADO"/>
    <m/>
    <m/>
    <x v="2"/>
    <x v="4"/>
    <s v="se mando whats"/>
  </r>
  <r>
    <s v="NOVIEMBRE"/>
    <s v="20TA03"/>
    <s v="5YFBPRHE5HP631501"/>
    <s v="HP631501"/>
    <s v="Corolla"/>
    <n v="2017"/>
    <s v="NO"/>
    <s v="SI"/>
    <s v="NA"/>
    <x v="0"/>
    <n v="2022"/>
    <x v="0"/>
    <d v="2022-11-30T00:00:00"/>
    <s v="NO CONTACTADO"/>
    <m/>
    <m/>
    <x v="0"/>
    <x v="7"/>
    <s v="1- NUMERO E CONTACTO NO EXISTE"/>
  </r>
  <r>
    <s v="NOVIEMBRE"/>
    <s v="20TA03"/>
    <s v="5YFBPRHE6HP721871"/>
    <s v="HP721871"/>
    <s v="Corolla"/>
    <n v="2017"/>
    <s v="NO"/>
    <s v="NO"/>
    <s v="NA"/>
    <x v="1"/>
    <m/>
    <x v="3"/>
    <m/>
    <m/>
    <m/>
    <m/>
    <x v="3"/>
    <x v="5"/>
    <m/>
  </r>
  <r>
    <s v="NOVIEMBRE"/>
    <s v="20TA03"/>
    <s v="5YFBPRHE7HP685513"/>
    <s v="HP685513"/>
    <s v="Corolla"/>
    <n v="2017"/>
    <s v="NO"/>
    <s v="NO EXISTE"/>
    <m/>
    <x v="1"/>
    <m/>
    <x v="3"/>
    <m/>
    <m/>
    <m/>
    <m/>
    <x v="3"/>
    <x v="5"/>
    <m/>
  </r>
  <r>
    <s v="NOVIEMBRE"/>
    <s v="20TA03"/>
    <s v="5YFBPRHE1HP686723"/>
    <s v="HP686723"/>
    <s v="Corolla"/>
    <n v="2017"/>
    <s v="NO"/>
    <s v="SI"/>
    <d v="2019-03-29T00:00:00"/>
    <x v="0"/>
    <n v="2022"/>
    <x v="1"/>
    <d v="2022-11-30T00:00:00"/>
    <s v="NO CONTACTADO"/>
    <m/>
    <m/>
    <x v="0"/>
    <x v="1"/>
    <s v="no tiene whtas, manda directo a buzon "/>
  </r>
  <r>
    <s v="NOVIEMBRE"/>
    <s v="20TA03"/>
    <s v="5YFBPRHE3HP591399"/>
    <s v="HP591399"/>
    <s v="Corolla"/>
    <n v="2017"/>
    <s v="NO"/>
    <s v="SI"/>
    <d v="2019-05-09T00:00:00"/>
    <x v="0"/>
    <n v="2022"/>
    <x v="2"/>
    <d v="2022-11-30T00:00:00"/>
    <s v="NO CONTACTADO"/>
    <m/>
    <m/>
    <x v="0"/>
    <x v="0"/>
    <s v="Marcamos de la agencia y no contesta"/>
  </r>
  <r>
    <s v="NOVIEMBRE"/>
    <s v="20TA03"/>
    <s v="5YFBPRHE4HP628220"/>
    <s v="HP628220"/>
    <s v="Corolla"/>
    <n v="2017"/>
    <s v="NO"/>
    <s v="SI"/>
    <d v="2018-06-08T00:00:00"/>
    <x v="0"/>
    <n v="2022"/>
    <x v="0"/>
    <d v="2022-11-30T00:00:00"/>
    <s v="CONTACTADO"/>
    <m/>
    <m/>
    <x v="2"/>
    <x v="10"/>
    <s v="SE DEJO RECADO CON SU ESPOSA"/>
  </r>
  <r>
    <s v="NOVIEMBRE"/>
    <s v="20TA03"/>
    <s v="5YFBPRHE6HP590750"/>
    <s v="HP590750"/>
    <s v="Corolla"/>
    <n v="2017"/>
    <s v="NO"/>
    <s v="SI"/>
    <d v="2019-02-19T00:00:00"/>
    <x v="0"/>
    <n v="2022"/>
    <x v="1"/>
    <d v="2022-11-30T00:00:00"/>
    <s v="CONTACTADO"/>
    <m/>
    <m/>
    <x v="2"/>
    <x v="16"/>
    <s v="el marca despues "/>
  </r>
  <r>
    <s v="NOVIEMBRE"/>
    <s v="20TA03"/>
    <s v="5YFBPRHEXHP580092"/>
    <s v="HP580092"/>
    <s v="Corolla"/>
    <n v="2017"/>
    <s v="NO"/>
    <s v="SI"/>
    <d v="2017-07-28T00:00:00"/>
    <x v="0"/>
    <n v="2022"/>
    <x v="2"/>
    <d v="2022-11-30T00:00:00"/>
    <s v="NO CONTACTADO"/>
    <m/>
    <m/>
    <x v="0"/>
    <x v="1"/>
    <s v="Marcamo y nos direcciona a buzon (grabar msj despues del tono)"/>
  </r>
  <r>
    <s v="NOVIEMBRE"/>
    <s v="20TA03"/>
    <s v="5YFBPRHE9HP574381"/>
    <s v="HP574381"/>
    <s v="Corolla"/>
    <n v="2017"/>
    <s v="NO"/>
    <s v="A NOMBRE DE ALECSA/INMOTION"/>
    <m/>
    <x v="1"/>
    <m/>
    <x v="3"/>
    <m/>
    <m/>
    <m/>
    <m/>
    <x v="3"/>
    <x v="5"/>
    <m/>
  </r>
  <r>
    <s v="NOVIEMBRE"/>
    <s v="20TA03"/>
    <s v="5YFBPRHE1HP688326"/>
    <s v="HP688326"/>
    <s v="Corolla"/>
    <n v="2017"/>
    <s v="NO"/>
    <s v="SI"/>
    <d v="2019-11-19T00:00:00"/>
    <x v="0"/>
    <n v="2022"/>
    <x v="0"/>
    <d v="2022-11-30T00:00:00"/>
    <s v="CONTACTADO"/>
    <m/>
    <m/>
    <x v="2"/>
    <x v="4"/>
    <s v="1- SE LE ENVIO WHATS APP"/>
  </r>
  <r>
    <s v="NOVIEMBRE"/>
    <s v="20TA03"/>
    <s v="5YFBPRHE8HP720690"/>
    <s v="HP720690"/>
    <s v="Corolla"/>
    <n v="2017"/>
    <s v="NO"/>
    <s v="SI"/>
    <s v="NA"/>
    <x v="0"/>
    <n v="2022"/>
    <x v="1"/>
    <d v="2022-11-30T00:00:00"/>
    <s v="NO CONTACTADO"/>
    <m/>
    <m/>
    <x v="0"/>
    <x v="1"/>
    <s v="no tiene whtas, manda directo a buzon "/>
  </r>
  <r>
    <s v="NOVIEMBRE"/>
    <s v="20TA03"/>
    <s v="5YFBPRHE9HP590063"/>
    <s v="HP590063"/>
    <s v="Corolla"/>
    <n v="2017"/>
    <s v="NO"/>
    <s v="NO"/>
    <m/>
    <x v="1"/>
    <m/>
    <x v="3"/>
    <m/>
    <m/>
    <m/>
    <m/>
    <x v="3"/>
    <x v="5"/>
    <m/>
  </r>
  <r>
    <s v="NOVIEMBRE"/>
    <s v="20TA03"/>
    <s v="5YFBPRHE7HP724813"/>
    <s v="HP724813"/>
    <s v="Corolla"/>
    <n v="2017"/>
    <s v="NO"/>
    <s v="A NOMBRE DE ALECSA/INMOTION"/>
    <m/>
    <x v="1"/>
    <m/>
    <x v="3"/>
    <m/>
    <m/>
    <m/>
    <m/>
    <x v="3"/>
    <x v="5"/>
    <m/>
  </r>
  <r>
    <s v="NOVIEMBRE"/>
    <s v="20TA03"/>
    <s v="5YFBPRHE3HP570066"/>
    <s v="HP570066"/>
    <s v="Corolla"/>
    <n v="2017"/>
    <s v="NO"/>
    <s v="SI"/>
    <s v="NA"/>
    <x v="0"/>
    <n v="2022"/>
    <x v="2"/>
    <d v="2022-11-30T00:00:00"/>
    <s v="CONTACTADO"/>
    <m/>
    <m/>
    <x v="2"/>
    <x v="4"/>
    <s v="Se mando msj"/>
  </r>
  <r>
    <s v="NOVIEMBRE"/>
    <s v="20TA03"/>
    <s v="5YFBPRHE4HP621929"/>
    <s v="HP621929"/>
    <s v="Corolla"/>
    <n v="2017"/>
    <s v="NO"/>
    <s v="NO"/>
    <m/>
    <x v="1"/>
    <m/>
    <x v="3"/>
    <m/>
    <m/>
    <m/>
    <m/>
    <x v="3"/>
    <x v="5"/>
    <m/>
  </r>
  <r>
    <s v="NOVIEMBRE"/>
    <s v="20TA03"/>
    <s v="5YFBPRHEXHP571263"/>
    <s v="HP571263"/>
    <s v="Corolla"/>
    <n v="2017"/>
    <s v="NO"/>
    <s v="A NOMBRE DE ALECSA/INMOTION"/>
    <m/>
    <x v="1"/>
    <m/>
    <x v="3"/>
    <m/>
    <m/>
    <m/>
    <m/>
    <x v="3"/>
    <x v="5"/>
    <m/>
  </r>
  <r>
    <s v="NOVIEMBRE"/>
    <s v="20TA03"/>
    <s v="5YFBPRHEXHP584899"/>
    <s v="HP584899"/>
    <s v="Corolla"/>
    <n v="2017"/>
    <s v="NO"/>
    <s v="SI"/>
    <d v="2019-04-26T00:00:00"/>
    <x v="0"/>
    <n v="2022"/>
    <x v="0"/>
    <d v="2022-11-30T00:00:00"/>
    <s v="CONTACTADO"/>
    <m/>
    <m/>
    <x v="0"/>
    <x v="2"/>
    <s v="NUMERO NO EXISTE"/>
  </r>
  <r>
    <s v="NOVIEMBRE"/>
    <s v="20TA03"/>
    <s v="5YFBPRHE1HP697947"/>
    <s v="HP697947"/>
    <s v="Corolla"/>
    <n v="2017"/>
    <s v="NO"/>
    <s v="NO EXISTE"/>
    <m/>
    <x v="1"/>
    <m/>
    <x v="3"/>
    <m/>
    <m/>
    <m/>
    <m/>
    <x v="3"/>
    <x v="5"/>
    <m/>
  </r>
  <r>
    <s v="NOVIEMBRE"/>
    <s v="20TA03"/>
    <s v="5YFBPRHEXHP658306"/>
    <s v="HP658306"/>
    <s v="Corolla"/>
    <n v="2017"/>
    <s v="NO"/>
    <s v="SI"/>
    <s v="NA"/>
    <x v="0"/>
    <n v="2022"/>
    <x v="1"/>
    <d v="2022-11-30T00:00:00"/>
    <s v="NO CONTACTADO"/>
    <m/>
    <m/>
    <x v="0"/>
    <x v="1"/>
    <s v="buzon"/>
  </r>
  <r>
    <s v="NOVIEMBRE"/>
    <s v="20TA03"/>
    <s v="5YFBPRHE2HP600707"/>
    <s v="HP600707"/>
    <s v="Corolla"/>
    <n v="2017"/>
    <s v="NO"/>
    <s v="SI"/>
    <d v="2018-10-22T00:00:00"/>
    <x v="0"/>
    <n v="2022"/>
    <x v="2"/>
    <d v="2022-11-30T00:00:00"/>
    <s v="NO CONTACTADO"/>
    <m/>
    <m/>
    <x v="0"/>
    <x v="1"/>
    <s v="Marcamo y nos direcciona a buzon (grabar msj despues del tono)"/>
  </r>
  <r>
    <s v="NOVIEMBRE"/>
    <s v="20TA03"/>
    <s v="5YFBPRHE1HP622004"/>
    <s v="HP622004"/>
    <s v="Corolla"/>
    <n v="2017"/>
    <s v="NO"/>
    <s v="SI"/>
    <s v="NA"/>
    <x v="0"/>
    <n v="2022"/>
    <x v="0"/>
    <d v="2022-11-30T00:00:00"/>
    <s v="CONTACTADO"/>
    <m/>
    <m/>
    <x v="2"/>
    <x v="4"/>
    <s v="1- SE LE ENVIO WHATS APP"/>
  </r>
  <r>
    <s v="NOVIEMBRE"/>
    <s v="20TA03"/>
    <s v="5YFBPRHE5HP693951"/>
    <s v="HP693951"/>
    <s v="Corolla"/>
    <n v="2017"/>
    <s v="NO"/>
    <s v="SI"/>
    <d v="2019-09-27T00:00:00"/>
    <x v="0"/>
    <n v="2022"/>
    <x v="1"/>
    <d v="2022-11-30T00:00:00"/>
    <s v="NO CONTACTADO"/>
    <m/>
    <m/>
    <x v="0"/>
    <x v="1"/>
    <s v="buzon"/>
  </r>
  <r>
    <s v="NOVIEMBRE"/>
    <s v="20TA03"/>
    <s v="5YFBPRHE9HP661116"/>
    <s v="HP661116"/>
    <s v="Corolla"/>
    <n v="2017"/>
    <s v="NO"/>
    <s v="A NOMBRE DE LA FINANCIERA"/>
    <m/>
    <x v="1"/>
    <m/>
    <x v="3"/>
    <m/>
    <m/>
    <m/>
    <m/>
    <x v="3"/>
    <x v="5"/>
    <m/>
  </r>
  <r>
    <s v="NOVIEMBRE"/>
    <s v="20TA03"/>
    <s v="5YFBPRHE0HP639554"/>
    <s v="HP639554"/>
    <s v="Corolla"/>
    <n v="2017"/>
    <s v="NO"/>
    <s v="NO EXISTE"/>
    <m/>
    <x v="1"/>
    <m/>
    <x v="3"/>
    <m/>
    <m/>
    <m/>
    <m/>
    <x v="3"/>
    <x v="5"/>
    <m/>
  </r>
  <r>
    <s v="NOVIEMBRE"/>
    <s v="20TA03"/>
    <s v="5YFBPRHE0HP713149"/>
    <s v="HP713149"/>
    <s v="Corolla"/>
    <n v="2017"/>
    <s v="NO"/>
    <s v="SI"/>
    <d v="2018-12-10T00:00:00"/>
    <x v="0"/>
    <n v="2022"/>
    <x v="2"/>
    <d v="2022-11-30T00:00:00"/>
    <s v="NO CONTACTADO"/>
    <m/>
    <m/>
    <x v="1"/>
    <x v="2"/>
    <s v="Numero fuera de serv"/>
  </r>
  <r>
    <s v="NOVIEMBRE"/>
    <s v="20TA03"/>
    <s v="5YFBPRHE3HP706910"/>
    <s v="HP706910"/>
    <s v="Corolla"/>
    <n v="2017"/>
    <s v="NO"/>
    <s v="SI"/>
    <d v="2019-02-25T00:00:00"/>
    <x v="0"/>
    <n v="2022"/>
    <x v="0"/>
    <d v="2022-11-30T00:00:00"/>
    <s v="NO CONTACTADO"/>
    <m/>
    <m/>
    <x v="0"/>
    <x v="7"/>
    <s v="1- NUMERO DE CONTACTO NO EXISTE"/>
  </r>
  <r>
    <s v="NOVIEMBRE"/>
    <s v="20TA03"/>
    <s v="5YFBPRHE6HP646816"/>
    <s v="HP646816"/>
    <s v="Corolla"/>
    <n v="2017"/>
    <s v="NO"/>
    <s v="SI"/>
    <d v="2018-02-12T00:00:00"/>
    <x v="0"/>
    <n v="2022"/>
    <x v="1"/>
    <d v="2022-11-30T00:00:00"/>
    <s v="INACTIVO"/>
    <m/>
    <m/>
    <x v="1"/>
    <x v="15"/>
    <s v="Lo vendió"/>
  </r>
  <r>
    <s v="NOVIEMBRE"/>
    <s v="20TA03"/>
    <s v="5YFBPRHE2HP620049"/>
    <s v="HP620049"/>
    <s v="Corolla"/>
    <n v="2017"/>
    <s v="NO"/>
    <s v="SI"/>
    <d v="2017-06-09T00:00:00"/>
    <x v="0"/>
    <n v="2022"/>
    <x v="2"/>
    <d v="2022-11-30T00:00:00"/>
    <s v="CONTACTADO"/>
    <m/>
    <m/>
    <x v="2"/>
    <x v="17"/>
    <s v="Marcamos en 2 ocasiones y el cliente nos cuelga llamada"/>
  </r>
  <r>
    <s v="NOVIEMBRE"/>
    <s v="20TA03"/>
    <s v="5YFBPRHE7HP624534"/>
    <s v="HP624534"/>
    <s v="Corolla"/>
    <n v="2017"/>
    <s v="NO"/>
    <s v="NO EXISTE"/>
    <m/>
    <x v="1"/>
    <m/>
    <x v="3"/>
    <m/>
    <m/>
    <m/>
    <m/>
    <x v="3"/>
    <x v="5"/>
    <m/>
  </r>
  <r>
    <s v="NOVIEMBRE"/>
    <s v="20TA03"/>
    <s v="5YFBURHE0GP531541"/>
    <s v="GP531541"/>
    <s v="Corolla"/>
    <n v="2016"/>
    <s v="NO"/>
    <s v="NO EXISTE"/>
    <m/>
    <x v="1"/>
    <m/>
    <x v="3"/>
    <m/>
    <m/>
    <m/>
    <m/>
    <x v="3"/>
    <x v="5"/>
    <m/>
  </r>
  <r>
    <s v="NOVIEMBRE"/>
    <s v="20TA03"/>
    <s v="5YFBURHE7GP437592"/>
    <s v="GP437592"/>
    <s v="Corolla"/>
    <n v="2016"/>
    <s v="NO"/>
    <s v="SI"/>
    <d v="2018-08-06T00:00:00"/>
    <x v="0"/>
    <n v="2022"/>
    <x v="0"/>
    <d v="2022-11-30T00:00:00"/>
    <s v="NO CONTACTADO"/>
    <m/>
    <m/>
    <x v="0"/>
    <x v="2"/>
    <s v="NUMERO FUERA DEL ARE DE SERVICIO"/>
  </r>
  <r>
    <s v="NOVIEMBRE"/>
    <s v="20TA03"/>
    <s v="5YFBURHE7GP488641"/>
    <s v="GP488641"/>
    <s v="Corolla"/>
    <n v="2016"/>
    <s v="NO"/>
    <s v="SI"/>
    <d v="2020-07-31T00:00:00"/>
    <x v="0"/>
    <n v="2022"/>
    <x v="1"/>
    <d v="2022-11-30T00:00:00"/>
    <s v="CONTACTADO"/>
    <m/>
    <m/>
    <x v="2"/>
    <x v="4"/>
    <s v="se mando whats"/>
  </r>
  <r>
    <s v="NOVIEMBRE"/>
    <s v="20TA03"/>
    <s v="5YFBURHE6GP490350"/>
    <s v="GP490350"/>
    <s v="Corolla"/>
    <n v="2016"/>
    <s v="NO"/>
    <s v="SI"/>
    <s v="NA"/>
    <x v="0"/>
    <n v="2022"/>
    <x v="2"/>
    <d v="2022-11-30T00:00:00"/>
    <s v="INACTIVO"/>
    <m/>
    <m/>
    <x v="1"/>
    <x v="15"/>
    <s v="Unidad Vendida"/>
  </r>
  <r>
    <s v="NOVIEMBRE"/>
    <s v="G0P"/>
    <s v="5TDYK3DC6ES482822"/>
    <s v="ES482822"/>
    <s v="SIENNA"/>
    <n v="2014"/>
    <s v="NO"/>
    <s v="SI"/>
    <s v="NA"/>
    <x v="0"/>
    <n v="2022"/>
    <x v="1"/>
    <d v="2022-11-30T00:00:00"/>
    <s v="INACTIVO"/>
    <m/>
    <m/>
    <x v="1"/>
    <x v="2"/>
    <s v="Numero fuera de serv"/>
  </r>
  <r>
    <s v="NOVIEMBRE"/>
    <s v="G0P"/>
    <s v="5TDYK3DC1ES460954"/>
    <s v="ES460954"/>
    <s v="SIENNA"/>
    <n v="2014"/>
    <s v="NO"/>
    <s v="SI"/>
    <s v="20/10/20217"/>
    <x v="0"/>
    <n v="2022"/>
    <x v="1"/>
    <d v="2022-11-30T00:00:00"/>
    <s v="INACTIVO"/>
    <m/>
    <m/>
    <x v="1"/>
    <x v="2"/>
    <s v="Numero fuera de serv"/>
  </r>
  <r>
    <s v="NOVIEMBRE"/>
    <s v="G0P"/>
    <s v="5TDZK3DC8ES493762"/>
    <s v="ES493762"/>
    <s v="SIENNA"/>
    <n v="2014"/>
    <s v="NO"/>
    <s v="SI"/>
    <s v="NA"/>
    <x v="0"/>
    <n v="2022"/>
    <x v="2"/>
    <d v="2022-11-30T00:00:00"/>
    <s v="NO CONTACTADO"/>
    <m/>
    <m/>
    <x v="0"/>
    <x v="7"/>
    <s v="Sin numero de Contacto en Kepler"/>
  </r>
  <r>
    <s v="NOVIEMBRE"/>
    <s v="G0P"/>
    <s v="5TDYK3DC0ES482976"/>
    <s v="ES482976"/>
    <s v="SIENNA"/>
    <n v="2014"/>
    <s v="NO"/>
    <s v="A NOMBRE DE ALECSA/INMOTION"/>
    <m/>
    <x v="1"/>
    <m/>
    <x v="3"/>
    <m/>
    <m/>
    <m/>
    <m/>
    <x v="3"/>
    <x v="5"/>
    <m/>
  </r>
  <r>
    <s v="NOVIEMBRE"/>
    <s v="G0P"/>
    <s v="5TDYK3DC8ES434626"/>
    <s v="ES434626"/>
    <s v="SIENNA"/>
    <n v="2014"/>
    <s v="NO"/>
    <s v="SI"/>
    <d v="2017-08-25T00:00:00"/>
    <x v="0"/>
    <n v="2022"/>
    <x v="2"/>
    <d v="2022-11-30T00:00:00"/>
    <s v="NO CONTACTADO"/>
    <m/>
    <m/>
    <x v="0"/>
    <x v="7"/>
    <s v="Sin numero de Contacto en Kepler"/>
  </r>
  <r>
    <s v="NOVIEMBRE"/>
    <s v="G0P"/>
    <s v="5TDYK3DC5ES480608"/>
    <s v="ES480608"/>
    <s v="SIENNA"/>
    <n v="2014"/>
    <s v="NO"/>
    <s v="SI"/>
    <s v="NA"/>
    <x v="0"/>
    <n v="2022"/>
    <x v="1"/>
    <d v="2022-11-30T00:00:00"/>
    <s v="INACTIVO"/>
    <m/>
    <m/>
    <x v="1"/>
    <x v="18"/>
    <s v="Otro teléfono"/>
  </r>
  <r>
    <s v="NOVIEMBRE"/>
    <s v="G0P"/>
    <s v="5TDYK3DC7ES494767"/>
    <s v="ES494767"/>
    <s v="SIENNA"/>
    <n v="2014"/>
    <s v="NO"/>
    <s v="SI"/>
    <s v="NA"/>
    <x v="0"/>
    <n v="2022"/>
    <x v="2"/>
    <d v="2022-11-30T00:00:00"/>
    <s v="CONTACTADO"/>
    <m/>
    <m/>
    <x v="2"/>
    <x v="4"/>
    <s v="Se envio msj"/>
  </r>
  <r>
    <s v="NOVIEMBRE"/>
    <s v="G0P"/>
    <s v="5TDYK3DC8ES416482"/>
    <s v="ES416482"/>
    <s v="SIENNA"/>
    <n v="2014"/>
    <s v="NO"/>
    <s v="SI"/>
    <s v="NA"/>
    <x v="0"/>
    <n v="2022"/>
    <x v="0"/>
    <d v="2022-11-30T00:00:00"/>
    <s v="CONTACTADO"/>
    <m/>
    <m/>
    <x v="2"/>
    <x v="4"/>
    <s v="1- SE LE ENVIO WHATS APP"/>
  </r>
  <r>
    <s v="NOVIEMBRE"/>
    <s v="G0P"/>
    <s v="5TDYK3DC3DS280454"/>
    <s v="DS280454"/>
    <s v="SIENNA"/>
    <n v="2013"/>
    <s v="NO"/>
    <s v="SI"/>
    <s v="NA"/>
    <x v="0"/>
    <n v="2022"/>
    <x v="1"/>
    <d v="2022-11-30T00:00:00"/>
    <s v="INACTIVO"/>
    <m/>
    <m/>
    <x v="1"/>
    <x v="2"/>
    <s v="Numero fuera de serv"/>
  </r>
  <r>
    <s v="NOVIEMBRE"/>
    <s v="G0P"/>
    <s v="5TDYK3DC1DS357404"/>
    <s v="DS357404"/>
    <s v="SIENNA"/>
    <n v="2013"/>
    <s v="NO"/>
    <s v="SI"/>
    <s v="NA"/>
    <x v="0"/>
    <n v="2022"/>
    <x v="2"/>
    <d v="2022-11-30T00:00:00"/>
    <s v="CONTACTADO"/>
    <m/>
    <m/>
    <x v="2"/>
    <x v="4"/>
    <s v="Se envio msj"/>
  </r>
  <r>
    <s v="NOVIEMBRE"/>
    <s v="G0P"/>
    <s v="5TDYK3DC2DS294796"/>
    <s v="DS294796"/>
    <s v="SIENNA"/>
    <n v="2013"/>
    <s v="NO"/>
    <s v="SI"/>
    <s v="NA"/>
    <x v="0"/>
    <n v="2022"/>
    <x v="1"/>
    <d v="2022-11-30T00:00:00"/>
    <s v="NO CONTACTADO"/>
    <m/>
    <m/>
    <x v="0"/>
    <x v="1"/>
    <s v="buzon"/>
  </r>
  <r>
    <s v="NOVIEMBRE"/>
    <s v="G0P"/>
    <s v="5TDYK3DC6DS329775"/>
    <s v="DS329775"/>
    <s v="SIENNA"/>
    <n v="2013"/>
    <s v="NO"/>
    <s v="NO"/>
    <m/>
    <x v="1"/>
    <m/>
    <x v="3"/>
    <m/>
    <m/>
    <m/>
    <m/>
    <x v="3"/>
    <x v="5"/>
    <m/>
  </r>
  <r>
    <s v="NOVIEMBRE"/>
    <s v="G0P"/>
    <s v="5TDYK3DC8DS319295"/>
    <s v="DS319295"/>
    <s v="SIENNA"/>
    <n v="2013"/>
    <s v="NO"/>
    <s v="SI"/>
    <s v="NA"/>
    <x v="0"/>
    <n v="2022"/>
    <x v="1"/>
    <d v="2022-11-30T00:00:00"/>
    <s v="NO CONTACTADO"/>
    <m/>
    <m/>
    <x v="0"/>
    <x v="1"/>
    <s v="buzon"/>
  </r>
  <r>
    <s v="NOVIEMBRE"/>
    <s v="G0P"/>
    <s v="5TDKK3DC3DS281318"/>
    <s v="DS281318"/>
    <s v="SIENNA"/>
    <n v="2013"/>
    <s v="NO"/>
    <s v="NO EXISTE"/>
    <m/>
    <x v="1"/>
    <m/>
    <x v="3"/>
    <m/>
    <m/>
    <m/>
    <m/>
    <x v="3"/>
    <x v="5"/>
    <m/>
  </r>
  <r>
    <s v="NOVIEMBRE"/>
    <s v="G0P"/>
    <s v="5TDKK3DC9DS299211"/>
    <s v="DS299211"/>
    <s v="SIENNA"/>
    <n v="2013"/>
    <s v="NO"/>
    <s v="NO EXISTE"/>
    <m/>
    <x v="1"/>
    <m/>
    <x v="3"/>
    <m/>
    <m/>
    <m/>
    <m/>
    <x v="3"/>
    <x v="5"/>
    <m/>
  </r>
  <r>
    <s v="NOVIEMBRE"/>
    <s v="G0P"/>
    <s v="5TDKK3DC9DS319067"/>
    <s v="DS319067"/>
    <s v="SIENNA"/>
    <n v="2013"/>
    <s v="NO"/>
    <s v="SI"/>
    <s v="NA"/>
    <x v="0"/>
    <n v="2022"/>
    <x v="2"/>
    <d v="2022-11-30T00:00:00"/>
    <s v="CONTACTADO"/>
    <m/>
    <m/>
    <x v="2"/>
    <x v="4"/>
    <s v="Se envio msj"/>
  </r>
  <r>
    <s v="NOVIEMBRE"/>
    <s v="G0P"/>
    <s v="5TDYK3DCXDS284369"/>
    <s v="DS284369"/>
    <s v="SIENNA"/>
    <n v="2013"/>
    <s v="NO"/>
    <s v="SI"/>
    <s v="NA"/>
    <x v="0"/>
    <n v="2022"/>
    <x v="0"/>
    <d v="2022-11-30T00:00:00"/>
    <s v="NO CONTACTADO"/>
    <m/>
    <m/>
    <x v="0"/>
    <x v="7"/>
    <s v="NUMERO DE CONTACTO NO EXISTE"/>
  </r>
  <r>
    <s v="NOVIEMBRE"/>
    <s v="G0P"/>
    <s v="5TDKK3DC1DS345954"/>
    <s v="DS345954"/>
    <s v="SIENNA"/>
    <n v="2013"/>
    <s v="NO"/>
    <s v="SI"/>
    <s v="NA"/>
    <x v="0"/>
    <n v="2022"/>
    <x v="1"/>
    <d v="2022-11-30T00:00:00"/>
    <s v="NO CONTACTADO"/>
    <m/>
    <m/>
    <x v="0"/>
    <x v="1"/>
    <s v="buzon"/>
  </r>
  <r>
    <s v="NOVIEMBRE"/>
    <s v="G0P"/>
    <s v="5TDYK3DC9DS285691"/>
    <s v="DS285691"/>
    <s v="SIENNA"/>
    <n v="2013"/>
    <s v="NO"/>
    <s v="A NOMBRE DE ALECSA/INMOTION"/>
    <m/>
    <x v="1"/>
    <m/>
    <x v="3"/>
    <m/>
    <m/>
    <m/>
    <m/>
    <x v="3"/>
    <x v="5"/>
    <m/>
  </r>
  <r>
    <s v="NOVIEMBRE"/>
    <s v="G0P"/>
    <s v="5TDYK3DC0CS223613"/>
    <s v="CS223613"/>
    <s v="SIENNA"/>
    <n v="2012"/>
    <s v="NO"/>
    <s v="A NOMBRE DE ALECSA/INMOTION"/>
    <m/>
    <x v="1"/>
    <m/>
    <x v="3"/>
    <m/>
    <m/>
    <m/>
    <m/>
    <x v="3"/>
    <x v="5"/>
    <m/>
  </r>
  <r>
    <s v="NOVIEMBRE"/>
    <s v="G0P"/>
    <s v="5TDYK3DCXCS243299"/>
    <s v="CS243299"/>
    <s v="SIENNA"/>
    <n v="2012"/>
    <s v="NO"/>
    <s v="NO EXISTE"/>
    <m/>
    <x v="1"/>
    <m/>
    <x v="3"/>
    <m/>
    <m/>
    <m/>
    <m/>
    <x v="3"/>
    <x v="5"/>
    <m/>
  </r>
  <r>
    <s v="NOVIEMBRE"/>
    <s v="G0P"/>
    <s v="5TDYK3DC8CS214643"/>
    <s v="CS214643"/>
    <s v="SIENNA"/>
    <n v="2012"/>
    <s v="NO"/>
    <s v="SI"/>
    <s v="NA"/>
    <x v="0"/>
    <n v="2022"/>
    <x v="2"/>
    <d v="2022-11-30T00:00:00"/>
    <s v="NO CONTACTADO"/>
    <m/>
    <m/>
    <x v="0"/>
    <x v="1"/>
    <s v="Marcamos de la agencia y nos direcciona a buzon "/>
  </r>
  <r>
    <s v="NOVIEMBRE"/>
    <s v="G0P"/>
    <s v="5TDYK3DC3CS213769"/>
    <s v="CS213769"/>
    <s v="SIENNA"/>
    <n v="2012"/>
    <s v="NO"/>
    <s v="SI"/>
    <s v="NA"/>
    <x v="0"/>
    <n v="2022"/>
    <x v="0"/>
    <d v="2022-11-30T00:00:00"/>
    <s v="NO CONTACTADO"/>
    <m/>
    <m/>
    <x v="0"/>
    <x v="7"/>
    <s v="NUMERO DE CONTACTO NO EXISTE"/>
  </r>
  <r>
    <s v="NOVIEMBRE"/>
    <s v="G0P"/>
    <s v="5TDYK3DC9CS206566"/>
    <s v="CS206566"/>
    <s v="SIENNA"/>
    <n v="2012"/>
    <s v="NO"/>
    <s v="SI"/>
    <m/>
    <x v="0"/>
    <n v="2022"/>
    <x v="1"/>
    <d v="2022-11-30T00:00:00"/>
    <s v="INACTIVO"/>
    <m/>
    <m/>
    <x v="1"/>
    <x v="2"/>
    <s v="Numero fuera de serv"/>
  </r>
  <r>
    <s v="NOVIEMBRE"/>
    <s v="G0P"/>
    <s v="5TDYK3DC0CS238869"/>
    <s v="CS238869"/>
    <s v="SIENNA"/>
    <n v="2012"/>
    <s v="NO"/>
    <s v="NO EXISTE"/>
    <m/>
    <x v="1"/>
    <m/>
    <x v="3"/>
    <m/>
    <m/>
    <m/>
    <m/>
    <x v="3"/>
    <x v="5"/>
    <m/>
  </r>
  <r>
    <s v="NOVIEMBRE"/>
    <s v="G0P"/>
    <s v="5TDYK3DC4CS245677"/>
    <s v="CS245677"/>
    <s v="SIENNA"/>
    <n v="2012"/>
    <s v="NO"/>
    <s v="SI"/>
    <s v="NA"/>
    <x v="0"/>
    <n v="2022"/>
    <x v="2"/>
    <d v="2022-11-30T00:00:00"/>
    <s v="CONTACTADO"/>
    <m/>
    <m/>
    <x v="2"/>
    <x v="4"/>
    <s v="Se envio msj"/>
  </r>
  <r>
    <s v="NOVIEMBRE"/>
    <s v="G0P"/>
    <s v="5TDYK3DC2CS220194"/>
    <s v="CS220194"/>
    <s v="SIENNA"/>
    <n v="2012"/>
    <s v="NO"/>
    <s v="A NOMBRE DE ALECSA/INMOTION"/>
    <m/>
    <x v="1"/>
    <m/>
    <x v="3"/>
    <m/>
    <m/>
    <m/>
    <m/>
    <x v="3"/>
    <x v="5"/>
    <m/>
  </r>
  <r>
    <s v="NOVIEMBRE"/>
    <s v="G0P"/>
    <s v="5TDKK3DC0CS244581"/>
    <s v="CS244581"/>
    <s v="SIENNA"/>
    <n v="2012"/>
    <s v="NO"/>
    <s v="SI"/>
    <s v="NA"/>
    <x v="0"/>
    <n v="2022"/>
    <x v="0"/>
    <d v="2022-11-30T00:00:00"/>
    <s v="NO CONTACTADO"/>
    <m/>
    <m/>
    <x v="0"/>
    <x v="1"/>
    <s v="1- MANDA A BUZON DIRECTO"/>
  </r>
  <r>
    <s v="NOVIEMBRE"/>
    <s v="G0P"/>
    <s v="5TDKK3DC2CS213378"/>
    <s v="CS213378"/>
    <s v="SIENNA"/>
    <n v="2012"/>
    <s v="NO"/>
    <s v="NO EXISTE"/>
    <m/>
    <x v="1"/>
    <m/>
    <x v="3"/>
    <m/>
    <m/>
    <m/>
    <m/>
    <x v="3"/>
    <x v="5"/>
    <m/>
  </r>
  <r>
    <s v="NOVIEMBRE"/>
    <s v="G0P"/>
    <s v="5TDKK3DC5CS238873"/>
    <s v="CS238873"/>
    <s v="SIENNA"/>
    <n v="2012"/>
    <s v="NO"/>
    <s v="SI"/>
    <s v="NA"/>
    <x v="0"/>
    <n v="2022"/>
    <x v="1"/>
    <d v="2022-11-30T00:00:00"/>
    <s v="INACTIVO"/>
    <m/>
    <m/>
    <x v="1"/>
    <x v="2"/>
    <s v="Numero fuera de serv"/>
  </r>
  <r>
    <s v="NOVIEMBRE"/>
    <s v="G0P"/>
    <s v="5TDYK3DC0CS213163"/>
    <s v="CS213163"/>
    <s v="SIENNA"/>
    <n v="2012"/>
    <s v="NO"/>
    <s v="A NOMBRE DE ALECSA/INMOTION"/>
    <m/>
    <x v="1"/>
    <m/>
    <x v="3"/>
    <m/>
    <m/>
    <m/>
    <m/>
    <x v="3"/>
    <x v="5"/>
    <m/>
  </r>
  <r>
    <s v="NOVIEMBRE"/>
    <s v="G0P"/>
    <s v="5TDYK3DC2CS245418"/>
    <s v="CS245418"/>
    <s v="SIENNA"/>
    <n v="2012"/>
    <s v="NO"/>
    <s v="NO EXISTE"/>
    <m/>
    <x v="1"/>
    <m/>
    <x v="3"/>
    <m/>
    <m/>
    <m/>
    <m/>
    <x v="3"/>
    <x v="5"/>
    <m/>
  </r>
  <r>
    <s v="NOVIEMBRE"/>
    <s v="G0P"/>
    <s v="5TDYK3DC5CS233523"/>
    <s v="CS233523"/>
    <s v="SIENNA"/>
    <n v="2012"/>
    <s v="NO"/>
    <s v="NO EXISTE"/>
    <m/>
    <x v="1"/>
    <m/>
    <x v="3"/>
    <m/>
    <m/>
    <m/>
    <m/>
    <x v="3"/>
    <x v="5"/>
    <m/>
  </r>
  <r>
    <s v="NOVIEMBRE"/>
    <s v="G0P"/>
    <s v="5TDYK3DC3CS196570"/>
    <s v="CS196570"/>
    <s v="SIENNA"/>
    <n v="2012"/>
    <s v="NO"/>
    <s v="SI"/>
    <s v="NA"/>
    <x v="0"/>
    <n v="2022"/>
    <x v="2"/>
    <d v="2022-11-30T00:00:00"/>
    <s v="NO CONTACTADO"/>
    <m/>
    <m/>
    <x v="0"/>
    <x v="0"/>
    <s v="Marcamos de la agencia y no contestan no cuenta con whats "/>
  </r>
  <r>
    <s v="NOVIEMBRE"/>
    <s v="G0P"/>
    <s v="5TDYK3DC8CS217414"/>
    <s v="CS217414"/>
    <s v="SIENNA"/>
    <n v="2012"/>
    <s v="NO"/>
    <s v="NO EXISTE"/>
    <m/>
    <x v="1"/>
    <m/>
    <x v="3"/>
    <m/>
    <m/>
    <m/>
    <m/>
    <x v="3"/>
    <x v="5"/>
    <m/>
  </r>
  <r>
    <s v="NOVIEMBRE"/>
    <s v="G0P"/>
    <s v="5TDYK3DC5CS243324"/>
    <s v="CS243324"/>
    <s v="SIENNA"/>
    <n v="2012"/>
    <s v="NO"/>
    <s v="NO EXISTE"/>
    <m/>
    <x v="1"/>
    <m/>
    <x v="3"/>
    <m/>
    <m/>
    <m/>
    <m/>
    <x v="3"/>
    <x v="5"/>
    <m/>
  </r>
  <r>
    <s v="NOVIEMBRE"/>
    <s v="G0P"/>
    <s v="5TDYK3DC8CS242510"/>
    <s v="CS242510"/>
    <s v="SIENNA"/>
    <n v="2012"/>
    <s v="NO"/>
    <s v="NO EXISTE"/>
    <m/>
    <x v="1"/>
    <m/>
    <x v="3"/>
    <m/>
    <m/>
    <m/>
    <m/>
    <x v="3"/>
    <x v="5"/>
    <m/>
  </r>
  <r>
    <s v="NOVIEMBRE"/>
    <s v="G0P"/>
    <s v="5TDYK3DCXCS201117"/>
    <s v="CS201117"/>
    <s v="SIENNA"/>
    <n v="2012"/>
    <s v="NO"/>
    <s v="NO EXISTE"/>
    <m/>
    <x v="1"/>
    <m/>
    <x v="3"/>
    <m/>
    <m/>
    <m/>
    <m/>
    <x v="3"/>
    <x v="5"/>
    <m/>
  </r>
  <r>
    <s v="NOVIEMBRE"/>
    <s v="G0P"/>
    <s v="5TDYK3DC7BS126097"/>
    <s v="BS126097"/>
    <s v="SIENNA"/>
    <n v="2011"/>
    <s v="NO"/>
    <s v="SI"/>
    <s v="NA"/>
    <x v="0"/>
    <n v="2022"/>
    <x v="0"/>
    <d v="2022-11-30T00:00:00"/>
    <s v="NO CONTACTADO"/>
    <m/>
    <m/>
    <x v="0"/>
    <x v="1"/>
    <s v="MANDA A BUZON DIRECTO"/>
  </r>
  <r>
    <s v="NOVIEMBRE"/>
    <s v="G0P"/>
    <s v="5TDYK3DC7BS066001"/>
    <s v="BS066001"/>
    <s v="SIENNA"/>
    <n v="2011"/>
    <s v="NO"/>
    <s v="SI"/>
    <s v="NA"/>
    <x v="0"/>
    <n v="2022"/>
    <x v="1"/>
    <d v="2022-11-30T00:00:00"/>
    <s v="NO CONTACTADO"/>
    <m/>
    <m/>
    <x v="0"/>
    <x v="1"/>
    <s v="buzon"/>
  </r>
  <r>
    <s v="NOVIEMBRE"/>
    <s v="G0P"/>
    <s v="5TDYK3DC2BS024769"/>
    <s v="BS024769"/>
    <s v="SIENNA"/>
    <n v="2011"/>
    <s v="NO"/>
    <s v="A NOMBRE DE ALECSA/INMOTION"/>
    <m/>
    <x v="1"/>
    <m/>
    <x v="3"/>
    <m/>
    <m/>
    <m/>
    <m/>
    <x v="3"/>
    <x v="5"/>
    <m/>
  </r>
  <r>
    <s v="NOVIEMBRE"/>
    <s v="G0P"/>
    <s v="5TDYK3DC7BS160718"/>
    <s v="BS160718"/>
    <s v="SIENNA"/>
    <n v="2011"/>
    <s v="NO"/>
    <s v="SI"/>
    <s v="NA"/>
    <x v="0"/>
    <n v="2022"/>
    <x v="2"/>
    <d v="2022-11-30T00:00:00"/>
    <s v="CONTACTADO"/>
    <m/>
    <m/>
    <x v="2"/>
    <x v="4"/>
    <s v="Se envia MSJ"/>
  </r>
  <r>
    <s v="NOVIEMBRE"/>
    <s v="G0P"/>
    <s v="5TDYK3DC0BS117659"/>
    <s v="BS117659"/>
    <s v="SIENNA"/>
    <n v="2011"/>
    <s v="NO"/>
    <s v="NO EXISTE"/>
    <m/>
    <x v="1"/>
    <m/>
    <x v="3"/>
    <m/>
    <m/>
    <m/>
    <m/>
    <x v="3"/>
    <x v="5"/>
    <m/>
  </r>
  <r>
    <s v="NOVIEMBRE"/>
    <s v="G0P"/>
    <s v="5TDYK3DC2BS137850"/>
    <s v="BS137850"/>
    <s v="SIENNA"/>
    <n v="2011"/>
    <s v="NO"/>
    <s v="SI"/>
    <s v="NA"/>
    <x v="0"/>
    <n v="2022"/>
    <x v="0"/>
    <d v="2022-11-30T00:00:00"/>
    <s v="INACTIVO"/>
    <m/>
    <m/>
    <x v="1"/>
    <x v="15"/>
    <s v="YA NO CUENTA CON SU UNIDAD"/>
  </r>
  <r>
    <s v="NOVIEMBRE"/>
    <s v="G0P"/>
    <s v="5TDYK3DC0BS042073"/>
    <s v="BS042073"/>
    <s v="SIENNA"/>
    <n v="2011"/>
    <s v="NO"/>
    <s v="SI"/>
    <s v="NA"/>
    <x v="0"/>
    <n v="2022"/>
    <x v="1"/>
    <d v="2022-11-30T00:00:00"/>
    <s v="NO CONTACTADO"/>
    <m/>
    <m/>
    <x v="0"/>
    <x v="19"/>
    <s v="Sin registro en Kepler"/>
  </r>
  <r>
    <s v="NOVIEMBRE"/>
    <s v="G0P"/>
    <s v="5TDYK3DC8BS025473"/>
    <s v="BS025473"/>
    <s v="SIENNA"/>
    <n v="2011"/>
    <s v="NO"/>
    <s v="SI"/>
    <s v="NA"/>
    <x v="0"/>
    <n v="2022"/>
    <x v="2"/>
    <d v="2022-11-30T00:00:00"/>
    <s v="INACTIVO"/>
    <m/>
    <m/>
    <x v="1"/>
    <x v="15"/>
    <s v="Unidad vendidad"/>
  </r>
  <r>
    <s v="NOVIEMBRE"/>
    <s v="G0P"/>
    <s v="5TDYK3DC0BS008425"/>
    <s v="BS008425"/>
    <s v="SIENNA"/>
    <n v="2011"/>
    <s v="NO"/>
    <s v="NO EXISTE"/>
    <m/>
    <x v="1"/>
    <m/>
    <x v="3"/>
    <m/>
    <m/>
    <m/>
    <m/>
    <x v="3"/>
    <x v="5"/>
    <m/>
  </r>
  <r>
    <s v="NOVIEMBRE"/>
    <s v="G0P"/>
    <s v="5TDYK3DC4BS016687"/>
    <s v="BS016687"/>
    <s v="SIENNA"/>
    <n v="2011"/>
    <s v="NO"/>
    <s v="SI"/>
    <s v="NA"/>
    <x v="0"/>
    <n v="2022"/>
    <x v="0"/>
    <d v="2022-11-30T00:00:00"/>
    <s v="NO CONTACTADO"/>
    <m/>
    <m/>
    <x v="0"/>
    <x v="1"/>
    <s v="1- MANDA A BUZON DIRECTO"/>
  </r>
  <r>
    <s v="NOVIEMBRE"/>
    <s v="G0P"/>
    <s v="5TDYK3DC6BS067673"/>
    <s v="BS067673"/>
    <s v="SIENNA"/>
    <n v="2011"/>
    <s v="NO"/>
    <s v="SI"/>
    <s v="NA"/>
    <x v="0"/>
    <n v="2022"/>
    <x v="1"/>
    <d v="2022-11-30T00:00:00"/>
    <s v="INACTIVO"/>
    <m/>
    <m/>
    <x v="1"/>
    <x v="2"/>
    <s v="Numero fuera de serv"/>
  </r>
  <r>
    <s v="NOVIEMBRE"/>
    <s v="G0P"/>
    <s v="5TDYK3DC7BS152425"/>
    <s v="BS152425"/>
    <s v="SIENNA"/>
    <n v="2011"/>
    <s v="NO"/>
    <s v="SI"/>
    <s v="NA"/>
    <x v="0"/>
    <n v="2022"/>
    <x v="2"/>
    <d v="2022-11-30T00:00:00"/>
    <s v="CONTACTADO"/>
    <m/>
    <m/>
    <x v="2"/>
    <x v="18"/>
    <s v="Marcamos de la agencia y nos indica que al telefono que marcamos no es de la Srita Monica"/>
  </r>
  <r>
    <s v="DICIEMBRE"/>
    <s v="G0P"/>
    <s v="5TDKK3DC2BS039505"/>
    <s v="BS039505"/>
    <s v="SIENNA"/>
    <n v="2011"/>
    <s v="NO"/>
    <s v="NO EXISTE"/>
    <m/>
    <x v="1"/>
    <m/>
    <x v="3"/>
    <m/>
    <m/>
    <m/>
    <m/>
    <x v="3"/>
    <x v="5"/>
    <m/>
  </r>
  <r>
    <s v="DICIEMBRE"/>
    <s v="G0P"/>
    <s v="5TDKK3DC2BS132105"/>
    <s v="BS132105"/>
    <s v="SIENNA"/>
    <n v="2011"/>
    <s v="NO"/>
    <s v="A NOMBRE DE ALECSA/INMOTION"/>
    <m/>
    <x v="1"/>
    <m/>
    <x v="3"/>
    <m/>
    <m/>
    <m/>
    <m/>
    <x v="3"/>
    <x v="5"/>
    <m/>
  </r>
  <r>
    <s v="DICIEMBRE"/>
    <s v="G0P"/>
    <s v="5TDKK3DCXBS162727"/>
    <s v="BS162727"/>
    <s v="SIENNA"/>
    <n v="2011"/>
    <s v="NO"/>
    <s v="A NOMBRE DE ALECSA/INMOTION"/>
    <m/>
    <x v="1"/>
    <m/>
    <x v="3"/>
    <m/>
    <m/>
    <m/>
    <m/>
    <x v="3"/>
    <x v="5"/>
    <m/>
  </r>
  <r>
    <s v="DICIEMBRE"/>
    <s v="G0P"/>
    <s v="5TDZK3DC3BS058966"/>
    <s v="BS058966"/>
    <s v="SIENNA"/>
    <n v="2011"/>
    <s v="NO"/>
    <s v="NO EXISTE"/>
    <m/>
    <x v="1"/>
    <m/>
    <x v="3"/>
    <m/>
    <m/>
    <m/>
    <m/>
    <x v="3"/>
    <x v="5"/>
    <m/>
  </r>
  <r>
    <s v="DICIEMBRE"/>
    <s v="G0P"/>
    <s v="5TDZK3DC8BS051270"/>
    <s v="BS051270"/>
    <s v="SIENNA"/>
    <n v="2011"/>
    <s v="NO"/>
    <s v="A NOMBRE DE ALECSA/INMOTION"/>
    <m/>
    <x v="1"/>
    <m/>
    <x v="3"/>
    <m/>
    <m/>
    <m/>
    <m/>
    <x v="3"/>
    <x v="5"/>
    <m/>
  </r>
  <r>
    <s v="DICIEMBRE"/>
    <s v="G0P"/>
    <s v="5TDKK3DC0BS073605"/>
    <s v="BS073605"/>
    <s v="SIENNA"/>
    <n v="2011"/>
    <s v="NO"/>
    <s v="NO EXISTE"/>
    <m/>
    <x v="1"/>
    <m/>
    <x v="3"/>
    <m/>
    <m/>
    <m/>
    <m/>
    <x v="3"/>
    <x v="5"/>
    <m/>
  </r>
  <r>
    <s v="DICIEMBRE"/>
    <s v="G0P"/>
    <s v="5TDYK3DCXBS055591"/>
    <s v="BS055591"/>
    <s v="SIENNA"/>
    <n v="2011"/>
    <s v="NO"/>
    <s v="NO EXISTE"/>
    <m/>
    <x v="1"/>
    <m/>
    <x v="3"/>
    <m/>
    <m/>
    <m/>
    <m/>
    <x v="3"/>
    <x v="5"/>
    <m/>
  </r>
  <r>
    <s v="DICIEMBRE"/>
    <s v="G0P"/>
    <s v="5TDKK3DC1BS007323"/>
    <s v="BS007323"/>
    <s v="SIENNA"/>
    <n v="2011"/>
    <s v="NO"/>
    <s v="NO EXISTE"/>
    <m/>
    <x v="1"/>
    <m/>
    <x v="3"/>
    <m/>
    <m/>
    <m/>
    <m/>
    <x v="3"/>
    <x v="5"/>
    <m/>
  </r>
  <r>
    <s v="DICIEMBRE"/>
    <s v="G0P"/>
    <s v="5TDKK3DC3BS106676"/>
    <s v="BS106676"/>
    <s v="SIENNA"/>
    <n v="2011"/>
    <s v="NO"/>
    <s v="NO EXISTE"/>
    <m/>
    <x v="1"/>
    <m/>
    <x v="3"/>
    <m/>
    <m/>
    <m/>
    <m/>
    <x v="3"/>
    <x v="5"/>
    <m/>
  </r>
  <r>
    <s v="DICIEMBRE"/>
    <s v="G0P"/>
    <s v="5TDKK3DC6BS097231"/>
    <s v="BS097231"/>
    <s v="SIENNA"/>
    <n v="2011"/>
    <s v="NO"/>
    <s v="SI"/>
    <s v="NA"/>
    <x v="2"/>
    <n v="2022"/>
    <x v="1"/>
    <d v="2022-12-29T00:00:00"/>
    <s v="NO CONTACTADO"/>
    <m/>
    <m/>
    <x v="0"/>
    <x v="1"/>
    <s v="NO TIENE WHATS, MANDA A BUZON, SE MARCA DEL TELEFONO FIJO"/>
  </r>
  <r>
    <s v="DICIEMBRE"/>
    <s v="G0P"/>
    <s v="5TDYK3DC1BS006439"/>
    <s v="BS006439"/>
    <s v="SIENNA"/>
    <n v="2011"/>
    <s v="NO"/>
    <s v="SI"/>
    <s v="NA"/>
    <x v="2"/>
    <n v="2022"/>
    <x v="2"/>
    <d v="2022-12-28T00:00:00"/>
    <s v="CONTACTADO"/>
    <m/>
    <m/>
    <x v="2"/>
    <x v="4"/>
    <s v="Se envia MRS"/>
  </r>
  <r>
    <s v="DICIEMBRE"/>
    <s v="G0P"/>
    <s v="5TDYK3DC5BS123134"/>
    <s v="BS123134"/>
    <s v="SIENNA"/>
    <n v="2011"/>
    <s v="NO"/>
    <s v="NO EXISTE"/>
    <m/>
    <x v="1"/>
    <m/>
    <x v="3"/>
    <m/>
    <m/>
    <m/>
    <m/>
    <x v="3"/>
    <x v="5"/>
    <m/>
  </r>
  <r>
    <s v="DICIEMBRE"/>
    <s v="G0P"/>
    <s v="5TDYK3DC2BS031432"/>
    <s v="BS031432"/>
    <s v="SIENNA"/>
    <n v="2011"/>
    <s v="NO"/>
    <s v="NO EXISTE"/>
    <m/>
    <x v="1"/>
    <m/>
    <x v="3"/>
    <m/>
    <m/>
    <m/>
    <m/>
    <x v="3"/>
    <x v="5"/>
    <m/>
  </r>
  <r>
    <s v="DICIEMBRE"/>
    <s v="G0P"/>
    <s v="5TDKK3DC3BS086350"/>
    <s v="BS086350"/>
    <s v="SIENNA"/>
    <n v="2011"/>
    <s v="NO"/>
    <s v="A NOMBRE DE ALECSA/INMOTION"/>
    <m/>
    <x v="1"/>
    <m/>
    <x v="3"/>
    <m/>
    <m/>
    <m/>
    <m/>
    <x v="3"/>
    <x v="5"/>
    <m/>
  </r>
  <r>
    <s v="DICIEMBRE"/>
    <s v="G0P"/>
    <s v="5TDKK3DC3BS126507"/>
    <s v="BS126507"/>
    <s v="SIENNA"/>
    <n v="2011"/>
    <s v="NO"/>
    <s v="NO EXISTE"/>
    <m/>
    <x v="1"/>
    <m/>
    <x v="3"/>
    <m/>
    <m/>
    <m/>
    <m/>
    <x v="3"/>
    <x v="5"/>
    <m/>
  </r>
  <r>
    <s v="DICIEMBRE"/>
    <s v="G0P"/>
    <s v="5TDZK3DC5BS162911"/>
    <s v="BS162911"/>
    <s v="SIENNA"/>
    <n v="2011"/>
    <s v="NO"/>
    <s v="SI"/>
    <s v="NA"/>
    <x v="2"/>
    <n v="2022"/>
    <x v="0"/>
    <d v="2022-12-29T00:00:00"/>
    <m/>
    <m/>
    <m/>
    <x v="0"/>
    <x v="2"/>
    <s v="1-  NO CONTESTA Y NO TIENE WHATS APP"/>
  </r>
  <r>
    <s v="DICIEMBRE"/>
    <s v="G0P"/>
    <s v="5TDKK3DC9BS153663"/>
    <s v="BS153663"/>
    <s v="SIENNA"/>
    <n v="2011"/>
    <s v="NO"/>
    <s v="SI"/>
    <s v="NA"/>
    <x v="2"/>
    <n v="2022"/>
    <x v="1"/>
    <d v="2022-12-29T00:00:00"/>
    <s v="INACTIVO"/>
    <m/>
    <m/>
    <x v="1"/>
    <x v="15"/>
    <s v="la vendio"/>
  </r>
  <r>
    <s v="DICIEMBRE"/>
    <s v="G0P"/>
    <s v="5TDYK3DCXBS153343"/>
    <s v="BS153343"/>
    <s v="SIENNA"/>
    <n v="2011"/>
    <s v="NO"/>
    <s v="NO EXISTE"/>
    <m/>
    <x v="1"/>
    <m/>
    <x v="3"/>
    <m/>
    <m/>
    <m/>
    <m/>
    <x v="3"/>
    <x v="5"/>
    <m/>
  </r>
  <r>
    <s v="DICIEMBRE"/>
    <s v="G0P"/>
    <s v="2T1BE4EE4DC050417"/>
    <s v="DC050417"/>
    <s v="Corolla"/>
    <n v="2013"/>
    <s v="NO"/>
    <s v="A NOMBRE DE ALECSA/INMOTION"/>
    <m/>
    <x v="1"/>
    <m/>
    <x v="3"/>
    <m/>
    <m/>
    <m/>
    <m/>
    <x v="3"/>
    <x v="5"/>
    <m/>
  </r>
  <r>
    <s v="DICIEMBRE"/>
    <s v="G0P"/>
    <s v="2T1BU4EE5DC026341"/>
    <s v="DC026341"/>
    <s v="Corolla"/>
    <n v="2013"/>
    <s v="NO"/>
    <s v="SOLO CORREO"/>
    <m/>
    <x v="2"/>
    <n v="2022"/>
    <x v="2"/>
    <d v="2022-12-28T00:00:00"/>
    <s v="CONTACTADO"/>
    <m/>
    <m/>
    <x v="0"/>
    <x v="19"/>
    <s v="Sin datos en Kepler para poder Contartar al cliente"/>
  </r>
  <r>
    <s v="DICIEMBRE"/>
    <s v="G0P"/>
    <s v="2T1BU4EEXDC961886"/>
    <s v="DC961886"/>
    <s v="Corolla"/>
    <n v="2013"/>
    <s v="NO"/>
    <s v="A NOMBRE DE ALECSA/INMOTION"/>
    <m/>
    <x v="1"/>
    <m/>
    <x v="3"/>
    <m/>
    <m/>
    <m/>
    <m/>
    <x v="3"/>
    <x v="5"/>
    <m/>
  </r>
  <r>
    <s v="DICIEMBRE"/>
    <s v="G0P"/>
    <s v="2T1BU4EE2DC020433"/>
    <s v="DC020433"/>
    <s v="Corolla"/>
    <n v="2013"/>
    <s v="NO"/>
    <s v="NO EXISTE"/>
    <m/>
    <x v="1"/>
    <m/>
    <x v="3"/>
    <m/>
    <m/>
    <m/>
    <m/>
    <x v="3"/>
    <x v="5"/>
    <m/>
  </r>
  <r>
    <s v="DICIEMBRE"/>
    <s v="G0P"/>
    <s v="2T1BU4EE1DC955684"/>
    <s v="DC955684"/>
    <s v="Corolla"/>
    <n v="2013"/>
    <s v="NO"/>
    <s v="A NOMBRE DE ALECSA/INMOTION"/>
    <m/>
    <x v="1"/>
    <m/>
    <x v="3"/>
    <m/>
    <m/>
    <m/>
    <m/>
    <x v="3"/>
    <x v="5"/>
    <m/>
  </r>
  <r>
    <s v="DICIEMBRE"/>
    <s v="G0P"/>
    <s v="2T1BE4EE3DC050134"/>
    <s v="DC050134"/>
    <s v="Corolla"/>
    <n v="2013"/>
    <s v="NO"/>
    <s v="SI"/>
    <s v="NA"/>
    <x v="2"/>
    <n v="2022"/>
    <x v="0"/>
    <d v="2022-12-29T00:00:00"/>
    <m/>
    <m/>
    <m/>
    <x v="0"/>
    <x v="0"/>
    <s v="1- NO CONTESTA Y NO TIENE WHATS APP"/>
  </r>
  <r>
    <s v="DICIEMBRE"/>
    <s v="G0P"/>
    <s v="2T1BU4EE6DC009550"/>
    <s v="DC009550"/>
    <s v="Corolla"/>
    <n v="2013"/>
    <s v="PERDIDA TOTAL"/>
    <s v="….."/>
    <m/>
    <x v="2"/>
    <n v="2022"/>
    <x v="1"/>
    <d v="2022-12-29T00:00:00"/>
    <s v="INACTIVO"/>
    <m/>
    <m/>
    <x v="1"/>
    <x v="19"/>
    <s v="no aparece el vin "/>
  </r>
  <r>
    <s v="DICIEMBRE"/>
    <s v="G0P"/>
    <s v="2T1BU4EEXDC004786"/>
    <s v="DC004786"/>
    <s v="Corolla"/>
    <n v="2013"/>
    <s v="NO"/>
    <s v="NO EXISTE"/>
    <m/>
    <x v="1"/>
    <m/>
    <x v="3"/>
    <m/>
    <m/>
    <m/>
    <m/>
    <x v="3"/>
    <x v="5"/>
    <m/>
  </r>
  <r>
    <s v="DICIEMBRE"/>
    <s v="G0P"/>
    <s v="2T1BE4EE6DC050161"/>
    <s v="DC050161"/>
    <s v="Corolla"/>
    <n v="2013"/>
    <s v="NO"/>
    <s v="SI"/>
    <s v="NA"/>
    <x v="2"/>
    <n v="2022"/>
    <x v="2"/>
    <d v="2022-12-28T00:00:00"/>
    <s v="CONTACTADO"/>
    <m/>
    <m/>
    <x v="1"/>
    <x v="15"/>
    <s v="unidad vendida"/>
  </r>
  <r>
    <s v="DICIEMBRE"/>
    <s v="G0P"/>
    <s v="2T1BU4EEXDC039599"/>
    <s v="DC039599"/>
    <s v="Corolla"/>
    <n v="2013"/>
    <s v="NO"/>
    <s v="SI"/>
    <s v="NA"/>
    <x v="2"/>
    <n v="2022"/>
    <x v="0"/>
    <d v="2022-12-29T00:00:00"/>
    <m/>
    <m/>
    <m/>
    <x v="0"/>
    <x v="2"/>
    <s v="1-  NO CONTESTA Y NO TIENE WHATS APP"/>
  </r>
  <r>
    <s v="DICIEMBRE"/>
    <s v="G0P"/>
    <s v="2T1BE4EE9CC048564"/>
    <s v="CC048564"/>
    <s v="Corolla"/>
    <n v="2012"/>
    <s v="NO"/>
    <s v="NO EXISTE"/>
    <m/>
    <x v="1"/>
    <m/>
    <x v="3"/>
    <m/>
    <m/>
    <m/>
    <m/>
    <x v="3"/>
    <x v="5"/>
    <m/>
  </r>
  <r>
    <s v="DICIEMBRE"/>
    <s v="G0P"/>
    <s v="2T1BE4EE0CC049344"/>
    <s v="CC049344"/>
    <s v="Corolla"/>
    <n v="2012"/>
    <s v="NO"/>
    <s v="SI"/>
    <s v="NA"/>
    <x v="2"/>
    <n v="2022"/>
    <x v="2"/>
    <d v="2022-12-28T00:00:00"/>
    <s v="CONTACTADO"/>
    <m/>
    <m/>
    <x v="2"/>
    <x v="4"/>
    <s v="Se envia Mrs"/>
  </r>
  <r>
    <s v="DICIEMBRE"/>
    <s v="G0P"/>
    <s v="2T1BE4EE0CC049439"/>
    <s v="CC049439"/>
    <s v="Corolla"/>
    <n v="2012"/>
    <s v="NO"/>
    <s v="SI"/>
    <s v="NA"/>
    <x v="2"/>
    <n v="2022"/>
    <x v="1"/>
    <d v="2022-12-29T00:00:00"/>
    <s v="NO CONTACTADO"/>
    <m/>
    <m/>
    <x v="0"/>
    <x v="1"/>
    <s v="numero fuera de servicio"/>
  </r>
  <r>
    <s v="DICIEMBRE"/>
    <s v="G0P"/>
    <s v="2T1BE4EE3CC049872"/>
    <s v="CC049872"/>
    <s v="Corolla"/>
    <n v="2012"/>
    <s v="NO"/>
    <s v="A NOMBRE DE ASEGURADORA"/>
    <m/>
    <x v="1"/>
    <m/>
    <x v="3"/>
    <m/>
    <m/>
    <m/>
    <m/>
    <x v="3"/>
    <x v="5"/>
    <m/>
  </r>
  <r>
    <s v="DICIEMBRE"/>
    <s v="G0P"/>
    <s v="2T1BE4EE8CC050001"/>
    <s v="CC050001"/>
    <s v="Corolla"/>
    <n v="2012"/>
    <s v="NO"/>
    <s v="NO EXISTE"/>
    <m/>
    <x v="1"/>
    <m/>
    <x v="3"/>
    <m/>
    <m/>
    <m/>
    <m/>
    <x v="3"/>
    <x v="5"/>
    <m/>
  </r>
  <r>
    <s v="DICIEMBRE"/>
    <s v="G0P"/>
    <s v="2T1BU4EE1CC839643"/>
    <s v="CC839643"/>
    <s v="Corolla"/>
    <n v="2012"/>
    <s v="NO"/>
    <s v="NO EXISTE"/>
    <m/>
    <x v="1"/>
    <m/>
    <x v="3"/>
    <m/>
    <m/>
    <m/>
    <m/>
    <x v="3"/>
    <x v="5"/>
    <m/>
  </r>
  <r>
    <s v="DICIEMBRE"/>
    <s v="G0P"/>
    <s v="2T1BE4EE8CC049639"/>
    <s v="CC049639"/>
    <s v="Corolla"/>
    <n v="2012"/>
    <s v="NO"/>
    <s v="NO EXISTE"/>
    <m/>
    <x v="1"/>
    <m/>
    <x v="3"/>
    <m/>
    <m/>
    <m/>
    <m/>
    <x v="3"/>
    <x v="5"/>
    <m/>
  </r>
  <r>
    <s v="DICIEMBRE"/>
    <s v="G0P"/>
    <s v="2T1BU4EE3CC912382"/>
    <s v="CC912382"/>
    <s v="Corolla"/>
    <n v="2012"/>
    <s v="NO"/>
    <s v="NO EXISTE"/>
    <m/>
    <x v="1"/>
    <m/>
    <x v="3"/>
    <m/>
    <m/>
    <m/>
    <m/>
    <x v="3"/>
    <x v="5"/>
    <m/>
  </r>
  <r>
    <s v="DICIEMBRE"/>
    <s v="G0P"/>
    <s v="2T1BU4EE8CC890766"/>
    <s v="CC890766"/>
    <s v="Corolla"/>
    <n v="2012"/>
    <s v="NO"/>
    <s v="SI"/>
    <d v="2018-08-09T00:00:00"/>
    <x v="2"/>
    <n v="2022"/>
    <x v="0"/>
    <d v="2022-12-29T00:00:00"/>
    <m/>
    <m/>
    <m/>
    <x v="2"/>
    <x v="4"/>
    <s v="1- SE LE ENVIO WHATS APP"/>
  </r>
  <r>
    <s v="DICIEMBRE"/>
    <s v="G0P"/>
    <s v="2T1BU4EEXCC876724"/>
    <s v="CC876724"/>
    <s v="Corolla"/>
    <n v="2012"/>
    <s v="SI"/>
    <s v="….."/>
    <m/>
    <x v="2"/>
    <n v="2022"/>
    <x v="2"/>
    <d v="2022-12-28T00:00:00"/>
    <s v="NO CONTACTADO"/>
    <m/>
    <m/>
    <x v="0"/>
    <x v="0"/>
    <s v="Marcamos pero nadie nos responde"/>
  </r>
  <r>
    <s v="DICIEMBRE"/>
    <s v="G0P"/>
    <s v="2T1BU4EE2CC786029"/>
    <s v="CC786029"/>
    <s v="Corolla"/>
    <n v="2012"/>
    <s v="NO"/>
    <s v="NO EXISTE"/>
    <m/>
    <x v="1"/>
    <m/>
    <x v="3"/>
    <m/>
    <m/>
    <m/>
    <m/>
    <x v="3"/>
    <x v="5"/>
    <m/>
  </r>
  <r>
    <s v="DICIEMBRE"/>
    <s v="G0P"/>
    <s v="2T1BU4EE2CC871470"/>
    <s v="CC871470"/>
    <s v="Corolla"/>
    <n v="2012"/>
    <s v="NO"/>
    <s v="NO EXISTE"/>
    <m/>
    <x v="1"/>
    <m/>
    <x v="3"/>
    <m/>
    <m/>
    <m/>
    <m/>
    <x v="3"/>
    <x v="5"/>
    <m/>
  </r>
  <r>
    <s v="DICIEMBRE"/>
    <s v="G0P"/>
    <s v="2T1BU4EE0CC799166"/>
    <s v="CC799166"/>
    <s v="Corolla"/>
    <n v="2012"/>
    <s v="NO"/>
    <s v="NO EXISTE"/>
    <m/>
    <x v="1"/>
    <m/>
    <x v="3"/>
    <m/>
    <m/>
    <m/>
    <m/>
    <x v="3"/>
    <x v="5"/>
    <m/>
  </r>
  <r>
    <s v="DICIEMBRE"/>
    <s v="G0P"/>
    <s v="2T1BE4EE6CC049266"/>
    <s v="CC049266"/>
    <s v="Corolla"/>
    <n v="2012"/>
    <s v="NO"/>
    <s v="A NOMBRE DE ASEGURADORA"/>
    <m/>
    <x v="1"/>
    <m/>
    <x v="3"/>
    <m/>
    <m/>
    <m/>
    <m/>
    <x v="3"/>
    <x v="5"/>
    <m/>
  </r>
  <r>
    <s v="DICIEMBRE"/>
    <s v="G0P"/>
    <s v="2T1BU4EE8CC849487"/>
    <s v="CC849487"/>
    <s v="Corolla"/>
    <n v="2012"/>
    <s v="NO"/>
    <s v="A NOMBRE DE ASEGURADORA"/>
    <m/>
    <x v="1"/>
    <m/>
    <x v="3"/>
    <m/>
    <m/>
    <m/>
    <m/>
    <x v="3"/>
    <x v="5"/>
    <m/>
  </r>
  <r>
    <s v="DICIEMBRE"/>
    <s v="G0P"/>
    <s v="2T1BU4EE4CC808662"/>
    <s v="CC808662"/>
    <s v="Corolla"/>
    <n v="2012"/>
    <s v="NO"/>
    <s v="NO EXISTE"/>
    <m/>
    <x v="1"/>
    <m/>
    <x v="3"/>
    <m/>
    <m/>
    <m/>
    <m/>
    <x v="3"/>
    <x v="5"/>
    <m/>
  </r>
  <r>
    <s v="DICIEMBRE"/>
    <s v="G0P"/>
    <s v="2T1BU4EE4CC912813"/>
    <s v="CC912813"/>
    <s v="Corolla"/>
    <n v="2012"/>
    <s v="NO"/>
    <s v="SI"/>
    <s v="NA"/>
    <x v="2"/>
    <n v="2022"/>
    <x v="1"/>
    <d v="2022-12-29T00:00:00"/>
    <s v="CONTACTADO"/>
    <m/>
    <m/>
    <x v="2"/>
    <x v="16"/>
    <s v="EL MARCA LA SIGUIENTE SEMANA"/>
  </r>
  <r>
    <s v="DICIEMBRE"/>
    <s v="G0P"/>
    <s v="2T1BE4EE0CC049067"/>
    <s v="CC049067"/>
    <s v="Corolla"/>
    <n v="2012"/>
    <s v="NO"/>
    <s v="SI"/>
    <s v="NA"/>
    <x v="2"/>
    <n v="2022"/>
    <x v="0"/>
    <d v="2022-12-29T00:00:00"/>
    <m/>
    <m/>
    <m/>
    <x v="2"/>
    <x v="10"/>
    <s v="1- SE DEJO RECADO CON SU  HIJA"/>
  </r>
  <r>
    <s v="DICIEMBRE"/>
    <s v="G0P"/>
    <s v="2T1BU4EE6CC915082"/>
    <s v="CC915082"/>
    <s v="Corolla"/>
    <n v="2012"/>
    <s v="NO"/>
    <s v="NO EXISTE"/>
    <m/>
    <x v="1"/>
    <m/>
    <x v="3"/>
    <m/>
    <m/>
    <m/>
    <m/>
    <x v="3"/>
    <x v="5"/>
    <m/>
  </r>
  <r>
    <s v="DICIEMBRE"/>
    <s v="G0P"/>
    <s v="2T1BU4EE4CC889565"/>
    <s v="CC889565"/>
    <s v="Corolla"/>
    <n v="2012"/>
    <s v="NO"/>
    <s v="NO EXISTE"/>
    <m/>
    <x v="1"/>
    <m/>
    <x v="3"/>
    <m/>
    <m/>
    <m/>
    <m/>
    <x v="3"/>
    <x v="5"/>
    <m/>
  </r>
  <r>
    <s v="DICIEMBRE"/>
    <s v="G0P"/>
    <s v="2T1BU4EE6CC818531"/>
    <s v="CC818531"/>
    <s v="Corolla"/>
    <n v="2012"/>
    <s v="NO"/>
    <s v="SI"/>
    <d v="2017-06-26T00:00:00"/>
    <x v="2"/>
    <n v="2022"/>
    <x v="2"/>
    <d v="2022-12-28T00:00:00"/>
    <s v="CONTACTADO"/>
    <m/>
    <m/>
    <x v="2"/>
    <x v="4"/>
    <s v="Marcamos y nos direcciona a buzon Emviamos Msj Mrs"/>
  </r>
  <r>
    <s v="DICIEMBRE"/>
    <s v="G0P"/>
    <s v="2T1BU4EE2BC592941"/>
    <s v="BC592941"/>
    <s v="Corolla"/>
    <n v="2011"/>
    <s v="NO"/>
    <s v="SI"/>
    <s v="NA"/>
    <x v="2"/>
    <n v="2022"/>
    <x v="1"/>
    <d v="2022-12-29T00:00:00"/>
    <s v="CONTACTADO"/>
    <m/>
    <m/>
    <x v="2"/>
    <x v="4"/>
    <s v="SE MANDO WHATS"/>
  </r>
  <r>
    <s v="DICIEMBRE"/>
    <s v="G0P"/>
    <s v="2T1BE4EE7BC046925"/>
    <s v="BC046925"/>
    <s v="Corolla"/>
    <n v="2011"/>
    <s v="NO"/>
    <s v="A NOMBRE DE ALECSA/INMOTION"/>
    <m/>
    <x v="1"/>
    <m/>
    <x v="3"/>
    <m/>
    <m/>
    <m/>
    <m/>
    <x v="3"/>
    <x v="5"/>
    <m/>
  </r>
  <r>
    <s v="DICIEMBRE"/>
    <s v="G0P"/>
    <s v="2T1BE4EE7BC048092"/>
    <s v="BC048092"/>
    <s v="Corolla"/>
    <n v="2011"/>
    <s v="NO"/>
    <s v="SI"/>
    <s v="NA"/>
    <x v="2"/>
    <n v="2022"/>
    <x v="0"/>
    <d v="2022-12-29T00:00:00"/>
    <m/>
    <m/>
    <m/>
    <x v="1"/>
    <x v="7"/>
    <s v="1- NUMEROS DE CONTACTO NO EXISTEN"/>
  </r>
  <r>
    <s v="DICIEMBRE"/>
    <s v="G0P"/>
    <s v="2T1BE4EE7BC048450"/>
    <s v="BC048450"/>
    <s v="Corolla"/>
    <n v="2011"/>
    <s v="NO"/>
    <s v="NO EXISTE"/>
    <m/>
    <x v="1"/>
    <m/>
    <x v="3"/>
    <m/>
    <m/>
    <m/>
    <m/>
    <x v="3"/>
    <x v="5"/>
    <m/>
  </r>
  <r>
    <s v="DICIEMBRE"/>
    <s v="G0P"/>
    <s v="2T1BE4EEXBC048295"/>
    <s v="BC048295"/>
    <s v="Corolla"/>
    <n v="2011"/>
    <s v="SI"/>
    <s v="….."/>
    <m/>
    <x v="2"/>
    <n v="2022"/>
    <x v="2"/>
    <d v="2022-12-28T00:00:00"/>
    <s v="NO CONTACTADO"/>
    <m/>
    <m/>
    <x v="1"/>
    <x v="2"/>
    <s v="Marcamos y nos direcciona a numero inactivo"/>
  </r>
  <r>
    <s v="DICIEMBRE"/>
    <s v="G0P"/>
    <s v="2T1BU4EE1BC601936"/>
    <s v="BC601936"/>
    <s v="Corolla"/>
    <n v="2011"/>
    <s v="NO"/>
    <s v="NO EXISTE"/>
    <m/>
    <x v="1"/>
    <m/>
    <x v="3"/>
    <m/>
    <m/>
    <m/>
    <m/>
    <x v="3"/>
    <x v="5"/>
    <m/>
  </r>
  <r>
    <s v="DICIEMBRE"/>
    <s v="G0P"/>
    <s v="2T1BU4EE3BC752762"/>
    <s v="BC752762"/>
    <s v="Corolla"/>
    <n v="2011"/>
    <s v="NO"/>
    <s v="SI"/>
    <s v="NA"/>
    <x v="2"/>
    <n v="2022"/>
    <x v="1"/>
    <d v="2022-12-29T00:00:00"/>
    <s v="CONTACTADO"/>
    <m/>
    <m/>
    <x v="2"/>
    <x v="4"/>
    <s v="SE MANDO WHATS"/>
  </r>
  <r>
    <s v="DICIEMBRE"/>
    <s v="G0P"/>
    <s v="2T1BE4EE9BC047817"/>
    <s v="BC047817"/>
    <s v="Corolla"/>
    <n v="2011"/>
    <s v="NO"/>
    <s v="SI"/>
    <s v="NA"/>
    <x v="2"/>
    <n v="2022"/>
    <x v="0"/>
    <d v="2022-12-29T00:00:00"/>
    <m/>
    <m/>
    <m/>
    <x v="2"/>
    <x v="4"/>
    <s v="1- SE LE ENVIO WHATS APP"/>
  </r>
  <r>
    <s v="DICIEMBRE"/>
    <s v="G0P"/>
    <s v="2T1BU4EE4BC606452"/>
    <s v="BC606452"/>
    <s v="Corolla"/>
    <n v="2011"/>
    <s v="NO"/>
    <s v="SI"/>
    <s v="NA"/>
    <x v="2"/>
    <n v="2022"/>
    <x v="2"/>
    <d v="2022-12-28T00:00:00"/>
    <s v="CONTACTADO"/>
    <m/>
    <m/>
    <x v="2"/>
    <x v="4"/>
    <s v="Marcamos de la agencia y nos Direciona a Buzon enviamos msj de campaña"/>
  </r>
  <r>
    <s v="DICIEMBRE"/>
    <s v="G0P"/>
    <s v="2T1BU4EE3BC547636"/>
    <s v="BC547636"/>
    <s v="Corolla"/>
    <n v="2011"/>
    <s v="NO"/>
    <s v="A NOMBRE DE ALECSA/INMOTION"/>
    <m/>
    <x v="1"/>
    <m/>
    <x v="3"/>
    <m/>
    <m/>
    <m/>
    <m/>
    <x v="3"/>
    <x v="5"/>
    <m/>
  </r>
  <r>
    <s v="DICIEMBRE"/>
    <s v="G0P"/>
    <s v="2T1BU4EEXBC561470"/>
    <s v="BC561470"/>
    <s v="Corolla"/>
    <n v="2011"/>
    <s v="NO"/>
    <s v="NO EXISTE"/>
    <m/>
    <x v="1"/>
    <m/>
    <x v="3"/>
    <m/>
    <m/>
    <m/>
    <m/>
    <x v="3"/>
    <x v="5"/>
    <m/>
  </r>
  <r>
    <s v="DICIEMBRE"/>
    <s v="G0P"/>
    <s v="2T1BU4EE6BC744672"/>
    <s v="BC744672"/>
    <s v="Corolla"/>
    <n v="2011"/>
    <s v="NO"/>
    <s v="SI"/>
    <d v="2017-08-21T00:00:00"/>
    <x v="2"/>
    <n v="2022"/>
    <x v="1"/>
    <d v="2022-12-29T00:00:00"/>
    <s v="CONTACTADO"/>
    <m/>
    <m/>
    <x v="2"/>
    <x v="4"/>
    <s v="SE MANDO WHATS"/>
  </r>
  <r>
    <s v="DICIEMBRE"/>
    <s v="G0P"/>
    <s v="2T1BU4EE0BC609638"/>
    <s v="BC609638"/>
    <s v="Corolla"/>
    <n v="2011"/>
    <s v="NO"/>
    <s v="NO EXISTE"/>
    <m/>
    <x v="1"/>
    <m/>
    <x v="3"/>
    <m/>
    <m/>
    <m/>
    <m/>
    <x v="3"/>
    <x v="5"/>
    <m/>
  </r>
  <r>
    <s v="DICIEMBRE"/>
    <s v="G0P"/>
    <s v="2T1BU4EE2BC625212"/>
    <s v="BC625212"/>
    <s v="Corolla"/>
    <n v="2011"/>
    <s v="NO"/>
    <s v="SI"/>
    <s v="NA"/>
    <x v="2"/>
    <n v="2022"/>
    <x v="0"/>
    <d v="2022-12-29T00:00:00"/>
    <m/>
    <m/>
    <m/>
    <x v="0"/>
    <x v="0"/>
    <s v="1- NO CONTESTA Y NO TIENE WHATS APP"/>
  </r>
  <r>
    <s v="DICIEMBRE"/>
    <s v="G0P"/>
    <s v="2T1BU4EE7BC641051"/>
    <s v="BC641051"/>
    <s v="Corolla"/>
    <n v="2011"/>
    <s v="NO"/>
    <s v="NO EXISTE"/>
    <m/>
    <x v="1"/>
    <m/>
    <x v="3"/>
    <m/>
    <m/>
    <m/>
    <m/>
    <x v="3"/>
    <x v="5"/>
    <m/>
  </r>
  <r>
    <s v="DICIEMBRE"/>
    <s v="G0P"/>
    <s v="2T1BU4EE4BC725702"/>
    <s v="BC725702"/>
    <s v="Corolla"/>
    <n v="2011"/>
    <s v="NO"/>
    <s v="NO EXISTE"/>
    <m/>
    <x v="1"/>
    <m/>
    <x v="3"/>
    <m/>
    <m/>
    <m/>
    <m/>
    <x v="3"/>
    <x v="5"/>
    <m/>
  </r>
  <r>
    <s v="DICIEMBRE"/>
    <s v="G0P"/>
    <s v="2T1BU4EE8BC737822"/>
    <s v="BC737822"/>
    <s v="Corolla"/>
    <n v="2011"/>
    <s v="NO"/>
    <s v="SI"/>
    <d v="2022-10-28T00:00:00"/>
    <x v="2"/>
    <n v="2022"/>
    <x v="2"/>
    <d v="2022-12-28T00:00:00"/>
    <s v="CONTACTADO"/>
    <m/>
    <m/>
    <x v="2"/>
    <x v="4"/>
    <s v="SE ENVIA MRS"/>
  </r>
  <r>
    <s v="DICIEMBRE"/>
    <s v="G0P"/>
    <s v="2T1BE4EE6BC048410"/>
    <s v="BC048410"/>
    <s v="Corolla"/>
    <n v="2011"/>
    <s v="NO"/>
    <s v="SI"/>
    <s v="NA"/>
    <x v="2"/>
    <n v="2022"/>
    <x v="1"/>
    <d v="2022-12-29T00:00:00"/>
    <s v="NO CONTACTADO"/>
    <m/>
    <m/>
    <x v="0"/>
    <x v="1"/>
    <s v="no tiene whats, manda a buzon"/>
  </r>
  <r>
    <s v="DICIEMBRE"/>
    <s v="G0P"/>
    <s v="2T1BE4EE7BC048187"/>
    <s v="BC048187"/>
    <s v="Corolla"/>
    <n v="2011"/>
    <s v="NO"/>
    <s v="NO EXISTE"/>
    <m/>
    <x v="1"/>
    <m/>
    <x v="3"/>
    <m/>
    <m/>
    <m/>
    <m/>
    <x v="3"/>
    <x v="5"/>
    <m/>
  </r>
  <r>
    <s v="DICIEMBRE"/>
    <s v="G0P"/>
    <s v="2T1BU4EE3BC562122"/>
    <s v="BC562122"/>
    <s v="Corolla"/>
    <n v="2011"/>
    <s v="NO"/>
    <s v="SI"/>
    <s v="NA"/>
    <x v="2"/>
    <n v="2022"/>
    <x v="0"/>
    <d v="2022-12-29T00:00:00"/>
    <m/>
    <m/>
    <m/>
    <x v="2"/>
    <x v="4"/>
    <s v="1- SE LE ENVIO WHATS APP"/>
  </r>
  <r>
    <s v="DICIEMBRE"/>
    <s v="G0P"/>
    <s v="2T1BU4EE1BC690620"/>
    <s v="BC690620"/>
    <s v="Corolla"/>
    <n v="2011"/>
    <s v="NO"/>
    <s v="SI"/>
    <s v="NA"/>
    <x v="2"/>
    <n v="2022"/>
    <x v="2"/>
    <d v="2022-12-28T00:00:00"/>
    <s v="CONTACTADO"/>
    <m/>
    <m/>
    <x v="2"/>
    <x v="4"/>
    <s v="SE ENVIA MRS"/>
  </r>
  <r>
    <s v="DICIEMBRE"/>
    <s v="G0P"/>
    <s v="2T1BU4EE5BC635278"/>
    <s v="BC635278"/>
    <s v="Corolla"/>
    <n v="2011"/>
    <s v="NO"/>
    <s v="NO EXISTE"/>
    <m/>
    <x v="1"/>
    <m/>
    <x v="3"/>
    <m/>
    <m/>
    <m/>
    <m/>
    <x v="3"/>
    <x v="5"/>
    <m/>
  </r>
  <r>
    <s v="DICIEMBRE"/>
    <s v="G0P"/>
    <s v="2T1BU4EE3BC611738"/>
    <s v="BC611738"/>
    <s v="Corolla"/>
    <n v="2011"/>
    <s v="NO"/>
    <s v="NO EXISTE"/>
    <m/>
    <x v="1"/>
    <m/>
    <x v="3"/>
    <m/>
    <m/>
    <m/>
    <m/>
    <x v="3"/>
    <x v="5"/>
    <m/>
  </r>
  <r>
    <s v="DICIEMBRE"/>
    <s v="G0P"/>
    <s v="2T1BU4EE3BC739655"/>
    <s v="BC739655"/>
    <s v="Corolla"/>
    <n v="2011"/>
    <s v="NO"/>
    <s v="SOLO CORREO"/>
    <s v="NA"/>
    <x v="2"/>
    <n v="2022"/>
    <x v="1"/>
    <d v="2022-12-29T00:00:00"/>
    <s v="INACTIVO"/>
    <m/>
    <m/>
    <x v="1"/>
    <x v="15"/>
    <s v="Lo vendió"/>
  </r>
  <r>
    <s v="DICIEMBRE"/>
    <s v="G0P"/>
    <s v="2T1BU4EE4BC706986"/>
    <s v="BC706986"/>
    <s v="Corolla"/>
    <n v="2011"/>
    <s v="NO"/>
    <s v="SI"/>
    <s v="NA"/>
    <x v="2"/>
    <n v="2022"/>
    <x v="0"/>
    <d v="2022-12-29T00:00:00"/>
    <m/>
    <m/>
    <m/>
    <x v="0"/>
    <x v="7"/>
    <s v="1- NUMEROS DE CONTACTO NO EXISTEN"/>
  </r>
  <r>
    <s v="DICIEMBRE"/>
    <s v="G0P"/>
    <s v="2T1BU4EE8BC736458"/>
    <s v="BC736458"/>
    <s v="Corolla"/>
    <n v="2011"/>
    <s v="NO"/>
    <s v="SI"/>
    <s v="NA"/>
    <x v="2"/>
    <n v="2022"/>
    <x v="2"/>
    <d v="2022-12-28T00:00:00"/>
    <s v="CONTACTADO"/>
    <m/>
    <m/>
    <x v="2"/>
    <x v="4"/>
    <s v="SERVICIO DE BUZON DE VOZ, ENVI"/>
  </r>
  <r>
    <s v="DICIEMBRE"/>
    <s v="G0P"/>
    <s v="2T1BU4EE9BC538522"/>
    <s v="BC538522"/>
    <s v="Corolla"/>
    <n v="2011"/>
    <s v="NO"/>
    <s v="NO EXISTE"/>
    <m/>
    <x v="1"/>
    <m/>
    <x v="3"/>
    <m/>
    <m/>
    <m/>
    <m/>
    <x v="3"/>
    <x v="5"/>
    <m/>
  </r>
  <r>
    <s v="DICIEMBRE"/>
    <s v="G0P"/>
    <s v="2T1BU4EE9BC553702"/>
    <s v="BC553702"/>
    <s v="Corolla"/>
    <n v="2011"/>
    <s v="NO"/>
    <s v="SI"/>
    <s v="NA"/>
    <x v="2"/>
    <n v="2022"/>
    <x v="1"/>
    <d v="2022-12-29T00:00:00"/>
    <s v="NO CONTACTADO"/>
    <m/>
    <m/>
    <x v="0"/>
    <x v="2"/>
    <s v="Numero fuera de serv"/>
  </r>
  <r>
    <s v="DICIEMBRE"/>
    <s v="G0P"/>
    <s v="2T1BE4EE2BC048288"/>
    <s v="BC048288"/>
    <s v="Corolla"/>
    <n v="2011"/>
    <s v="NO"/>
    <s v="NO EXISTE"/>
    <m/>
    <x v="1"/>
    <m/>
    <x v="3"/>
    <m/>
    <m/>
    <m/>
    <m/>
    <x v="3"/>
    <x v="5"/>
    <m/>
  </r>
  <r>
    <s v="DICIEMBRE"/>
    <s v="G0P"/>
    <s v="2T1BU4EE1BC709098"/>
    <s v="BC709098"/>
    <s v="Corolla"/>
    <n v="2011"/>
    <s v="NO"/>
    <s v="SI"/>
    <s v="NA"/>
    <x v="2"/>
    <n v="2022"/>
    <x v="0"/>
    <d v="2022-12-29T00:00:00"/>
    <m/>
    <m/>
    <m/>
    <x v="2"/>
    <x v="4"/>
    <s v="1- SE LE ENVIO WHATS APP"/>
  </r>
  <r>
    <s v="DICIEMBRE"/>
    <s v="E0M"/>
    <s v="JTDKT9K35A5282636"/>
    <s v="A5282636"/>
    <s v="Yaris HB"/>
    <n v="2010"/>
    <s v="NO"/>
    <s v="SI"/>
    <s v="NA"/>
    <x v="2"/>
    <n v="2022"/>
    <x v="2"/>
    <d v="2022-12-29T00:00:00"/>
    <s v="CONTACTADO"/>
    <m/>
    <m/>
    <x v="2"/>
    <x v="4"/>
    <s v="Marcamos de la agencia suena varias veces pero nos direcciona a numero inactivo, Enviamos msj de campa;a activa"/>
  </r>
  <r>
    <s v="DICIEMBRE"/>
    <s v="E0M"/>
    <s v="JTDKT9K34A5289772"/>
    <s v="A5289772"/>
    <s v="Yaris HB"/>
    <n v="2010"/>
    <s v="NO"/>
    <s v="NO EXISTE"/>
    <m/>
    <x v="1"/>
    <m/>
    <x v="3"/>
    <m/>
    <m/>
    <m/>
    <m/>
    <x v="3"/>
    <x v="5"/>
    <m/>
  </r>
  <r>
    <s v="DICIEMBRE"/>
    <s v="E0M"/>
    <s v="JTDKT9K35A5307180"/>
    <s v="A5307180"/>
    <s v="Yaris HB"/>
    <n v="2010"/>
    <s v="NO"/>
    <s v="NO EXISTE"/>
    <m/>
    <x v="1"/>
    <m/>
    <x v="3"/>
    <m/>
    <m/>
    <m/>
    <m/>
    <x v="3"/>
    <x v="5"/>
    <m/>
  </r>
  <r>
    <s v="DICIEMBRE"/>
    <s v="E0M"/>
    <s v="JTDKT9K33A5281405"/>
    <s v="A5281405"/>
    <s v="Yaris HB"/>
    <n v="2010"/>
    <s v="NO"/>
    <s v="NO EXISTE"/>
    <m/>
    <x v="1"/>
    <m/>
    <x v="3"/>
    <m/>
    <m/>
    <m/>
    <m/>
    <x v="3"/>
    <x v="5"/>
    <m/>
  </r>
  <r>
    <s v="DICIEMBRE"/>
    <s v="E0M"/>
    <s v="JTDKT9K39A5285524"/>
    <s v="A5285524"/>
    <s v="Yaris HB"/>
    <n v="2010"/>
    <s v="NO"/>
    <s v="NO EXISTE"/>
    <m/>
    <x v="1"/>
    <m/>
    <x v="3"/>
    <m/>
    <m/>
    <m/>
    <m/>
    <x v="3"/>
    <x v="5"/>
    <m/>
  </r>
  <r>
    <s v="DICIEMBRE"/>
    <s v="E0M"/>
    <s v="JTDKT9K36A5285528"/>
    <s v="A5285528"/>
    <s v="Yaris HB"/>
    <n v="2010"/>
    <s v="NO"/>
    <s v="A NOMBRE DE ALECSA/INMOTION"/>
    <m/>
    <x v="1"/>
    <m/>
    <x v="3"/>
    <m/>
    <m/>
    <m/>
    <m/>
    <x v="3"/>
    <x v="5"/>
    <m/>
  </r>
  <r>
    <s v="DICIEMBRE"/>
    <s v="E0M"/>
    <s v="JTDKT9K37A5311022"/>
    <s v="A5311022"/>
    <s v="Yaris HB"/>
    <n v="2010"/>
    <s v="NO"/>
    <s v="NO EXISTE"/>
    <m/>
    <x v="1"/>
    <m/>
    <x v="3"/>
    <m/>
    <m/>
    <m/>
    <m/>
    <x v="3"/>
    <x v="5"/>
    <m/>
  </r>
  <r>
    <s v="DICIEMBRE"/>
    <s v="E0M"/>
    <s v="JTDBT9K31A4069432"/>
    <s v="A4069432"/>
    <s v="Yaris SD"/>
    <n v="2010"/>
    <s v="NO"/>
    <s v="NO EXISTE"/>
    <m/>
    <x v="1"/>
    <m/>
    <x v="3"/>
    <m/>
    <m/>
    <m/>
    <m/>
    <x v="3"/>
    <x v="5"/>
    <m/>
  </r>
  <r>
    <s v="DICIEMBRE"/>
    <s v="E0M"/>
    <s v="JTDBT9K37A1375648"/>
    <s v="A1375648"/>
    <s v="Yaris SD"/>
    <n v="2010"/>
    <s v="NO"/>
    <s v="NO EXISTE"/>
    <m/>
    <x v="1"/>
    <m/>
    <x v="3"/>
    <m/>
    <m/>
    <m/>
    <m/>
    <x v="3"/>
    <x v="5"/>
    <m/>
  </r>
  <r>
    <s v="DICIEMBRE"/>
    <s v="E0M"/>
    <s v="JTDBT9K30A1354916"/>
    <s v="A1354916"/>
    <s v="Yaris SD"/>
    <n v="2010"/>
    <s v="NO"/>
    <s v="NO EXISTE"/>
    <m/>
    <x v="1"/>
    <m/>
    <x v="3"/>
    <m/>
    <m/>
    <m/>
    <m/>
    <x v="3"/>
    <x v="5"/>
    <m/>
  </r>
  <r>
    <s v="DICIEMBRE"/>
    <s v="E0M"/>
    <s v="JTDBT9K33A1354988"/>
    <s v="A1354988"/>
    <s v="Yaris SD"/>
    <n v="2010"/>
    <s v="NO"/>
    <s v="NO EXISTE"/>
    <m/>
    <x v="1"/>
    <m/>
    <x v="3"/>
    <m/>
    <m/>
    <m/>
    <m/>
    <x v="3"/>
    <x v="5"/>
    <m/>
  </r>
  <r>
    <s v="DICIEMBRE"/>
    <s v="E0M"/>
    <s v="JTDBT9K30A1354785"/>
    <s v="A1354785"/>
    <s v="Yaris SD"/>
    <n v="2010"/>
    <s v="NO"/>
    <s v="NO EXISTE"/>
    <m/>
    <x v="1"/>
    <m/>
    <x v="3"/>
    <m/>
    <m/>
    <m/>
    <m/>
    <x v="3"/>
    <x v="5"/>
    <m/>
  </r>
  <r>
    <s v="DICIEMBRE"/>
    <s v="E0M"/>
    <s v="JTDKT923695248877"/>
    <s v="95248877"/>
    <s v="Yaris HB"/>
    <n v="2009"/>
    <s v="NO"/>
    <s v="NO EXISTE"/>
    <m/>
    <x v="1"/>
    <m/>
    <x v="3"/>
    <m/>
    <m/>
    <m/>
    <m/>
    <x v="3"/>
    <x v="5"/>
    <m/>
  </r>
  <r>
    <s v="DICIEMBRE"/>
    <s v="E0M"/>
    <s v="JTDKT923195221408"/>
    <s v="95221408"/>
    <s v="Yaris HB"/>
    <n v="2009"/>
    <s v="NO"/>
    <s v="NO EXISTE"/>
    <m/>
    <x v="1"/>
    <m/>
    <x v="3"/>
    <m/>
    <m/>
    <m/>
    <m/>
    <x v="3"/>
    <x v="5"/>
    <m/>
  </r>
  <r>
    <s v="DICIEMBRE"/>
    <s v="E0M"/>
    <s v="JTDKT923095253752"/>
    <s v="95253752"/>
    <s v="Yaris HB"/>
    <n v="2009"/>
    <s v="NO"/>
    <s v="NO EXISTE"/>
    <m/>
    <x v="1"/>
    <m/>
    <x v="3"/>
    <m/>
    <m/>
    <m/>
    <m/>
    <x v="3"/>
    <x v="5"/>
    <m/>
  </r>
  <r>
    <s v="DICIEMBRE"/>
    <s v="E0M"/>
    <s v="JTDBT923891325773"/>
    <s v="91325773"/>
    <s v="Yaris SD"/>
    <n v="2009"/>
    <s v="NO"/>
    <s v="SI"/>
    <s v="NA"/>
    <x v="2"/>
    <n v="2022"/>
    <x v="1"/>
    <d v="2022-12-29T00:00:00"/>
    <s v="NO CONTACTADO"/>
    <m/>
    <m/>
    <x v="0"/>
    <x v="1"/>
    <s v="buzon"/>
  </r>
  <r>
    <s v="DICIEMBRE"/>
    <s v="E0M"/>
    <s v="JTDBT923191303906"/>
    <s v="91303906"/>
    <s v="Yaris SD"/>
    <n v="2009"/>
    <s v="NO"/>
    <s v="NO EXISTE"/>
    <m/>
    <x v="1"/>
    <m/>
    <x v="3"/>
    <m/>
    <m/>
    <m/>
    <m/>
    <x v="3"/>
    <x v="5"/>
    <m/>
  </r>
  <r>
    <s v="DICIEMBRE"/>
    <s v="E0M"/>
    <s v="JTDBT923691325853"/>
    <s v="91325853"/>
    <s v="Yaris SD"/>
    <n v="2009"/>
    <s v="NO"/>
    <s v="NO EXISTE"/>
    <m/>
    <x v="1"/>
    <m/>
    <x v="3"/>
    <m/>
    <m/>
    <m/>
    <m/>
    <x v="3"/>
    <x v="5"/>
    <m/>
  </r>
  <r>
    <s v="DICIEMBRE"/>
    <s v="E0M"/>
    <s v="JTDBT923794058527"/>
    <s v="94058527"/>
    <s v="Yaris SD"/>
    <n v="2009"/>
    <s v="NO"/>
    <s v="NO EXISTE"/>
    <m/>
    <x v="1"/>
    <m/>
    <x v="3"/>
    <m/>
    <m/>
    <m/>
    <m/>
    <x v="3"/>
    <x v="5"/>
    <m/>
  </r>
  <r>
    <s v="DICIEMBRE"/>
    <s v="E0M"/>
    <s v="JTDBT923991349435"/>
    <s v="91349435"/>
    <s v="Yaris SD"/>
    <n v="2009"/>
    <s v="NO"/>
    <s v="NO EXISTE"/>
    <m/>
    <x v="1"/>
    <m/>
    <x v="3"/>
    <m/>
    <m/>
    <m/>
    <m/>
    <x v="3"/>
    <x v="5"/>
    <m/>
  </r>
  <r>
    <s v="DICIEMBRE"/>
    <s v="E0M"/>
    <s v="JTDBT923891348485"/>
    <s v="91348485"/>
    <s v="Yaris SD"/>
    <n v="2009"/>
    <s v="NO"/>
    <s v="SOLO CORREO"/>
    <s v="NA"/>
    <x v="2"/>
    <n v="2022"/>
    <x v="0"/>
    <d v="2022-12-29T00:00:00"/>
    <m/>
    <m/>
    <m/>
    <x v="1"/>
    <x v="7"/>
    <s v="1- CORREO ELECTRONICO INCORRECTO"/>
  </r>
  <r>
    <s v="DICIEMBRE"/>
    <s v="E0M"/>
    <s v="JTDBT923X91324754"/>
    <s v="91324754"/>
    <s v="Yaris SD"/>
    <n v="2009"/>
    <s v="NO"/>
    <s v="NO EXISTE"/>
    <m/>
    <x v="1"/>
    <m/>
    <x v="3"/>
    <m/>
    <m/>
    <m/>
    <m/>
    <x v="3"/>
    <x v="5"/>
    <m/>
  </r>
  <r>
    <s v="DICIEMBRE"/>
    <s v="E0M"/>
    <s v="JTDBT923491323597"/>
    <s v="91323597"/>
    <s v="Yaris SD"/>
    <n v="2009"/>
    <s v="NO"/>
    <s v="NO EXISTE"/>
    <m/>
    <x v="1"/>
    <m/>
    <x v="3"/>
    <m/>
    <m/>
    <m/>
    <m/>
    <x v="3"/>
    <x v="5"/>
    <m/>
  </r>
  <r>
    <s v="DICIEMBRE"/>
    <s v="E0M"/>
    <s v="JTDBT923891323313"/>
    <s v="91323313"/>
    <s v="Yaris SD"/>
    <n v="2009"/>
    <s v="NO"/>
    <s v="NO EXISTE"/>
    <m/>
    <x v="1"/>
    <m/>
    <x v="3"/>
    <m/>
    <m/>
    <m/>
    <m/>
    <x v="3"/>
    <x v="5"/>
    <m/>
  </r>
  <r>
    <s v="DICIEMBRE"/>
    <s v="E0M"/>
    <s v="JTDKT923685156280"/>
    <s v="85156280"/>
    <s v="Yaris HB"/>
    <n v="2008"/>
    <s v="NO"/>
    <s v="NO EXISTE"/>
    <m/>
    <x v="1"/>
    <m/>
    <x v="3"/>
    <m/>
    <m/>
    <m/>
    <m/>
    <x v="3"/>
    <x v="5"/>
    <m/>
  </r>
  <r>
    <s v="DICIEMBRE"/>
    <s v="E0M"/>
    <s v="JTDKT923285173741"/>
    <s v="85173741"/>
    <s v="Yaris HB"/>
    <n v="2008"/>
    <s v="NO"/>
    <s v="NO EXISTE"/>
    <m/>
    <x v="1"/>
    <m/>
    <x v="3"/>
    <m/>
    <m/>
    <m/>
    <m/>
    <x v="3"/>
    <x v="5"/>
    <m/>
  </r>
  <r>
    <s v="DICIEMBRE"/>
    <s v="E0M"/>
    <s v="JTDJT923X85183297"/>
    <s v="85183297"/>
    <s v="Yaris HB"/>
    <n v="2008"/>
    <s v="NO"/>
    <s v="NO EXISTE"/>
    <m/>
    <x v="1"/>
    <m/>
    <x v="3"/>
    <m/>
    <m/>
    <m/>
    <m/>
    <x v="3"/>
    <x v="5"/>
    <m/>
  </r>
  <r>
    <s v="DICIEMBRE"/>
    <s v="E0M"/>
    <s v="JTDKT923885163778"/>
    <s v="85163778"/>
    <s v="Yaris HB"/>
    <n v="2008"/>
    <s v="NO"/>
    <s v="NO EXISTE"/>
    <m/>
    <x v="1"/>
    <m/>
    <x v="3"/>
    <m/>
    <m/>
    <m/>
    <m/>
    <x v="3"/>
    <x v="5"/>
    <m/>
  </r>
  <r>
    <s v="DICIEMBRE"/>
    <s v="E0M"/>
    <s v="JTDKT923X85161921"/>
    <s v="85161921"/>
    <s v="Yaris HB"/>
    <n v="2008"/>
    <s v="NO"/>
    <s v="NO EXISTE"/>
    <m/>
    <x v="1"/>
    <m/>
    <x v="3"/>
    <m/>
    <m/>
    <m/>
    <m/>
    <x v="3"/>
    <x v="5"/>
    <m/>
  </r>
  <r>
    <s v="DICIEMBRE"/>
    <s v="E0M"/>
    <s v="JTDKT923585179033"/>
    <s v="85179033"/>
    <s v="Yaris HB"/>
    <n v="2008"/>
    <s v="NO"/>
    <s v="NO EXISTE"/>
    <m/>
    <x v="1"/>
    <m/>
    <x v="3"/>
    <m/>
    <m/>
    <m/>
    <m/>
    <x v="3"/>
    <x v="5"/>
    <m/>
  </r>
  <r>
    <s v="DICIEMBRE"/>
    <s v="E0M"/>
    <s v="JTDKT923585214038"/>
    <s v="85214038"/>
    <s v="Yaris HB"/>
    <n v="2008"/>
    <s v="NO"/>
    <s v="NO EXISTE"/>
    <m/>
    <x v="1"/>
    <m/>
    <x v="3"/>
    <m/>
    <m/>
    <m/>
    <m/>
    <x v="3"/>
    <x v="5"/>
    <m/>
  </r>
  <r>
    <s v="DICIEMBRE"/>
    <s v="E0M"/>
    <s v="JTDKT923285167616"/>
    <s v="85167616"/>
    <s v="Yaris HB"/>
    <n v="2008"/>
    <s v="NO"/>
    <s v="A NOMBRE DE ALECSA/INMOTION"/>
    <m/>
    <x v="1"/>
    <m/>
    <x v="3"/>
    <m/>
    <m/>
    <m/>
    <m/>
    <x v="3"/>
    <x v="5"/>
    <m/>
  </r>
  <r>
    <s v="DICIEMBRE"/>
    <s v="E0M"/>
    <s v="JTDKT923085159465"/>
    <s v="85159465"/>
    <s v="Yaris HB"/>
    <n v="2008"/>
    <s v="NO"/>
    <s v="NO EXISTE"/>
    <m/>
    <x v="1"/>
    <m/>
    <x v="3"/>
    <m/>
    <m/>
    <m/>
    <m/>
    <x v="3"/>
    <x v="5"/>
    <m/>
  </r>
  <r>
    <s v="DICIEMBRE"/>
    <s v="E0M"/>
    <s v="JTDBT923081234124"/>
    <s v="81234124"/>
    <s v="Yaris SD"/>
    <n v="2008"/>
    <s v="NO"/>
    <s v="NO EXISTE"/>
    <m/>
    <x v="1"/>
    <m/>
    <x v="3"/>
    <m/>
    <m/>
    <m/>
    <m/>
    <x v="3"/>
    <x v="5"/>
    <m/>
  </r>
  <r>
    <s v="DICIEMBRE"/>
    <s v="E0M"/>
    <s v="JTDBT923281199621"/>
    <s v="81199621"/>
    <s v="Yaris SD"/>
    <n v="2008"/>
    <s v="NO"/>
    <s v="NO EXISTE"/>
    <m/>
    <x v="1"/>
    <m/>
    <x v="3"/>
    <m/>
    <m/>
    <m/>
    <m/>
    <x v="3"/>
    <x v="5"/>
    <m/>
  </r>
  <r>
    <s v="DICIEMBRE"/>
    <s v="E0M"/>
    <s v="JTDBT923384004012"/>
    <s v="84004012"/>
    <s v="Yaris SD"/>
    <n v="2008"/>
    <s v="NO"/>
    <s v="NO EXISTE"/>
    <m/>
    <x v="1"/>
    <m/>
    <x v="3"/>
    <m/>
    <m/>
    <m/>
    <m/>
    <x v="3"/>
    <x v="5"/>
    <m/>
  </r>
  <r>
    <s v="DICIEMBRE"/>
    <s v="E0M"/>
    <s v="JTDBT923881221735"/>
    <s v="81221735"/>
    <s v="Yaris SD"/>
    <n v="2008"/>
    <s v="NO"/>
    <s v="NO EXISTE"/>
    <m/>
    <x v="1"/>
    <m/>
    <x v="3"/>
    <m/>
    <m/>
    <m/>
    <m/>
    <x v="3"/>
    <x v="5"/>
    <m/>
  </r>
  <r>
    <s v="DICIEMBRE"/>
    <s v="E0M"/>
    <s v="JTDBT923484007016"/>
    <s v="84007016"/>
    <s v="Yaris SD"/>
    <n v="2008"/>
    <s v="NO"/>
    <s v="NO EXISTE"/>
    <m/>
    <x v="1"/>
    <m/>
    <x v="3"/>
    <m/>
    <m/>
    <m/>
    <m/>
    <x v="3"/>
    <x v="5"/>
    <m/>
  </r>
  <r>
    <s v="DICIEMBRE"/>
    <s v="E0M"/>
    <s v="JTDBT923581269886"/>
    <s v="81269886"/>
    <s v="Yaris SD"/>
    <n v="2008"/>
    <s v="NO"/>
    <s v="NO EXISTE"/>
    <m/>
    <x v="1"/>
    <m/>
    <x v="3"/>
    <m/>
    <m/>
    <m/>
    <m/>
    <x v="3"/>
    <x v="5"/>
    <m/>
  </r>
  <r>
    <s v="DICIEMBRE"/>
    <s v="E0M"/>
    <s v="JTDBT923984018075"/>
    <s v="84018075"/>
    <s v="Yaris SD"/>
    <n v="2008"/>
    <s v="NO"/>
    <s v="NO EXISTE"/>
    <m/>
    <x v="1"/>
    <m/>
    <x v="3"/>
    <m/>
    <m/>
    <m/>
    <m/>
    <x v="3"/>
    <x v="5"/>
    <m/>
  </r>
  <r>
    <s v="DICIEMBRE"/>
    <s v="E0M"/>
    <s v="JTDBT923281251975"/>
    <s v="81251975"/>
    <s v="Yaris SD"/>
    <n v="2008"/>
    <s v="NO"/>
    <s v="NO EXISTE"/>
    <m/>
    <x v="1"/>
    <m/>
    <x v="3"/>
    <m/>
    <m/>
    <m/>
    <m/>
    <x v="3"/>
    <x v="5"/>
    <m/>
  </r>
  <r>
    <s v="DICIEMBRE"/>
    <s v="E0M"/>
    <s v="JTDBT923181257251"/>
    <s v="81257251"/>
    <s v="Yaris SD"/>
    <n v="2008"/>
    <s v="NO"/>
    <s v="NO EXISTE"/>
    <m/>
    <x v="1"/>
    <m/>
    <x v="3"/>
    <m/>
    <m/>
    <m/>
    <m/>
    <x v="3"/>
    <x v="5"/>
    <m/>
  </r>
  <r>
    <s v="DICIEMBRE"/>
    <s v="E0M"/>
    <s v="JTDBT923284013977"/>
    <s v="84013977"/>
    <s v="Yaris SD"/>
    <n v="2008"/>
    <s v="NO"/>
    <s v="NO EXISTE"/>
    <m/>
    <x v="1"/>
    <m/>
    <x v="3"/>
    <m/>
    <m/>
    <m/>
    <m/>
    <x v="3"/>
    <x v="5"/>
    <m/>
  </r>
  <r>
    <s v="DICIEMBRE"/>
    <s v="E0M"/>
    <s v="JTDBT923384006973"/>
    <s v="84006973"/>
    <s v="Yaris SD"/>
    <n v="2008"/>
    <s v="NO"/>
    <s v="NO EXISTE"/>
    <m/>
    <x v="1"/>
    <m/>
    <x v="3"/>
    <m/>
    <m/>
    <m/>
    <m/>
    <x v="3"/>
    <x v="5"/>
    <m/>
  </r>
  <r>
    <s v="DICIEMBRE"/>
    <s v="E0M"/>
    <s v="JTDBT923481228651"/>
    <s v="81228651"/>
    <s v="Yaris SD"/>
    <n v="2008"/>
    <s v="NO"/>
    <s v="NO EXISTE"/>
    <m/>
    <x v="1"/>
    <m/>
    <x v="3"/>
    <m/>
    <m/>
    <m/>
    <m/>
    <x v="3"/>
    <x v="5"/>
    <m/>
  </r>
  <r>
    <s v="DICIEMBRE"/>
    <s v="E0M"/>
    <s v="JTDBT923584019157"/>
    <s v="84019157"/>
    <s v="Yaris SD"/>
    <n v="2008"/>
    <s v="NO"/>
    <s v="NO EXISTE"/>
    <m/>
    <x v="1"/>
    <m/>
    <x v="3"/>
    <m/>
    <m/>
    <m/>
    <m/>
    <x v="3"/>
    <x v="5"/>
    <m/>
  </r>
  <r>
    <s v="DICIEMBRE"/>
    <s v="E0M"/>
    <s v="JTDBT923784005468"/>
    <s v="84005468"/>
    <s v="Yaris SD"/>
    <n v="2008"/>
    <s v="NO"/>
    <s v="SI"/>
    <s v="NA"/>
    <x v="2"/>
    <n v="2022"/>
    <x v="2"/>
    <d v="2022-12-29T00:00:00"/>
    <s v="CONTACTADO"/>
    <m/>
    <m/>
    <x v="2"/>
    <x v="4"/>
    <s v="Enviamos Msj de campana"/>
  </r>
  <r>
    <s v="DICIEMBRE"/>
    <s v="E0M"/>
    <s v="JTDBT923384013180"/>
    <s v="84013180"/>
    <s v="Yaris SD"/>
    <n v="2008"/>
    <s v="NO"/>
    <s v="NO EXISTE"/>
    <m/>
    <x v="1"/>
    <m/>
    <x v="3"/>
    <m/>
    <m/>
    <m/>
    <m/>
    <x v="3"/>
    <x v="5"/>
    <m/>
  </r>
  <r>
    <s v="DICIEMBRE"/>
    <s v="E0M"/>
    <s v="JTDBT923984005276"/>
    <s v="84005276"/>
    <s v="Yaris SD"/>
    <n v="2008"/>
    <s v="NO"/>
    <s v="NO EXISTE"/>
    <m/>
    <x v="1"/>
    <m/>
    <x v="3"/>
    <m/>
    <m/>
    <m/>
    <m/>
    <x v="3"/>
    <x v="5"/>
    <m/>
  </r>
  <r>
    <s v="DICIEMBRE"/>
    <s v="E0M"/>
    <s v="JTDBT923581255342"/>
    <s v="81255342"/>
    <s v="Yaris SD"/>
    <n v="2008"/>
    <s v="NO"/>
    <s v="NO EXISTE"/>
    <m/>
    <x v="1"/>
    <m/>
    <x v="3"/>
    <m/>
    <m/>
    <m/>
    <m/>
    <x v="3"/>
    <x v="5"/>
    <m/>
  </r>
  <r>
    <s v="DICIEMBRE"/>
    <s v="E0M"/>
    <s v="JTDBT923681231485"/>
    <s v="81231485"/>
    <s v="Yaris SD"/>
    <n v="2008"/>
    <s v="NO"/>
    <s v="NO EXISTE"/>
    <m/>
    <x v="1"/>
    <m/>
    <x v="3"/>
    <m/>
    <m/>
    <m/>
    <m/>
    <x v="3"/>
    <x v="5"/>
    <m/>
  </r>
  <r>
    <s v="DICIEMBRE"/>
    <s v="E0M"/>
    <s v="JTDBT923781265211"/>
    <s v="81265211"/>
    <s v="Yaris SD"/>
    <n v="2008"/>
    <s v="NO"/>
    <s v="NO EXISTE"/>
    <m/>
    <x v="1"/>
    <m/>
    <x v="3"/>
    <m/>
    <m/>
    <m/>
    <m/>
    <x v="3"/>
    <x v="5"/>
    <m/>
  </r>
  <r>
    <s v="DICIEMBRE"/>
    <s v="E0M"/>
    <s v="JTDBT923181210270"/>
    <s v="81210270"/>
    <s v="Yaris SD"/>
    <n v="2008"/>
    <s v="NO"/>
    <s v="NO EXISTE"/>
    <m/>
    <x v="1"/>
    <m/>
    <x v="3"/>
    <m/>
    <m/>
    <m/>
    <m/>
    <x v="3"/>
    <x v="5"/>
    <m/>
  </r>
  <r>
    <s v="DICIEMBRE"/>
    <s v="E0M"/>
    <s v="JTDBT923781247453"/>
    <s v="81247453"/>
    <s v="Yaris SD"/>
    <n v="2008"/>
    <s v="NO"/>
    <s v="NO EXISTE"/>
    <m/>
    <x v="1"/>
    <m/>
    <x v="3"/>
    <m/>
    <m/>
    <m/>
    <m/>
    <x v="3"/>
    <x v="5"/>
    <m/>
  </r>
  <r>
    <s v="DICIEMBRE"/>
    <s v="E0M"/>
    <s v="JTDBT923581211437"/>
    <s v="81211437"/>
    <s v="Yaris SD"/>
    <n v="2008"/>
    <s v="NO"/>
    <s v="NO EXISTE"/>
    <m/>
    <x v="1"/>
    <m/>
    <x v="3"/>
    <m/>
    <m/>
    <m/>
    <m/>
    <x v="3"/>
    <x v="5"/>
    <m/>
  </r>
  <r>
    <s v="DICIEMBRE"/>
    <s v="E0M"/>
    <s v="JTDKT923885162078"/>
    <s v="85162078"/>
    <s v="Yaris HB"/>
    <n v="2008"/>
    <s v="NO"/>
    <s v="NO EXISTE"/>
    <m/>
    <x v="1"/>
    <m/>
    <x v="3"/>
    <m/>
    <m/>
    <m/>
    <m/>
    <x v="3"/>
    <x v="5"/>
    <m/>
  </r>
  <r>
    <s v="DICIEMBRE"/>
    <s v="E0M"/>
    <s v="JTDKT923785167126"/>
    <s v="85167126"/>
    <s v="Yaris HB"/>
    <n v="2008"/>
    <s v="NO APLICABLE POR VIN"/>
    <s v="NO APLICABLE POR VIN"/>
    <m/>
    <x v="1"/>
    <m/>
    <x v="3"/>
    <m/>
    <m/>
    <m/>
    <m/>
    <x v="3"/>
    <x v="5"/>
    <m/>
  </r>
  <r>
    <s v="DICIEMBRE"/>
    <s v="E0M"/>
    <s v="JTDKT923585150342"/>
    <s v="85150342"/>
    <s v="Yaris HB"/>
    <n v="2008"/>
    <s v="NO"/>
    <s v="NO EXISTE"/>
    <m/>
    <x v="1"/>
    <m/>
    <x v="3"/>
    <m/>
    <m/>
    <m/>
    <m/>
    <x v="3"/>
    <x v="5"/>
    <m/>
  </r>
  <r>
    <s v="DICIEMBRE"/>
    <s v="E0M"/>
    <s v="JTDKT923285148564"/>
    <s v="85148564"/>
    <s v="Yaris HB"/>
    <n v="2008"/>
    <s v="NO"/>
    <s v="NO"/>
    <m/>
    <x v="1"/>
    <m/>
    <x v="3"/>
    <m/>
    <m/>
    <m/>
    <m/>
    <x v="3"/>
    <x v="5"/>
    <m/>
  </r>
  <r>
    <s v="DICIEMBRE"/>
    <s v="E0M"/>
    <s v="JTDBT923681267449"/>
    <s v="81267449"/>
    <s v="Yaris SD"/>
    <n v="2008"/>
    <s v="NO APLICABLE POR VIN"/>
    <s v="NO APLICABLE POR VIN"/>
    <m/>
    <x v="1"/>
    <m/>
    <x v="3"/>
    <m/>
    <m/>
    <m/>
    <m/>
    <x v="3"/>
    <x v="5"/>
    <m/>
  </r>
  <r>
    <s v="DICIEMBRE"/>
    <s v="E0M"/>
    <s v="JTDBT923381250009"/>
    <s v="81250009"/>
    <s v="Yaris SD"/>
    <n v="2008"/>
    <s v="NO"/>
    <s v="SOLO CORREO"/>
    <s v="NA"/>
    <x v="2"/>
    <n v="2022"/>
    <x v="1"/>
    <d v="2022-12-29T00:00:00"/>
    <s v="NO CONTACTADO"/>
    <m/>
    <m/>
    <x v="1"/>
    <x v="15"/>
    <s v="es el correo de la persona"/>
  </r>
  <r>
    <s v="DICIEMBRE"/>
    <s v="E0M"/>
    <s v="JTDBT923181208647"/>
    <s v="81208647"/>
    <s v="Yaris SD"/>
    <n v="2008"/>
    <s v="NO"/>
    <s v="NO EXISTE"/>
    <m/>
    <x v="1"/>
    <m/>
    <x v="3"/>
    <m/>
    <m/>
    <m/>
    <m/>
    <x v="3"/>
    <x v="5"/>
    <m/>
  </r>
  <r>
    <s v="DICIEMBRE"/>
    <s v="E0M"/>
    <s v="JTDBT923381227040"/>
    <s v="81227040"/>
    <s v="Yaris SD"/>
    <n v="2008"/>
    <s v="NO"/>
    <s v="SI"/>
    <s v="NA"/>
    <x v="2"/>
    <n v="2022"/>
    <x v="0"/>
    <d v="2022-12-29T00:00:00"/>
    <m/>
    <m/>
    <m/>
    <x v="2"/>
    <x v="4"/>
    <s v="1- SE LE ENVIO WHATS APP"/>
  </r>
  <r>
    <s v="DICIEMBRE"/>
    <s v="E0M"/>
    <s v="JTDBT923784008323"/>
    <s v="84008323"/>
    <s v="Yaris SD"/>
    <n v="2008"/>
    <s v="NO APLICABLE POR VIN"/>
    <s v="NO APLICABLE POR VIN"/>
    <m/>
    <x v="1"/>
    <m/>
    <x v="3"/>
    <m/>
    <m/>
    <m/>
    <m/>
    <x v="3"/>
    <x v="5"/>
    <m/>
  </r>
  <r>
    <s v="DICIEMBRE"/>
    <s v="E0M"/>
    <s v="JTDBT923181231393"/>
    <s v="81231393"/>
    <s v="Yaris SD"/>
    <n v="2008"/>
    <s v="NO"/>
    <s v="NO EXISTE"/>
    <m/>
    <x v="1"/>
    <m/>
    <x v="3"/>
    <m/>
    <m/>
    <m/>
    <m/>
    <x v="3"/>
    <x v="5"/>
    <m/>
  </r>
  <r>
    <s v="DICIEMBRE"/>
    <s v="E0M"/>
    <s v="JTDBT923384031078"/>
    <s v="84031078"/>
    <s v="Yaris SD"/>
    <n v="2008"/>
    <s v="NO"/>
    <s v="NO EXISTE"/>
    <m/>
    <x v="1"/>
    <m/>
    <x v="3"/>
    <m/>
    <m/>
    <m/>
    <m/>
    <x v="3"/>
    <x v="5"/>
    <m/>
  </r>
  <r>
    <s v="DICIEMBRE"/>
    <s v="E0M"/>
    <s v="JTDBT923984004032"/>
    <s v="84004032"/>
    <s v="Yaris SD"/>
    <n v="2008"/>
    <s v="NO"/>
    <s v="NO EXISTE"/>
    <m/>
    <x v="1"/>
    <m/>
    <x v="3"/>
    <m/>
    <m/>
    <m/>
    <m/>
    <x v="3"/>
    <x v="5"/>
    <m/>
  </r>
  <r>
    <s v="DICIEMBRE"/>
    <s v="E0M"/>
    <s v="JTDBT923X81226564"/>
    <s v="81226564"/>
    <s v="Yaris SD"/>
    <n v="2008"/>
    <s v="NO APLICABLE POR VIN"/>
    <s v="NO APLICABLE POR VIN"/>
    <m/>
    <x v="1"/>
    <m/>
    <x v="3"/>
    <m/>
    <m/>
    <m/>
    <m/>
    <x v="3"/>
    <x v="5"/>
    <m/>
  </r>
  <r>
    <s v="DICIEMBRE"/>
    <s v="E0M"/>
    <s v="JTDKT923575078914"/>
    <s v="75078914"/>
    <s v="Yaris HB"/>
    <n v="2007"/>
    <s v="NO"/>
    <s v="NO EXISTE"/>
    <m/>
    <x v="1"/>
    <m/>
    <x v="3"/>
    <m/>
    <m/>
    <m/>
    <m/>
    <x v="3"/>
    <x v="5"/>
    <m/>
  </r>
  <r>
    <s v="DICIEMBRE"/>
    <s v="E0M"/>
    <s v="JTDKT923775103683"/>
    <s v="75103683"/>
    <s v="Yaris HB"/>
    <n v="2007"/>
    <s v="NO"/>
    <s v="NO EXISTE"/>
    <m/>
    <x v="1"/>
    <m/>
    <x v="3"/>
    <m/>
    <m/>
    <m/>
    <m/>
    <x v="3"/>
    <x v="5"/>
    <m/>
  </r>
  <r>
    <s v="DICIEMBRE"/>
    <s v="E0M"/>
    <s v="JTDKT923975095439"/>
    <s v="75095439"/>
    <s v="Yaris HB"/>
    <n v="2007"/>
    <s v="NO"/>
    <s v="NO EXISTE"/>
    <m/>
    <x v="1"/>
    <m/>
    <x v="3"/>
    <m/>
    <m/>
    <m/>
    <m/>
    <x v="3"/>
    <x v="5"/>
    <m/>
  </r>
  <r>
    <s v="DICIEMBRE"/>
    <s v="E0M"/>
    <s v="JTDKT923275137644"/>
    <s v="75137644"/>
    <s v="Yaris HB"/>
    <n v="2007"/>
    <s v="NO"/>
    <s v="NO EXISTE"/>
    <m/>
    <x v="1"/>
    <m/>
    <x v="3"/>
    <m/>
    <m/>
    <m/>
    <m/>
    <x v="3"/>
    <x v="5"/>
    <m/>
  </r>
  <r>
    <s v="DICIEMBRE"/>
    <s v="E0M"/>
    <s v="JTDKT923575068562"/>
    <s v="75068562"/>
    <s v="Yaris HB"/>
    <n v="2007"/>
    <s v="NO"/>
    <s v="NO EXISTE"/>
    <m/>
    <x v="1"/>
    <m/>
    <x v="3"/>
    <m/>
    <m/>
    <m/>
    <m/>
    <x v="3"/>
    <x v="5"/>
    <m/>
  </r>
  <r>
    <s v="DICIEMBRE"/>
    <s v="E0M"/>
    <s v="JTDKT923975129086"/>
    <s v="75129086"/>
    <s v="Yaris HB"/>
    <n v="2007"/>
    <s v="NO"/>
    <s v="NO EXISTE"/>
    <m/>
    <x v="1"/>
    <m/>
    <x v="3"/>
    <m/>
    <m/>
    <m/>
    <m/>
    <x v="3"/>
    <x v="5"/>
    <m/>
  </r>
  <r>
    <s v="DICIEMBRE"/>
    <s v="E0M"/>
    <s v="JTDKT923X75072610"/>
    <s v="75072610"/>
    <s v="Yaris HB"/>
    <n v="2007"/>
    <s v="NO"/>
    <s v="NO EXISTE"/>
    <m/>
    <x v="1"/>
    <m/>
    <x v="3"/>
    <m/>
    <m/>
    <m/>
    <m/>
    <x v="3"/>
    <x v="5"/>
    <m/>
  </r>
  <r>
    <s v="DICIEMBRE"/>
    <s v="E0M"/>
    <s v="JTDKT923075096432"/>
    <s v="75096432"/>
    <s v="Yaris HB"/>
    <n v="2007"/>
    <s v="NO"/>
    <s v="SI"/>
    <s v="NA"/>
    <x v="2"/>
    <n v="2022"/>
    <x v="2"/>
    <d v="2022-12-29T00:00:00"/>
    <s v="CONTACTADO"/>
    <m/>
    <m/>
    <x v="2"/>
    <x v="4"/>
    <s v="Enviamos Msj de campana"/>
  </r>
  <r>
    <s v="DICIEMBRE"/>
    <s v="E0M"/>
    <s v="JTDKT923375119475"/>
    <s v="75119475"/>
    <s v="Yaris HB"/>
    <n v="2007"/>
    <s v="NO"/>
    <s v="NO EXISTE"/>
    <m/>
    <x v="1"/>
    <m/>
    <x v="3"/>
    <m/>
    <m/>
    <m/>
    <m/>
    <x v="3"/>
    <x v="5"/>
    <m/>
  </r>
  <r>
    <s v="DICIEMBRE"/>
    <s v="E0M"/>
    <s v="JTDKT923775061080"/>
    <s v="75061080"/>
    <s v="Yaris HB"/>
    <n v="2007"/>
    <s v="NO"/>
    <s v="NO EXISTE"/>
    <m/>
    <x v="1"/>
    <m/>
    <x v="3"/>
    <m/>
    <m/>
    <m/>
    <m/>
    <x v="3"/>
    <x v="5"/>
    <m/>
  </r>
  <r>
    <s v="DICIEMBRE"/>
    <s v="E0M"/>
    <s v="JTDKT923475136835"/>
    <s v="75136835"/>
    <s v="Yaris HB"/>
    <n v="2007"/>
    <s v="NO"/>
    <s v="NO EXISTE"/>
    <m/>
    <x v="1"/>
    <m/>
    <x v="3"/>
    <m/>
    <m/>
    <m/>
    <m/>
    <x v="3"/>
    <x v="5"/>
    <m/>
  </r>
  <r>
    <s v="DICIEMBRE"/>
    <s v="E0M"/>
    <s v="JTDKT923875092595"/>
    <s v="75092595"/>
    <s v="Yaris HB"/>
    <n v="2007"/>
    <s v="NO"/>
    <s v="NO EXISTE"/>
    <m/>
    <x v="1"/>
    <m/>
    <x v="3"/>
    <m/>
    <m/>
    <m/>
    <m/>
    <x v="3"/>
    <x v="5"/>
    <m/>
  </r>
  <r>
    <s v="DICIEMBRE"/>
    <s v="E0M"/>
    <s v="JTDKT923175078313"/>
    <s v="75078313"/>
    <s v="Yaris HB"/>
    <n v="2007"/>
    <s v="NO"/>
    <s v="NO EXISTE"/>
    <m/>
    <x v="1"/>
    <m/>
    <x v="3"/>
    <m/>
    <m/>
    <m/>
    <m/>
    <x v="3"/>
    <x v="5"/>
    <m/>
  </r>
  <r>
    <s v="DICIEMBRE"/>
    <s v="E0M"/>
    <s v="JTDKT923275131052"/>
    <s v="75131052"/>
    <s v="Yaris HB"/>
    <n v="2007"/>
    <s v="NO"/>
    <s v="NO EXISTE"/>
    <m/>
    <x v="1"/>
    <m/>
    <x v="3"/>
    <m/>
    <m/>
    <m/>
    <m/>
    <x v="3"/>
    <x v="5"/>
    <m/>
  </r>
  <r>
    <s v="DICIEMBRE"/>
    <s v="E0M"/>
    <s v="JTDKT923575047047"/>
    <s v="75047047"/>
    <s v="Yaris HB"/>
    <n v="2007"/>
    <s v="NO"/>
    <s v="NO EXISTE"/>
    <m/>
    <x v="1"/>
    <m/>
    <x v="3"/>
    <m/>
    <m/>
    <m/>
    <m/>
    <x v="3"/>
    <x v="5"/>
    <m/>
  </r>
  <r>
    <s v="DICIEMBRE"/>
    <s v="E0M"/>
    <s v="JTDKT923675036719"/>
    <s v="75036719"/>
    <s v="Yaris HB"/>
    <n v="2007"/>
    <s v="NO"/>
    <s v="NO EXISTE"/>
    <m/>
    <x v="1"/>
    <m/>
    <x v="3"/>
    <m/>
    <m/>
    <m/>
    <m/>
    <x v="3"/>
    <x v="5"/>
    <m/>
  </r>
  <r>
    <s v="DICIEMBRE"/>
    <s v="E0M"/>
    <s v="JTDKT923975125393"/>
    <s v="75125393"/>
    <s v="Yaris HB"/>
    <n v="2007"/>
    <s v="NO"/>
    <s v="NO EXISTE"/>
    <m/>
    <x v="1"/>
    <m/>
    <x v="3"/>
    <m/>
    <m/>
    <m/>
    <m/>
    <x v="3"/>
    <x v="5"/>
    <m/>
  </r>
  <r>
    <s v="DICIEMBRE"/>
    <s v="E0M"/>
    <s v="JTDJT923275073889"/>
    <s v="75073889"/>
    <s v="Yaris HB"/>
    <n v="2007"/>
    <s v="NO"/>
    <s v="NO EXISTE"/>
    <m/>
    <x v="1"/>
    <m/>
    <x v="3"/>
    <m/>
    <m/>
    <m/>
    <m/>
    <x v="3"/>
    <x v="5"/>
    <m/>
  </r>
  <r>
    <s v="DICIEMBRE"/>
    <s v="E0M"/>
    <s v="JTDJT923875108998"/>
    <s v="75108998"/>
    <s v="Yaris HB"/>
    <n v="2007"/>
    <s v="NO"/>
    <s v="NO EXISTE"/>
    <m/>
    <x v="1"/>
    <m/>
    <x v="3"/>
    <m/>
    <m/>
    <m/>
    <m/>
    <x v="3"/>
    <x v="5"/>
    <m/>
  </r>
  <r>
    <s v="DICIEMBRE"/>
    <s v="E0M"/>
    <s v="JTDJT923775091319"/>
    <s v="75091319"/>
    <s v="Yaris HB"/>
    <n v="2007"/>
    <s v="NO"/>
    <s v="NO EXISTE"/>
    <m/>
    <x v="1"/>
    <m/>
    <x v="3"/>
    <m/>
    <m/>
    <m/>
    <m/>
    <x v="3"/>
    <x v="5"/>
    <m/>
  </r>
  <r>
    <s v="DICIEMBRE"/>
    <s v="E0M"/>
    <s v="JTDJT923975064199"/>
    <s v="75064199"/>
    <s v="Yaris HB"/>
    <n v="2007"/>
    <s v="NO"/>
    <s v="NO EXISTE"/>
    <m/>
    <x v="1"/>
    <m/>
    <x v="3"/>
    <m/>
    <m/>
    <m/>
    <m/>
    <x v="3"/>
    <x v="5"/>
    <m/>
  </r>
  <r>
    <s v="DICIEMBRE"/>
    <s v="E0M"/>
    <s v="JTDKT923575051597"/>
    <s v="75051597"/>
    <s v="Yaris HB"/>
    <n v="2007"/>
    <s v="NO"/>
    <s v="NO EXISTE"/>
    <m/>
    <x v="1"/>
    <m/>
    <x v="3"/>
    <m/>
    <m/>
    <m/>
    <m/>
    <x v="3"/>
    <x v="5"/>
    <m/>
  </r>
  <r>
    <s v="DICIEMBRE"/>
    <s v="E0M"/>
    <s v="JTDKT923575123186"/>
    <s v="75123186"/>
    <s v="Yaris HB"/>
    <n v="2007"/>
    <s v="NO"/>
    <s v="NO EXISTE"/>
    <m/>
    <x v="1"/>
    <m/>
    <x v="3"/>
    <m/>
    <m/>
    <m/>
    <m/>
    <x v="3"/>
    <x v="5"/>
    <m/>
  </r>
  <r>
    <s v="DICIEMBRE"/>
    <s v="E0M"/>
    <s v="JTDKT923975068211"/>
    <s v="75068211"/>
    <s v="Yaris HB"/>
    <n v="2007"/>
    <s v="NO"/>
    <s v="NO EXISTE"/>
    <m/>
    <x v="1"/>
    <m/>
    <x v="3"/>
    <m/>
    <m/>
    <m/>
    <m/>
    <x v="3"/>
    <x v="5"/>
    <m/>
  </r>
  <r>
    <s v="DICIEMBRE"/>
    <s v="E0M"/>
    <s v="JTDKT923475106606"/>
    <s v="75106606"/>
    <s v="Yaris HB"/>
    <n v="2007"/>
    <s v="NO"/>
    <s v="SI"/>
    <s v="NA"/>
    <x v="2"/>
    <n v="2022"/>
    <x v="1"/>
    <d v="2022-12-29T00:00:00"/>
    <s v="NO CONTACTADO"/>
    <m/>
    <m/>
    <x v="0"/>
    <x v="1"/>
    <s v="no tiene whats, manda a buzon"/>
  </r>
  <r>
    <s v="DICIEMBRE"/>
    <s v="E0M"/>
    <s v="JTDBT923571069072"/>
    <s v="71069072"/>
    <s v="Yaris SD"/>
    <n v="2007"/>
    <s v="NO"/>
    <s v="NO EXISTE"/>
    <m/>
    <x v="1"/>
    <m/>
    <x v="3"/>
    <m/>
    <m/>
    <m/>
    <m/>
    <x v="3"/>
    <x v="5"/>
    <m/>
  </r>
  <r>
    <s v="DICIEMBRE"/>
    <s v="E0M"/>
    <s v="JTDBT923171087536"/>
    <s v="71087536"/>
    <s v="Yaris SD"/>
    <n v="2007"/>
    <s v="NO"/>
    <s v="NO EXISTE"/>
    <m/>
    <x v="1"/>
    <m/>
    <x v="3"/>
    <m/>
    <m/>
    <m/>
    <m/>
    <x v="3"/>
    <x v="5"/>
    <m/>
  </r>
  <r>
    <s v="DICIEMBRE"/>
    <s v="E0M"/>
    <s v="JTDBT923274000516"/>
    <s v="74000516"/>
    <s v="Yaris SD"/>
    <n v="2007"/>
    <s v="NO"/>
    <s v="NO EXISTE"/>
    <m/>
    <x v="1"/>
    <m/>
    <x v="3"/>
    <m/>
    <m/>
    <m/>
    <m/>
    <x v="3"/>
    <x v="5"/>
    <m/>
  </r>
  <r>
    <s v="DICIEMBRE"/>
    <s v="E0M"/>
    <s v="JTDBT923471161774"/>
    <s v="71161774"/>
    <s v="Yaris SD"/>
    <n v="2007"/>
    <s v="NO"/>
    <s v="NO EXISTE"/>
    <m/>
    <x v="1"/>
    <m/>
    <x v="3"/>
    <m/>
    <m/>
    <m/>
    <m/>
    <x v="3"/>
    <x v="5"/>
    <m/>
  </r>
  <r>
    <s v="DICIEMBRE"/>
    <s v="E0M"/>
    <s v="JTDBT923271091336"/>
    <s v="71091336"/>
    <s v="Yaris SD"/>
    <n v="2007"/>
    <s v="NO"/>
    <s v="NO EXISTE"/>
    <m/>
    <x v="1"/>
    <m/>
    <x v="3"/>
    <m/>
    <m/>
    <m/>
    <m/>
    <x v="3"/>
    <x v="5"/>
    <m/>
  </r>
  <r>
    <s v="DICIEMBRE"/>
    <s v="E0M"/>
    <s v="JTDBT923371018959"/>
    <s v="71018959"/>
    <s v="Yaris SD"/>
    <n v="2007"/>
    <s v="NO"/>
    <s v="NO EXISTE"/>
    <m/>
    <x v="1"/>
    <m/>
    <x v="3"/>
    <m/>
    <m/>
    <m/>
    <m/>
    <x v="3"/>
    <x v="5"/>
    <m/>
  </r>
  <r>
    <s v="DICIEMBRE"/>
    <s v="E0M"/>
    <s v="JTDBT923371057082"/>
    <s v="71057082"/>
    <s v="Yaris SD"/>
    <n v="2007"/>
    <s v="NO"/>
    <s v="NO EXISTE"/>
    <m/>
    <x v="1"/>
    <m/>
    <x v="3"/>
    <m/>
    <m/>
    <m/>
    <m/>
    <x v="3"/>
    <x v="5"/>
    <m/>
  </r>
  <r>
    <s v="DICIEMBRE"/>
    <s v="E0M"/>
    <s v="JTDBT923071058593"/>
    <s v="71058593"/>
    <s v="Yaris SD"/>
    <n v="2007"/>
    <s v="NO"/>
    <s v="NO EXISTE"/>
    <m/>
    <x v="1"/>
    <m/>
    <x v="3"/>
    <m/>
    <m/>
    <m/>
    <m/>
    <x v="3"/>
    <x v="5"/>
    <m/>
  </r>
  <r>
    <s v="DICIEMBRE"/>
    <s v="E0M"/>
    <s v="JTDBT923171178788"/>
    <s v="71178788"/>
    <s v="Yaris SD"/>
    <n v="2007"/>
    <s v="NO"/>
    <s v="NO EXISTE"/>
    <m/>
    <x v="1"/>
    <m/>
    <x v="3"/>
    <m/>
    <m/>
    <m/>
    <m/>
    <x v="3"/>
    <x v="5"/>
    <m/>
  </r>
  <r>
    <s v="DICIEMBRE"/>
    <s v="E0M"/>
    <s v="JTDBT923671110213"/>
    <s v="71110213"/>
    <s v="Yaris SD"/>
    <n v="2007"/>
    <s v="NO"/>
    <s v="NO EXISTE"/>
    <m/>
    <x v="1"/>
    <m/>
    <x v="3"/>
    <m/>
    <m/>
    <m/>
    <m/>
    <x v="3"/>
    <x v="5"/>
    <m/>
  </r>
  <r>
    <s v="DICIEMBRE"/>
    <s v="E0M"/>
    <s v="JTDBT923371186410"/>
    <s v="71186410"/>
    <s v="Yaris SD"/>
    <n v="2007"/>
    <s v="NO"/>
    <s v="NO EXISTE"/>
    <m/>
    <x v="1"/>
    <m/>
    <x v="3"/>
    <m/>
    <m/>
    <m/>
    <m/>
    <x v="3"/>
    <x v="5"/>
    <m/>
  </r>
  <r>
    <s v="DICIEMBRE"/>
    <s v="E0M"/>
    <s v="JTDBT923471156591"/>
    <s v="71156591"/>
    <s v="Yaris SD"/>
    <n v="2007"/>
    <s v="NO"/>
    <s v="NO EXISTE"/>
    <m/>
    <x v="1"/>
    <m/>
    <x v="3"/>
    <m/>
    <m/>
    <m/>
    <m/>
    <x v="3"/>
    <x v="5"/>
    <m/>
  </r>
  <r>
    <s v="DICIEMBRE"/>
    <s v="E0M"/>
    <s v="JTDBT923671074085"/>
    <s v="71074085"/>
    <s v="Yaris SD"/>
    <n v="2007"/>
    <s v="NO"/>
    <s v="NO EXISTE"/>
    <m/>
    <x v="1"/>
    <m/>
    <x v="3"/>
    <m/>
    <m/>
    <m/>
    <m/>
    <x v="3"/>
    <x v="5"/>
    <m/>
  </r>
  <r>
    <s v="DICIEMBRE"/>
    <s v="E0M"/>
    <s v="JTDBT923274002279"/>
    <s v="74002279"/>
    <s v="Yaris SD"/>
    <n v="2007"/>
    <s v="NO"/>
    <s v="NO EXISTE"/>
    <m/>
    <x v="1"/>
    <m/>
    <x v="3"/>
    <m/>
    <m/>
    <m/>
    <m/>
    <x v="3"/>
    <x v="5"/>
    <m/>
  </r>
  <r>
    <s v="DICIEMBRE"/>
    <s v="E0M"/>
    <s v="JTDBT923471171107"/>
    <s v="71171107"/>
    <s v="Yaris SD"/>
    <n v="2007"/>
    <s v="NO"/>
    <s v="NO EXISTE"/>
    <m/>
    <x v="1"/>
    <m/>
    <x v="3"/>
    <m/>
    <m/>
    <m/>
    <m/>
    <x v="3"/>
    <x v="5"/>
    <m/>
  </r>
  <r>
    <s v="DICIEMBRE"/>
    <s v="E0M"/>
    <s v="JTDBT923X71058987"/>
    <s v="71058987"/>
    <s v="Yaris SD"/>
    <n v="2007"/>
    <s v="NO"/>
    <s v="NO EXISTE"/>
    <m/>
    <x v="1"/>
    <m/>
    <x v="3"/>
    <m/>
    <m/>
    <m/>
    <m/>
    <x v="3"/>
    <x v="5"/>
    <m/>
  </r>
  <r>
    <s v="DICIEMBRE"/>
    <s v="E0M"/>
    <s v="JTDBT923571078953"/>
    <s v="71078953"/>
    <s v="Yaris SD"/>
    <n v="2007"/>
    <s v="NO"/>
    <s v="NO EXISTE"/>
    <m/>
    <x v="1"/>
    <m/>
    <x v="3"/>
    <m/>
    <m/>
    <m/>
    <m/>
    <x v="3"/>
    <x v="5"/>
    <m/>
  </r>
  <r>
    <s v="DICIEMBRE"/>
    <s v="E0M"/>
    <s v="JTDBT923371087148"/>
    <s v="71087148"/>
    <s v="Yaris SD"/>
    <n v="2007"/>
    <s v="NO"/>
    <s v="NO EXISTE"/>
    <m/>
    <x v="1"/>
    <m/>
    <x v="3"/>
    <m/>
    <m/>
    <m/>
    <m/>
    <x v="3"/>
    <x v="5"/>
    <m/>
  </r>
  <r>
    <s v="DICIEMBRE"/>
    <s v="E0M"/>
    <s v="JTDBT923971024877"/>
    <s v="71024877"/>
    <s v="Yaris SD"/>
    <n v="2007"/>
    <s v="NO"/>
    <s v="NO EXISTE"/>
    <m/>
    <x v="1"/>
    <m/>
    <x v="3"/>
    <m/>
    <m/>
    <m/>
    <m/>
    <x v="3"/>
    <x v="5"/>
    <m/>
  </r>
  <r>
    <s v="DICIEMBRE"/>
    <s v="E0M"/>
    <s v="JTDBT923571082372"/>
    <s v="71082372"/>
    <s v="Yaris SD"/>
    <n v="2007"/>
    <s v="NO"/>
    <s v="NO EXISTE"/>
    <m/>
    <x v="1"/>
    <m/>
    <x v="3"/>
    <m/>
    <m/>
    <m/>
    <m/>
    <x v="3"/>
    <x v="5"/>
    <m/>
  </r>
  <r>
    <s v="DICIEMBRE"/>
    <s v="E0M"/>
    <s v="JTDBT923571118495"/>
    <s v="71118495"/>
    <s v="Yaris SD"/>
    <n v="2007"/>
    <s v="NO"/>
    <s v="NO EXISTE"/>
    <m/>
    <x v="1"/>
    <m/>
    <x v="3"/>
    <m/>
    <m/>
    <m/>
    <m/>
    <x v="3"/>
    <x v="5"/>
    <m/>
  </r>
  <r>
    <s v="DICIEMBRE"/>
    <s v="E0M"/>
    <s v="JTDBT923X71057595"/>
    <s v="71057595"/>
    <s v="Yaris SD"/>
    <n v="2007"/>
    <s v="NO"/>
    <s v="NO EXISTE"/>
    <m/>
    <x v="1"/>
    <m/>
    <x v="3"/>
    <m/>
    <m/>
    <m/>
    <m/>
    <x v="3"/>
    <x v="5"/>
    <m/>
  </r>
  <r>
    <s v="DICIEMBRE"/>
    <s v="E0M"/>
    <s v="JTDBT923X71056348"/>
    <s v="71056348"/>
    <s v="Yaris SD"/>
    <n v="2007"/>
    <s v="NO"/>
    <s v="NO EXISTE"/>
    <m/>
    <x v="1"/>
    <m/>
    <x v="3"/>
    <m/>
    <m/>
    <m/>
    <m/>
    <x v="3"/>
    <x v="5"/>
    <m/>
  </r>
  <r>
    <s v="DICIEMBRE"/>
    <s v="E0M"/>
    <s v="JTDBT923571071663"/>
    <s v="71071663"/>
    <s v="Yaris SD"/>
    <n v="2007"/>
    <s v="NO"/>
    <s v="SI"/>
    <s v="NA"/>
    <x v="2"/>
    <n v="2022"/>
    <x v="0"/>
    <d v="2022-12-29T00:00:00"/>
    <m/>
    <m/>
    <m/>
    <x v="0"/>
    <x v="7"/>
    <s v="1- NUMEROS DE CONTACTO NO EXISTEN"/>
  </r>
  <r>
    <s v="DICIEMBRE"/>
    <s v="E0M"/>
    <s v="JTDBT923571148578"/>
    <s v="71148578"/>
    <s v="Yaris SD"/>
    <n v="2007"/>
    <s v="NO"/>
    <s v="SI"/>
    <m/>
    <x v="2"/>
    <n v="2022"/>
    <x v="2"/>
    <d v="2022-12-29T00:00:00"/>
    <s v="NO CONTACTADO"/>
    <m/>
    <m/>
    <x v="0"/>
    <x v="19"/>
    <s v="Numero de serie no lo reconoce kepler"/>
  </r>
  <r>
    <s v="DICIEMBRE"/>
    <s v="E0M"/>
    <s v="JTDBT923071030499"/>
    <s v="71030499"/>
    <s v="Yaris SD"/>
    <n v="2007"/>
    <s v="NO"/>
    <s v="NO EXISTE"/>
    <m/>
    <x v="1"/>
    <m/>
    <x v="3"/>
    <m/>
    <m/>
    <m/>
    <m/>
    <x v="3"/>
    <x v="5"/>
    <m/>
  </r>
  <r>
    <s v="DICIEMBRE"/>
    <s v="E0M"/>
    <s v="JTDBT923171109244"/>
    <s v="71109244"/>
    <s v="Yaris SD"/>
    <n v="2007"/>
    <s v="NO"/>
    <s v="SI"/>
    <s v="NA"/>
    <x v="2"/>
    <n v="2022"/>
    <x v="1"/>
    <d v="2022-12-29T00:00:00"/>
    <s v="NO CONTACTADO"/>
    <m/>
    <m/>
    <x v="0"/>
    <x v="1"/>
    <s v="no tiene whats, manda a buzon"/>
  </r>
  <r>
    <s v="DICIEMBRE"/>
    <s v="E0M"/>
    <s v="JTDBT923271089439"/>
    <s v="71089439"/>
    <s v="Yaris SD"/>
    <n v="2007"/>
    <s v="NO"/>
    <s v="NO EXISTE"/>
    <m/>
    <x v="1"/>
    <m/>
    <x v="3"/>
    <m/>
    <m/>
    <m/>
    <m/>
    <x v="3"/>
    <x v="5"/>
    <m/>
  </r>
  <r>
    <s v="DICIEMBRE"/>
    <s v="E0M"/>
    <s v="JTDBT923371107639"/>
    <s v="71107639"/>
    <s v="Yaris SD"/>
    <n v="2007"/>
    <s v="NO"/>
    <s v="NO EXISTE"/>
    <m/>
    <x v="1"/>
    <m/>
    <x v="3"/>
    <m/>
    <m/>
    <m/>
    <m/>
    <x v="3"/>
    <x v="5"/>
    <m/>
  </r>
  <r>
    <s v="DICIEMBRE"/>
    <s v="E0M"/>
    <s v="JTDBT923471094920"/>
    <s v="71094920"/>
    <s v="Yaris SD"/>
    <n v="2007"/>
    <s v="NO"/>
    <s v="NO EXISTE"/>
    <m/>
    <x v="1"/>
    <m/>
    <x v="3"/>
    <m/>
    <m/>
    <m/>
    <m/>
    <x v="3"/>
    <x v="5"/>
    <m/>
  </r>
  <r>
    <s v="DICIEMBRE"/>
    <s v="E0M"/>
    <s v="JTDBT923474001151"/>
    <s v="74001151"/>
    <s v="Yaris SD"/>
    <n v="2007"/>
    <s v="NO"/>
    <s v="SOLO CORREO"/>
    <s v="NA"/>
    <x v="2"/>
    <n v="2022"/>
    <x v="0"/>
    <d v="2022-12-29T00:00:00"/>
    <m/>
    <m/>
    <m/>
    <x v="1"/>
    <x v="7"/>
    <s v="1- CORREO ELECTRONICO INCORRECTO"/>
  </r>
  <r>
    <s v="DICIEMBRE"/>
    <s v="E0M"/>
    <s v="JTDBT923571008269"/>
    <s v="71008269"/>
    <s v="Yaris SD"/>
    <n v="2007"/>
    <s v="NO"/>
    <s v="NO EXISTE"/>
    <m/>
    <x v="1"/>
    <m/>
    <x v="3"/>
    <m/>
    <m/>
    <m/>
    <m/>
    <x v="3"/>
    <x v="5"/>
    <m/>
  </r>
  <r>
    <s v="DICIEMBRE"/>
    <s v="E0M"/>
    <s v="JTDBT923771165799"/>
    <s v="71165799"/>
    <s v="Yaris SD"/>
    <n v="2007"/>
    <s v="NO"/>
    <s v="NO EXISTE"/>
    <m/>
    <x v="1"/>
    <m/>
    <x v="3"/>
    <m/>
    <m/>
    <m/>
    <m/>
    <x v="3"/>
    <x v="5"/>
    <m/>
  </r>
  <r>
    <s v="DICIEMBRE"/>
    <s v="E0M"/>
    <s v="JTDBT923871075951"/>
    <s v="71075951"/>
    <s v="Yaris SD"/>
    <n v="2007"/>
    <s v="NO"/>
    <s v="NO EXISTE"/>
    <m/>
    <x v="1"/>
    <m/>
    <x v="3"/>
    <m/>
    <m/>
    <m/>
    <m/>
    <x v="3"/>
    <x v="5"/>
    <m/>
  </r>
  <r>
    <s v="DICIEMBRE"/>
    <s v="E0M"/>
    <s v="JTDKT923875080222"/>
    <s v="75080222"/>
    <s v="Yaris HB"/>
    <n v="2007"/>
    <s v="NO"/>
    <s v="NO EXISTE"/>
    <m/>
    <x v="1"/>
    <m/>
    <x v="3"/>
    <m/>
    <m/>
    <m/>
    <m/>
    <x v="3"/>
    <x v="5"/>
    <m/>
  </r>
  <r>
    <s v="DICIEMBRE"/>
    <s v="E0M"/>
    <s v="JTDKT923175096665"/>
    <s v="75096665"/>
    <s v="Yaris HB"/>
    <n v="2007"/>
    <s v="NO"/>
    <s v="NO EXISTE"/>
    <m/>
    <x v="1"/>
    <m/>
    <x v="3"/>
    <m/>
    <m/>
    <m/>
    <m/>
    <x v="3"/>
    <x v="5"/>
    <m/>
  </r>
  <r>
    <s v="DICIEMBRE"/>
    <s v="E0M"/>
    <s v="JTDKT923075105808"/>
    <s v="75105808"/>
    <s v="Yaris HB"/>
    <n v="2007"/>
    <s v="NO"/>
    <s v="NO EXISTE"/>
    <m/>
    <x v="1"/>
    <m/>
    <x v="3"/>
    <m/>
    <m/>
    <m/>
    <m/>
    <x v="3"/>
    <x v="5"/>
    <m/>
  </r>
  <r>
    <s v="DICIEMBRE"/>
    <s v="E0M"/>
    <s v="JTDKT923X75131185"/>
    <s v="75131185"/>
    <s v="Yaris HB"/>
    <n v="2007"/>
    <s v="NO"/>
    <s v="NO EXISTE"/>
    <m/>
    <x v="1"/>
    <m/>
    <x v="3"/>
    <m/>
    <m/>
    <m/>
    <m/>
    <x v="3"/>
    <x v="5"/>
    <m/>
  </r>
  <r>
    <s v="DICIEMBRE"/>
    <s v="E0M"/>
    <s v="JTDBT923071115858"/>
    <s v="71115858"/>
    <s v="Yaris SD"/>
    <n v="2007"/>
    <s v="NO"/>
    <s v="NO EXISTE"/>
    <m/>
    <x v="1"/>
    <m/>
    <x v="3"/>
    <m/>
    <m/>
    <m/>
    <m/>
    <x v="3"/>
    <x v="5"/>
    <m/>
  </r>
  <r>
    <s v="DICIEMBRE"/>
    <s v="E0M"/>
    <s v="JTDBT923371052206"/>
    <s v="71052206"/>
    <s v="Yaris SD"/>
    <n v="2007"/>
    <s v="NO APLICABLE POR VIN"/>
    <s v="NO APLICABLE POR VIN"/>
    <m/>
    <x v="1"/>
    <m/>
    <x v="3"/>
    <m/>
    <m/>
    <m/>
    <m/>
    <x v="3"/>
    <x v="5"/>
    <m/>
  </r>
  <r>
    <s v="DICIEMBRE"/>
    <s v="E0M"/>
    <s v="JTDBT923371160809"/>
    <s v="71160809"/>
    <s v="Yaris SD"/>
    <n v="2007"/>
    <s v="NO APLICABLE POR VIN"/>
    <s v="NO APLICABLE POR VIN"/>
    <m/>
    <x v="1"/>
    <m/>
    <x v="3"/>
    <m/>
    <m/>
    <m/>
    <m/>
    <x v="3"/>
    <x v="5"/>
    <m/>
  </r>
  <r>
    <s v="DICIEMBRE"/>
    <s v="E0M"/>
    <s v="JTDBT923671088018"/>
    <s v="71088018"/>
    <s v="Yaris SD"/>
    <n v="2007"/>
    <s v="NO APLICABLE POR VIN"/>
    <s v="NO APLICABLE POR VIN"/>
    <m/>
    <x v="1"/>
    <m/>
    <x v="3"/>
    <m/>
    <m/>
    <m/>
    <m/>
    <x v="3"/>
    <x v="5"/>
    <m/>
  </r>
  <r>
    <s v="DICIEMBRE"/>
    <s v="E0M"/>
    <s v="JTDBT923171125251"/>
    <s v="71125251"/>
    <s v="Yaris SD"/>
    <n v="2007"/>
    <s v="NO"/>
    <s v="NO EXISTE"/>
    <m/>
    <x v="1"/>
    <m/>
    <x v="3"/>
    <m/>
    <m/>
    <m/>
    <m/>
    <x v="3"/>
    <x v="5"/>
    <m/>
  </r>
  <r>
    <s v="DICIEMBRE"/>
    <s v="E0M"/>
    <s v="JTDBT923971094721"/>
    <s v="71094721"/>
    <s v="Yaris SD"/>
    <n v="2007"/>
    <s v="NO"/>
    <s v="NO EXISTE"/>
    <m/>
    <x v="1"/>
    <m/>
    <x v="3"/>
    <m/>
    <m/>
    <m/>
    <m/>
    <x v="3"/>
    <x v="5"/>
    <m/>
  </r>
  <r>
    <s v="DICIEMBRE"/>
    <s v="E0M"/>
    <s v="JTDBT923471052215"/>
    <s v="71052215"/>
    <s v="Yaris SD"/>
    <n v="2007"/>
    <s v="NO"/>
    <s v="NO EXISTE"/>
    <m/>
    <x v="1"/>
    <m/>
    <x v="3"/>
    <m/>
    <m/>
    <m/>
    <m/>
    <x v="3"/>
    <x v="5"/>
    <m/>
  </r>
  <r>
    <s v="DICIEMBRE"/>
    <s v="E0M"/>
    <s v="JTDBT923871141219"/>
    <s v="71141219"/>
    <s v="Yaris SD"/>
    <n v="2007"/>
    <s v="NO"/>
    <s v="NO EXISTE"/>
    <m/>
    <x v="1"/>
    <m/>
    <x v="3"/>
    <m/>
    <m/>
    <m/>
    <m/>
    <x v="3"/>
    <x v="5"/>
    <m/>
  </r>
  <r>
    <s v="DICIEMBRE"/>
    <s v="E0M"/>
    <s v="JTDKT923165020569"/>
    <s v="65020569"/>
    <s v="Yaris HB"/>
    <n v="2006"/>
    <s v="NO"/>
    <s v="NO EXISTE"/>
    <m/>
    <x v="1"/>
    <m/>
    <x v="3"/>
    <m/>
    <m/>
    <m/>
    <m/>
    <x v="3"/>
    <x v="5"/>
    <m/>
  </r>
  <r>
    <s v="DICIEMBRE"/>
    <s v="E0M"/>
    <s v="JTDKT923965023557"/>
    <s v="65023557"/>
    <s v="Yaris HB"/>
    <n v="2006"/>
    <s v="NO"/>
    <s v="NO EXISTE"/>
    <m/>
    <x v="1"/>
    <m/>
    <x v="3"/>
    <m/>
    <m/>
    <m/>
    <m/>
    <x v="3"/>
    <x v="5"/>
    <m/>
  </r>
  <r>
    <s v="DICIEMBRE"/>
    <s v="E0M"/>
    <s v="2T1BU4EE0AC253819"/>
    <s v="AC253819"/>
    <s v="Corolla"/>
    <n v="2010"/>
    <s v="NO"/>
    <s v="NO EXISTE"/>
    <m/>
    <x v="1"/>
    <m/>
    <x v="3"/>
    <m/>
    <m/>
    <m/>
    <m/>
    <x v="3"/>
    <x v="5"/>
    <m/>
  </r>
  <r>
    <s v="DICIEMBRE"/>
    <s v="E0M"/>
    <s v="2T1BU4EE4AC400885"/>
    <s v="AC400885"/>
    <s v="Corolla"/>
    <n v="2010"/>
    <s v="NO"/>
    <s v="NO EXISTE"/>
    <m/>
    <x v="1"/>
    <m/>
    <x v="3"/>
    <m/>
    <m/>
    <m/>
    <m/>
    <x v="3"/>
    <x v="5"/>
    <m/>
  </r>
  <r>
    <s v="DICIEMBRE"/>
    <s v="E0M"/>
    <s v="2T1BU4EE2AC347216"/>
    <s v="AC347216"/>
    <s v="Corolla"/>
    <n v="2010"/>
    <s v="NO"/>
    <s v="NO EXISTE"/>
    <m/>
    <x v="1"/>
    <m/>
    <x v="3"/>
    <m/>
    <m/>
    <m/>
    <m/>
    <x v="3"/>
    <x v="5"/>
    <m/>
  </r>
  <r>
    <s v="DICIEMBRE"/>
    <s v="E0M"/>
    <s v="2T1BU4EE3AC324270"/>
    <s v="AC324270"/>
    <s v="Corolla"/>
    <n v="2010"/>
    <s v="NO"/>
    <s v="NO EXISTE"/>
    <m/>
    <x v="1"/>
    <m/>
    <x v="3"/>
    <m/>
    <m/>
    <m/>
    <m/>
    <x v="3"/>
    <x v="5"/>
    <m/>
  </r>
  <r>
    <s v="DICIEMBRE"/>
    <s v="E0M"/>
    <s v="2T1BU4EE6AC236653"/>
    <s v="AC236653"/>
    <s v="Corolla"/>
    <n v="2010"/>
    <s v="NO"/>
    <s v="NO EXISTE"/>
    <m/>
    <x v="1"/>
    <m/>
    <x v="3"/>
    <m/>
    <m/>
    <m/>
    <m/>
    <x v="3"/>
    <x v="5"/>
    <m/>
  </r>
  <r>
    <s v="DICIEMBRE"/>
    <s v="E0M"/>
    <s v="2T1BU4EE3AC231006"/>
    <s v="AC231006"/>
    <s v="Corolla"/>
    <n v="2010"/>
    <s v="NO"/>
    <s v="NO EXISTE"/>
    <m/>
    <x v="1"/>
    <m/>
    <x v="3"/>
    <m/>
    <m/>
    <m/>
    <m/>
    <x v="3"/>
    <x v="5"/>
    <m/>
  </r>
  <r>
    <s v="DICIEMBRE"/>
    <s v="E0M"/>
    <s v="2T1BU4EE3AC399048"/>
    <s v="AC399048"/>
    <s v="Corolla"/>
    <n v="2010"/>
    <s v="NO"/>
    <s v="NO EXISTE"/>
    <m/>
    <x v="1"/>
    <m/>
    <x v="3"/>
    <m/>
    <m/>
    <m/>
    <m/>
    <x v="3"/>
    <x v="5"/>
    <m/>
  </r>
  <r>
    <s v="DICIEMBRE"/>
    <s v="E0M"/>
    <s v="2T1BU4EE9AC209818"/>
    <s v="AC209818"/>
    <s v="Corolla"/>
    <n v="2010"/>
    <s v="NO"/>
    <s v="NO EXISTE"/>
    <m/>
    <x v="1"/>
    <m/>
    <x v="3"/>
    <m/>
    <m/>
    <m/>
    <m/>
    <x v="3"/>
    <x v="5"/>
    <m/>
  </r>
  <r>
    <s v="DICIEMBRE"/>
    <s v="E0M"/>
    <s v="2T1BU4EE5AC274455"/>
    <s v="AC274455"/>
    <s v="Corolla"/>
    <n v="2010"/>
    <s v="NO"/>
    <s v="NO EXISTE"/>
    <m/>
    <x v="1"/>
    <m/>
    <x v="3"/>
    <m/>
    <m/>
    <m/>
    <m/>
    <x v="3"/>
    <x v="5"/>
    <m/>
  </r>
  <r>
    <s v="DICIEMBRE"/>
    <s v="E0M"/>
    <s v="2T1BU4EE6AC211395"/>
    <s v="AC211395"/>
    <s v="Corolla"/>
    <n v="2010"/>
    <s v="NO"/>
    <s v="NO EXISTE"/>
    <m/>
    <x v="1"/>
    <m/>
    <x v="3"/>
    <m/>
    <m/>
    <m/>
    <m/>
    <x v="3"/>
    <x v="5"/>
    <m/>
  </r>
  <r>
    <s v="DICIEMBRE"/>
    <s v="E0M"/>
    <s v="2T1BU4EE3AC325953"/>
    <s v="AC325953"/>
    <s v="Corolla"/>
    <n v="2010"/>
    <s v="NO"/>
    <s v="NO EXISTE"/>
    <m/>
    <x v="1"/>
    <m/>
    <x v="3"/>
    <m/>
    <m/>
    <m/>
    <m/>
    <x v="3"/>
    <x v="5"/>
    <m/>
  </r>
  <r>
    <s v="DICIEMBRE"/>
    <s v="E0M"/>
    <s v="2T1BU4EEXAC261748"/>
    <s v="AC261748"/>
    <s v="Corolla"/>
    <n v="2010"/>
    <s v="NO"/>
    <s v="NO EXISTE"/>
    <m/>
    <x v="1"/>
    <m/>
    <x v="3"/>
    <m/>
    <m/>
    <m/>
    <m/>
    <x v="3"/>
    <x v="5"/>
    <m/>
  </r>
  <r>
    <s v="DICIEMBRE"/>
    <s v="E0M"/>
    <s v="2T1BU4EE1AC255921"/>
    <s v="AC255921"/>
    <s v="Corolla"/>
    <n v="2010"/>
    <s v="NO"/>
    <s v="NO EXISTE"/>
    <m/>
    <x v="1"/>
    <m/>
    <x v="3"/>
    <m/>
    <m/>
    <m/>
    <m/>
    <x v="3"/>
    <x v="5"/>
    <m/>
  </r>
  <r>
    <s v="DICIEMBRE"/>
    <s v="E0M"/>
    <s v="2T1BU4EE2AC403042"/>
    <s v="AC403042"/>
    <s v="Corolla"/>
    <n v="2010"/>
    <s v="NO"/>
    <s v="NO EXISTE"/>
    <m/>
    <x v="1"/>
    <m/>
    <x v="3"/>
    <m/>
    <m/>
    <m/>
    <m/>
    <x v="3"/>
    <x v="5"/>
    <m/>
  </r>
  <r>
    <s v="DICIEMBRE"/>
    <s v="E0M"/>
    <s v="2T1BU4EE9AC276791"/>
    <s v="AC276791"/>
    <s v="Corolla"/>
    <n v="2010"/>
    <s v="NO"/>
    <s v="NO EXISTE"/>
    <m/>
    <x v="1"/>
    <m/>
    <x v="3"/>
    <m/>
    <m/>
    <m/>
    <m/>
    <x v="3"/>
    <x v="5"/>
    <m/>
  </r>
  <r>
    <s v="DICIEMBRE"/>
    <s v="E0M"/>
    <s v="2T1BU4EE7AC281097"/>
    <s v="AC281097"/>
    <s v="Corolla"/>
    <n v="2010"/>
    <s v="NO"/>
    <s v="NO EXISTE"/>
    <m/>
    <x v="1"/>
    <m/>
    <x v="3"/>
    <m/>
    <m/>
    <m/>
    <m/>
    <x v="3"/>
    <x v="5"/>
    <m/>
  </r>
  <r>
    <s v="DICIEMBRE"/>
    <s v="E0M"/>
    <s v="2T1BU4EE6AC346697"/>
    <s v="AC346697"/>
    <s v="Corolla"/>
    <n v="2010"/>
    <s v="SI"/>
    <s v="….."/>
    <m/>
    <x v="2"/>
    <n v="2022"/>
    <x v="2"/>
    <d v="2022-12-29T00:00:00"/>
    <s v="NO CONTACTADO"/>
    <m/>
    <m/>
    <x v="0"/>
    <x v="19"/>
    <s v="Numero de serie no lo reconoce kepler"/>
  </r>
  <r>
    <s v="DICIEMBRE"/>
    <s v="E0M"/>
    <s v="2T1BU42EX9C022068"/>
    <s v="9C022068"/>
    <s v="Corolla"/>
    <n v="2009"/>
    <s v="PERDIDA TOTAL"/>
    <s v="….."/>
    <m/>
    <x v="2"/>
    <n v="2022"/>
    <x v="1"/>
    <d v="2022-12-29T00:00:00"/>
    <s v="INACTIVO"/>
    <m/>
    <m/>
    <x v="1"/>
    <x v="19"/>
    <s v="Sin registro en Kepler"/>
  </r>
  <r>
    <s v="DICIEMBRE"/>
    <s v="E0M"/>
    <s v="JTMZD33V686059650"/>
    <s v="86059650"/>
    <s v="Rav4"/>
    <n v="2008"/>
    <s v="NO"/>
    <s v="NO EXISTE"/>
    <m/>
    <x v="1"/>
    <m/>
    <x v="3"/>
    <m/>
    <m/>
    <m/>
    <m/>
    <x v="3"/>
    <x v="5"/>
    <m/>
  </r>
  <r>
    <s v="DICIEMBRE"/>
    <s v="E0M"/>
    <s v="JTMZD35V085086197"/>
    <s v="85086197"/>
    <s v="Rav4"/>
    <n v="2008"/>
    <s v="NO"/>
    <s v="NO EXISTE"/>
    <m/>
    <x v="1"/>
    <m/>
    <x v="3"/>
    <m/>
    <m/>
    <m/>
    <m/>
    <x v="3"/>
    <x v="5"/>
    <m/>
  </r>
  <r>
    <s v="DICIEMBRE"/>
    <s v="E0M"/>
    <s v="JTMZD33V586064791"/>
    <s v="86064791"/>
    <s v="Rav4"/>
    <n v="2008"/>
    <s v="NO"/>
    <s v="NO EXISTE"/>
    <m/>
    <x v="1"/>
    <m/>
    <x v="3"/>
    <m/>
    <m/>
    <m/>
    <m/>
    <x v="3"/>
    <x v="5"/>
    <m/>
  </r>
  <r>
    <s v="DICIEMBRE"/>
    <s v="E0M"/>
    <s v="JTMZD35V085088032"/>
    <s v="85088032"/>
    <s v="Rav4"/>
    <n v="2008"/>
    <s v="NO"/>
    <s v="NO EXISTE"/>
    <m/>
    <x v="1"/>
    <m/>
    <x v="3"/>
    <m/>
    <m/>
    <m/>
    <m/>
    <x v="3"/>
    <x v="5"/>
    <m/>
  </r>
  <r>
    <s v="DICIEMBRE"/>
    <s v="E0M"/>
    <s v="JTMZD35V285089988"/>
    <s v="85089988"/>
    <s v="Rav4"/>
    <n v="2008"/>
    <s v="NO"/>
    <s v="SOLO CORREO"/>
    <s v="NA"/>
    <x v="2"/>
    <n v="2022"/>
    <x v="0"/>
    <d v="2022-12-29T00:00:00"/>
    <m/>
    <m/>
    <m/>
    <x v="0"/>
    <x v="18"/>
    <s v="1- CAMPAÑA G0V ,  AUNO SE PUEDE REALIZAR POR FALTA DE HERRAMIENTA ESPECIAL"/>
  </r>
  <r>
    <s v="DICIEMBRE"/>
    <s v="E0M"/>
    <s v="JTMZD35V485099566"/>
    <s v="85099566"/>
    <s v="Rav4"/>
    <n v="2008"/>
    <s v="NO"/>
    <s v="NO EXISTE"/>
    <m/>
    <x v="1"/>
    <m/>
    <x v="3"/>
    <m/>
    <m/>
    <m/>
    <m/>
    <x v="3"/>
    <x v="5"/>
    <m/>
  </r>
  <r>
    <s v="DICIEMBRE"/>
    <s v="E0M"/>
    <s v="JTMZD35V785086763"/>
    <s v="85086763"/>
    <s v="Rav4"/>
    <n v="2008"/>
    <s v="NO"/>
    <s v="NO EXISTE"/>
    <m/>
    <x v="1"/>
    <m/>
    <x v="3"/>
    <m/>
    <m/>
    <m/>
    <m/>
    <x v="3"/>
    <x v="5"/>
    <m/>
  </r>
  <r>
    <s v="DICIEMBRE"/>
    <s v="E0M"/>
    <s v="JTMZD35V885115199"/>
    <s v="85115199"/>
    <s v="Rav4"/>
    <n v="2008"/>
    <s v="NO"/>
    <s v="NO EXISTE"/>
    <m/>
    <x v="1"/>
    <m/>
    <x v="3"/>
    <m/>
    <m/>
    <m/>
    <m/>
    <x v="3"/>
    <x v="5"/>
    <m/>
  </r>
  <r>
    <s v="DICIEMBRE"/>
    <s v="E0M"/>
    <s v="JTMZD33V186062567"/>
    <s v="86062567"/>
    <s v="Rav4"/>
    <n v="2008"/>
    <s v="NO"/>
    <s v="NO EXISTE"/>
    <m/>
    <x v="1"/>
    <m/>
    <x v="3"/>
    <m/>
    <m/>
    <m/>
    <m/>
    <x v="3"/>
    <x v="5"/>
    <m/>
  </r>
  <r>
    <s v="DICIEMBRE"/>
    <s v="E0M"/>
    <s v="JTMZD35V985089700"/>
    <s v="85089700"/>
    <s v="Rav4"/>
    <n v="2008"/>
    <s v="NO"/>
    <s v="SI"/>
    <s v="NA"/>
    <x v="2"/>
    <n v="2022"/>
    <x v="2"/>
    <d v="2022-12-29T00:00:00"/>
    <s v="NO CONTACTADO"/>
    <m/>
    <m/>
    <x v="1"/>
    <x v="2"/>
    <s v="Numero de Casa Inactivo"/>
  </r>
  <r>
    <s v="DICIEMBRE"/>
    <s v="E0M"/>
    <s v="JTMZD35VX85079046"/>
    <s v="85079046"/>
    <s v="Rav4"/>
    <n v="2008"/>
    <s v="NO"/>
    <s v="NO"/>
    <m/>
    <x v="1"/>
    <m/>
    <x v="3"/>
    <m/>
    <m/>
    <m/>
    <m/>
    <x v="3"/>
    <x v="5"/>
    <m/>
  </r>
  <r>
    <s v="DICIEMBRE"/>
    <s v="E0M"/>
    <s v="JTMZD35V785084043"/>
    <s v="85084043"/>
    <s v="Rav4"/>
    <n v="2008"/>
    <s v="NO"/>
    <s v="NO EXISTE"/>
    <m/>
    <x v="1"/>
    <m/>
    <x v="3"/>
    <m/>
    <m/>
    <m/>
    <m/>
    <x v="3"/>
    <x v="5"/>
    <m/>
  </r>
  <r>
    <s v="DICIEMBRE"/>
    <s v="E0M"/>
    <s v="JTMZD33VX85078336"/>
    <s v="85078336"/>
    <s v="Rav4"/>
    <n v="2008"/>
    <s v="NO"/>
    <s v="SI"/>
    <d v="2019-07-15T00:00:00"/>
    <x v="2"/>
    <n v="2022"/>
    <x v="1"/>
    <d v="2022-12-29T00:00:00"/>
    <s v="CONTACTADO"/>
    <m/>
    <m/>
    <x v="2"/>
    <x v="4"/>
    <s v="SE MANDO WHATS"/>
  </r>
  <r>
    <s v="DICIEMBRE"/>
    <s v="E0M"/>
    <s v="JTMZD33V886063831"/>
    <s v="86063831"/>
    <s v="Rav4"/>
    <n v="2008"/>
    <s v="NO"/>
    <s v="SI"/>
    <s v="NA"/>
    <x v="2"/>
    <n v="2022"/>
    <x v="0"/>
    <d v="2022-12-29T00:00:00"/>
    <m/>
    <m/>
    <m/>
    <x v="2"/>
    <x v="10"/>
    <s v="1- LA CLIENTA SE COMUNICA PARA AGENDAR SU CITA "/>
  </r>
  <r>
    <s v="DICIEMBRE"/>
    <s v="E0M"/>
    <s v="JTMZD35V185100110"/>
    <s v="85100110"/>
    <s v="Rav4"/>
    <n v="2008"/>
    <s v="NO"/>
    <s v="NO EXISTE"/>
    <m/>
    <x v="1"/>
    <m/>
    <x v="3"/>
    <m/>
    <m/>
    <m/>
    <m/>
    <x v="3"/>
    <x v="5"/>
    <m/>
  </r>
  <r>
    <s v="DICIEMBRE"/>
    <s v="E0M"/>
    <s v="JTMZD35V285084578"/>
    <s v="85084578"/>
    <s v="Rav4"/>
    <n v="2008"/>
    <s v="NO APLICABLE POR VIN"/>
    <s v="NO APLICABLE POR VIN"/>
    <m/>
    <x v="1"/>
    <m/>
    <x v="3"/>
    <m/>
    <m/>
    <m/>
    <m/>
    <x v="3"/>
    <x v="5"/>
    <m/>
  </r>
  <r>
    <s v="DICIEMBRE"/>
    <s v="E0M"/>
    <s v="JTMZD33V375039800"/>
    <s v="75039800"/>
    <s v="Rav4"/>
    <n v="2007"/>
    <s v="NO"/>
    <s v="NO EXISTE"/>
    <m/>
    <x v="1"/>
    <m/>
    <x v="3"/>
    <m/>
    <m/>
    <m/>
    <m/>
    <x v="3"/>
    <x v="5"/>
    <m/>
  </r>
  <r>
    <s v="DICIEMBRE"/>
    <s v="E0M"/>
    <s v="JTMZD33V575049020"/>
    <s v="75049020"/>
    <s v="Rav4"/>
    <n v="2007"/>
    <s v="NO"/>
    <s v="NO EXISTE"/>
    <m/>
    <x v="1"/>
    <m/>
    <x v="3"/>
    <m/>
    <m/>
    <m/>
    <m/>
    <x v="3"/>
    <x v="5"/>
    <m/>
  </r>
  <r>
    <s v="DICIEMBRE"/>
    <s v="E0M"/>
    <s v="JTMZD33V576021809"/>
    <s v="76021809"/>
    <s v="Rav4"/>
    <n v="2007"/>
    <s v="NO"/>
    <s v="NO EXISTE"/>
    <m/>
    <x v="1"/>
    <m/>
    <x v="3"/>
    <m/>
    <m/>
    <m/>
    <m/>
    <x v="3"/>
    <x v="5"/>
    <m/>
  </r>
  <r>
    <s v="DICIEMBRE"/>
    <s v="E0M"/>
    <s v="JTMZD33V975044063"/>
    <s v="75044063"/>
    <s v="Rav4"/>
    <n v="2007"/>
    <s v="NO"/>
    <s v="NO EXISTE"/>
    <m/>
    <x v="1"/>
    <m/>
    <x v="3"/>
    <m/>
    <m/>
    <m/>
    <m/>
    <x v="3"/>
    <x v="5"/>
    <m/>
  </r>
  <r>
    <s v="DICIEMBRE"/>
    <s v="E0M"/>
    <s v="JTMZD33V276044948"/>
    <s v="76044948"/>
    <s v="Rav4"/>
    <n v="2007"/>
    <s v="NO"/>
    <s v="NO EXISTE"/>
    <m/>
    <x v="1"/>
    <m/>
    <x v="3"/>
    <m/>
    <m/>
    <m/>
    <m/>
    <x v="3"/>
    <x v="5"/>
    <m/>
  </r>
  <r>
    <s v="DICIEMBRE"/>
    <s v="E0M"/>
    <s v="JTMZD33V876052889"/>
    <s v="76052889"/>
    <s v="Rav4"/>
    <n v="2007"/>
    <s v="NO"/>
    <s v="NO EXISTE"/>
    <m/>
    <x v="1"/>
    <m/>
    <x v="3"/>
    <m/>
    <m/>
    <m/>
    <m/>
    <x v="3"/>
    <x v="5"/>
    <m/>
  </r>
  <r>
    <s v="DICIEMBRE"/>
    <s v="E0M"/>
    <s v="JTMZD33V976047846"/>
    <s v="76047846"/>
    <s v="Rav4"/>
    <n v="2007"/>
    <s v="NO"/>
    <s v="NO EXISTE"/>
    <m/>
    <x v="1"/>
    <m/>
    <x v="3"/>
    <m/>
    <m/>
    <m/>
    <m/>
    <x v="3"/>
    <x v="5"/>
    <m/>
  </r>
  <r>
    <s v="DICIEMBRE"/>
    <s v="E0M"/>
    <s v="JTMZD35V575034109"/>
    <s v="75034109"/>
    <s v="Rav4"/>
    <n v="2007"/>
    <s v="NO"/>
    <s v="NO EXISTE"/>
    <m/>
    <x v="1"/>
    <m/>
    <x v="3"/>
    <m/>
    <m/>
    <m/>
    <m/>
    <x v="3"/>
    <x v="5"/>
    <m/>
  </r>
  <r>
    <s v="DICIEMBRE"/>
    <s v="E0M"/>
    <s v="JTMZD35V875044245"/>
    <s v="75044245"/>
    <s v="Rav4"/>
    <n v="2007"/>
    <s v="NO"/>
    <s v="NO EXISTE"/>
    <m/>
    <x v="1"/>
    <m/>
    <x v="3"/>
    <m/>
    <m/>
    <m/>
    <m/>
    <x v="3"/>
    <x v="5"/>
    <m/>
  </r>
  <r>
    <s v="DICIEMBRE"/>
    <s v="E0M"/>
    <s v="JTMZD33VX76046723"/>
    <s v="76046723"/>
    <s v="Rav4"/>
    <n v="2007"/>
    <s v="PERDIDA TOTAL"/>
    <s v="….."/>
    <m/>
    <x v="2"/>
    <n v="2022"/>
    <x v="2"/>
    <d v="2022-12-29T00:00:00"/>
    <s v="NO CONTACTADO"/>
    <m/>
    <m/>
    <x v="0"/>
    <x v="19"/>
    <s v="Numero de serie no lo reconoce kepler"/>
  </r>
  <r>
    <s v="DICIEMBRE"/>
    <s v="E0M"/>
    <s v="JTMZD35V275048906"/>
    <s v="75048906"/>
    <s v="Rav4"/>
    <n v="2007"/>
    <s v="NO"/>
    <s v="NO EXISTE"/>
    <m/>
    <x v="1"/>
    <m/>
    <x v="3"/>
    <m/>
    <m/>
    <m/>
    <m/>
    <x v="3"/>
    <x v="5"/>
    <m/>
  </r>
  <r>
    <s v="DICIEMBRE"/>
    <s v="E0M"/>
    <s v="JTMZD35V475047210"/>
    <s v="75047210"/>
    <s v="Rav4"/>
    <n v="2007"/>
    <s v="NO"/>
    <s v="NO EXISTE"/>
    <m/>
    <x v="1"/>
    <m/>
    <x v="3"/>
    <m/>
    <m/>
    <m/>
    <m/>
    <x v="3"/>
    <x v="5"/>
    <m/>
  </r>
  <r>
    <s v="DICIEMBRE"/>
    <s v="E0M"/>
    <s v="JTMZD35V575041335"/>
    <s v="75041335"/>
    <s v="Rav4"/>
    <n v="2007"/>
    <s v="NO"/>
    <s v="NO EXISTE"/>
    <m/>
    <x v="1"/>
    <m/>
    <x v="3"/>
    <m/>
    <m/>
    <m/>
    <m/>
    <x v="3"/>
    <x v="5"/>
    <m/>
  </r>
  <r>
    <s v="DICIEMBRE"/>
    <s v="E0M"/>
    <s v="JTMZD35V075076056"/>
    <s v="75076056"/>
    <s v="Rav4"/>
    <n v="2007"/>
    <s v="NO"/>
    <s v="NO EXISTE"/>
    <m/>
    <x v="1"/>
    <m/>
    <x v="3"/>
    <m/>
    <m/>
    <m/>
    <m/>
    <x v="3"/>
    <x v="5"/>
    <m/>
  </r>
  <r>
    <s v="DICIEMBRE"/>
    <s v="E0M"/>
    <s v="JTMZD33VX75068128"/>
    <s v="75068128"/>
    <s v="Rav4"/>
    <n v="2007"/>
    <s v="NO"/>
    <s v="NO EXISTE"/>
    <m/>
    <x v="1"/>
    <m/>
    <x v="3"/>
    <m/>
    <m/>
    <m/>
    <m/>
    <x v="3"/>
    <x v="5"/>
    <m/>
  </r>
  <r>
    <s v="DICIEMBRE"/>
    <s v="E0M"/>
    <s v="JTMZD35V075068801"/>
    <s v="75068801"/>
    <s v="Rav4"/>
    <n v="2007"/>
    <s v="NO"/>
    <s v="NO EXISTE"/>
    <m/>
    <x v="1"/>
    <m/>
    <x v="3"/>
    <m/>
    <m/>
    <m/>
    <m/>
    <x v="3"/>
    <x v="5"/>
    <m/>
  </r>
  <r>
    <s v="DICIEMBRE"/>
    <s v="E0M"/>
    <s v="JTMZD35V575075355"/>
    <s v="75075355"/>
    <s v="Rav4"/>
    <n v="2007"/>
    <s v="NO"/>
    <s v="NO EXISTE"/>
    <m/>
    <x v="1"/>
    <m/>
    <x v="3"/>
    <m/>
    <m/>
    <m/>
    <m/>
    <x v="3"/>
    <x v="5"/>
    <m/>
  </r>
  <r>
    <s v="DICIEMBRE"/>
    <s v="E0M"/>
    <s v="JTMZD35V675060315"/>
    <s v="75060315"/>
    <s v="Rav4"/>
    <n v="2007"/>
    <s v="NO"/>
    <s v="NO EXISTE"/>
    <m/>
    <x v="1"/>
    <m/>
    <x v="3"/>
    <m/>
    <m/>
    <m/>
    <m/>
    <x v="3"/>
    <x v="5"/>
    <m/>
  </r>
  <r>
    <s v="DICIEMBRE"/>
    <s v="E0M"/>
    <s v="JTMZD35V675037990"/>
    <s v="75037990"/>
    <s v="Rav4"/>
    <n v="2007"/>
    <s v="NO"/>
    <s v="NO EXISTE"/>
    <m/>
    <x v="1"/>
    <m/>
    <x v="3"/>
    <m/>
    <m/>
    <m/>
    <m/>
    <x v="3"/>
    <x v="5"/>
    <m/>
  </r>
  <r>
    <s v="DICIEMBRE"/>
    <s v="E0M"/>
    <s v="JTMZD35V875063507"/>
    <s v="75063507"/>
    <s v="Rav4"/>
    <n v="2007"/>
    <s v="NO"/>
    <s v="NO EXISTE"/>
    <m/>
    <x v="1"/>
    <m/>
    <x v="3"/>
    <m/>
    <m/>
    <m/>
    <m/>
    <x v="3"/>
    <x v="5"/>
    <m/>
  </r>
  <r>
    <s v="DICIEMBRE"/>
    <s v="E0M"/>
    <s v="JTMZD33V176024335"/>
    <s v="76024335"/>
    <s v="Rav4"/>
    <n v="2007"/>
    <s v="SI"/>
    <s v="….."/>
    <m/>
    <x v="2"/>
    <n v="2022"/>
    <x v="1"/>
    <d v="2022-12-29T00:00:00"/>
    <s v="NO CONTACTADO"/>
    <m/>
    <m/>
    <x v="0"/>
    <x v="19"/>
    <s v="Sin registro en Kepler"/>
  </r>
  <r>
    <s v="DICIEMBRE"/>
    <s v="E0M"/>
    <s v="JTMZD33V575076296"/>
    <s v="75076296"/>
    <s v="Rav4"/>
    <n v="2007"/>
    <s v="NO"/>
    <s v="NO EXISTE"/>
    <m/>
    <x v="1"/>
    <m/>
    <x v="3"/>
    <m/>
    <m/>
    <m/>
    <m/>
    <x v="3"/>
    <x v="5"/>
    <m/>
  </r>
  <r>
    <s v="DICIEMBRE"/>
    <s v="E0M"/>
    <s v="JTMZD35V275037081"/>
    <s v="75037081"/>
    <s v="Rav4"/>
    <n v="2007"/>
    <s v="NO"/>
    <s v="NO EXISTE"/>
    <m/>
    <x v="1"/>
    <m/>
    <x v="3"/>
    <m/>
    <m/>
    <m/>
    <m/>
    <x v="3"/>
    <x v="5"/>
    <m/>
  </r>
  <r>
    <s v="DICIEMBRE"/>
    <s v="E0M"/>
    <s v="JTMZD35V375043388"/>
    <s v="75043388"/>
    <s v="Rav4"/>
    <n v="2007"/>
    <s v="NO"/>
    <s v="NO EXISTE"/>
    <m/>
    <x v="1"/>
    <m/>
    <x v="3"/>
    <m/>
    <m/>
    <m/>
    <m/>
    <x v="3"/>
    <x v="5"/>
    <m/>
  </r>
  <r>
    <s v="DICIEMBRE"/>
    <s v="E0M"/>
    <s v="JTMZD35V675042008"/>
    <s v="75042008"/>
    <s v="Rav4"/>
    <n v="2007"/>
    <s v="NO"/>
    <s v="NO EXISTE"/>
    <m/>
    <x v="1"/>
    <m/>
    <x v="3"/>
    <m/>
    <m/>
    <m/>
    <m/>
    <x v="3"/>
    <x v="5"/>
    <m/>
  </r>
  <r>
    <s v="DICIEMBRE"/>
    <s v="E0M"/>
    <s v="JTMZD35V975037904"/>
    <s v="75037904"/>
    <s v="Rav4"/>
    <n v="2007"/>
    <s v="NO"/>
    <s v="NO EXISTE"/>
    <m/>
    <x v="1"/>
    <m/>
    <x v="3"/>
    <m/>
    <m/>
    <m/>
    <m/>
    <x v="3"/>
    <x v="5"/>
    <m/>
  </r>
  <r>
    <s v="DICIEMBRE"/>
    <s v="E0M"/>
    <s v="JTMZD35V975041919"/>
    <s v="75041919"/>
    <s v="Rav4"/>
    <n v="2007"/>
    <s v="NO"/>
    <s v="NO EXISTE"/>
    <m/>
    <x v="1"/>
    <m/>
    <x v="3"/>
    <m/>
    <m/>
    <m/>
    <m/>
    <x v="3"/>
    <x v="5"/>
    <m/>
  </r>
  <r>
    <s v="DICIEMBRE"/>
    <s v="E0M"/>
    <s v="JTMZD35V775063675"/>
    <s v="75063675"/>
    <s v="Rav4"/>
    <n v="2007"/>
    <s v="NO"/>
    <s v="NO EXISTE"/>
    <m/>
    <x v="1"/>
    <m/>
    <x v="3"/>
    <m/>
    <m/>
    <m/>
    <m/>
    <x v="3"/>
    <x v="5"/>
    <m/>
  </r>
  <r>
    <s v="DICIEMBRE"/>
    <s v="E0M"/>
    <s v="JTMZD33V575052936"/>
    <s v="75052936"/>
    <s v="Rav4"/>
    <n v="2007"/>
    <s v="NO"/>
    <s v="NO EXISTE"/>
    <m/>
    <x v="1"/>
    <m/>
    <x v="3"/>
    <m/>
    <m/>
    <m/>
    <m/>
    <x v="3"/>
    <x v="5"/>
    <m/>
  </r>
  <r>
    <s v="DICIEMBRE"/>
    <s v="E0M"/>
    <s v="JTMZD35V875034704"/>
    <s v="75034704"/>
    <s v="Rav4"/>
    <n v="2007"/>
    <s v="NO APLICABLE POR VIN"/>
    <s v="NO APLICABLE POR VIN"/>
    <m/>
    <x v="1"/>
    <m/>
    <x v="3"/>
    <m/>
    <m/>
    <m/>
    <m/>
    <x v="3"/>
    <x v="5"/>
    <m/>
  </r>
  <r>
    <s v="DICIEMBRE"/>
    <s v="E0M"/>
    <s v="JTMZD35V875037697"/>
    <s v="75037697"/>
    <s v="Rav4"/>
    <n v="2007"/>
    <s v="NO"/>
    <s v="NO EXISTE"/>
    <m/>
    <x v="1"/>
    <m/>
    <x v="3"/>
    <m/>
    <m/>
    <m/>
    <m/>
    <x v="3"/>
    <x v="5"/>
    <m/>
  </r>
  <r>
    <s v="DICIEMBRE"/>
    <s v="E0M"/>
    <s v="JTMZD35V775051350"/>
    <s v="75051350"/>
    <s v="Rav4"/>
    <n v="2007"/>
    <s v="NO"/>
    <s v="NO EXISTE"/>
    <m/>
    <x v="1"/>
    <m/>
    <x v="3"/>
    <m/>
    <m/>
    <m/>
    <m/>
    <x v="3"/>
    <x v="5"/>
    <m/>
  </r>
  <r>
    <s v="DICIEMBRE"/>
    <s v="E0M"/>
    <s v="JTMZD35V275063809"/>
    <s v="75063809"/>
    <s v="Rav4"/>
    <n v="2007"/>
    <s v="NO"/>
    <s v="NO EXISTE"/>
    <m/>
    <x v="1"/>
    <m/>
    <x v="3"/>
    <m/>
    <m/>
    <m/>
    <m/>
    <x v="3"/>
    <x v="5"/>
    <m/>
  </r>
  <r>
    <s v="DICIEMBRE"/>
    <s v="E0M"/>
    <s v="JTMZD35V175058360"/>
    <s v="75058360"/>
    <s v="Rav4"/>
    <n v="2007"/>
    <s v="NO"/>
    <s v="NO EXISTE"/>
    <m/>
    <x v="1"/>
    <m/>
    <x v="3"/>
    <m/>
    <m/>
    <m/>
    <m/>
    <x v="3"/>
    <x v="5"/>
    <m/>
  </r>
  <r>
    <s v="DICIEMBRE"/>
    <s v="E0M"/>
    <s v="JTMZD33V766007005"/>
    <s v="66007005"/>
    <s v="Rav4"/>
    <n v="2006"/>
    <s v="NO"/>
    <s v="NO EXISTE"/>
    <m/>
    <x v="1"/>
    <m/>
    <x v="3"/>
    <m/>
    <m/>
    <m/>
    <m/>
    <x v="3"/>
    <x v="5"/>
    <m/>
  </r>
  <r>
    <s v="DICIEMBRE"/>
    <s v="E0M"/>
    <s v="JTMZD33V866010365"/>
    <s v="66010365"/>
    <s v="Rav4"/>
    <n v="2006"/>
    <s v="NO"/>
    <s v="NO EXISTE"/>
    <m/>
    <x v="1"/>
    <m/>
    <x v="3"/>
    <m/>
    <m/>
    <m/>
    <m/>
    <x v="3"/>
    <x v="5"/>
    <m/>
  </r>
  <r>
    <s v="DICIEMBRE"/>
    <s v="E0M"/>
    <s v="JTMZD33V166015407"/>
    <s v="66015407"/>
    <s v="Rav4"/>
    <n v="2006"/>
    <s v="NO"/>
    <s v="NO EXISTE"/>
    <m/>
    <x v="1"/>
    <m/>
    <x v="3"/>
    <m/>
    <m/>
    <m/>
    <m/>
    <x v="3"/>
    <x v="5"/>
    <m/>
  </r>
  <r>
    <s v="DICIEMBRE"/>
    <s v="E0M"/>
    <s v="JTMZD33V366012623"/>
    <s v="66012623"/>
    <s v="Rav4"/>
    <n v="2006"/>
    <s v="NO"/>
    <s v="NO EXISTE"/>
    <m/>
    <x v="1"/>
    <m/>
    <x v="3"/>
    <m/>
    <m/>
    <m/>
    <m/>
    <x v="3"/>
    <x v="5"/>
    <m/>
  </r>
  <r>
    <s v="DICIEMBRE"/>
    <s v="E0M"/>
    <s v="JTMZD33VX66013025"/>
    <s v="66013025"/>
    <s v="Rav4"/>
    <n v="2006"/>
    <s v="NO"/>
    <s v="NO EXISTE"/>
    <m/>
    <x v="1"/>
    <m/>
    <x v="3"/>
    <m/>
    <m/>
    <m/>
    <m/>
    <x v="3"/>
    <x v="5"/>
    <m/>
  </r>
  <r>
    <s v="DICIEMBRE"/>
    <s v="E0M"/>
    <s v="JTMZD35V465018949"/>
    <s v="65018949"/>
    <s v="Rav4"/>
    <n v="2006"/>
    <s v="NO"/>
    <s v="SI"/>
    <s v="NA"/>
    <x v="2"/>
    <n v="2022"/>
    <x v="0"/>
    <d v="2022-12-30T00:00:00"/>
    <m/>
    <m/>
    <m/>
    <x v="0"/>
    <x v="7"/>
    <s v="1-SIN NUMEROS DE CONTACTO"/>
  </r>
  <r>
    <s v="DICIEMBRE"/>
    <s v="E0M"/>
    <s v="JTMZD35V665020976"/>
    <s v="65020976"/>
    <s v="Rav4"/>
    <n v="2006"/>
    <s v="NO"/>
    <s v="NO EXISTE"/>
    <m/>
    <x v="1"/>
    <m/>
    <x v="3"/>
    <m/>
    <m/>
    <m/>
    <m/>
    <x v="3"/>
    <x v="5"/>
    <m/>
  </r>
  <r>
    <s v="DICIEMBRE"/>
    <s v="E0M"/>
    <s v="JTMZD35V065019192"/>
    <s v="65019192"/>
    <s v="Rav4"/>
    <n v="2006"/>
    <s v="NO"/>
    <s v="NO EXISTE"/>
    <m/>
    <x v="1"/>
    <m/>
    <x v="3"/>
    <m/>
    <m/>
    <m/>
    <m/>
    <x v="3"/>
    <x v="5"/>
    <m/>
  </r>
  <r>
    <s v="DICIEMBRE"/>
    <s v="E0M"/>
    <s v="JTMZD35V365015590"/>
    <s v="65015590"/>
    <s v="Rav4"/>
    <n v="2006"/>
    <s v="NO"/>
    <s v="NO EXISTE"/>
    <m/>
    <x v="1"/>
    <m/>
    <x v="3"/>
    <m/>
    <m/>
    <m/>
    <m/>
    <x v="3"/>
    <x v="5"/>
    <m/>
  </r>
  <r>
    <s v="DICIEMBRE"/>
    <s v="E0M"/>
    <s v="JTMZD35V465027490"/>
    <s v="65027490"/>
    <s v="Rav4"/>
    <n v="2006"/>
    <s v="NO"/>
    <s v="NO EXISTE"/>
    <m/>
    <x v="1"/>
    <m/>
    <x v="3"/>
    <m/>
    <m/>
    <m/>
    <m/>
    <x v="3"/>
    <x v="5"/>
    <m/>
  </r>
  <r>
    <s v="DICIEMBRE"/>
    <s v="E0M"/>
    <s v="JTMZD35V965018767"/>
    <s v="65018767"/>
    <s v="Rav4"/>
    <n v="2006"/>
    <s v="NO"/>
    <s v="NO EXISTE"/>
    <m/>
    <x v="1"/>
    <m/>
    <x v="3"/>
    <m/>
    <m/>
    <m/>
    <m/>
    <x v="3"/>
    <x v="5"/>
    <m/>
  </r>
  <r>
    <s v="DICIEMBRE"/>
    <s v="E0M"/>
    <s v="JTMZD35VX65025341"/>
    <s v="65025341"/>
    <s v="Rav4"/>
    <n v="2006"/>
    <s v="NO"/>
    <s v="NO EXISTE"/>
    <m/>
    <x v="1"/>
    <m/>
    <x v="3"/>
    <m/>
    <m/>
    <m/>
    <m/>
    <x v="3"/>
    <x v="5"/>
    <m/>
  </r>
  <r>
    <s v="DICIEMBRE"/>
    <s v="E0M"/>
    <s v="JTMZD35V165001137"/>
    <s v="65001137"/>
    <s v="Rav4"/>
    <n v="2006"/>
    <s v="NO"/>
    <s v="NO EXISTE"/>
    <m/>
    <x v="1"/>
    <m/>
    <x v="3"/>
    <m/>
    <m/>
    <m/>
    <m/>
    <x v="3"/>
    <x v="5"/>
    <m/>
  </r>
  <r>
    <s v="DICIEMBRE"/>
    <s v="E0M"/>
    <s v="JTMZD35V265021252"/>
    <s v="65021252"/>
    <s v="Rav4"/>
    <n v="2006"/>
    <s v="NO"/>
    <s v="NO EXISTE"/>
    <m/>
    <x v="1"/>
    <m/>
    <x v="3"/>
    <m/>
    <m/>
    <m/>
    <m/>
    <x v="3"/>
    <x v="5"/>
    <m/>
  </r>
  <r>
    <s v="DICIEMBRE"/>
    <s v="E0M"/>
    <s v="JTMZD35V465023603"/>
    <s v="65023603"/>
    <s v="Rav4"/>
    <n v="2006"/>
    <s v="NO"/>
    <s v="NO EXISTE"/>
    <m/>
    <x v="1"/>
    <m/>
    <x v="3"/>
    <m/>
    <m/>
    <m/>
    <m/>
    <x v="3"/>
    <x v="5"/>
    <m/>
  </r>
  <r>
    <s v="DICIEMBRE"/>
    <s v="E0M"/>
    <s v="JTMZD35V865022955"/>
    <s v="65022955"/>
    <s v="Rav4"/>
    <n v="2006"/>
    <s v="NO"/>
    <s v="NO EXISTE"/>
    <m/>
    <x v="1"/>
    <m/>
    <x v="3"/>
    <m/>
    <m/>
    <m/>
    <m/>
    <x v="3"/>
    <x v="5"/>
    <m/>
  </r>
  <r>
    <s v="DICIEMBRE"/>
    <s v="E0M"/>
    <s v="JTMZD35V965029462"/>
    <s v="65029462"/>
    <s v="Rav4"/>
    <n v="2006"/>
    <s v="NO"/>
    <s v="NO EXISTE"/>
    <m/>
    <x v="1"/>
    <m/>
    <x v="3"/>
    <m/>
    <m/>
    <m/>
    <m/>
    <x v="3"/>
    <x v="5"/>
    <m/>
  </r>
  <r>
    <s v="DICIEMBRE"/>
    <s v="E0M"/>
    <s v="JTMZD35VX65012122"/>
    <s v="65012122"/>
    <s v="Rav4"/>
    <n v="2006"/>
    <s v="NO"/>
    <s v="NO EXISTE"/>
    <m/>
    <x v="1"/>
    <m/>
    <x v="3"/>
    <m/>
    <m/>
    <m/>
    <m/>
    <x v="3"/>
    <x v="5"/>
    <m/>
  </r>
  <r>
    <s v="DICIEMBRE"/>
    <s v="E0M"/>
    <s v="JTMZD35V065012646"/>
    <s v="65012646"/>
    <s v="Rav4"/>
    <n v="2006"/>
    <s v="NO"/>
    <s v="NO EXISTE"/>
    <m/>
    <x v="1"/>
    <m/>
    <x v="3"/>
    <m/>
    <m/>
    <m/>
    <m/>
    <x v="3"/>
    <x v="5"/>
    <m/>
  </r>
  <r>
    <s v="DICIEMBRE"/>
    <s v="E0M"/>
    <s v="JTMZD33VX66006723"/>
    <s v="66006723"/>
    <s v="Rav4"/>
    <n v="2006"/>
    <s v="NO"/>
    <s v="NO EXISTE"/>
    <m/>
    <x v="1"/>
    <m/>
    <x v="3"/>
    <m/>
    <m/>
    <m/>
    <m/>
    <x v="3"/>
    <x v="5"/>
    <m/>
  </r>
  <r>
    <s v="DICIEMBRE"/>
    <s v="E0M"/>
    <s v="JTMZD35V365001141"/>
    <s v="65001141"/>
    <s v="Rav4"/>
    <n v="2006"/>
    <s v="NO"/>
    <s v="NO EXISTE"/>
    <m/>
    <x v="1"/>
    <m/>
    <x v="3"/>
    <m/>
    <m/>
    <m/>
    <m/>
    <x v="3"/>
    <x v="5"/>
    <m/>
  </r>
  <r>
    <s v="DICIEMBRE"/>
    <s v="E0M"/>
    <s v="5TDZK3EH5AS012922"/>
    <s v="AS012922"/>
    <s v="Highlander"/>
    <n v="2010"/>
    <s v="NO"/>
    <s v="SI"/>
    <s v="NA"/>
    <x v="2"/>
    <n v="2022"/>
    <x v="2"/>
    <d v="2022-12-29T00:00:00"/>
    <s v="NO CONTACTADO"/>
    <m/>
    <m/>
    <x v="0"/>
    <x v="2"/>
    <s v="Marcamos de la agencia suena varias vces pero nos direcciona a numero inactivo"/>
  </r>
  <r>
    <s v="DICIEMBRE"/>
    <s v="E0M"/>
    <s v="JTEDS41A882010345"/>
    <s v="82010345"/>
    <s v="Highlander"/>
    <n v="2008"/>
    <s v="NO"/>
    <s v="A NOMBRE DE ALECSA/INMOTION"/>
    <m/>
    <x v="1"/>
    <m/>
    <x v="3"/>
    <m/>
    <m/>
    <m/>
    <m/>
    <x v="3"/>
    <x v="5"/>
    <m/>
  </r>
  <r>
    <s v="DICIEMBRE"/>
    <s v="22TC07"/>
    <s v="5YFBPRBE1LP096460"/>
    <s v="LP096460"/>
    <s v="Corolla"/>
    <n v="2020"/>
    <s v="SI"/>
    <s v="….."/>
    <m/>
    <x v="2"/>
    <n v="2022"/>
    <x v="1"/>
    <d v="2022-12-29T00:00:00"/>
    <s v="CONTACTADO"/>
    <m/>
    <m/>
    <x v="4"/>
    <x v="13"/>
    <s v="g-139288 - 07/11/22 - 22TC07"/>
  </r>
  <r>
    <s v="DICIEMBRE"/>
    <s v="22TC07"/>
    <s v="5YFBPRBE3LP111122"/>
    <s v="LP111122"/>
    <s v="Corolla"/>
    <n v="2020"/>
    <s v="NO"/>
    <s v="A NOMBRE DE ALECSA/INMOTION"/>
    <m/>
    <x v="1"/>
    <m/>
    <x v="3"/>
    <m/>
    <m/>
    <m/>
    <m/>
    <x v="3"/>
    <x v="5"/>
    <m/>
  </r>
  <r>
    <s v="DICIEMBRE"/>
    <s v="22TC07"/>
    <s v="5YFBPRBE7LP093630"/>
    <s v="LP093630"/>
    <s v="Corolla"/>
    <n v="2020"/>
    <s v="NO"/>
    <s v="SI"/>
    <s v="NA"/>
    <x v="2"/>
    <n v="2022"/>
    <x v="0"/>
    <d v="2022-12-30T00:00:00"/>
    <m/>
    <m/>
    <m/>
    <x v="2"/>
    <x v="4"/>
    <s v="1- SE LE ENVIO WHATS APP"/>
  </r>
  <r>
    <s v="DICIEMBRE"/>
    <s v="22TC07"/>
    <s v="5YFBPRBE1LP024318"/>
    <s v="LP024318"/>
    <s v="Corolla"/>
    <n v="2020"/>
    <s v="SI"/>
    <s v="….."/>
    <m/>
    <x v="2"/>
    <n v="2022"/>
    <x v="2"/>
    <d v="2022-12-29T00:00:00"/>
    <s v="NO CONTACTADO"/>
    <m/>
    <m/>
    <x v="4"/>
    <x v="20"/>
    <s v="realizada 27/10/2022 - "/>
  </r>
  <r>
    <s v="DICIEMBRE"/>
    <s v="22TC07"/>
    <s v="5YFBPRBE2LP136769"/>
    <s v="LP136769"/>
    <s v="Corolla"/>
    <n v="2020"/>
    <s v="NO"/>
    <s v="SI"/>
    <d v="2022-09-19T00:00:00"/>
    <x v="2"/>
    <n v="2022"/>
    <x v="1"/>
    <d v="2022-12-29T00:00:00"/>
    <s v="CONTACTADO"/>
    <m/>
    <m/>
    <x v="2"/>
    <x v="16"/>
    <s v="en unos dias programa"/>
  </r>
  <r>
    <s v="DICIEMBRE"/>
    <s v="22TC07"/>
    <s v="5YFBPRBE5LP140945"/>
    <s v="LP140945"/>
    <s v="Corolla"/>
    <n v="2020"/>
    <s v="SI"/>
    <s v="….."/>
    <m/>
    <x v="2"/>
    <n v="2022"/>
    <x v="0"/>
    <d v="2022-12-30T00:00:00"/>
    <m/>
    <m/>
    <m/>
    <x v="4"/>
    <x v="13"/>
    <s v="1- SE REALIZO EL 31/10/22 G-139138"/>
  </r>
  <r>
    <s v="DICIEMBRE"/>
    <s v="22TC07"/>
    <s v="5YFBPRBE0LP017652"/>
    <s v="LP017652"/>
    <s v="Corolla"/>
    <n v="2020"/>
    <s v="NO"/>
    <s v="SI"/>
    <d v="2022-10-11T00:00:00"/>
    <x v="2"/>
    <n v="2022"/>
    <x v="2"/>
    <d v="2022-12-29T00:00:00"/>
    <s v="citado"/>
    <m/>
    <m/>
    <x v="5"/>
    <x v="13"/>
    <s v="Se agenda cita tentativamente  25.01.23"/>
  </r>
  <r>
    <s v="DICIEMBRE"/>
    <s v="22TC07"/>
    <s v="5YFBPRBE0LP078077"/>
    <s v="LP078077"/>
    <s v="Corolla"/>
    <n v="2020"/>
    <s v="SI"/>
    <s v="….."/>
    <m/>
    <x v="2"/>
    <n v="2022"/>
    <x v="1"/>
    <d v="2022-12-29T00:00:00"/>
    <s v="CONTACTADO"/>
    <m/>
    <m/>
    <x v="4"/>
    <x v="13"/>
    <s v="g-139271"/>
  </r>
  <r>
    <s v="DICIEMBRE"/>
    <s v="22TC07"/>
    <s v="5YFBPRBE2LP075715"/>
    <s v="LP075715"/>
    <s v="Corolla"/>
    <n v="2020"/>
    <s v="NO"/>
    <s v="SI"/>
    <d v="2022-07-02T00:00:00"/>
    <x v="2"/>
    <n v="2022"/>
    <x v="0"/>
    <d v="2022-12-30T00:00:00"/>
    <m/>
    <m/>
    <m/>
    <x v="4"/>
    <x v="13"/>
    <s v="1- SE REALIZO EL SERVICIO EL 26/12/2022 G-140834"/>
  </r>
  <r>
    <s v="DICIEMBRE"/>
    <s v="22TC07"/>
    <s v="5YFBPRBE2LP117820"/>
    <s v="LP117820"/>
    <s v="Corolla"/>
    <n v="2020"/>
    <s v="NO"/>
    <s v="SI"/>
    <d v="2022-06-11T00:00:00"/>
    <x v="2"/>
    <n v="2022"/>
    <x v="2"/>
    <d v="2022-12-29T00:00:00"/>
    <s v="NO CONTACTADO"/>
    <m/>
    <m/>
    <x v="4"/>
    <x v="20"/>
    <s v="Realizada 21/12/2022 - G140696"/>
  </r>
  <r>
    <s v="DICIEMBRE"/>
    <s v="22TC07"/>
    <s v="5YFBPRBE9LP036037"/>
    <s v="LP036037"/>
    <s v="Corolla"/>
    <n v="2020"/>
    <s v="SI"/>
    <s v="….."/>
    <m/>
    <x v="2"/>
    <n v="2022"/>
    <x v="1"/>
    <d v="2022-12-29T00:00:00"/>
    <s v="CONTACTADO"/>
    <m/>
    <m/>
    <x v="4"/>
    <x v="13"/>
    <s v="g-139632 / G140696 - 21/12/22 - 22TC07"/>
  </r>
  <r>
    <s v="DICIEMBRE"/>
    <s v="22TC07"/>
    <s v="5YFBPRBE6LP054897"/>
    <s v="LP054897"/>
    <s v="Corolla"/>
    <n v="2020"/>
    <s v="SI"/>
    <s v="….."/>
    <m/>
    <x v="2"/>
    <n v="2022"/>
    <x v="0"/>
    <d v="2022-12-30T00:00:00"/>
    <m/>
    <m/>
    <m/>
    <x v="4"/>
    <x v="14"/>
    <s v="1- REALIZADO TIS: TOYOTA QUERETARO 18/11/22"/>
  </r>
  <r>
    <s v="DICIEMBRE"/>
    <s v="22TC07"/>
    <s v="5YFBPRBE7LP001500"/>
    <s v="LP001500"/>
    <s v="Corolla"/>
    <n v="2020"/>
    <s v="NO"/>
    <s v="SI"/>
    <d v="2022-01-26T00:00:00"/>
    <x v="2"/>
    <n v="2022"/>
    <x v="2"/>
    <d v="2022-12-29T00:00:00"/>
    <s v="CONTACTADO"/>
    <m/>
    <m/>
    <x v="2"/>
    <x v="4"/>
    <s v="Se envia  msj de campa;a"/>
  </r>
  <r>
    <s v="DICIEMBRE"/>
    <s v="22TC07"/>
    <s v="5YFBPRBE7LP094017"/>
    <s v="LP094017"/>
    <s v="Corolla"/>
    <n v="2020"/>
    <s v="NO"/>
    <s v="SI"/>
    <d v="2020-08-28T00:00:00"/>
    <x v="2"/>
    <n v="2022"/>
    <x v="1"/>
    <d v="2022-12-29T00:00:00"/>
    <s v="NO CONTACTADO"/>
    <m/>
    <m/>
    <x v="0"/>
    <x v="1"/>
    <s v="no tiene whats, manda a buzon"/>
  </r>
  <r>
    <s v="DICIEMBRE"/>
    <s v="22TC07"/>
    <s v="5YFBPRBE7LP098553"/>
    <s v="LP098553"/>
    <s v="Corolla"/>
    <n v="2020"/>
    <s v="SI"/>
    <s v="….."/>
    <m/>
    <x v="2"/>
    <n v="2022"/>
    <x v="0"/>
    <d v="2022-12-30T00:00:00"/>
    <m/>
    <m/>
    <m/>
    <x v="4"/>
    <x v="13"/>
    <s v="1- SE REALIZO EL 09/11/2022 G-139369"/>
  </r>
  <r>
    <s v="DICIEMBRE"/>
    <s v="22TC07"/>
    <s v="5YFBPRBE8LP017155"/>
    <s v="LP017155"/>
    <s v="Corolla"/>
    <n v="2020"/>
    <s v="NO"/>
    <s v="SI"/>
    <d v="2021-12-15T00:00:00"/>
    <x v="2"/>
    <n v="2022"/>
    <x v="2"/>
    <d v="2022-12-29T00:00:00"/>
    <s v="CONTACTADO"/>
    <m/>
    <m/>
    <x v="2"/>
    <x v="4"/>
    <s v="Se envia  msj de campa;a"/>
  </r>
  <r>
    <s v="DICIEMBRE"/>
    <s v="22TC07"/>
    <s v="5YFBPRBE8LP035588"/>
    <s v="LP035588"/>
    <s v="Corolla"/>
    <n v="2020"/>
    <s v="NO"/>
    <s v="A NOMBRE DE ALECSA/INMOTION"/>
    <m/>
    <x v="1"/>
    <m/>
    <x v="3"/>
    <m/>
    <m/>
    <m/>
    <m/>
    <x v="3"/>
    <x v="5"/>
    <m/>
  </r>
  <r>
    <s v="DICIEMBRE"/>
    <s v="22TC07"/>
    <s v="5YFBPRBE8LP095564"/>
    <s v="LP095564"/>
    <s v="Corolla"/>
    <n v="2020"/>
    <s v="NO"/>
    <s v="SI"/>
    <d v="2022-09-20T00:00:00"/>
    <x v="2"/>
    <n v="2022"/>
    <x v="1"/>
    <d v="2022-12-29T00:00:00"/>
    <s v="CONTACTADO"/>
    <m/>
    <m/>
    <x v="4"/>
    <x v="13"/>
    <s v="g-137849 - 20/09/22 - 22TC07"/>
  </r>
  <r>
    <s v="DICIEMBRE"/>
    <s v="22TC07"/>
    <s v="5YFBPRBE8LP109463"/>
    <s v="LP109463"/>
    <s v="Corolla"/>
    <n v="2020"/>
    <s v="NO"/>
    <s v="SI"/>
    <d v="2022-08-02T00:00:00"/>
    <x v="2"/>
    <n v="2022"/>
    <x v="0"/>
    <d v="2022-12-30T00:00:00"/>
    <m/>
    <m/>
    <m/>
    <x v="2"/>
    <x v="4"/>
    <s v="1- SE LE ENVIO WHATS APP"/>
  </r>
  <r>
    <s v="DICIEMBRE"/>
    <s v="22TC06"/>
    <s v="JTDKAMFU5M3136393"/>
    <s v="M3136393"/>
    <s v="Prius"/>
    <n v="2021"/>
    <s v="NO"/>
    <s v="A NOMBRE DE ALECSA/INMOTION"/>
    <m/>
    <x v="1"/>
    <m/>
    <x v="3"/>
    <m/>
    <m/>
    <m/>
    <m/>
    <x v="3"/>
    <x v="5"/>
    <m/>
  </r>
  <r>
    <s v="DICIEMBRE"/>
    <s v="22TC06"/>
    <s v="JTDKAMFU3M3145416"/>
    <s v="M3145416"/>
    <s v="Prius"/>
    <n v="2021"/>
    <s v="NO"/>
    <s v="SI"/>
    <s v="NA"/>
    <x v="2"/>
    <n v="2022"/>
    <x v="2"/>
    <d v="2022-12-29T00:00:00"/>
    <s v="NO CONTACTADO"/>
    <m/>
    <m/>
    <x v="1"/>
    <x v="2"/>
    <s v="Numero de Casa Inactivo"/>
  </r>
  <r>
    <s v="DICIEMBRE"/>
    <s v="22TC06"/>
    <s v="JTDKAMFU4M3131976"/>
    <s v="M3131976"/>
    <s v="Prius"/>
    <n v="2021"/>
    <s v="NO"/>
    <s v="SI"/>
    <s v="NA"/>
    <x v="2"/>
    <n v="2022"/>
    <x v="1"/>
    <d v="2022-12-29T00:00:00"/>
    <s v="NO CONTACTADO"/>
    <m/>
    <m/>
    <x v="0"/>
    <x v="1"/>
    <s v="MANDA A BUZON DIRECTO"/>
  </r>
  <r>
    <s v="DICIEMBRE"/>
    <s v="20TA02"/>
    <s v="MHKMF5CF3LK008606"/>
    <s v="LK008606"/>
    <s v="Avanza"/>
    <n v="2020"/>
    <s v="NO"/>
    <s v="SI"/>
    <d v="2021-09-11T00:00:00"/>
    <x v="2"/>
    <n v="2022"/>
    <x v="0"/>
    <d v="2022-12-30T00:00:00"/>
    <m/>
    <m/>
    <m/>
    <x v="2"/>
    <x v="4"/>
    <s v="1- SE LE ENVIO WHATS APP"/>
  </r>
  <r>
    <s v="DICIEMBRE"/>
    <s v="20TA02"/>
    <s v="MHKMF5CF5LK008512"/>
    <s v="LK008512"/>
    <s v="Avanza"/>
    <n v="2020"/>
    <s v="NO"/>
    <s v="SI"/>
    <s v="NA"/>
    <x v="2"/>
    <n v="2022"/>
    <x v="2"/>
    <d v="2022-12-29T00:00:00"/>
    <s v="NO CONTACTADO"/>
    <m/>
    <m/>
    <x v="0"/>
    <x v="1"/>
    <s v="Marcamos de la agencia y nos direcciona a buzon de vox"/>
  </r>
  <r>
    <s v="DICIEMBRE"/>
    <s v="20TA02"/>
    <s v="MHKMF5CF5LK008574"/>
    <s v="LK008574"/>
    <s v="Avanza"/>
    <n v="2020"/>
    <s v="NO"/>
    <s v="A NOMBRE DE ASEGURADORA"/>
    <m/>
    <x v="1"/>
    <m/>
    <x v="3"/>
    <m/>
    <m/>
    <m/>
    <m/>
    <x v="3"/>
    <x v="5"/>
    <m/>
  </r>
  <r>
    <s v="DICIEMBRE"/>
    <s v="20TA02"/>
    <s v="MHKMF5CF6LK009541"/>
    <s v="LK009541"/>
    <s v="Avanza"/>
    <n v="2020"/>
    <s v="NO"/>
    <s v="SI"/>
    <d v="2020-09-04T00:00:00"/>
    <x v="2"/>
    <n v="2022"/>
    <x v="1"/>
    <d v="2022-12-29T00:00:00"/>
    <s v="NO CONTACTADO"/>
    <m/>
    <m/>
    <x v="0"/>
    <x v="1"/>
    <s v="MANDA A BUZON, SE MARCA DEL TELEFONO FIJO DE LA AGENCIA"/>
  </r>
  <r>
    <s v="DICIEMBRE"/>
    <s v="20TA02"/>
    <s v="MHKMF5CE5LK005438"/>
    <s v="LK005438"/>
    <s v="Avanza"/>
    <n v="2020"/>
    <s v="NO"/>
    <s v="SOLO CORREO"/>
    <s v="NA"/>
    <x v="2"/>
    <n v="2022"/>
    <x v="0"/>
    <d v="2022-12-30T00:00:00"/>
    <m/>
    <m/>
    <m/>
    <x v="2"/>
    <x v="4"/>
    <s v="1- SE LE ENVIO CORREO."/>
  </r>
  <r>
    <s v="DICIEMBRE"/>
    <s v="20TA02"/>
    <s v="MHKMF5CE8LK005398"/>
    <s v="LK005398"/>
    <s v="Avanza"/>
    <n v="2020"/>
    <s v="NO"/>
    <s v="SI"/>
    <s v="NA"/>
    <x v="2"/>
    <n v="2022"/>
    <x v="2"/>
    <d v="2022-12-29T00:00:00"/>
    <s v="CONTACTADO"/>
    <m/>
    <m/>
    <x v="2"/>
    <x v="10"/>
    <s v="Nos indica que le marquemos despues ay que la unidad se encuentra en morelia y tiene que coordinar cuando la pueden traere"/>
  </r>
  <r>
    <s v="DICIEMBRE"/>
    <s v="20TA02"/>
    <s v="MHKMF5CE5LK005634"/>
    <s v="LK005634"/>
    <s v="Avanza"/>
    <n v="2020"/>
    <s v="NO"/>
    <s v="SI"/>
    <s v="NA"/>
    <x v="2"/>
    <n v="2022"/>
    <x v="1"/>
    <d v="2022-12-29T00:00:00"/>
    <s v="NO CONTACTADO"/>
    <m/>
    <m/>
    <x v="0"/>
    <x v="1"/>
    <s v="MANDA A BUZON, SE MARCA DEL TELEFONO FIJO DE LA AGENCIA"/>
  </r>
  <r>
    <s v="DICIEMBRE"/>
    <s v="20TA02"/>
    <s v="MHKMF5CE9LK005202"/>
    <s v="LK005202"/>
    <s v="Avanza"/>
    <n v="2020"/>
    <s v="NO"/>
    <s v="SI"/>
    <s v="NA"/>
    <x v="2"/>
    <n v="2022"/>
    <x v="0"/>
    <d v="2022-12-30T00:00:00"/>
    <m/>
    <m/>
    <m/>
    <x v="2"/>
    <x v="4"/>
    <s v="1- SE LE ENVIO CORREO."/>
  </r>
  <r>
    <s v="DICIEMBRE"/>
    <s v="20TA02"/>
    <s v="MHKMF5CE2LK005266"/>
    <s v="LK005266"/>
    <s v="Avanza"/>
    <n v="2020"/>
    <s v="NO"/>
    <s v="SI"/>
    <d v="2019-11-26T00:00:00"/>
    <x v="2"/>
    <n v="2022"/>
    <x v="2"/>
    <d v="2022-12-29T00:00:00"/>
    <s v="CONTACTADO"/>
    <m/>
    <m/>
    <x v="2"/>
    <x v="4"/>
    <s v="Se envia Msj de campana"/>
  </r>
  <r>
    <s v="DICIEMBRE"/>
    <s v="20TA02"/>
    <s v="MHKMF5CF1LK009446"/>
    <s v="LK009446"/>
    <s v="Avanza"/>
    <n v="2020"/>
    <s v="NO"/>
    <s v="SI"/>
    <s v="NA"/>
    <x v="2"/>
    <n v="2022"/>
    <x v="1"/>
    <d v="2022-12-29T00:00:00"/>
    <s v="NO CONTACTADO"/>
    <m/>
    <m/>
    <x v="0"/>
    <x v="1"/>
    <s v="MANDA A BUZON, SE MARCA DEL TELEFONO FIJO DE LA AGENCIA"/>
  </r>
  <r>
    <s v="DICIEMBRE"/>
    <s v="20TA02"/>
    <s v="MHKMF5CF5LK008493"/>
    <s v="LK008493"/>
    <s v="Avanza"/>
    <n v="2020"/>
    <s v="NO"/>
    <s v="A NOMBRE DE ALECSA/INMOTION"/>
    <m/>
    <x v="1"/>
    <m/>
    <x v="3"/>
    <m/>
    <m/>
    <m/>
    <m/>
    <x v="3"/>
    <x v="5"/>
    <m/>
  </r>
  <r>
    <s v="DICIEMBRE"/>
    <s v="20TA02"/>
    <s v="MHKMF5CF3KK008023"/>
    <s v="KK008023"/>
    <s v="Avanza"/>
    <n v="2019"/>
    <s v="NO"/>
    <s v="SI"/>
    <s v="NA"/>
    <x v="2"/>
    <n v="2022"/>
    <x v="0"/>
    <d v="2022-12-30T00:00:00"/>
    <m/>
    <m/>
    <m/>
    <x v="2"/>
    <x v="10"/>
    <s v="1- SE DEJO RECADO , SE COMUNICA DESPUES"/>
  </r>
  <r>
    <s v="DICIEMBRE"/>
    <s v="20TA02"/>
    <s v="MHKMF5CF8KK006087"/>
    <s v="KK006087"/>
    <s v="Avanza"/>
    <n v="2019"/>
    <s v="NO"/>
    <s v="A NOMBRE DE ASEGURADORA"/>
    <m/>
    <x v="1"/>
    <m/>
    <x v="3"/>
    <m/>
    <m/>
    <m/>
    <m/>
    <x v="3"/>
    <x v="5"/>
    <m/>
  </r>
  <r>
    <s v="DICIEMBRE"/>
    <s v="20TA02"/>
    <s v="MHKMF5CF4KK007690"/>
    <s v="KK007690"/>
    <s v="Avanza"/>
    <n v="2019"/>
    <s v="NO"/>
    <s v="SI"/>
    <d v="2022-03-09T00:00:00"/>
    <x v="2"/>
    <n v="2022"/>
    <x v="2"/>
    <d v="2022-12-29T00:00:00"/>
    <s v="CONTACTADO"/>
    <m/>
    <m/>
    <x v="2"/>
    <x v="4"/>
    <s v="Se envia Msj de campana"/>
  </r>
  <r>
    <s v="DICIEMBRE"/>
    <s v="20TA02"/>
    <s v="MHKMF5CF2KK008059"/>
    <s v="KK008059"/>
    <s v="Avanza"/>
    <n v="2019"/>
    <s v="NO"/>
    <s v="NO"/>
    <m/>
    <x v="1"/>
    <m/>
    <x v="3"/>
    <m/>
    <m/>
    <m/>
    <m/>
    <x v="3"/>
    <x v="5"/>
    <m/>
  </r>
  <r>
    <s v="DICIEMBRE"/>
    <s v="20TA02"/>
    <s v="MHKMF5CF8KK007904"/>
    <s v="KK007904"/>
    <s v="Avanza"/>
    <n v="2019"/>
    <s v="NO"/>
    <s v="SI"/>
    <d v="2020-12-08T00:00:00"/>
    <x v="2"/>
    <n v="2022"/>
    <x v="1"/>
    <d v="2022-12-29T00:00:00"/>
    <s v="NO CONTACTADO"/>
    <m/>
    <m/>
    <x v="0"/>
    <x v="1"/>
    <s v="MANDA A BUZON, NO TIENE WHATS"/>
  </r>
  <r>
    <s v="DICIEMBRE"/>
    <s v="20TA02"/>
    <s v="MHKMF5CE9KK003772"/>
    <s v="KK003772"/>
    <s v="Avanza"/>
    <n v="2019"/>
    <s v="NO"/>
    <s v="SI"/>
    <d v="2020-11-26T00:00:00"/>
    <x v="2"/>
    <n v="2022"/>
    <x v="0"/>
    <d v="2022-12-30T00:00:00"/>
    <m/>
    <m/>
    <m/>
    <x v="2"/>
    <x v="4"/>
    <s v="1- SE LE ENVIO CORREO."/>
  </r>
  <r>
    <s v="DICIEMBRE"/>
    <s v="20TA02"/>
    <s v="MHKMF5CEXKK002730"/>
    <s v="KK002730"/>
    <s v="Avanza"/>
    <n v="2019"/>
    <s v="NO"/>
    <s v="SI"/>
    <s v="NA"/>
    <x v="2"/>
    <n v="2022"/>
    <x v="2"/>
    <d v="2022-12-29T00:00:00"/>
    <s v="CONTACTADO"/>
    <m/>
    <m/>
    <x v="2"/>
    <x v="4"/>
    <s v="Se envia Msj de campana"/>
  </r>
  <r>
    <s v="DICIEMBRE"/>
    <s v="20TA02"/>
    <s v="MHKMF5CF3KK005395"/>
    <s v="KK005395"/>
    <s v="Avanza"/>
    <n v="2019"/>
    <s v="NO"/>
    <s v="SI"/>
    <d v="2021-11-18T00:00:00"/>
    <x v="2"/>
    <n v="2022"/>
    <x v="1"/>
    <d v="2022-12-29T00:00:00"/>
    <s v="INACTIVO"/>
    <m/>
    <m/>
    <x v="1"/>
    <x v="7"/>
    <s v="EL CORREO ES INVALIDO"/>
  </r>
  <r>
    <s v="DICIEMBRE"/>
    <s v="20TA02"/>
    <s v="MHKMF5CF4KK004658"/>
    <s v="KK004658"/>
    <s v="Avanza"/>
    <n v="2019"/>
    <s v="NO"/>
    <s v="SI"/>
    <s v="NA"/>
    <x v="2"/>
    <n v="2022"/>
    <x v="0"/>
    <d v="2022-12-30T00:00:00"/>
    <m/>
    <m/>
    <m/>
    <x v="1"/>
    <x v="7"/>
    <s v="1- SIN NUMEROS DE CONTACTO"/>
  </r>
  <r>
    <s v="DICIEMBRE"/>
    <s v="20TA02"/>
    <s v="MHKMF5CF4KK004899"/>
    <s v="KK004899"/>
    <s v="Avanza"/>
    <n v="2019"/>
    <s v="NO"/>
    <s v="SI"/>
    <s v="NA"/>
    <x v="2"/>
    <n v="2022"/>
    <x v="2"/>
    <d v="2022-12-29T00:00:00"/>
    <s v="NO CONTACTADO"/>
    <m/>
    <m/>
    <x v="1"/>
    <x v="2"/>
    <s v="Marcamos de la agencia y nos direcciona  anumero inactivo"/>
  </r>
  <r>
    <s v="DICIEMBRE"/>
    <s v="20TA02"/>
    <s v="MHKMF5CF1KK006982"/>
    <s v="KK006982"/>
    <s v="Avanza"/>
    <n v="2019"/>
    <s v="NO"/>
    <s v="SI"/>
    <d v="2021-03-20T00:00:00"/>
    <x v="2"/>
    <n v="2022"/>
    <x v="1"/>
    <d v="2022-12-29T00:00:00"/>
    <s v="NO CONTACTADO"/>
    <m/>
    <m/>
    <x v="0"/>
    <x v="1"/>
    <s v="MANDA A BUZO, SE MARCA DEL TELEFONO FIJO"/>
  </r>
  <r>
    <s v="DICIEMBRE"/>
    <s v="20TA02"/>
    <s v="MHKMF5CF6KK007903"/>
    <s v="KK007903"/>
    <s v="Avanza"/>
    <n v="2019"/>
    <s v="NO"/>
    <s v="SI"/>
    <s v="NA"/>
    <x v="2"/>
    <n v="2022"/>
    <x v="0"/>
    <d v="2022-12-30T00:00:00"/>
    <m/>
    <m/>
    <m/>
    <x v="2"/>
    <x v="10"/>
    <s v="1-  SE DEJO RECADO"/>
  </r>
  <r>
    <s v="DICIEMBRE"/>
    <s v="20TA02"/>
    <s v="MHKMF5CE9KK003321"/>
    <s v="KK003321"/>
    <s v="Avanza"/>
    <n v="2019"/>
    <s v="NO"/>
    <s v="SI"/>
    <d v="2020-01-31T00:00:00"/>
    <x v="2"/>
    <n v="2022"/>
    <x v="2"/>
    <d v="2022-12-29T00:00:00"/>
    <s v="NO CONTACTADO"/>
    <m/>
    <m/>
    <x v="0"/>
    <x v="0"/>
    <s v="Marcamos de la agencia y no contesta"/>
  </r>
  <r>
    <s v="DICIEMBRE"/>
    <s v="20TA02"/>
    <s v="MHKMF53E7JK015367"/>
    <s v="JK015367"/>
    <s v="Avanza"/>
    <n v="2018"/>
    <s v="NO"/>
    <s v="SI"/>
    <s v="NA"/>
    <x v="2"/>
    <n v="2022"/>
    <x v="1"/>
    <d v="2022-12-29T00:00:00"/>
    <s v="NO CONTACTADO"/>
    <m/>
    <m/>
    <x v="0"/>
    <x v="1"/>
    <s v="MANDA A BUZO, SE MARCA DEL TELEFONO FIJO"/>
  </r>
  <r>
    <s v="DICIEMBRE"/>
    <s v="20TA02"/>
    <s v="MHKMF5CE0JK001388"/>
    <s v="JK001388"/>
    <s v="Avanza"/>
    <n v="2018"/>
    <s v="NO"/>
    <s v="NO EXISTE"/>
    <m/>
    <x v="1"/>
    <m/>
    <x v="3"/>
    <m/>
    <m/>
    <m/>
    <m/>
    <x v="3"/>
    <x v="5"/>
    <m/>
  </r>
  <r>
    <s v="DICIEMBRE"/>
    <s v="20TA02"/>
    <s v="MHKMF5CE4JK002043"/>
    <s v="JK002043"/>
    <s v="Avanza"/>
    <n v="2018"/>
    <s v="NO"/>
    <s v="SI"/>
    <s v="NA"/>
    <x v="2"/>
    <n v="2022"/>
    <x v="0"/>
    <d v="2022-12-30T00:00:00"/>
    <m/>
    <m/>
    <m/>
    <x v="1"/>
    <x v="7"/>
    <s v="1- NUMERO DE CONTACTO NO EXISTE"/>
  </r>
  <r>
    <s v="DICIEMBRE"/>
    <s v="20TA02"/>
    <s v="MHKMF53F8JK024863"/>
    <s v="JK024863"/>
    <s v="Avanza"/>
    <n v="2018"/>
    <s v="NO"/>
    <s v="A NOMBRE DE ALECSA/INMOTION"/>
    <m/>
    <x v="1"/>
    <m/>
    <x v="3"/>
    <m/>
    <m/>
    <m/>
    <m/>
    <x v="3"/>
    <x v="5"/>
    <m/>
  </r>
  <r>
    <s v="DICIEMBRE"/>
    <s v="20TA02"/>
    <s v="MHKMF5CF2JK002826"/>
    <s v="JK002826"/>
    <s v="Avanza"/>
    <n v="2018"/>
    <s v="NO"/>
    <s v="SI"/>
    <s v="NA"/>
    <x v="2"/>
    <n v="2022"/>
    <x v="2"/>
    <d v="2022-12-29T00:00:00"/>
    <s v="CONTACTO"/>
    <m/>
    <m/>
    <x v="2"/>
    <x v="4"/>
    <s v="Se envia  msj de campaña"/>
  </r>
  <r>
    <s v="DICIEMBRE"/>
    <s v="20TA02"/>
    <s v="MHKMF5CF3JK001832"/>
    <s v="JK001832"/>
    <s v="Avanza"/>
    <n v="2018"/>
    <s v="NO"/>
    <s v="SI"/>
    <d v="2020-06-09T00:00:00"/>
    <x v="2"/>
    <n v="2022"/>
    <x v="1"/>
    <d v="2022-12-29T00:00:00"/>
    <s v="NO CONTACTADO"/>
    <m/>
    <m/>
    <x v="0"/>
    <x v="1"/>
    <s v="MANDA A BUZO, SE MARCA DEL TELEFONO FIJO"/>
  </r>
  <r>
    <s v="DICIEMBRE"/>
    <s v="20TA02"/>
    <s v="MHKMF5CF7JK002708"/>
    <s v="JK002708"/>
    <s v="Avanza"/>
    <n v="2018"/>
    <s v="NO"/>
    <s v="A NOMBRE DE ALECSA/INMOTION"/>
    <m/>
    <x v="1"/>
    <m/>
    <x v="3"/>
    <m/>
    <m/>
    <m/>
    <m/>
    <x v="3"/>
    <x v="5"/>
    <m/>
  </r>
  <r>
    <s v="DICIEMBRE"/>
    <s v="20TA02"/>
    <s v="MHKMF5CE5JK001337"/>
    <s v="JK001337"/>
    <s v="Avanza"/>
    <n v="2018"/>
    <s v="NO"/>
    <s v="SI"/>
    <d v="2020-11-09T00:00:00"/>
    <x v="2"/>
    <n v="2022"/>
    <x v="0"/>
    <d v="2022-12-30T00:00:00"/>
    <m/>
    <m/>
    <m/>
    <x v="2"/>
    <x v="4"/>
    <s v="1- SE LE ENVIO WHATS APP"/>
  </r>
  <r>
    <s v="DICIEMBRE"/>
    <s v="20TA02"/>
    <s v="MHKMF53F0JK025652"/>
    <s v="JK025652"/>
    <s v="Avanza"/>
    <n v="2018"/>
    <s v="NO"/>
    <s v="SI"/>
    <d v="2021-06-02T00:00:00"/>
    <x v="2"/>
    <n v="2022"/>
    <x v="2"/>
    <d v="2022-12-29T00:00:00"/>
    <s v="NO CONTACTADO"/>
    <m/>
    <m/>
    <x v="0"/>
    <x v="0"/>
    <s v="Marcamos de la agencia y no contesta"/>
  </r>
  <r>
    <s v="DICIEMBRE"/>
    <s v="20TA02"/>
    <s v="MHKMF53F7JK024689"/>
    <s v="JK024689"/>
    <s v="Avanza"/>
    <n v="2018"/>
    <s v="NO"/>
    <s v="SI"/>
    <s v="NA"/>
    <x v="2"/>
    <n v="2022"/>
    <x v="1"/>
    <d v="2022-12-29T00:00:00"/>
    <s v="INACTIVO"/>
    <m/>
    <m/>
    <x v="1"/>
    <x v="2"/>
    <s v="Numero fuera de serv"/>
  </r>
  <r>
    <s v="DICIEMBRE"/>
    <s v="20TA02"/>
    <s v="MHKMF5CFXJK003626"/>
    <s v="JK003626"/>
    <s v="Avanza"/>
    <n v="2018"/>
    <s v="NO"/>
    <s v="SI"/>
    <s v="NA"/>
    <x v="2"/>
    <n v="2022"/>
    <x v="0"/>
    <d v="2022-12-30T00:00:00"/>
    <m/>
    <m/>
    <m/>
    <x v="2"/>
    <x v="4"/>
    <s v="1- SE LE ENVIO WHATS APP"/>
  </r>
  <r>
    <s v="DICIEMBRE"/>
    <s v="20TA02"/>
    <s v="MHKMF53F7JK025535"/>
    <s v="JK025535"/>
    <s v="Avanza"/>
    <n v="2018"/>
    <s v="NO"/>
    <s v="SI"/>
    <s v="NA"/>
    <x v="2"/>
    <n v="2022"/>
    <x v="2"/>
    <d v="2022-12-29T00:00:00"/>
    <s v="NO CONTACTADO"/>
    <m/>
    <m/>
    <x v="0"/>
    <x v="0"/>
    <s v="Marcamos de la agencia y no contesta"/>
  </r>
  <r>
    <s v="DICIEMBRE"/>
    <s v="20TA02"/>
    <s v="MHKMF5CF4JK002374"/>
    <s v="JK002374"/>
    <s v="Avanza"/>
    <n v="2018"/>
    <s v="NO"/>
    <s v="SI"/>
    <d v="2020-09-10T00:00:00"/>
    <x v="2"/>
    <n v="2022"/>
    <x v="1"/>
    <d v="2022-12-29T00:00:00"/>
    <s v="CONTACTADO"/>
    <m/>
    <m/>
    <x v="2"/>
    <x v="16"/>
    <s v="el marca mañana para posible cita"/>
  </r>
  <r>
    <s v="DICIEMBRE"/>
    <s v="20TA03"/>
    <s v="5YFBURHE4GP416585"/>
    <s v="GP416585"/>
    <s v="Corolla"/>
    <n v="2016"/>
    <s v="NO"/>
    <s v="A NOMBRE DE ALECSA/INMOTION"/>
    <m/>
    <x v="1"/>
    <m/>
    <x v="3"/>
    <m/>
    <m/>
    <m/>
    <m/>
    <x v="3"/>
    <x v="5"/>
    <m/>
  </r>
  <r>
    <s v="DICIEMBRE"/>
    <s v="20TA03"/>
    <s v="5YFBURHE5GP499458"/>
    <s v="GP499458"/>
    <s v="Corolla"/>
    <n v="2016"/>
    <s v="NO"/>
    <s v="SOLO CORREO"/>
    <s v="NA"/>
    <x v="2"/>
    <n v="2022"/>
    <x v="0"/>
    <d v="2022-12-30T00:00:00"/>
    <m/>
    <m/>
    <m/>
    <x v="1"/>
    <x v="7"/>
    <s v="1-CORREO INCORRECTO"/>
  </r>
  <r>
    <s v="DICIEMBRE"/>
    <s v="20TA03"/>
    <s v="5YFBURHEXGP449025"/>
    <s v="GP449025"/>
    <s v="Corolla"/>
    <n v="2016"/>
    <s v="NO"/>
    <s v="SI"/>
    <s v="NA"/>
    <x v="2"/>
    <n v="2022"/>
    <x v="2"/>
    <d v="2022-12-29T00:00:00"/>
    <s v="NO CONTACTADO"/>
    <m/>
    <m/>
    <x v="1"/>
    <x v="2"/>
    <s v="Marcamos de la agencia y nos direcciona  a numero inactivo"/>
  </r>
  <r>
    <s v="DICIEMBRE"/>
    <s v="20TA03"/>
    <s v="5YFBURHE5GP541742"/>
    <s v="GP541742"/>
    <s v="Corolla"/>
    <n v="2016"/>
    <s v="NO"/>
    <s v="A NOMBRE DE ASEGURADORA"/>
    <m/>
    <x v="1"/>
    <m/>
    <x v="3"/>
    <m/>
    <m/>
    <m/>
    <m/>
    <x v="3"/>
    <x v="5"/>
    <m/>
  </r>
  <r>
    <s v="DICIEMBRE"/>
    <s v="20TA03"/>
    <s v="5YFBURHE9GP390288"/>
    <s v="GP390288"/>
    <s v="Corolla"/>
    <n v="2016"/>
    <s v="NO"/>
    <s v="SI"/>
    <s v="NA"/>
    <x v="2"/>
    <n v="2022"/>
    <x v="1"/>
    <d v="2022-12-30T00:00:00"/>
    <s v="NO CONTACTADO"/>
    <m/>
    <m/>
    <x v="0"/>
    <x v="2"/>
    <s v="Numero fuera de serv"/>
  </r>
  <r>
    <s v="DICIEMBRE"/>
    <s v="20TA03"/>
    <s v="5YFBURHE2GP372697"/>
    <s v="GP372697"/>
    <s v="Corolla"/>
    <n v="2016"/>
    <s v="NO"/>
    <s v="SI"/>
    <d v="2017-10-10T00:00:00"/>
    <x v="2"/>
    <n v="2022"/>
    <x v="0"/>
    <d v="2022-12-30T00:00:00"/>
    <m/>
    <m/>
    <m/>
    <x v="2"/>
    <x v="4"/>
    <s v="1- SE LE ENVIO WHATS APP"/>
  </r>
  <r>
    <s v="DICIEMBRE"/>
    <s v="20TA03"/>
    <s v="5YFBURHE3GP514474"/>
    <s v="GP514474"/>
    <s v="Corolla"/>
    <n v="2016"/>
    <s v="NO"/>
    <s v="SI"/>
    <d v="2019-07-22T00:00:00"/>
    <x v="2"/>
    <n v="2022"/>
    <x v="2"/>
    <d v="2022-12-29T00:00:00"/>
    <s v="CONTACTADO"/>
    <m/>
    <m/>
    <x v="2"/>
    <x v="4"/>
    <s v="Se envia  msj de campaña"/>
  </r>
  <r>
    <s v="DICIEMBRE"/>
    <s v="20TA03"/>
    <s v="5YFBURHE8GP410532"/>
    <s v="GP410532"/>
    <s v="Corolla"/>
    <n v="2016"/>
    <s v="NO"/>
    <s v="SI"/>
    <d v="2018-03-09T00:00:00"/>
    <x v="2"/>
    <n v="2022"/>
    <x v="1"/>
    <d v="2022-12-30T00:00:00"/>
    <s v="NO CONTACTADO"/>
    <m/>
    <m/>
    <x v="0"/>
    <x v="1"/>
    <s v="MANDA A BUZON, SE MARCA DEL TELEFONO FIJO DE LA AGENCIA"/>
  </r>
  <r>
    <s v="DICIEMBRE"/>
    <s v="20TA03"/>
    <s v="5YFBURHE4GP480559"/>
    <s v="GP480559"/>
    <s v="Corolla"/>
    <n v="2016"/>
    <s v="NO"/>
    <s v="SI"/>
    <s v="NA"/>
    <x v="2"/>
    <n v="2022"/>
    <x v="0"/>
    <d v="2022-12-30T00:00:00"/>
    <m/>
    <m/>
    <m/>
    <x v="2"/>
    <x v="4"/>
    <s v="1- SE LE ENVIO WHATS APP"/>
  </r>
  <r>
    <s v="DICIEMBRE"/>
    <s v="20TA03"/>
    <s v="5YFBU8HE0GP502096"/>
    <s v="GP502096"/>
    <s v="Corolla"/>
    <n v="2016"/>
    <s v="NO"/>
    <s v="SI"/>
    <d v="2019-06-10T00:00:00"/>
    <x v="2"/>
    <n v="2022"/>
    <x v="2"/>
    <d v="2022-12-29T00:00:00"/>
    <s v="CONTACTADO"/>
    <m/>
    <m/>
    <x v="2"/>
    <x v="4"/>
    <s v="Se envia  msj de campaña"/>
  </r>
  <r>
    <s v="DICIEMBRE"/>
    <s v="20TA03"/>
    <s v="5YFBURHE0GP539493"/>
    <s v="GP539493"/>
    <s v="Corolla"/>
    <n v="2016"/>
    <s v="NO"/>
    <s v="SI"/>
    <d v="2018-10-24T00:00:00"/>
    <x v="2"/>
    <n v="2022"/>
    <x v="1"/>
    <d v="2022-12-30T00:00:00"/>
    <s v="CONTACTADO"/>
    <m/>
    <m/>
    <x v="2"/>
    <x v="4"/>
    <s v="SE MANDO WHATS"/>
  </r>
  <r>
    <s v="DICIEMBRE"/>
    <s v="20TA03"/>
    <s v="5YFBURHE1GP430167"/>
    <s v="GP430167"/>
    <s v="Corolla"/>
    <n v="2016"/>
    <s v="NO"/>
    <s v="SI"/>
    <d v="2018-02-13T00:00:00"/>
    <x v="2"/>
    <n v="2022"/>
    <x v="0"/>
    <d v="2022-12-30T00:00:00"/>
    <m/>
    <m/>
    <m/>
    <x v="1"/>
    <x v="18"/>
    <s v="1- CLIENTE NO CUENTA CON NINGUN COROLLA"/>
  </r>
  <r>
    <s v="DICIEMBRE"/>
    <s v="20TA03"/>
    <s v="5YFBURHE7GP511075"/>
    <s v="GP511075"/>
    <s v="Corolla"/>
    <n v="2016"/>
    <s v="NO"/>
    <s v="SI"/>
    <d v="2020-05-18T00:00:00"/>
    <x v="2"/>
    <n v="2022"/>
    <x v="2"/>
    <d v="2022-12-29T00:00:00"/>
    <s v="CONTACTADO"/>
    <m/>
    <m/>
    <x v="2"/>
    <x v="4"/>
    <s v="Se envia  msj de campaña"/>
  </r>
  <r>
    <s v="DICIEMBRE"/>
    <s v="20TA03"/>
    <s v="5YFBURHE3GP374054"/>
    <s v="GP374054"/>
    <s v="Corolla"/>
    <n v="2016"/>
    <s v="NO"/>
    <s v="SI"/>
    <d v="2019-12-11T00:00:00"/>
    <x v="2"/>
    <n v="2022"/>
    <x v="1"/>
    <d v="2022-12-30T00:00:00"/>
    <s v="CONTACTADO"/>
    <m/>
    <m/>
    <x v="2"/>
    <x v="4"/>
    <s v="SE MANDO WHATS"/>
  </r>
  <r>
    <s v="DICIEMBRE"/>
    <s v="20TA03"/>
    <s v="5YFBURHE8GP390332"/>
    <s v="GP390332"/>
    <s v="Corolla"/>
    <n v="2016"/>
    <s v="NO"/>
    <s v="SI"/>
    <d v="2018-10-16T00:00:00"/>
    <x v="2"/>
    <n v="2022"/>
    <x v="0"/>
    <d v="2022-12-30T00:00:00"/>
    <m/>
    <m/>
    <m/>
    <x v="2"/>
    <x v="10"/>
    <s v="1- SE DEJO RECADO SE COMUNICA MAS ADELANTE "/>
  </r>
  <r>
    <s v="DICIEMBRE"/>
    <s v="20TA03"/>
    <s v="5YFBURHE5GP481607"/>
    <s v="GP481607"/>
    <s v="Corolla"/>
    <n v="2016"/>
    <s v="NO"/>
    <s v="SOLO CORREO"/>
    <s v="NA"/>
    <x v="2"/>
    <n v="2022"/>
    <x v="2"/>
    <d v="2022-12-29T00:00:00"/>
    <s v="NO CONTACTADO"/>
    <m/>
    <m/>
    <x v="0"/>
    <x v="7"/>
    <s v="Sin numero de Contacto en Kepler"/>
  </r>
  <r>
    <s v="DICIEMBRE"/>
    <s v="20TA03"/>
    <s v="5YFBURHE6GP367003"/>
    <s v="GP367003"/>
    <s v="Corolla"/>
    <n v="2016"/>
    <s v="NO"/>
    <s v="A NOMBRE DE ALECSA/INMOTION"/>
    <m/>
    <x v="1"/>
    <m/>
    <x v="3"/>
    <m/>
    <m/>
    <m/>
    <m/>
    <x v="3"/>
    <x v="5"/>
    <m/>
  </r>
  <r>
    <s v="DICIEMBRE"/>
    <s v="20TA03"/>
    <s v="5YFBURHE4GP435041"/>
    <s v="GP435041"/>
    <s v="Corolla"/>
    <n v="2016"/>
    <s v="NO"/>
    <s v="SI"/>
    <d v="2020-04-16T00:00:00"/>
    <x v="2"/>
    <n v="2022"/>
    <x v="1"/>
    <d v="2022-12-30T00:00:00"/>
    <s v="CONTACTADO"/>
    <m/>
    <m/>
    <x v="2"/>
    <x v="4"/>
    <s v="SE MANDO WHATS"/>
  </r>
  <r>
    <s v="DICIEMBRE"/>
    <s v="20TA03"/>
    <s v="5YFBURHE7GP374087"/>
    <s v="GP374087"/>
    <s v="Corolla"/>
    <n v="2016"/>
    <s v="NO"/>
    <s v="SOLO CORREO"/>
    <d v="2019-12-11T00:00:00"/>
    <x v="2"/>
    <n v="2022"/>
    <x v="0"/>
    <d v="2022-12-30T00:00:00"/>
    <m/>
    <m/>
    <m/>
    <x v="0"/>
    <x v="2"/>
    <s v="1- NUMERO FUERA DEL AREA DE SERVICIO"/>
  </r>
  <r>
    <s v="DICIEMBRE"/>
    <s v="20TA03"/>
    <s v="5YFBURHE9GP446343"/>
    <s v="GP446343"/>
    <s v="Corolla"/>
    <n v="2016"/>
    <s v="NO"/>
    <s v="SI"/>
    <d v="2017-10-31T00:00:00"/>
    <x v="2"/>
    <n v="2022"/>
    <x v="2"/>
    <d v="2022-12-30T00:00:00"/>
    <s v="CONTACTADO"/>
    <m/>
    <m/>
    <x v="2"/>
    <x v="4"/>
    <s v="Se envia  msj de campaña"/>
  </r>
  <r>
    <s v="DICIEMBRE"/>
    <s v="20TA03"/>
    <s v="5YFBURHE9GP499348"/>
    <s v="GP499348"/>
    <s v="Corolla"/>
    <n v="2016"/>
    <s v="NO"/>
    <s v="SI"/>
    <d v="2022-04-22T00:00:00"/>
    <x v="2"/>
    <n v="2022"/>
    <x v="1"/>
    <d v="2022-12-30T00:00:00"/>
    <s v="CONTACTADO"/>
    <m/>
    <m/>
    <x v="2"/>
    <x v="4"/>
    <s v="SE MANDO WHATS"/>
  </r>
  <r>
    <s v="DICIEMBRE"/>
    <s v="20TA03"/>
    <s v="5YFBURHE3GP437900"/>
    <s v="GP437900"/>
    <s v="Corolla"/>
    <n v="2016"/>
    <s v="NO"/>
    <s v="SI"/>
    <s v="NA"/>
    <x v="2"/>
    <n v="2022"/>
    <x v="0"/>
    <d v="2022-12-30T00:00:00"/>
    <m/>
    <m/>
    <m/>
    <x v="1"/>
    <x v="7"/>
    <s v="1- NUMEROS DE CONTACRO NO EXISTEN"/>
  </r>
  <r>
    <s v="DICIEMBRE"/>
    <s v="20TA03"/>
    <s v="5YFBURHE7GP440122"/>
    <s v="GP440122"/>
    <s v="Corolla"/>
    <n v="2016"/>
    <s v="NO"/>
    <s v="SI"/>
    <s v="NA"/>
    <x v="2"/>
    <n v="2022"/>
    <x v="2"/>
    <d v="2022-12-30T00:00:00"/>
    <s v="NO CONTACTADO"/>
    <m/>
    <m/>
    <x v="1"/>
    <x v="2"/>
    <s v="Marcamos y nos direcciona a numero inactivo"/>
  </r>
  <r>
    <s v="DICIEMBRE"/>
    <s v="20TA03"/>
    <s v="5YFBURHE6GP490669"/>
    <s v="GP490669"/>
    <s v="Corolla"/>
    <n v="2016"/>
    <s v="NO"/>
    <s v="SI"/>
    <d v="2017-10-02T00:00:00"/>
    <x v="2"/>
    <n v="2022"/>
    <x v="1"/>
    <d v="2022-12-30T00:00:00"/>
    <s v="CONTACTADO"/>
    <m/>
    <m/>
    <x v="2"/>
    <x v="4"/>
    <s v="SE MANDO WHATS"/>
  </r>
  <r>
    <s v="DICIEMBRE"/>
    <s v="20TA03"/>
    <s v="5YFBURHE9GP535264"/>
    <s v="GP535264"/>
    <s v="Corolla"/>
    <n v="2016"/>
    <s v="NO"/>
    <s v="SI"/>
    <d v="2017-07-05T00:00:00"/>
    <x v="2"/>
    <n v="2022"/>
    <x v="0"/>
    <d v="2022-12-30T00:00:00"/>
    <m/>
    <m/>
    <m/>
    <x v="1"/>
    <x v="7"/>
    <s v="1- NUMEROS DE CONTACRO NO EXISTEN"/>
  </r>
  <r>
    <s v="DICIEMBRE"/>
    <s v="20TA03"/>
    <s v="5YFBURHEXGP557869"/>
    <s v="GP557869"/>
    <s v="Corolla"/>
    <n v="2016"/>
    <s v="NO"/>
    <s v="SI"/>
    <s v="NA"/>
    <x v="2"/>
    <n v="2022"/>
    <x v="2"/>
    <d v="2022-12-30T00:00:00"/>
    <s v="CONTACTADO"/>
    <m/>
    <m/>
    <x v="2"/>
    <x v="4"/>
    <s v="Se envia  msj de campaña"/>
  </r>
  <r>
    <s v="DICIEMBRE"/>
    <s v="20TA03"/>
    <s v="5YFBURHE4GP466385"/>
    <s v="GP466385"/>
    <s v="Corolla"/>
    <n v="2016"/>
    <s v="NO"/>
    <s v="SI"/>
    <d v="2018-02-23T00:00:00"/>
    <x v="2"/>
    <n v="2022"/>
    <x v="1"/>
    <d v="2022-12-30T00:00:00"/>
    <s v="NO CONTACTADO"/>
    <m/>
    <m/>
    <x v="0"/>
    <x v="1"/>
    <s v="no tiene whats, manda a buzon"/>
  </r>
  <r>
    <s v="DICIEMBRE"/>
    <s v="20TA03"/>
    <s v="5YFBURHE6GP513559"/>
    <s v="GP513559"/>
    <s v="Corolla"/>
    <n v="2016"/>
    <s v="NO"/>
    <s v="SI"/>
    <d v="2017-07-27T00:00:00"/>
    <x v="2"/>
    <n v="2022"/>
    <x v="0"/>
    <d v="2022-12-30T00:00:00"/>
    <m/>
    <m/>
    <m/>
    <x v="2"/>
    <x v="4"/>
    <s v="1- SE LE ENVIO WHATS APP"/>
  </r>
  <r>
    <s v="DICIEMBRE"/>
    <s v="20TA03"/>
    <s v="5YFBURHE4GP395253"/>
    <s v="GP395253"/>
    <s v="Corolla"/>
    <n v="2016"/>
    <s v="NO"/>
    <s v="SI"/>
    <d v="2020-01-29T00:00:00"/>
    <x v="2"/>
    <n v="2022"/>
    <x v="2"/>
    <d v="2022-12-30T00:00:00"/>
    <s v="CONTACTADO"/>
    <m/>
    <m/>
    <x v="2"/>
    <x v="4"/>
    <s v="Se envia  msj de campaña"/>
  </r>
  <r>
    <s v="DICIEMBRE"/>
    <s v="20TA03"/>
    <s v="5YFBURHE9GP448156"/>
    <s v="GP448156"/>
    <s v="Corolla"/>
    <n v="2016"/>
    <s v="NO"/>
    <s v="SI"/>
    <d v="2019-08-02T00:00:00"/>
    <x v="2"/>
    <n v="2022"/>
    <x v="1"/>
    <d v="2022-12-30T00:00:00"/>
    <s v="NO CONTACTADO"/>
    <m/>
    <m/>
    <x v="0"/>
    <x v="1"/>
    <s v="no tiene whats, manda a buzon"/>
  </r>
  <r>
    <s v="DICIEMBRE"/>
    <s v="20TA03"/>
    <s v="5YFBURHE8GP536017"/>
    <s v="GP536017"/>
    <s v="Corolla"/>
    <n v="2016"/>
    <s v="NO"/>
    <s v="SI"/>
    <d v="2019-08-05T00:00:00"/>
    <x v="2"/>
    <n v="2022"/>
    <x v="0"/>
    <d v="2022-12-30T00:00:00"/>
    <m/>
    <m/>
    <m/>
    <x v="2"/>
    <x v="4"/>
    <s v="1- SE LE ENVIO WHATS APP"/>
  </r>
  <r>
    <s v="DICIEMBRE"/>
    <s v="20TA03"/>
    <s v="5YFBURHE3GP504298"/>
    <s v="GP504298"/>
    <s v="Corolla"/>
    <n v="2016"/>
    <s v="NO"/>
    <s v="SI"/>
    <s v="NA"/>
    <x v="2"/>
    <n v="2022"/>
    <x v="2"/>
    <d v="2022-12-30T00:00:00"/>
    <s v="CONTACTADO"/>
    <m/>
    <m/>
    <x v="2"/>
    <x v="4"/>
    <s v="Se envia  msj de campaña"/>
  </r>
  <r>
    <s v="DICIEMBRE"/>
    <s v="20TA03"/>
    <s v="5YFBURHE7GP531925"/>
    <s v="GP531925"/>
    <s v="Corolla"/>
    <n v="2016"/>
    <s v="NO"/>
    <s v="SOLO CORREO"/>
    <s v="NA"/>
    <x v="2"/>
    <n v="2022"/>
    <x v="1"/>
    <d v="2022-12-30T00:00:00"/>
    <s v="INACTIVO"/>
    <m/>
    <m/>
    <x v="1"/>
    <x v="18"/>
    <s v="el corro no es valido"/>
  </r>
  <r>
    <s v="DICIEMBRE"/>
    <s v="C0M"/>
    <s v="2T1BU4EE0AC253819"/>
    <s v="AC253819"/>
    <s v="Corolla"/>
    <n v="2010"/>
    <s v="NO"/>
    <s v="NO EXISTE"/>
    <m/>
    <x v="1"/>
    <m/>
    <x v="3"/>
    <m/>
    <m/>
    <m/>
    <m/>
    <x v="3"/>
    <x v="5"/>
    <m/>
  </r>
  <r>
    <s v="DICIEMBRE"/>
    <s v="C0M"/>
    <s v="2T1BE4EE7AC044591"/>
    <s v="AC044591"/>
    <s v="Corolla"/>
    <n v="2010"/>
    <s v="NO"/>
    <s v="SI"/>
    <s v="NA"/>
    <x v="2"/>
    <n v="2022"/>
    <x v="0"/>
    <d v="2022-12-30T00:00:00"/>
    <m/>
    <m/>
    <m/>
    <x v="2"/>
    <x v="4"/>
    <s v="1- SE LE ENVIO WHATS APP"/>
  </r>
  <r>
    <s v="DICIEMBRE"/>
    <s v="C0M"/>
    <s v="2T1BE4EE8AC031414"/>
    <s v="AC031414"/>
    <s v="Corolla"/>
    <n v="2010"/>
    <s v="NO"/>
    <s v="NO EXISTE"/>
    <m/>
    <x v="1"/>
    <m/>
    <x v="3"/>
    <m/>
    <m/>
    <m/>
    <m/>
    <x v="3"/>
    <x v="5"/>
    <m/>
  </r>
  <r>
    <s v="DICIEMBRE"/>
    <s v="C0M"/>
    <s v="2T1BU4EE6AC236653"/>
    <s v="AC236653"/>
    <s v="Corolla"/>
    <n v="2010"/>
    <s v="NO"/>
    <s v="NO EXISTE"/>
    <m/>
    <x v="1"/>
    <m/>
    <x v="3"/>
    <m/>
    <m/>
    <m/>
    <m/>
    <x v="3"/>
    <x v="5"/>
    <m/>
  </r>
  <r>
    <s v="DICIEMBRE"/>
    <s v="C0M"/>
    <s v="2T1BU4EE3AC399048"/>
    <s v="AC399048"/>
    <s v="Corolla"/>
    <n v="2010"/>
    <s v="NO"/>
    <s v="NO EXISTE"/>
    <m/>
    <x v="1"/>
    <m/>
    <x v="3"/>
    <m/>
    <m/>
    <m/>
    <m/>
    <x v="3"/>
    <x v="5"/>
    <m/>
  </r>
  <r>
    <s v="DICIEMBRE"/>
    <s v="C0M"/>
    <s v="2T1BU4EE0AC336070"/>
    <s v="AC336070"/>
    <s v="Corolla"/>
    <n v="2010"/>
    <s v="NO"/>
    <s v="SI"/>
    <s v="NA"/>
    <x v="2"/>
    <n v="2022"/>
    <x v="2"/>
    <d v="2022-12-30T00:00:00"/>
    <s v="NO CONTACTADO"/>
    <m/>
    <m/>
    <x v="0"/>
    <x v="1"/>
    <s v="Buzon de voz"/>
  </r>
  <r>
    <s v="DICIEMBRE"/>
    <s v="C0M"/>
    <s v="2T1BU4EE6AC346084"/>
    <s v="AC346084"/>
    <s v="Corolla"/>
    <n v="2010"/>
    <s v="NO"/>
    <s v="SI"/>
    <s v="NA"/>
    <x v="2"/>
    <n v="2022"/>
    <x v="1"/>
    <d v="2023-01-30T00:00:00"/>
    <s v="CONTACTADO"/>
    <m/>
    <m/>
    <x v="2"/>
    <x v="4"/>
    <s v="se mando whats"/>
  </r>
  <r>
    <s v="DICIEMBRE"/>
    <s v="C0M"/>
    <s v="2T1BU4EE3AC324270"/>
    <s v="AC324270"/>
    <s v="Corolla"/>
    <n v="2010"/>
    <s v="NO"/>
    <s v="NO EXISTE"/>
    <m/>
    <x v="1"/>
    <m/>
    <x v="3"/>
    <m/>
    <m/>
    <m/>
    <m/>
    <x v="3"/>
    <x v="5"/>
    <m/>
  </r>
  <r>
    <s v="DICIEMBRE"/>
    <s v="C0M"/>
    <s v="2T1BU4EE9AC276791"/>
    <s v="AC276791"/>
    <s v="Corolla"/>
    <n v="2010"/>
    <s v="NO"/>
    <s v="NO EXISTE"/>
    <m/>
    <x v="1"/>
    <m/>
    <x v="3"/>
    <m/>
    <m/>
    <m/>
    <m/>
    <x v="3"/>
    <x v="5"/>
    <m/>
  </r>
  <r>
    <s v="DICIEMBRE"/>
    <s v="C0M"/>
    <s v="2T1BU4EE2AC392298"/>
    <s v="AC392298"/>
    <s v="Corolla"/>
    <n v="2010"/>
    <s v="NO"/>
    <s v="NO EXISTE"/>
    <m/>
    <x v="1"/>
    <m/>
    <x v="3"/>
    <m/>
    <m/>
    <m/>
    <m/>
    <x v="3"/>
    <x v="5"/>
    <m/>
  </r>
  <r>
    <s v="DICIEMBRE"/>
    <s v="C0M"/>
    <s v="2T1BU4EE2AC403042"/>
    <s v="AC403042"/>
    <s v="Corolla"/>
    <n v="2010"/>
    <s v="NO"/>
    <s v="SI"/>
    <s v="NA"/>
    <x v="2"/>
    <n v="2022"/>
    <x v="0"/>
    <d v="2022-12-30T00:00:00"/>
    <m/>
    <m/>
    <m/>
    <x v="1"/>
    <x v="19"/>
    <s v="Sin datos en Kepler para poder Contartar al cliente"/>
  </r>
  <r>
    <s v="DICIEMBRE"/>
    <s v="C0M"/>
    <s v="2T1BU4EE0AC219900"/>
    <s v="AC219900"/>
    <s v="Corolla"/>
    <n v="2010"/>
    <s v="NO"/>
    <s v="NO EXISTE"/>
    <m/>
    <x v="1"/>
    <m/>
    <x v="3"/>
    <m/>
    <m/>
    <m/>
    <m/>
    <x v="3"/>
    <x v="5"/>
    <m/>
  </r>
  <r>
    <s v="DICIEMBRE"/>
    <s v="C0M"/>
    <s v="2T1BU4EEXAC391917"/>
    <s v="AC391917"/>
    <s v="Corolla"/>
    <n v="2010"/>
    <s v="NO"/>
    <s v="NO EXISTE"/>
    <m/>
    <x v="1"/>
    <m/>
    <x v="3"/>
    <m/>
    <m/>
    <m/>
    <m/>
    <x v="3"/>
    <x v="5"/>
    <m/>
  </r>
  <r>
    <s v="DICIEMBRE"/>
    <s v="C0M"/>
    <s v="2T1BU4EE9AC203257"/>
    <s v="AC203257"/>
    <s v="Corolla"/>
    <n v="2010"/>
    <s v="NO"/>
    <s v="SI"/>
    <s v="NA"/>
    <x v="2"/>
    <n v="2022"/>
    <x v="2"/>
    <d v="2022-12-30T00:00:00"/>
    <s v="CONTACTADO"/>
    <m/>
    <m/>
    <x v="2"/>
    <x v="4"/>
    <s v="Se envia  msj de campaña"/>
  </r>
  <r>
    <s v="DICIEMBRE"/>
    <s v="C0M"/>
    <s v="2T1BU4EE3AC325953"/>
    <s v="AC325953"/>
    <s v="Corolla"/>
    <n v="2010"/>
    <s v="NO"/>
    <s v="NO EXISTE"/>
    <m/>
    <x v="1"/>
    <m/>
    <x v="3"/>
    <m/>
    <m/>
    <m/>
    <m/>
    <x v="3"/>
    <x v="5"/>
    <m/>
  </r>
  <r>
    <s v="DICIEMBRE"/>
    <s v="C0M"/>
    <s v="2T1BU4EE3AC231006"/>
    <s v="AC231006"/>
    <s v="Corolla"/>
    <n v="2010"/>
    <s v="NO"/>
    <s v="NO EXISTE"/>
    <m/>
    <x v="1"/>
    <m/>
    <x v="3"/>
    <m/>
    <m/>
    <m/>
    <m/>
    <x v="3"/>
    <x v="5"/>
    <m/>
  </r>
  <r>
    <s v="DICIEMBRE"/>
    <s v="C0M"/>
    <s v="2T1BE4EE3AC042854"/>
    <s v="AC042854"/>
    <s v="Corolla"/>
    <n v="2010"/>
    <s v="NO"/>
    <s v="SI"/>
    <d v="2018-07-28T00:00:00"/>
    <x v="2"/>
    <n v="2022"/>
    <x v="1"/>
    <d v="2023-01-30T00:00:00"/>
    <s v="CONTACTADO"/>
    <m/>
    <m/>
    <x v="2"/>
    <x v="4"/>
    <s v="se mando whats"/>
  </r>
  <r>
    <s v="DICIEMBRE"/>
    <s v="C0M"/>
    <s v="2T1BU4EE1AC401377"/>
    <s v="AC401377"/>
    <s v="Corolla"/>
    <n v="2010"/>
    <s v="NO"/>
    <s v="NO EXISTE"/>
    <m/>
    <x v="1"/>
    <m/>
    <x v="3"/>
    <m/>
    <m/>
    <m/>
    <m/>
    <x v="3"/>
    <x v="5"/>
    <m/>
  </r>
  <r>
    <s v="DICIEMBRE"/>
    <s v="C0M"/>
    <s v="2T1BU4EE5AC274455"/>
    <s v="AC274455"/>
    <s v="Corolla"/>
    <n v="2010"/>
    <s v="NO"/>
    <s v="NO EXISTE"/>
    <m/>
    <x v="1"/>
    <m/>
    <x v="3"/>
    <m/>
    <m/>
    <m/>
    <m/>
    <x v="3"/>
    <x v="5"/>
    <m/>
  </r>
  <r>
    <s v="DICIEMBRE"/>
    <s v="C0M"/>
    <s v="2T1BU4EE0AC406442"/>
    <s v="AC406442"/>
    <s v="Corolla"/>
    <n v="2010"/>
    <s v="NO"/>
    <s v="NO EXISTE"/>
    <m/>
    <x v="1"/>
    <m/>
    <x v="3"/>
    <m/>
    <m/>
    <m/>
    <m/>
    <x v="3"/>
    <x v="5"/>
    <m/>
  </r>
  <r>
    <s v="DICIEMBRE"/>
    <s v="C0M"/>
    <s v="2T1BU4EE2AC347216"/>
    <s v="AC347216"/>
    <s v="Corolla"/>
    <n v="2010"/>
    <s v="NO"/>
    <s v="NO EXISTE"/>
    <m/>
    <x v="1"/>
    <m/>
    <x v="3"/>
    <m/>
    <m/>
    <m/>
    <m/>
    <x v="3"/>
    <x v="5"/>
    <m/>
  </r>
  <r>
    <s v="DICIEMBRE"/>
    <s v="C0M"/>
    <s v="2T1BU4EE3AC343174"/>
    <s v="AC343174"/>
    <s v="Corolla"/>
    <n v="2010"/>
    <s v="NO"/>
    <s v="SI"/>
    <s v="NA"/>
    <x v="2"/>
    <n v="2022"/>
    <x v="0"/>
    <d v="2022-12-30T00:00:00"/>
    <m/>
    <m/>
    <m/>
    <x v="0"/>
    <x v="1"/>
    <s v="MANDA A BUZON DIRECTO"/>
  </r>
  <r>
    <s v="DICIEMBRE"/>
    <s v="C0M"/>
    <s v="2T1BU4EE1AC449946"/>
    <s v="AC449946"/>
    <s v="Corolla"/>
    <n v="2010"/>
    <s v="NO"/>
    <s v="NO EXISTE"/>
    <m/>
    <x v="1"/>
    <m/>
    <x v="3"/>
    <m/>
    <m/>
    <m/>
    <m/>
    <x v="3"/>
    <x v="5"/>
    <m/>
  </r>
  <r>
    <s v="DICIEMBRE"/>
    <s v="C0M"/>
    <s v="2T1BU4EE9AC209818"/>
    <s v="AC209818"/>
    <s v="Corolla"/>
    <n v="2010"/>
    <s v="NO"/>
    <s v="NO EXISTE"/>
    <m/>
    <x v="1"/>
    <m/>
    <x v="3"/>
    <m/>
    <m/>
    <m/>
    <m/>
    <x v="3"/>
    <x v="5"/>
    <m/>
  </r>
  <r>
    <s v="DICIEMBRE"/>
    <s v="C0M"/>
    <s v="2T1BU4EE4AC400885"/>
    <s v="AC400885"/>
    <s v="Corolla"/>
    <n v="2010"/>
    <s v="NO"/>
    <s v="NO EXISTE"/>
    <m/>
    <x v="1"/>
    <m/>
    <x v="3"/>
    <m/>
    <m/>
    <m/>
    <m/>
    <x v="3"/>
    <x v="5"/>
    <m/>
  </r>
  <r>
    <s v="DICIEMBRE"/>
    <s v="C0M"/>
    <s v="2T1BU4EE6AC211395"/>
    <s v="AC211395"/>
    <s v="Corolla"/>
    <n v="2010"/>
    <s v="NO"/>
    <s v="NO EXISTE"/>
    <m/>
    <x v="1"/>
    <m/>
    <x v="3"/>
    <m/>
    <m/>
    <m/>
    <m/>
    <x v="3"/>
    <x v="5"/>
    <m/>
  </r>
  <r>
    <s v="DICIEMBRE"/>
    <s v="C0M"/>
    <s v="2T1BU4EE1AC255921"/>
    <s v="AC255921"/>
    <s v="Corolla"/>
    <n v="2010"/>
    <s v="NO"/>
    <s v="NO EXISTE"/>
    <m/>
    <x v="1"/>
    <m/>
    <x v="3"/>
    <m/>
    <m/>
    <m/>
    <m/>
    <x v="3"/>
    <x v="5"/>
    <m/>
  </r>
  <r>
    <s v="DICIEMBRE"/>
    <s v="C0M"/>
    <s v="2T1BU4EE7AC256961"/>
    <s v="AC256961"/>
    <s v="Corolla"/>
    <n v="2010"/>
    <s v="NO"/>
    <s v="SI"/>
    <s v="NA"/>
    <x v="2"/>
    <n v="2022"/>
    <x v="2"/>
    <d v="2022-12-30T00:00:00"/>
    <s v="CONTACTADO"/>
    <m/>
    <m/>
    <x v="1"/>
    <x v="15"/>
    <s v="Se envia  msj de campaña y nos indica que la unidad fue vendida"/>
  </r>
  <r>
    <s v="DICIEMBRE"/>
    <s v="C0M"/>
    <s v="2T1BU4EEXAC261748"/>
    <s v="AC261748"/>
    <s v="Corolla"/>
    <n v="2010"/>
    <s v="NO"/>
    <s v="NO EXISTE"/>
    <m/>
    <x v="1"/>
    <m/>
    <x v="3"/>
    <m/>
    <m/>
    <m/>
    <m/>
    <x v="3"/>
    <x v="5"/>
    <m/>
  </r>
  <r>
    <s v="DICIEMBRE"/>
    <s v="C0M"/>
    <s v="2T1BE4EE4AC035721"/>
    <s v="AC035721"/>
    <s v="Corolla"/>
    <n v="2010"/>
    <s v="NO"/>
    <s v="NO EXISTE"/>
    <m/>
    <x v="1"/>
    <m/>
    <x v="3"/>
    <m/>
    <m/>
    <m/>
    <m/>
    <x v="3"/>
    <x v="5"/>
    <m/>
  </r>
  <r>
    <s v="DICIEMBRE"/>
    <s v="C0M"/>
    <s v="9BRBA42E495036997"/>
    <s v="95036997"/>
    <s v="Corolla"/>
    <n v="2009"/>
    <s v="NO"/>
    <s v="NO EXISTE"/>
    <m/>
    <x v="1"/>
    <m/>
    <x v="3"/>
    <m/>
    <m/>
    <m/>
    <m/>
    <x v="3"/>
    <x v="5"/>
    <m/>
  </r>
  <r>
    <s v="DICIEMBRE"/>
    <s v="C0M"/>
    <s v="9BRBA42E095049925"/>
    <s v="95049925"/>
    <s v="Corolla"/>
    <n v="2009"/>
    <s v="NO"/>
    <s v="NO EXISTE"/>
    <m/>
    <x v="1"/>
    <m/>
    <x v="3"/>
    <m/>
    <m/>
    <m/>
    <m/>
    <x v="3"/>
    <x v="5"/>
    <m/>
  </r>
  <r>
    <s v="DICIEMBRE"/>
    <s v="C0M"/>
    <s v="9BRBA42E895030443"/>
    <s v="95030443"/>
    <s v="Corolla"/>
    <n v="2009"/>
    <s v="NO"/>
    <s v="NO EXISTE"/>
    <m/>
    <x v="1"/>
    <m/>
    <x v="3"/>
    <m/>
    <m/>
    <m/>
    <m/>
    <x v="3"/>
    <x v="5"/>
    <m/>
  </r>
  <r>
    <s v="DICIEMBRE"/>
    <s v="C0M"/>
    <s v="2T1BE40E29C028821"/>
    <s v="9C028821"/>
    <s v="Corolla"/>
    <n v="2009"/>
    <s v="NO"/>
    <s v="NO EXISTE"/>
    <m/>
    <x v="1"/>
    <m/>
    <x v="3"/>
    <m/>
    <m/>
    <m/>
    <m/>
    <x v="3"/>
    <x v="5"/>
    <m/>
  </r>
  <r>
    <s v="DICIEMBRE"/>
    <s v="C0M"/>
    <s v="2T1BE40E89C030251"/>
    <s v="9C030251"/>
    <s v="Corolla"/>
    <n v="2009"/>
    <s v="NO"/>
    <s v="NO EXISTE"/>
    <m/>
    <x v="1"/>
    <m/>
    <x v="3"/>
    <m/>
    <m/>
    <m/>
    <m/>
    <x v="3"/>
    <x v="5"/>
    <m/>
  </r>
  <r>
    <s v="DICIEMBRE"/>
    <s v="C0M"/>
    <s v="2T1BU42EX9C022068"/>
    <s v="9C022068"/>
    <s v="Corolla"/>
    <n v="2009"/>
    <s v="PERDIDA TOTAL"/>
    <s v="….."/>
    <m/>
    <x v="2"/>
    <n v="2022"/>
    <x v="1"/>
    <d v="2023-01-30T00:00:00"/>
    <s v="NO CONTACTADO"/>
    <m/>
    <m/>
    <x v="0"/>
    <x v="19"/>
    <s v="Sin registro en Kepler"/>
  </r>
  <r>
    <s v="DICIEMBRE"/>
    <s v="C0M"/>
    <s v="JTDKT923695248877"/>
    <s v="95248877"/>
    <s v="Yaris HB"/>
    <n v="2009"/>
    <s v="NO"/>
    <s v="NO EXISTE"/>
    <m/>
    <x v="1"/>
    <m/>
    <x v="3"/>
    <m/>
    <m/>
    <m/>
    <m/>
    <x v="3"/>
    <x v="5"/>
    <m/>
  </r>
  <r>
    <s v="DICIEMBRE"/>
    <s v="C0M"/>
    <s v="JTDKT923995226839"/>
    <s v="95226839"/>
    <s v="Yaris HB"/>
    <n v="2009"/>
    <s v="NO"/>
    <s v="SI"/>
    <s v="NA"/>
    <x v="2"/>
    <n v="2022"/>
    <x v="0"/>
    <d v="2022-12-30T00:00:00"/>
    <m/>
    <m/>
    <m/>
    <x v="1"/>
    <x v="7"/>
    <s v="1-NUMERO DE CONTACTO NO EXISTE"/>
  </r>
  <r>
    <s v="DICIEMBRE"/>
    <s v="C0M"/>
    <s v="JTDKT923795252596"/>
    <s v="95252596"/>
    <s v="Yaris HB"/>
    <n v="2009"/>
    <s v="NO"/>
    <s v="A NOMBRE DE ALECSA/INMOTION"/>
    <m/>
    <x v="1"/>
    <m/>
    <x v="3"/>
    <m/>
    <m/>
    <m/>
    <m/>
    <x v="3"/>
    <x v="5"/>
    <m/>
  </r>
  <r>
    <s v="DICIEMBRE"/>
    <s v="C0M"/>
    <s v="JTDKT923095253752"/>
    <s v="95253752"/>
    <s v="Yaris HB"/>
    <n v="2009"/>
    <s v="NO"/>
    <s v="NO EXISTE"/>
    <m/>
    <x v="1"/>
    <m/>
    <x v="3"/>
    <m/>
    <m/>
    <m/>
    <m/>
    <x v="3"/>
    <x v="5"/>
    <m/>
  </r>
  <r>
    <s v="DICIEMBRE"/>
    <s v="C0M"/>
    <s v="JTDKT923195221408"/>
    <s v="95221408"/>
    <s v="Yaris HB"/>
    <n v="2009"/>
    <s v="NO"/>
    <s v="NO EXISTE"/>
    <m/>
    <x v="1"/>
    <m/>
    <x v="3"/>
    <m/>
    <m/>
    <m/>
    <m/>
    <x v="3"/>
    <x v="5"/>
    <m/>
  </r>
  <r>
    <s v="DICIEMBRE"/>
    <s v="C0M"/>
    <s v="JTDBT923491323597"/>
    <s v="91323597"/>
    <s v="Yaris SD"/>
    <n v="2009"/>
    <s v="NO"/>
    <s v="NO EXISTE"/>
    <m/>
    <x v="1"/>
    <m/>
    <x v="3"/>
    <m/>
    <m/>
    <m/>
    <m/>
    <x v="3"/>
    <x v="5"/>
    <m/>
  </r>
  <r>
    <s v="DICIEMBRE"/>
    <s v="C0M"/>
    <s v="JTDBT923191303906"/>
    <s v="91303906"/>
    <s v="Yaris SD"/>
    <n v="2009"/>
    <s v="NO"/>
    <s v="NO EXISTE"/>
    <m/>
    <x v="1"/>
    <m/>
    <x v="3"/>
    <m/>
    <m/>
    <m/>
    <m/>
    <x v="3"/>
    <x v="5"/>
    <m/>
  </r>
  <r>
    <s v="DICIEMBRE"/>
    <s v="C0M"/>
    <s v="JTDBT923991349435"/>
    <s v="91349435"/>
    <s v="Yaris SD"/>
    <n v="2009"/>
    <s v="NO"/>
    <s v="NO EXISTE"/>
    <m/>
    <x v="1"/>
    <m/>
    <x v="3"/>
    <m/>
    <m/>
    <m/>
    <m/>
    <x v="3"/>
    <x v="5"/>
    <m/>
  </r>
  <r>
    <s v="DICIEMBRE"/>
    <s v="C0M"/>
    <s v="JTDBT923794058527"/>
    <s v="94058527"/>
    <s v="Yaris SD"/>
    <n v="2009"/>
    <s v="NO"/>
    <s v="NO EXISTE"/>
    <m/>
    <x v="1"/>
    <m/>
    <x v="3"/>
    <m/>
    <m/>
    <m/>
    <m/>
    <x v="3"/>
    <x v="5"/>
    <m/>
  </r>
  <r>
    <s v="DICIEMBRE"/>
    <s v="C0M"/>
    <s v="JTDBT923691325853"/>
    <s v="91325853"/>
    <s v="Yaris SD"/>
    <n v="2009"/>
    <s v="NO"/>
    <s v="NO EXISTE"/>
    <m/>
    <x v="1"/>
    <m/>
    <x v="3"/>
    <m/>
    <m/>
    <m/>
    <m/>
    <x v="3"/>
    <x v="5"/>
    <m/>
  </r>
  <r>
    <s v="DICIEMBRE"/>
    <s v="C0M"/>
    <s v="JTDBT923594062401"/>
    <s v="94062401"/>
    <s v="Yaris SD"/>
    <n v="2009"/>
    <s v="NO"/>
    <s v="A NOMBRE DE ALECSA/INMOTION"/>
    <m/>
    <x v="1"/>
    <m/>
    <x v="3"/>
    <m/>
    <m/>
    <m/>
    <m/>
    <x v="3"/>
    <x v="5"/>
    <m/>
  </r>
  <r>
    <s v="DICIEMBRE"/>
    <s v="C0M"/>
    <s v="JTDBT923891323313"/>
    <s v="91323313"/>
    <s v="Yaris SD"/>
    <n v="2009"/>
    <s v="NO"/>
    <s v="NO EXISTE"/>
    <m/>
    <x v="1"/>
    <m/>
    <x v="3"/>
    <m/>
    <m/>
    <m/>
    <m/>
    <x v="3"/>
    <x v="5"/>
    <m/>
  </r>
  <r>
    <s v="DICIEMBRE"/>
    <s v="C0M"/>
    <s v="JTDBT923891348485"/>
    <s v="91348485"/>
    <s v="Yaris SD"/>
    <n v="2009"/>
    <s v="NO"/>
    <s v="SOLO CORREO"/>
    <s v="NA"/>
    <x v="2"/>
    <n v="2022"/>
    <x v="2"/>
    <d v="2022-12-30T00:00:00"/>
    <s v="NO CONTACTADO"/>
    <m/>
    <m/>
    <x v="0"/>
    <x v="7"/>
    <s v="Sin numeros de Contacto en kepler"/>
  </r>
  <r>
    <s v="DICIEMBRE"/>
    <s v="C0M"/>
    <s v="JTDKT923695272693"/>
    <s v="95272693"/>
    <s v="Yaris HB"/>
    <n v="2009"/>
    <s v="NO"/>
    <s v="NO EXISTE"/>
    <m/>
    <x v="1"/>
    <m/>
    <x v="3"/>
    <m/>
    <m/>
    <m/>
    <m/>
    <x v="3"/>
    <x v="5"/>
    <m/>
  </r>
  <r>
    <s v="DICIEMBRE"/>
    <s v="C0M"/>
    <s v="JTDKT923195242517"/>
    <s v="95242517"/>
    <s v="Yaris HB"/>
    <n v="2009"/>
    <s v="NO"/>
    <s v="NO EXISTE"/>
    <m/>
    <x v="1"/>
    <m/>
    <x v="3"/>
    <m/>
    <m/>
    <m/>
    <m/>
    <x v="3"/>
    <x v="5"/>
    <m/>
  </r>
  <r>
    <s v="DICIEMBRE"/>
    <s v="C0M"/>
    <s v="JTDKT923195251475"/>
    <s v="95251475"/>
    <s v="Yaris HB"/>
    <n v="2009"/>
    <s v="NO"/>
    <s v="SI"/>
    <s v="NA"/>
    <x v="2"/>
    <n v="2022"/>
    <x v="1"/>
    <d v="2023-01-30T00:00:00"/>
    <s v="NO CONTACTADO"/>
    <m/>
    <m/>
    <x v="0"/>
    <x v="1"/>
    <s v="no tiene whats, manda a buzon"/>
  </r>
  <r>
    <s v="DICIEMBRE"/>
    <s v="C0M"/>
    <s v="JTDBT923891325773"/>
    <s v="91325773"/>
    <s v="Yaris SD"/>
    <n v="2009"/>
    <s v="NO"/>
    <s v="SI"/>
    <s v="NA"/>
    <x v="2"/>
    <n v="2022"/>
    <x v="0"/>
    <d v="2022-12-30T00:00:00"/>
    <m/>
    <m/>
    <m/>
    <x v="0"/>
    <x v="2"/>
    <s v="1- NUMERO FUERA EL AREA DE SERVICIO"/>
  </r>
  <r>
    <s v="DICIEMBRE"/>
    <s v="C0M"/>
    <s v="JTDBT923491327617"/>
    <s v="91327617"/>
    <s v="Yaris SD"/>
    <n v="2009"/>
    <s v="NO"/>
    <s v="SI"/>
    <s v="NA"/>
    <x v="2"/>
    <n v="2022"/>
    <x v="2"/>
    <d v="2022-12-30T00:00:00"/>
    <s v="CONTACTADO"/>
    <m/>
    <m/>
    <x v="2"/>
    <x v="10"/>
    <s v="Nos co,umicamos y el cliente nos indica que el marquemos en 1 hora "/>
  </r>
  <r>
    <s v="DICIEMBRE"/>
    <s v="C0M"/>
    <s v="JTDBT933994043686"/>
    <s v="94043686"/>
    <s v="Yaris SD"/>
    <n v="2009"/>
    <s v="NO"/>
    <s v="NO EXISTE"/>
    <m/>
    <x v="1"/>
    <m/>
    <x v="3"/>
    <m/>
    <m/>
    <m/>
    <m/>
    <x v="3"/>
    <x v="5"/>
    <m/>
  </r>
  <r>
    <s v="DICIEMBRE"/>
    <s v="C0M"/>
    <s v="JTDBT933491310122"/>
    <s v="91310122"/>
    <s v="Yaris SD"/>
    <n v="2009"/>
    <s v="NO"/>
    <s v="NO EXISTE"/>
    <m/>
    <x v="1"/>
    <m/>
    <x v="3"/>
    <m/>
    <m/>
    <m/>
    <m/>
    <x v="3"/>
    <x v="5"/>
    <m/>
  </r>
  <r>
    <s v="DICIEMBRE"/>
    <s v="C0M"/>
    <s v="JTDBT923391326300"/>
    <s v="91326300"/>
    <s v="Yaris SD"/>
    <n v="2009"/>
    <s v="NO"/>
    <s v="SI"/>
    <s v="NA"/>
    <x v="2"/>
    <n v="2022"/>
    <x v="1"/>
    <d v="2023-01-31T00:00:00"/>
    <s v="CONTACTADO"/>
    <m/>
    <m/>
    <x v="2"/>
    <x v="4"/>
    <s v="SE MANDO WHATS"/>
  </r>
  <r>
    <s v="DICIEMBRE"/>
    <s v="C0M"/>
    <s v="JTDBT923X91324754"/>
    <s v="91324754"/>
    <s v="Yaris SD"/>
    <n v="2009"/>
    <s v="NO"/>
    <s v="NO EXISTE"/>
    <m/>
    <x v="1"/>
    <m/>
    <x v="3"/>
    <m/>
    <m/>
    <m/>
    <m/>
    <x v="3"/>
    <x v="5"/>
    <m/>
  </r>
  <r>
    <s v="DICIEMBRE"/>
    <s v="C0M"/>
    <s v="JTDBT923691327862"/>
    <s v="91327862"/>
    <s v="Yaris SD"/>
    <n v="2009"/>
    <s v="NO"/>
    <s v="A NOMBRE DE ALECSA/INMOTION"/>
    <m/>
    <x v="1"/>
    <m/>
    <x v="3"/>
    <m/>
    <m/>
    <m/>
    <m/>
    <x v="3"/>
    <x v="5"/>
    <m/>
  </r>
  <r>
    <s v="DICIEMBRE"/>
    <s v="C0M"/>
    <s v="JTDBT923291316566"/>
    <s v="91316566"/>
    <s v="Yaris SD"/>
    <n v="2009"/>
    <s v="NO"/>
    <s v="NO EXISTE"/>
    <m/>
    <x v="1"/>
    <m/>
    <x v="3"/>
    <m/>
    <m/>
    <m/>
    <m/>
    <x v="3"/>
    <x v="5"/>
    <m/>
  </r>
  <r>
    <s v="DICIEMBRE"/>
    <s v="C0M"/>
    <s v="JTDBT923191298111"/>
    <s v="91298111"/>
    <s v="Yaris SD"/>
    <n v="2009"/>
    <s v="NO"/>
    <s v="SI"/>
    <s v="NA"/>
    <x v="2"/>
    <n v="2022"/>
    <x v="0"/>
    <d v="2022-12-30T00:00:00"/>
    <m/>
    <m/>
    <m/>
    <x v="2"/>
    <x v="4"/>
    <s v="1- SE LE ENVIO WHATS APP"/>
  </r>
  <r>
    <s v="DICIEMBRE"/>
    <s v="C0M"/>
    <s v="JTDBT923691329885"/>
    <s v="91329885"/>
    <s v="Yaris SD"/>
    <n v="2009"/>
    <s v="NO"/>
    <s v="SI"/>
    <s v="NA"/>
    <x v="2"/>
    <n v="2022"/>
    <x v="2"/>
    <d v="2022-12-30T00:00:00"/>
    <s v="CONTACTADO"/>
    <m/>
    <m/>
    <x v="1"/>
    <x v="15"/>
    <s v="Hola! Hace varios años que no tengo ese yaris"/>
  </r>
  <r>
    <s v="DICIEMBRE"/>
    <s v="C0M"/>
    <s v="JTDKT923685156280"/>
    <s v="85156280"/>
    <s v="Yaris HB"/>
    <n v="2008"/>
    <s v="NO"/>
    <s v="NO EXISTE"/>
    <m/>
    <x v="1"/>
    <m/>
    <x v="3"/>
    <m/>
    <m/>
    <m/>
    <m/>
    <x v="3"/>
    <x v="5"/>
    <m/>
  </r>
  <r>
    <s v="DICIEMBRE"/>
    <s v="C0M"/>
    <s v="JTDKT923085181630"/>
    <s v="85181630"/>
    <s v="Yaris HB"/>
    <n v="2008"/>
    <s v="PERDIDA TOTAL"/>
    <s v="….."/>
    <m/>
    <x v="2"/>
    <n v="2022"/>
    <x v="1"/>
    <d v="2023-01-31T00:00:00"/>
    <s v="INACTIVO"/>
    <m/>
    <m/>
    <x v="1"/>
    <x v="19"/>
    <s v="Sin registro en Kepler"/>
  </r>
  <r>
    <s v="DICIEMBRE"/>
    <s v="C0M"/>
    <s v="JTDKT923585214038"/>
    <s v="85214038"/>
    <s v="Yaris HB"/>
    <n v="2008"/>
    <s v="NO"/>
    <s v="NO EXISTE"/>
    <m/>
    <x v="1"/>
    <m/>
    <x v="3"/>
    <m/>
    <m/>
    <m/>
    <m/>
    <x v="3"/>
    <x v="5"/>
    <m/>
  </r>
  <r>
    <s v="DICIEMBRE"/>
    <s v="C0M"/>
    <s v="JTDKT923885163778"/>
    <s v="85163778"/>
    <s v="Yaris HB"/>
    <n v="2008"/>
    <s v="NO"/>
    <s v="NO EXISTE"/>
    <m/>
    <x v="1"/>
    <m/>
    <x v="3"/>
    <m/>
    <m/>
    <m/>
    <m/>
    <x v="3"/>
    <x v="5"/>
    <m/>
  </r>
  <r>
    <s v="DICIEMBRE"/>
    <s v="C0M"/>
    <s v="JTDBT923281199621"/>
    <s v="81199621"/>
    <s v="Yaris SD"/>
    <n v="2008"/>
    <s v="NO"/>
    <s v="NO EXISTE"/>
    <m/>
    <x v="1"/>
    <m/>
    <x v="3"/>
    <m/>
    <m/>
    <m/>
    <m/>
    <x v="3"/>
    <x v="5"/>
    <m/>
  </r>
  <r>
    <s v="DICIEMBRE"/>
    <s v="C0M"/>
    <s v="JTDBT923581211437"/>
    <s v="81211437"/>
    <s v="Yaris SD"/>
    <n v="2008"/>
    <s v="NO"/>
    <s v="NO EXISTE"/>
    <m/>
    <x v="1"/>
    <m/>
    <x v="3"/>
    <m/>
    <m/>
    <m/>
    <m/>
    <x v="3"/>
    <x v="5"/>
    <m/>
  </r>
  <r>
    <s v="DICIEMBRE"/>
    <s v="C0M"/>
    <s v="JTDBT923881221735"/>
    <s v="81221735"/>
    <s v="Yaris SD"/>
    <n v="2008"/>
    <s v="NO"/>
    <s v="NO EXISTE"/>
    <m/>
    <x v="1"/>
    <m/>
    <x v="3"/>
    <m/>
    <m/>
    <m/>
    <m/>
    <x v="3"/>
    <x v="5"/>
    <m/>
  </r>
  <r>
    <s v="DICIEMBRE"/>
    <s v="C0M"/>
    <s v="JTDBT923384006973"/>
    <s v="84006973"/>
    <s v="Yaris SD"/>
    <n v="2008"/>
    <s v="NO"/>
    <s v="NO EXISTE"/>
    <m/>
    <x v="1"/>
    <m/>
    <x v="3"/>
    <m/>
    <m/>
    <m/>
    <m/>
    <x v="3"/>
    <x v="5"/>
    <m/>
  </r>
  <r>
    <s v="DICIEMBRE"/>
    <s v="C0M"/>
    <s v="JTDBT923484007016"/>
    <s v="84007016"/>
    <s v="Yaris SD"/>
    <n v="2008"/>
    <s v="NO"/>
    <s v="NO EXISTE"/>
    <m/>
    <x v="1"/>
    <m/>
    <x v="3"/>
    <m/>
    <m/>
    <m/>
    <m/>
    <x v="3"/>
    <x v="5"/>
    <m/>
  </r>
  <r>
    <s v="DICIEMBRE"/>
    <s v="C0M"/>
    <s v="JTDBT923384031078"/>
    <s v="84031078"/>
    <s v="Yaris SD"/>
    <n v="2008"/>
    <s v="NO"/>
    <s v="NO EXISTE"/>
    <m/>
    <x v="1"/>
    <m/>
    <x v="3"/>
    <m/>
    <m/>
    <m/>
    <m/>
    <x v="3"/>
    <x v="5"/>
    <m/>
  </r>
  <r>
    <s v="DICIEMBRE"/>
    <s v="C0M"/>
    <s v="JTDBT923581269886"/>
    <s v="81269886"/>
    <s v="Yaris SD"/>
    <n v="2008"/>
    <s v="NO"/>
    <s v="NO EXISTE"/>
    <m/>
    <x v="1"/>
    <m/>
    <x v="3"/>
    <m/>
    <m/>
    <m/>
    <m/>
    <x v="3"/>
    <x v="5"/>
    <m/>
  </r>
  <r>
    <s v="DICIEMBRE"/>
    <s v="C0M"/>
    <s v="JTDBT923284013977"/>
    <s v="84013977"/>
    <s v="Yaris SD"/>
    <n v="2008"/>
    <s v="NO"/>
    <s v="NO EXISTE"/>
    <m/>
    <x v="1"/>
    <m/>
    <x v="3"/>
    <m/>
    <m/>
    <m/>
    <m/>
    <x v="3"/>
    <x v="5"/>
    <m/>
  </r>
  <r>
    <s v="DICIEMBRE"/>
    <s v="C0M"/>
    <s v="JTDBT923781247453"/>
    <s v="81247453"/>
    <s v="Yaris SD"/>
    <n v="2008"/>
    <s v="NO"/>
    <s v="NO EXISTE"/>
    <m/>
    <x v="1"/>
    <m/>
    <x v="3"/>
    <m/>
    <m/>
    <m/>
    <m/>
    <x v="3"/>
    <x v="5"/>
    <m/>
  </r>
  <r>
    <s v="DICIEMBRE"/>
    <s v="C0M"/>
    <s v="JTDBT923281251975"/>
    <s v="81251975"/>
    <s v="Yaris SD"/>
    <n v="2008"/>
    <s v="NO"/>
    <s v="NO EXISTE"/>
    <m/>
    <x v="1"/>
    <m/>
    <x v="3"/>
    <m/>
    <m/>
    <m/>
    <m/>
    <x v="3"/>
    <x v="5"/>
    <m/>
  </r>
  <r>
    <s v="DICIEMBRE"/>
    <s v="C0M"/>
    <s v="JTDBT923384013180"/>
    <s v="84013180"/>
    <s v="Yaris SD"/>
    <n v="2008"/>
    <s v="NO"/>
    <s v="NO EXISTE"/>
    <m/>
    <x v="1"/>
    <m/>
    <x v="3"/>
    <m/>
    <m/>
    <m/>
    <m/>
    <x v="3"/>
    <x v="5"/>
    <m/>
  </r>
  <r>
    <s v="DICIEMBRE"/>
    <s v="C0M"/>
    <s v="JTDBT923681231485"/>
    <s v="81231485"/>
    <s v="Yaris SD"/>
    <n v="2008"/>
    <s v="NO"/>
    <s v="NO EXISTE"/>
    <m/>
    <x v="1"/>
    <m/>
    <x v="3"/>
    <m/>
    <m/>
    <m/>
    <m/>
    <x v="3"/>
    <x v="5"/>
    <m/>
  </r>
  <r>
    <s v="DICIEMBRE"/>
    <s v="C0M"/>
    <s v="JTDBT923584019157"/>
    <s v="84019157"/>
    <s v="Yaris SD"/>
    <n v="2008"/>
    <s v="NO"/>
    <s v="NO EXISTE"/>
    <m/>
    <x v="1"/>
    <m/>
    <x v="3"/>
    <m/>
    <m/>
    <m/>
    <m/>
    <x v="3"/>
    <x v="5"/>
    <m/>
  </r>
  <r>
    <s v="DICIEMBRE"/>
    <s v="C0M"/>
    <s v="JTDBT923984005276"/>
    <s v="84005276"/>
    <s v="Yaris SD"/>
    <n v="2008"/>
    <s v="NO"/>
    <s v="NO EXISTE"/>
    <m/>
    <x v="1"/>
    <m/>
    <x v="3"/>
    <m/>
    <m/>
    <m/>
    <m/>
    <x v="3"/>
    <x v="5"/>
    <m/>
  </r>
  <r>
    <s v="DICIEMBRE"/>
    <s v="C0M"/>
    <s v="JTDBT923181210270"/>
    <s v="81210270"/>
    <s v="Yaris SD"/>
    <n v="2008"/>
    <s v="NO"/>
    <s v="NO EXISTE"/>
    <m/>
    <x v="1"/>
    <m/>
    <x v="3"/>
    <m/>
    <m/>
    <m/>
    <m/>
    <x v="3"/>
    <x v="5"/>
    <m/>
  </r>
  <r>
    <s v="DICIEMBRE"/>
    <s v="C0M"/>
    <s v="JTDBT923081273344"/>
    <s v="81273344"/>
    <s v="Yaris SD"/>
    <n v="2008"/>
    <s v="NO"/>
    <s v="NO EXISTE"/>
    <m/>
    <x v="1"/>
    <m/>
    <x v="3"/>
    <m/>
    <m/>
    <m/>
    <m/>
    <x v="3"/>
    <x v="5"/>
    <m/>
  </r>
  <r>
    <s v="DICIEMBRE"/>
    <s v="C0M"/>
    <s v="JTDBT923384004012"/>
    <s v="84004012"/>
    <s v="Yaris SD"/>
    <n v="2008"/>
    <s v="NO"/>
    <s v="NO EXISTE"/>
    <m/>
    <x v="1"/>
    <m/>
    <x v="3"/>
    <m/>
    <m/>
    <m/>
    <m/>
    <x v="3"/>
    <x v="5"/>
    <m/>
  </r>
  <r>
    <s v="DICIEMBRE"/>
    <s v="C0M"/>
    <s v="JTDBT923984021073"/>
    <s v="84021073"/>
    <s v="Yaris SD"/>
    <n v="2008"/>
    <s v="NO"/>
    <s v="NO EXISTE"/>
    <m/>
    <x v="1"/>
    <m/>
    <x v="3"/>
    <m/>
    <m/>
    <m/>
    <m/>
    <x v="3"/>
    <x v="5"/>
    <m/>
  </r>
  <r>
    <s v="DICIEMBRE"/>
    <s v="C0M"/>
    <s v="JTDKT923585179033"/>
    <s v="85179033"/>
    <s v="Yaris HB"/>
    <n v="2008"/>
    <s v="NO"/>
    <s v="NO EXISTE"/>
    <m/>
    <x v="1"/>
    <m/>
    <x v="3"/>
    <m/>
    <m/>
    <m/>
    <m/>
    <x v="3"/>
    <x v="5"/>
    <m/>
  </r>
  <r>
    <s v="DICIEMBRE"/>
    <s v="C0M"/>
    <s v="JTDBT923081221020"/>
    <s v="81221020"/>
    <s v="Yaris SD"/>
    <n v="2008"/>
    <s v="NO"/>
    <s v="NO EXISTE"/>
    <m/>
    <x v="1"/>
    <m/>
    <x v="3"/>
    <m/>
    <m/>
    <m/>
    <m/>
    <x v="3"/>
    <x v="5"/>
    <m/>
  </r>
  <r>
    <s v="DICIEMBRE"/>
    <s v="C0M"/>
    <s v="JTDBT923581255342"/>
    <s v="81255342"/>
    <s v="Yaris SD"/>
    <n v="2008"/>
    <s v="NO"/>
    <s v="NO EXISTE"/>
    <m/>
    <x v="1"/>
    <m/>
    <x v="3"/>
    <m/>
    <m/>
    <m/>
    <m/>
    <x v="3"/>
    <x v="5"/>
    <m/>
  </r>
  <r>
    <s v="DICIEMBRE"/>
    <s v="C0M"/>
    <s v="JTDKT923575051597"/>
    <s v="75051597"/>
    <s v="Yaris HB"/>
    <n v="2007"/>
    <s v="NO"/>
    <s v="NO EXISTE"/>
    <m/>
    <x v="1"/>
    <m/>
    <x v="3"/>
    <m/>
    <m/>
    <m/>
    <m/>
    <x v="3"/>
    <x v="5"/>
    <m/>
  </r>
  <r>
    <s v="DICIEMBRE"/>
    <s v="C0M"/>
    <s v="JTDKT923075105808"/>
    <s v="75105808"/>
    <s v="Yaris HB"/>
    <n v="2007"/>
    <s v="NO"/>
    <s v="NO EXISTE"/>
    <m/>
    <x v="1"/>
    <m/>
    <x v="3"/>
    <m/>
    <m/>
    <m/>
    <m/>
    <x v="3"/>
    <x v="5"/>
    <m/>
  </r>
  <r>
    <s v="DICIEMBRE"/>
    <s v="C0M"/>
    <s v="JTDKT923375032885"/>
    <s v="75032885"/>
    <s v="Yaris HB"/>
    <n v="2007"/>
    <s v="NO"/>
    <s v="NO EXISTE"/>
    <m/>
    <x v="1"/>
    <m/>
    <x v="3"/>
    <m/>
    <m/>
    <m/>
    <m/>
    <x v="3"/>
    <x v="5"/>
    <m/>
  </r>
  <r>
    <s v="DICIEMBRE"/>
    <s v="C0M"/>
    <s v="JTDKT923875092595"/>
    <s v="75092595"/>
    <s v="Yaris HB"/>
    <n v="2007"/>
    <s v="NO"/>
    <s v="NO EXISTE"/>
    <m/>
    <x v="1"/>
    <m/>
    <x v="3"/>
    <m/>
    <m/>
    <m/>
    <m/>
    <x v="3"/>
    <x v="5"/>
    <m/>
  </r>
  <r>
    <s v="DICIEMBRE"/>
    <s v="C0M"/>
    <s v="JTDKT923975035970"/>
    <s v="75035970"/>
    <s v="Yaris HB"/>
    <n v="2007"/>
    <s v="NO"/>
    <s v="NO EXISTE"/>
    <m/>
    <x v="1"/>
    <m/>
    <x v="3"/>
    <m/>
    <m/>
    <m/>
    <m/>
    <x v="3"/>
    <x v="5"/>
    <m/>
  </r>
  <r>
    <s v="DICIEMBRE"/>
    <s v="C0M"/>
    <s v="JTDKT923975068211"/>
    <s v="75068211"/>
    <s v="Yaris HB"/>
    <n v="2007"/>
    <s v="NO"/>
    <s v="NO EXISTE"/>
    <m/>
    <x v="1"/>
    <m/>
    <x v="3"/>
    <m/>
    <m/>
    <m/>
    <m/>
    <x v="3"/>
    <x v="5"/>
    <m/>
  </r>
  <r>
    <s v="DICIEMBRE"/>
    <s v="C0M"/>
    <s v="JTDKT923575047047"/>
    <s v="75047047"/>
    <s v="Yaris HB"/>
    <n v="2007"/>
    <s v="NO"/>
    <s v="NO EXISTE"/>
    <m/>
    <x v="1"/>
    <m/>
    <x v="3"/>
    <m/>
    <m/>
    <m/>
    <m/>
    <x v="3"/>
    <x v="5"/>
    <m/>
  </r>
  <r>
    <s v="DICIEMBRE"/>
    <s v="C0M"/>
    <s v="JTDKT923675036719"/>
    <s v="75036719"/>
    <s v="Yaris HB"/>
    <n v="2007"/>
    <s v="NO"/>
    <s v="NO EXISTE"/>
    <m/>
    <x v="1"/>
    <m/>
    <x v="3"/>
    <m/>
    <m/>
    <m/>
    <m/>
    <x v="3"/>
    <x v="5"/>
    <m/>
  </r>
  <r>
    <s v="DICIEMBRE"/>
    <s v="C0M"/>
    <s v="JTDJT923975064199"/>
    <s v="75064199"/>
    <s v="Yaris HB"/>
    <n v="2007"/>
    <s v="NO"/>
    <s v="NO EXISTE"/>
    <m/>
    <x v="1"/>
    <m/>
    <x v="3"/>
    <m/>
    <m/>
    <m/>
    <m/>
    <x v="3"/>
    <x v="5"/>
    <m/>
  </r>
  <r>
    <s v="DICIEMBRE"/>
    <s v="C0M"/>
    <s v="JTDKT923775061080"/>
    <s v="75061080"/>
    <s v="Yaris HB"/>
    <n v="2007"/>
    <s v="NO"/>
    <s v="NO EXISTE"/>
    <m/>
    <x v="1"/>
    <m/>
    <x v="3"/>
    <m/>
    <m/>
    <m/>
    <m/>
    <x v="3"/>
    <x v="5"/>
    <m/>
  </r>
  <r>
    <s v="DICIEMBRE"/>
    <s v="C0M"/>
    <s v="JTDKT923975129086"/>
    <s v="75129086"/>
    <s v="Yaris HB"/>
    <n v="2007"/>
    <s v="NO"/>
    <s v="NO EXISTE"/>
    <m/>
    <x v="1"/>
    <m/>
    <x v="3"/>
    <m/>
    <m/>
    <m/>
    <m/>
    <x v="3"/>
    <x v="5"/>
    <m/>
  </r>
  <r>
    <s v="DICIEMBRE"/>
    <s v="C0M"/>
    <s v="JTDKT923975125393"/>
    <s v="75125393"/>
    <s v="Yaris HB"/>
    <n v="2007"/>
    <s v="NO"/>
    <s v="NO EXISTE"/>
    <m/>
    <x v="1"/>
    <m/>
    <x v="3"/>
    <m/>
    <m/>
    <m/>
    <m/>
    <x v="3"/>
    <x v="5"/>
    <m/>
  </r>
  <r>
    <s v="DICIEMBRE"/>
    <s v="C0M"/>
    <s v="JTDJT923875108998"/>
    <s v="75108998"/>
    <s v="Yaris HB"/>
    <n v="2007"/>
    <s v="NO"/>
    <s v="NO EXISTE"/>
    <m/>
    <x v="1"/>
    <m/>
    <x v="3"/>
    <m/>
    <m/>
    <m/>
    <m/>
    <x v="3"/>
    <x v="5"/>
    <m/>
  </r>
  <r>
    <s v="DICIEMBRE"/>
    <s v="C0M"/>
    <s v="JTDBT923971053988"/>
    <s v="71053988"/>
    <s v="Yaris SD"/>
    <n v="2007"/>
    <s v="NO"/>
    <s v="SOLO CORREO"/>
    <s v="NA"/>
    <x v="2"/>
    <n v="2022"/>
    <x v="0"/>
    <d v="2022-12-30T00:00:00"/>
    <m/>
    <m/>
    <m/>
    <x v="1"/>
    <x v="7"/>
    <s v="1-CORREO INCORRECTO"/>
  </r>
  <r>
    <s v="DICIEMBRE"/>
    <s v="C0M"/>
    <s v="JTDBT923971094721"/>
    <s v="71094721"/>
    <s v="Yaris SD"/>
    <n v="2007"/>
    <s v="NO"/>
    <s v="NO EXISTE"/>
    <m/>
    <x v="1"/>
    <m/>
    <x v="3"/>
    <m/>
    <m/>
    <m/>
    <m/>
    <x v="3"/>
    <x v="5"/>
    <m/>
  </r>
  <r>
    <s v="DICIEMBRE"/>
    <s v="C0M"/>
    <s v="JTDBT923171087536"/>
    <s v="71087536"/>
    <s v="Yaris SD"/>
    <n v="2007"/>
    <s v="NO"/>
    <s v="NO EXISTE"/>
    <m/>
    <x v="1"/>
    <m/>
    <x v="3"/>
    <m/>
    <m/>
    <m/>
    <m/>
    <x v="3"/>
    <x v="5"/>
    <m/>
  </r>
  <r>
    <s v="DICIEMBRE"/>
    <s v="C0M"/>
    <s v="JTDBT923471052215"/>
    <s v="71052215"/>
    <s v="Yaris SD"/>
    <n v="2007"/>
    <s v="NO"/>
    <s v="NO EXISTE"/>
    <m/>
    <x v="1"/>
    <m/>
    <x v="3"/>
    <m/>
    <m/>
    <m/>
    <m/>
    <x v="3"/>
    <x v="5"/>
    <m/>
  </r>
  <r>
    <s v="DICIEMBRE"/>
    <s v="C0M"/>
    <s v="JTDBT923071115858"/>
    <s v="71115858"/>
    <s v="Yaris SD"/>
    <n v="2007"/>
    <s v="NO"/>
    <s v="NO EXISTE"/>
    <m/>
    <x v="1"/>
    <m/>
    <x v="3"/>
    <m/>
    <m/>
    <m/>
    <m/>
    <x v="3"/>
    <x v="5"/>
    <m/>
  </r>
  <r>
    <s v="DICIEMBRE"/>
    <s v="C0M"/>
    <s v="JTDBT923274000516"/>
    <s v="74000516"/>
    <s v="Yaris SD"/>
    <n v="2007"/>
    <s v="NO"/>
    <s v="NO EXISTE"/>
    <m/>
    <x v="1"/>
    <m/>
    <x v="3"/>
    <m/>
    <m/>
    <m/>
    <m/>
    <x v="3"/>
    <x v="5"/>
    <m/>
  </r>
  <r>
    <s v="DICIEMBRE"/>
    <s v="C0M"/>
    <s v="JTDBT923571069072"/>
    <s v="71069072"/>
    <s v="Yaris SD"/>
    <n v="2007"/>
    <s v="NO"/>
    <s v="NO EXISTE"/>
    <m/>
    <x v="1"/>
    <m/>
    <x v="3"/>
    <m/>
    <m/>
    <m/>
    <m/>
    <x v="3"/>
    <x v="5"/>
    <m/>
  </r>
  <r>
    <s v="DICIEMBRE"/>
    <s v="C0M"/>
    <s v="JTDBT923071030499"/>
    <s v="71030499"/>
    <s v="Yaris SD"/>
    <n v="2007"/>
    <s v="NO"/>
    <s v="NO EXISTE"/>
    <m/>
    <x v="1"/>
    <m/>
    <x v="3"/>
    <m/>
    <m/>
    <m/>
    <m/>
    <x v="3"/>
    <x v="5"/>
    <m/>
  </r>
  <r>
    <s v="DICIEMBRE"/>
    <s v="C0M"/>
    <s v="JTDBT923171043150"/>
    <s v="71043150"/>
    <s v="Yaris SD"/>
    <n v="2007"/>
    <s v="NO"/>
    <s v="SI"/>
    <s v="NA"/>
    <x v="2"/>
    <n v="2022"/>
    <x v="2"/>
    <d v="2022-12-30T00:00:00"/>
    <s v="CONTACTADO"/>
    <m/>
    <m/>
    <x v="2"/>
    <x v="4"/>
    <s v="Se envia  msj de campaña"/>
  </r>
  <r>
    <s v="DICIEMBRE"/>
    <s v="C0M"/>
    <s v="JTDBT923171125251"/>
    <s v="71125251"/>
    <s v="Yaris SD"/>
    <n v="2007"/>
    <s v="NO"/>
    <s v="NO EXISTE"/>
    <m/>
    <x v="1"/>
    <m/>
    <x v="3"/>
    <m/>
    <m/>
    <m/>
    <m/>
    <x v="3"/>
    <x v="5"/>
    <m/>
  </r>
  <r>
    <s v="DICIEMBRE"/>
    <s v="C0M"/>
    <s v="JTDBT923071058593"/>
    <s v="71058593"/>
    <s v="Yaris SD"/>
    <n v="2007"/>
    <s v="NO"/>
    <s v="NO EXISTE"/>
    <m/>
    <x v="1"/>
    <m/>
    <x v="3"/>
    <m/>
    <m/>
    <m/>
    <m/>
    <x v="3"/>
    <x v="5"/>
    <m/>
  </r>
  <r>
    <s v="DICIEMBRE"/>
    <s v="C0M"/>
    <s v="JTDBT923671110213"/>
    <s v="71110213"/>
    <s v="Yaris SD"/>
    <n v="2007"/>
    <s v="NO"/>
    <s v="NO EXISTE"/>
    <m/>
    <x v="1"/>
    <m/>
    <x v="3"/>
    <m/>
    <m/>
    <m/>
    <m/>
    <x v="3"/>
    <x v="5"/>
    <m/>
  </r>
  <r>
    <s v="DICIEMBRE"/>
    <s v="C0M"/>
    <s v="JTDBT923871141219"/>
    <s v="71141219"/>
    <s v="Yaris SD"/>
    <n v="2007"/>
    <s v="NO"/>
    <s v="NO EXISTE"/>
    <m/>
    <x v="1"/>
    <m/>
    <x v="3"/>
    <m/>
    <m/>
    <m/>
    <m/>
    <x v="3"/>
    <x v="5"/>
    <m/>
  </r>
  <r>
    <s v="DICIEMBRE"/>
    <s v="C0M"/>
    <s v="JTDBT923571148578"/>
    <s v="71148578"/>
    <s v="Yaris SD"/>
    <n v="2007"/>
    <s v="NO"/>
    <s v="NO EXISTE"/>
    <m/>
    <x v="1"/>
    <m/>
    <x v="3"/>
    <m/>
    <m/>
    <m/>
    <m/>
    <x v="3"/>
    <x v="5"/>
    <m/>
  </r>
  <r>
    <s v="DICIEMBRE"/>
    <s v="C0M"/>
    <s v="JTDBT923X71058987"/>
    <s v="71058987"/>
    <s v="Yaris SD"/>
    <n v="2007"/>
    <s v="NO"/>
    <s v="NO EXISTE"/>
    <m/>
    <x v="1"/>
    <m/>
    <x v="3"/>
    <m/>
    <m/>
    <m/>
    <m/>
    <x v="3"/>
    <x v="5"/>
    <m/>
  </r>
  <r>
    <s v="DICIEMBRE"/>
    <s v="C0M"/>
    <s v="JTDBT923X71056348"/>
    <s v="71056348"/>
    <s v="Yaris SD"/>
    <n v="2007"/>
    <s v="NO"/>
    <s v="NO EXISTE"/>
    <m/>
    <x v="1"/>
    <m/>
    <x v="3"/>
    <m/>
    <m/>
    <m/>
    <m/>
    <x v="3"/>
    <x v="5"/>
    <m/>
  </r>
  <r>
    <s v="DICIEMBRE"/>
    <s v="C0M"/>
    <s v="JTDBT923274002279"/>
    <s v="74002279"/>
    <s v="Yaris SD"/>
    <n v="2007"/>
    <s v="NO"/>
    <s v="NO EXISTE"/>
    <m/>
    <x v="1"/>
    <m/>
    <x v="3"/>
    <m/>
    <m/>
    <m/>
    <m/>
    <x v="3"/>
    <x v="5"/>
    <m/>
  </r>
  <r>
    <s v="DICIEMBRE"/>
    <s v="C0M"/>
    <s v="JTDBT923571078953"/>
    <s v="71078953"/>
    <s v="Yaris SD"/>
    <n v="2007"/>
    <s v="NO"/>
    <s v="NO EXISTE"/>
    <m/>
    <x v="1"/>
    <m/>
    <x v="3"/>
    <m/>
    <m/>
    <m/>
    <m/>
    <x v="3"/>
    <x v="5"/>
    <m/>
  </r>
  <r>
    <s v="DICIEMBRE"/>
    <s v="C0M"/>
    <s v="JTDBT923171055329"/>
    <s v="71055329"/>
    <s v="Yaris SD"/>
    <n v="2007"/>
    <s v="NO"/>
    <s v="SI"/>
    <s v="NA"/>
    <x v="2"/>
    <n v="2022"/>
    <x v="1"/>
    <d v="2023-01-31T00:00:00"/>
    <s v="CONTACTADO"/>
    <m/>
    <m/>
    <x v="2"/>
    <x v="4"/>
    <s v="SE MANDO WHATS"/>
  </r>
  <r>
    <s v="DICIEMBRE"/>
    <s v="C0M"/>
    <s v="JTDBT923471161774"/>
    <s v="71161774"/>
    <s v="Yaris SD"/>
    <n v="2007"/>
    <s v="NO"/>
    <s v="NO EXISTE"/>
    <m/>
    <x v="1"/>
    <m/>
    <x v="3"/>
    <m/>
    <m/>
    <m/>
    <m/>
    <x v="3"/>
    <x v="5"/>
    <m/>
  </r>
  <r>
    <s v="DICIEMBRE"/>
    <s v="C0M"/>
    <s v="JTDBT923571082372"/>
    <s v="71082372"/>
    <s v="Yaris SD"/>
    <n v="2007"/>
    <s v="NO"/>
    <s v="NO EXISTE"/>
    <m/>
    <x v="1"/>
    <m/>
    <x v="3"/>
    <m/>
    <m/>
    <m/>
    <m/>
    <x v="3"/>
    <x v="5"/>
    <m/>
  </r>
  <r>
    <s v="DICIEMBRE"/>
    <s v="C0M"/>
    <s v="JTDBT923571118495"/>
    <s v="71118495"/>
    <s v="Yaris SD"/>
    <n v="2007"/>
    <s v="NO"/>
    <s v="NO EXISTE"/>
    <m/>
    <x v="1"/>
    <m/>
    <x v="3"/>
    <m/>
    <m/>
    <m/>
    <m/>
    <x v="3"/>
    <x v="5"/>
    <m/>
  </r>
  <r>
    <s v="DICIEMBRE"/>
    <s v="C0M"/>
    <s v="JTDBT923771054945"/>
    <s v="71054945"/>
    <s v="Yaris SD"/>
    <n v="2007"/>
    <s v="NO"/>
    <s v="SI"/>
    <s v="NA"/>
    <x v="2"/>
    <n v="2022"/>
    <x v="0"/>
    <d v="2022-12-30T00:00:00"/>
    <m/>
    <m/>
    <m/>
    <x v="1"/>
    <x v="7"/>
    <s v="1-NUMERO DE CONTACTO NO EXISTE"/>
  </r>
  <r>
    <s v="DICIEMBRE"/>
    <s v="C0M"/>
    <s v="JTDKT923575068562"/>
    <s v="75068562"/>
    <s v="Yaris HB"/>
    <n v="2007"/>
    <s v="NO"/>
    <s v="NO EXISTE"/>
    <m/>
    <x v="1"/>
    <m/>
    <x v="3"/>
    <m/>
    <m/>
    <m/>
    <m/>
    <x v="3"/>
    <x v="5"/>
    <m/>
  </r>
  <r>
    <s v="DICIEMBRE"/>
    <s v="C0M"/>
    <s v="JTDKT923775070507"/>
    <s v="75070507"/>
    <s v="Yaris HB"/>
    <n v="2007"/>
    <s v="NO"/>
    <s v="NO EXISTE"/>
    <m/>
    <x v="1"/>
    <m/>
    <x v="3"/>
    <m/>
    <m/>
    <m/>
    <m/>
    <x v="3"/>
    <x v="5"/>
    <m/>
  </r>
  <r>
    <s v="DICIEMBRE"/>
    <s v="C0M"/>
    <s v="JTDKT923475136835"/>
    <s v="75136835"/>
    <s v="Yaris HB"/>
    <n v="2007"/>
    <s v="NO"/>
    <s v="NO EXISTE"/>
    <m/>
    <x v="1"/>
    <m/>
    <x v="3"/>
    <m/>
    <m/>
    <m/>
    <m/>
    <x v="3"/>
    <x v="5"/>
    <m/>
  </r>
  <r>
    <s v="DICIEMBRE"/>
    <s v="C0M"/>
    <s v="JTDKT923375119475"/>
    <s v="75119475"/>
    <s v="Yaris HB"/>
    <n v="2007"/>
    <s v="NO"/>
    <s v="NO EXISTE"/>
    <m/>
    <x v="1"/>
    <m/>
    <x v="3"/>
    <m/>
    <m/>
    <m/>
    <m/>
    <x v="3"/>
    <x v="5"/>
    <m/>
  </r>
  <r>
    <s v="DICIEMBRE"/>
    <s v="C0M"/>
    <s v="JTDJT923275073889"/>
    <s v="75073889"/>
    <s v="Yaris HB"/>
    <n v="2007"/>
    <s v="NO"/>
    <s v="NO EXISTE"/>
    <m/>
    <x v="1"/>
    <m/>
    <x v="3"/>
    <m/>
    <m/>
    <m/>
    <m/>
    <x v="3"/>
    <x v="5"/>
    <m/>
  </r>
  <r>
    <s v="DICIEMBRE"/>
    <s v="C0M"/>
    <s v="JTDKT923275131052"/>
    <s v="75131052"/>
    <s v="Yaris HB"/>
    <n v="2007"/>
    <s v="NO"/>
    <s v="NO EXISTE"/>
    <m/>
    <x v="1"/>
    <m/>
    <x v="3"/>
    <m/>
    <m/>
    <m/>
    <m/>
    <x v="3"/>
    <x v="5"/>
    <m/>
  </r>
  <r>
    <s v="DICIEMBRE"/>
    <s v="C0M"/>
    <s v="JTDJT923775091319"/>
    <s v="75091319"/>
    <s v="Yaris HB"/>
    <n v="2007"/>
    <s v="NO"/>
    <s v="NO EXISTE"/>
    <m/>
    <x v="1"/>
    <m/>
    <x v="3"/>
    <m/>
    <m/>
    <m/>
    <m/>
    <x v="3"/>
    <x v="5"/>
    <m/>
  </r>
  <r>
    <s v="DICIEMBRE"/>
    <s v="C0M"/>
    <s v="JTDBT923471171107"/>
    <s v="71171107"/>
    <s v="Yaris SD"/>
    <n v="2007"/>
    <s v="NO"/>
    <s v="NO EXISTE"/>
    <m/>
    <x v="1"/>
    <m/>
    <x v="3"/>
    <m/>
    <m/>
    <m/>
    <m/>
    <x v="3"/>
    <x v="5"/>
    <m/>
  </r>
  <r>
    <s v="DICIEMBRE"/>
    <s v="C0M"/>
    <s v="JTDBT923171133737"/>
    <s v="71133737"/>
    <s v="Yaris SD"/>
    <n v="2007"/>
    <s v="NO"/>
    <s v="NO EXISTE"/>
    <m/>
    <x v="1"/>
    <m/>
    <x v="3"/>
    <m/>
    <m/>
    <m/>
    <m/>
    <x v="3"/>
    <x v="5"/>
    <m/>
  </r>
  <r>
    <s v="DICIEMBRE"/>
    <s v="C0M"/>
    <s v="JTDBT923371057082"/>
    <s v="71057082"/>
    <s v="Yaris SD"/>
    <n v="2007"/>
    <s v="NO"/>
    <s v="NO EXISTE"/>
    <m/>
    <x v="1"/>
    <m/>
    <x v="3"/>
    <m/>
    <m/>
    <m/>
    <m/>
    <x v="3"/>
    <x v="5"/>
    <m/>
  </r>
  <r>
    <s v="DICIEMBRE"/>
    <s v="C0M"/>
    <s v="JTDBT923571045855"/>
    <s v="71045855"/>
    <s v="Yaris SD"/>
    <n v="2007"/>
    <s v="NO"/>
    <s v="NO EXISTE"/>
    <m/>
    <x v="1"/>
    <m/>
    <x v="3"/>
    <m/>
    <m/>
    <m/>
    <m/>
    <x v="3"/>
    <x v="5"/>
    <m/>
  </r>
  <r>
    <s v="DICIEMBRE"/>
    <s v="C0M"/>
    <s v="JTDBT923471094920"/>
    <s v="71094920"/>
    <s v="Yaris SD"/>
    <n v="2007"/>
    <s v="NO"/>
    <s v="NO EXISTE"/>
    <m/>
    <x v="1"/>
    <m/>
    <x v="3"/>
    <m/>
    <m/>
    <m/>
    <m/>
    <x v="3"/>
    <x v="5"/>
    <m/>
  </r>
  <r>
    <s v="DICIEMBRE"/>
    <s v="C0M"/>
    <s v="JTDBT923571008269"/>
    <s v="71008269"/>
    <s v="Yaris SD"/>
    <n v="2007"/>
    <s v="NO"/>
    <s v="NO EXISTE"/>
    <m/>
    <x v="1"/>
    <m/>
    <x v="3"/>
    <m/>
    <m/>
    <m/>
    <m/>
    <x v="3"/>
    <x v="5"/>
    <m/>
  </r>
  <r>
    <s v="DICIEMBRE"/>
    <s v="C0M"/>
    <s v="JTDBT923371018959"/>
    <s v="71018959"/>
    <s v="Yaris SD"/>
    <n v="2007"/>
    <s v="NO"/>
    <s v="NO EXISTE"/>
    <m/>
    <x v="1"/>
    <m/>
    <x v="3"/>
    <m/>
    <m/>
    <m/>
    <m/>
    <x v="3"/>
    <x v="5"/>
    <m/>
  </r>
  <r>
    <s v="DICIEMBRE"/>
    <s v="C0M"/>
    <s v="JTDBT923571071663"/>
    <s v="71071663"/>
    <s v="Yaris SD"/>
    <n v="2007"/>
    <s v="NO"/>
    <s v="SI"/>
    <s v="NA"/>
    <x v="2"/>
    <n v="2022"/>
    <x v="2"/>
    <d v="2022-12-30T00:00:00"/>
    <s v="NO CONTACTADO"/>
    <m/>
    <m/>
    <x v="1"/>
    <x v="2"/>
    <s v="NUMETRO FUERA DE SERV"/>
  </r>
  <r>
    <s v="DICIEMBRE"/>
    <s v="C0M"/>
    <s v="JTDBT923671074085"/>
    <s v="71074085"/>
    <s v="Yaris SD"/>
    <n v="2007"/>
    <s v="NO"/>
    <s v="NO EXISTE"/>
    <m/>
    <x v="1"/>
    <m/>
    <x v="3"/>
    <m/>
    <m/>
    <m/>
    <m/>
    <x v="3"/>
    <x v="5"/>
    <m/>
  </r>
  <r>
    <s v="DICIEMBRE"/>
    <s v="C0M"/>
    <s v="JTDBT923971024877"/>
    <s v="71024877"/>
    <s v="Yaris SD"/>
    <n v="2007"/>
    <s v="NO"/>
    <s v="NO EXISTE"/>
    <m/>
    <x v="1"/>
    <m/>
    <x v="3"/>
    <m/>
    <m/>
    <m/>
    <m/>
    <x v="3"/>
    <x v="5"/>
    <m/>
  </r>
  <r>
    <s v="DICIEMBRE"/>
    <s v="C0M"/>
    <s v="JTDBT923871075951"/>
    <s v="71075951"/>
    <s v="Yaris SD"/>
    <n v="2007"/>
    <s v="NO"/>
    <s v="NO EXISTE"/>
    <m/>
    <x v="1"/>
    <m/>
    <x v="3"/>
    <m/>
    <m/>
    <m/>
    <m/>
    <x v="3"/>
    <x v="5"/>
    <m/>
  </r>
  <r>
    <s v="DICIEMBRE"/>
    <s v="C0M"/>
    <s v="JTDBT923271067893"/>
    <s v="71067893"/>
    <s v="Yaris SD"/>
    <n v="2007"/>
    <s v="NO"/>
    <s v="NO EXISTE"/>
    <m/>
    <x v="1"/>
    <m/>
    <x v="3"/>
    <m/>
    <m/>
    <m/>
    <m/>
    <x v="3"/>
    <x v="5"/>
    <m/>
  </r>
  <r>
    <s v="DICIEMBRE"/>
    <s v="C0M"/>
    <s v="JTDBT923X71034446"/>
    <s v="71034446"/>
    <s v="Yaris SD"/>
    <n v="2007"/>
    <s v="NO"/>
    <s v="A NOMBRE DE ALECSA/INMOTION"/>
    <m/>
    <x v="1"/>
    <m/>
    <x v="3"/>
    <m/>
    <m/>
    <m/>
    <m/>
    <x v="3"/>
    <x v="5"/>
    <m/>
  </r>
  <r>
    <s v="DICIEMBRE"/>
    <s v="C0M"/>
    <s v="JTDBT923X71057595"/>
    <s v="71057595"/>
    <s v="Yaris SD"/>
    <n v="2007"/>
    <s v="NO"/>
    <s v="NO EXISTE"/>
    <m/>
    <x v="1"/>
    <m/>
    <x v="3"/>
    <m/>
    <m/>
    <m/>
    <m/>
    <x v="3"/>
    <x v="5"/>
    <m/>
  </r>
  <r>
    <s v="DICIEMBRE"/>
    <s v="C0M"/>
    <s v="JTDKT923165020569"/>
    <s v="65020569"/>
    <s v="Yaris HB"/>
    <n v="2006"/>
    <s v="NO"/>
    <s v="NO EXISTE"/>
    <m/>
    <x v="1"/>
    <m/>
    <x v="3"/>
    <m/>
    <m/>
    <m/>
    <m/>
    <x v="3"/>
    <x v="5"/>
    <m/>
  </r>
  <r>
    <s v="DICIEMBRE"/>
    <s v="C0M"/>
    <s v="JTDKT923965023557"/>
    <s v="65023557"/>
    <s v="Yaris HB"/>
    <n v="2006"/>
    <s v="NO"/>
    <s v="NO EXISTE"/>
    <m/>
    <x v="1"/>
    <m/>
    <x v="3"/>
    <m/>
    <m/>
    <m/>
    <m/>
    <x v="3"/>
    <x v="5"/>
    <m/>
  </r>
  <r>
    <s v="DICIEMBRE"/>
    <s v="C0M"/>
    <s v="2T3ZF9DV2AW020425"/>
    <s v="AW020425"/>
    <s v="Rav4"/>
    <n v="2010"/>
    <s v="NO"/>
    <s v="NO EXISTE"/>
    <m/>
    <x v="1"/>
    <m/>
    <x v="3"/>
    <m/>
    <m/>
    <m/>
    <m/>
    <x v="3"/>
    <x v="5"/>
    <m/>
  </r>
  <r>
    <s v="DICIEMBRE"/>
    <s v="C0M"/>
    <s v="2T3ZF9DV4AW048436"/>
    <s v="AW048436"/>
    <s v="Rav4"/>
    <n v="2010"/>
    <s v="NO"/>
    <s v="NO EXISTE"/>
    <m/>
    <x v="1"/>
    <m/>
    <x v="3"/>
    <m/>
    <m/>
    <m/>
    <m/>
    <x v="3"/>
    <x v="5"/>
    <m/>
  </r>
  <r>
    <s v="DICIEMBRE"/>
    <s v="C0M"/>
    <s v="2T3KF9DV8AW018423"/>
    <s v="AW018423"/>
    <s v="Rav4"/>
    <n v="2010"/>
    <s v="NO"/>
    <s v="NO EXISTE"/>
    <m/>
    <x v="1"/>
    <m/>
    <x v="3"/>
    <m/>
    <m/>
    <m/>
    <m/>
    <x v="3"/>
    <x v="5"/>
    <m/>
  </r>
  <r>
    <s v="DICIEMBRE"/>
    <s v="C0M"/>
    <s v="2T3KF9DV8AW020818"/>
    <s v="AW020818"/>
    <s v="Rav4"/>
    <n v="2010"/>
    <s v="NO"/>
    <s v="NO EXISTE"/>
    <m/>
    <x v="1"/>
    <m/>
    <x v="3"/>
    <m/>
    <m/>
    <m/>
    <m/>
    <x v="3"/>
    <x v="5"/>
    <m/>
  </r>
  <r>
    <s v="DICIEMBRE"/>
    <s v="C0M"/>
    <s v="2T3KF9DV9AW024568"/>
    <s v="AW024568"/>
    <s v="Rav4"/>
    <n v="2010"/>
    <s v="NO"/>
    <s v="NO EXISTE"/>
    <m/>
    <x v="1"/>
    <m/>
    <x v="3"/>
    <m/>
    <m/>
    <m/>
    <m/>
    <x v="3"/>
    <x v="5"/>
    <m/>
  </r>
  <r>
    <s v="DICIEMBRE"/>
    <s v="C0M"/>
    <s v="2T3KF9DV2AW024489"/>
    <s v="AW024489"/>
    <s v="Rav4"/>
    <n v="2010"/>
    <s v="NO"/>
    <s v="NO EXISTE"/>
    <m/>
    <x v="1"/>
    <m/>
    <x v="3"/>
    <m/>
    <m/>
    <m/>
    <m/>
    <x v="3"/>
    <x v="5"/>
    <m/>
  </r>
  <r>
    <s v="DICIEMBRE"/>
    <s v="C0M"/>
    <s v="2T3KF9DV5AW022428"/>
    <s v="AW022428"/>
    <s v="Rav4"/>
    <n v="2010"/>
    <s v="NO"/>
    <s v="NO EXISTE"/>
    <m/>
    <x v="1"/>
    <m/>
    <x v="3"/>
    <m/>
    <m/>
    <m/>
    <m/>
    <x v="3"/>
    <x v="5"/>
    <m/>
  </r>
  <r>
    <s v="DICIEMBRE"/>
    <s v="C0M"/>
    <s v="2T3KF9DV5AW025202"/>
    <s v="AW025202"/>
    <s v="Rav4"/>
    <n v="2010"/>
    <s v="NO"/>
    <s v="SI"/>
    <s v="NA"/>
    <x v="2"/>
    <n v="2022"/>
    <x v="1"/>
    <d v="2023-01-31T00:00:00"/>
    <s v="CONTACTADO"/>
    <m/>
    <m/>
    <x v="2"/>
    <x v="4"/>
    <s v="SE MANDO WHATS"/>
  </r>
  <r>
    <s v="DICIEMBRE"/>
    <s v="C0M"/>
    <s v="2T3KF9DV5AW031386"/>
    <s v="AW031386"/>
    <s v="Rav4"/>
    <n v="2010"/>
    <s v="NO"/>
    <s v="NO EXISTE"/>
    <m/>
    <x v="1"/>
    <m/>
    <x v="3"/>
    <m/>
    <m/>
    <m/>
    <m/>
    <x v="3"/>
    <x v="5"/>
    <m/>
  </r>
  <r>
    <s v="DICIEMBRE"/>
    <s v="C0M"/>
    <s v="2T3KF9DV9AW019094"/>
    <s v="AW019094"/>
    <s v="Rav4"/>
    <n v="2010"/>
    <s v="NO"/>
    <s v="NO EXISTE"/>
    <m/>
    <x v="1"/>
    <m/>
    <x v="3"/>
    <m/>
    <m/>
    <m/>
    <m/>
    <x v="3"/>
    <x v="5"/>
    <m/>
  </r>
  <r>
    <s v="DICIEMBRE"/>
    <s v="C0M"/>
    <s v="2T3WF4DV5AW017136"/>
    <s v="AW017136"/>
    <s v="Rav4"/>
    <n v="2010"/>
    <s v="NO"/>
    <s v="NO EXISTE"/>
    <m/>
    <x v="1"/>
    <m/>
    <x v="3"/>
    <m/>
    <m/>
    <m/>
    <m/>
    <x v="3"/>
    <x v="5"/>
    <m/>
  </r>
  <r>
    <s v="DICIEMBRE"/>
    <s v="C0M"/>
    <s v="2T3KF9DV3AW027417"/>
    <s v="AW027417"/>
    <s v="Rav4"/>
    <n v="2010"/>
    <s v="NO"/>
    <s v="SOLO CORREO"/>
    <s v="NA"/>
    <x v="2"/>
    <n v="2022"/>
    <x v="0"/>
    <d v="2022-12-30T00:00:00"/>
    <m/>
    <m/>
    <m/>
    <x v="2"/>
    <x v="6"/>
    <s v="SE LE ENVIO CORREO"/>
  </r>
  <r>
    <s v="DICIEMBRE"/>
    <s v="C0M"/>
    <s v="2T3ZF9DVXAW028613"/>
    <s v="AW028613"/>
    <s v="Rav4"/>
    <n v="2010"/>
    <s v="NO"/>
    <s v="NO EXISTE"/>
    <m/>
    <x v="1"/>
    <m/>
    <x v="3"/>
    <m/>
    <m/>
    <m/>
    <m/>
    <x v="3"/>
    <x v="5"/>
    <m/>
  </r>
  <r>
    <s v="DICIEMBRE"/>
    <s v="C0M"/>
    <s v="2T3WF4DV3AW041936"/>
    <s v="AW041936"/>
    <s v="Rav4"/>
    <n v="2010"/>
    <s v="NO"/>
    <s v="SI"/>
    <s v="NA"/>
    <x v="2"/>
    <n v="2022"/>
    <x v="2"/>
    <d v="2022-12-30T00:00:00"/>
    <s v="NO CONTACTADO"/>
    <m/>
    <m/>
    <x v="0"/>
    <x v="2"/>
    <s v="NUMETRO FUERA DE SERV"/>
  </r>
  <r>
    <s v="DICIEMBRE"/>
    <s v="C0M"/>
    <s v="2T3KF9DVXAW025616"/>
    <s v="AW025616"/>
    <s v="Rav4"/>
    <n v="2010"/>
    <s v="NO"/>
    <s v="NO EXISTE"/>
    <m/>
    <x v="1"/>
    <m/>
    <x v="3"/>
    <m/>
    <m/>
    <m/>
    <m/>
    <x v="3"/>
    <x v="5"/>
    <m/>
  </r>
  <r>
    <s v="DICIEMBRE"/>
    <s v="C0M"/>
    <s v="2T3KF9DV7AW017845"/>
    <s v="AW017845"/>
    <s v="Rav4"/>
    <n v="2010"/>
    <s v="NO"/>
    <s v="NO EXISTE"/>
    <m/>
    <x v="1"/>
    <m/>
    <x v="3"/>
    <m/>
    <m/>
    <m/>
    <m/>
    <x v="3"/>
    <x v="5"/>
    <m/>
  </r>
  <r>
    <s v="DICIEMBRE"/>
    <s v="C0M"/>
    <s v="2T3KF9DV8AW043208"/>
    <s v="AW043208"/>
    <s v="Rav4"/>
    <n v="2010"/>
    <s v="NO"/>
    <s v="SI"/>
    <s v="NA"/>
    <x v="2"/>
    <n v="2022"/>
    <x v="1"/>
    <d v="2023-01-31T00:00:00"/>
    <s v="CONTACTADO"/>
    <m/>
    <m/>
    <x v="2"/>
    <x v="4"/>
    <s v="SE MANDO WHATS"/>
  </r>
  <r>
    <s v="DICIEMBRE"/>
    <s v="C0M"/>
    <s v="2T3ZF33V19W006414"/>
    <s v="9W006414"/>
    <s v="Rav4"/>
    <n v="2009"/>
    <s v="NO"/>
    <s v="NO EXISTE"/>
    <m/>
    <x v="1"/>
    <m/>
    <x v="3"/>
    <m/>
    <m/>
    <m/>
    <m/>
    <x v="3"/>
    <x v="5"/>
    <m/>
  </r>
  <r>
    <s v="DICIEMBRE"/>
    <s v="C0M"/>
    <s v="2T3ZF35V59W002654"/>
    <s v="9W002654"/>
    <s v="Rav4"/>
    <n v="2009"/>
    <s v="NO"/>
    <s v="NO EXISTE"/>
    <m/>
    <x v="1"/>
    <m/>
    <x v="3"/>
    <m/>
    <m/>
    <m/>
    <m/>
    <x v="3"/>
    <x v="5"/>
    <m/>
  </r>
  <r>
    <s v="DICIEMBRE"/>
    <s v="C0M"/>
    <s v="2T3ZF35V59W009202"/>
    <s v="9W009202"/>
    <s v="Rav4"/>
    <n v="2009"/>
    <s v="NO"/>
    <s v="NO EXISTE"/>
    <m/>
    <x v="1"/>
    <m/>
    <x v="3"/>
    <m/>
    <m/>
    <m/>
    <m/>
    <x v="3"/>
    <x v="5"/>
    <m/>
  </r>
  <r>
    <s v="DICIEMBRE"/>
    <s v="C0M"/>
    <s v="2T3ZF35VX9W001788"/>
    <s v="9W001788"/>
    <s v="Rav4"/>
    <n v="2009"/>
    <s v="NO"/>
    <s v="NO EXISTE"/>
    <m/>
    <x v="1"/>
    <m/>
    <x v="3"/>
    <m/>
    <m/>
    <m/>
    <m/>
    <x v="3"/>
    <x v="5"/>
    <m/>
  </r>
  <r>
    <s v="DICIEMBRE"/>
    <s v="C0M"/>
    <s v="2T3ZF35V79W002686"/>
    <s v="9W002686"/>
    <s v="Rav4"/>
    <n v="2009"/>
    <s v="NO"/>
    <s v="SI"/>
    <s v="NA"/>
    <x v="2"/>
    <n v="2022"/>
    <x v="0"/>
    <d v="2022-12-30T00:00:00"/>
    <m/>
    <m/>
    <m/>
    <x v="1"/>
    <x v="7"/>
    <s v="1-NUMERO DE CONTACTO NO EXISTE"/>
  </r>
  <r>
    <s v="DICIEMBRE"/>
    <s v="C0M"/>
    <s v="2T3ZF33V19W008566"/>
    <s v="9W008566"/>
    <s v="Rav4"/>
    <n v="2009"/>
    <s v="NO"/>
    <s v="SOLO CORREO"/>
    <m/>
    <x v="2"/>
    <n v="2022"/>
    <x v="2"/>
    <d v="2022-12-30T00:00:00"/>
    <s v="NO CONTACTADO"/>
    <m/>
    <m/>
    <x v="0"/>
    <x v="21"/>
    <s v="No la podemos realizar por falta de herramienta"/>
  </r>
  <r>
    <s v="DICIEMBRE"/>
    <s v="C0M"/>
    <s v="JTMZF33V89D002163"/>
    <s v="9D002163"/>
    <s v="Rav4"/>
    <n v="2009"/>
    <s v="NO"/>
    <s v="NO EXISTE"/>
    <m/>
    <x v="1"/>
    <m/>
    <x v="3"/>
    <m/>
    <m/>
    <m/>
    <m/>
    <x v="3"/>
    <x v="5"/>
    <m/>
  </r>
  <r>
    <s v="DICIEMBRE"/>
    <s v="C0M"/>
    <s v="2T3BK31V19W008888"/>
    <s v="9W008888"/>
    <s v="Rav4"/>
    <n v="2009"/>
    <s v="NO"/>
    <s v="NO EXISTE"/>
    <m/>
    <x v="1"/>
    <m/>
    <x v="3"/>
    <m/>
    <m/>
    <m/>
    <m/>
    <x v="3"/>
    <x v="5"/>
    <m/>
  </r>
  <r>
    <s v="DICIEMBRE"/>
    <s v="C0M"/>
    <s v="2T3ZF35V89W004169"/>
    <s v="9W004169"/>
    <s v="Rav4"/>
    <n v="2009"/>
    <s v="NO"/>
    <s v="SI"/>
    <s v="NA"/>
    <x v="2"/>
    <n v="2022"/>
    <x v="1"/>
    <d v="2023-01-31T00:00:00"/>
    <s v="NO CONTACTADO"/>
    <m/>
    <m/>
    <x v="0"/>
    <x v="1"/>
    <s v="NO TIENE WHATS, MANDA A BUZON"/>
  </r>
  <r>
    <s v="DICIEMBRE"/>
    <s v="C0M"/>
    <s v="2T3ZF35V49W012446"/>
    <s v="9W012446"/>
    <s v="Rav4"/>
    <n v="2009"/>
    <s v="NO"/>
    <s v="NO EXISTE"/>
    <m/>
    <x v="1"/>
    <m/>
    <x v="3"/>
    <m/>
    <m/>
    <m/>
    <m/>
    <x v="3"/>
    <x v="5"/>
    <m/>
  </r>
  <r>
    <s v="DICIEMBRE"/>
    <s v="C0M"/>
    <s v="JTMZF32V69D003538"/>
    <s v="9D003538"/>
    <s v="Rav4"/>
    <n v="2009"/>
    <s v="NO"/>
    <s v="NO EXISTE"/>
    <m/>
    <x v="1"/>
    <m/>
    <x v="3"/>
    <m/>
    <m/>
    <m/>
    <m/>
    <x v="3"/>
    <x v="5"/>
    <m/>
  </r>
  <r>
    <s v="DICIEMBRE"/>
    <s v="C0M"/>
    <s v="2T3ZK32V89W001126"/>
    <s v="9W001126"/>
    <s v="Rav4"/>
    <n v="2009"/>
    <s v="NO"/>
    <s v="NO EXISTE"/>
    <m/>
    <x v="1"/>
    <m/>
    <x v="3"/>
    <m/>
    <m/>
    <m/>
    <m/>
    <x v="3"/>
    <x v="5"/>
    <m/>
  </r>
  <r>
    <s v="DICIEMBRE"/>
    <s v="C0M"/>
    <s v="2T3ZK32V99W001538"/>
    <s v="9W001538"/>
    <s v="Rav4"/>
    <n v="2009"/>
    <s v="NO"/>
    <s v="NO EXISTE"/>
    <m/>
    <x v="1"/>
    <m/>
    <x v="3"/>
    <m/>
    <m/>
    <m/>
    <m/>
    <x v="3"/>
    <x v="5"/>
    <m/>
  </r>
  <r>
    <s v="DICIEMBRE"/>
    <s v="C0M"/>
    <s v="JTMZD33V186062567"/>
    <s v="86062567"/>
    <s v="Rav4"/>
    <n v="2008"/>
    <s v="NO"/>
    <s v="NO EXISTE"/>
    <m/>
    <x v="1"/>
    <m/>
    <x v="3"/>
    <m/>
    <m/>
    <m/>
    <m/>
    <x v="3"/>
    <x v="5"/>
    <m/>
  </r>
  <r>
    <s v="DICIEMBRE"/>
    <s v="C0M"/>
    <s v="JTMZD33V686059650"/>
    <s v="86059650"/>
    <s v="Rav4"/>
    <n v="2008"/>
    <s v="NO"/>
    <s v="NO EXISTE"/>
    <m/>
    <x v="1"/>
    <m/>
    <x v="3"/>
    <m/>
    <m/>
    <m/>
    <m/>
    <x v="3"/>
    <x v="5"/>
    <m/>
  </r>
  <r>
    <s v="DICIEMBRE"/>
    <s v="C0M"/>
    <s v="JTMZD35V085086197"/>
    <s v="85086197"/>
    <s v="Rav4"/>
    <n v="2008"/>
    <s v="NO"/>
    <s v="NO EXISTE"/>
    <m/>
    <x v="1"/>
    <m/>
    <x v="3"/>
    <m/>
    <m/>
    <m/>
    <m/>
    <x v="3"/>
    <x v="5"/>
    <m/>
  </r>
  <r>
    <s v="DICIEMBRE"/>
    <s v="C0M"/>
    <s v="JTMZD35V185100110"/>
    <s v="85100110"/>
    <s v="Rav4"/>
    <n v="2008"/>
    <s v="NO"/>
    <s v="NO EXISTE"/>
    <m/>
    <x v="1"/>
    <m/>
    <x v="3"/>
    <m/>
    <m/>
    <m/>
    <m/>
    <x v="3"/>
    <x v="5"/>
    <m/>
  </r>
  <r>
    <s v="DICIEMBRE"/>
    <s v="C0M"/>
    <s v="JTMZD35VX85079046"/>
    <s v="85079046"/>
    <s v="Rav4"/>
    <n v="2008"/>
    <s v="NO"/>
    <s v="NO"/>
    <m/>
    <x v="1"/>
    <m/>
    <x v="3"/>
    <m/>
    <m/>
    <m/>
    <m/>
    <x v="3"/>
    <x v="5"/>
    <m/>
  </r>
  <r>
    <s v="DICIEMBRE"/>
    <s v="C0M"/>
    <s v="JTMZD35V985089700"/>
    <s v="85089700"/>
    <s v="Rav4"/>
    <n v="2008"/>
    <s v="NO"/>
    <s v="SI"/>
    <s v="NA"/>
    <x v="2"/>
    <n v="2022"/>
    <x v="0"/>
    <d v="2022-12-30T00:00:00"/>
    <m/>
    <m/>
    <m/>
    <x v="1"/>
    <x v="7"/>
    <s v="1-NUMERO DE CONTACTO NO EXISTE"/>
  </r>
  <r>
    <s v="DICIEMBRE"/>
    <s v="C0M"/>
    <s v="JTMZD31V185084903"/>
    <s v="85084903"/>
    <s v="Rav4"/>
    <n v="2008"/>
    <s v="NO"/>
    <s v="NO"/>
    <m/>
    <x v="1"/>
    <m/>
    <x v="3"/>
    <m/>
    <m/>
    <m/>
    <m/>
    <x v="3"/>
    <x v="5"/>
    <m/>
  </r>
  <r>
    <s v="DICIEMBRE"/>
    <s v="C0M"/>
    <s v="JTMZD35V485099566"/>
    <s v="85099566"/>
    <s v="Rav4"/>
    <n v="2008"/>
    <s v="NO"/>
    <s v="NO EXISTE"/>
    <m/>
    <x v="1"/>
    <m/>
    <x v="3"/>
    <m/>
    <m/>
    <m/>
    <m/>
    <x v="3"/>
    <x v="5"/>
    <m/>
  </r>
  <r>
    <s v="DICIEMBRE"/>
    <s v="C0M"/>
    <s v="JTMZD31V485081980"/>
    <s v="85081980"/>
    <s v="Rav4"/>
    <n v="2008"/>
    <s v="NO"/>
    <s v="NO EXISTE"/>
    <m/>
    <x v="1"/>
    <m/>
    <x v="3"/>
    <m/>
    <m/>
    <m/>
    <m/>
    <x v="3"/>
    <x v="5"/>
    <m/>
  </r>
  <r>
    <s v="DICIEMBRE"/>
    <s v="C0M"/>
    <s v="JTMZD33V586064791"/>
    <s v="86064791"/>
    <s v="Rav4"/>
    <n v="2008"/>
    <s v="NO"/>
    <s v="NO EXISTE"/>
    <m/>
    <x v="1"/>
    <m/>
    <x v="3"/>
    <m/>
    <m/>
    <m/>
    <m/>
    <x v="3"/>
    <x v="5"/>
    <m/>
  </r>
  <r>
    <s v="DICIEMBRE"/>
    <s v="C0M"/>
    <s v="JTMZD35V085088032"/>
    <s v="85088032"/>
    <s v="Rav4"/>
    <n v="2008"/>
    <s v="NO"/>
    <s v="NO EXISTE"/>
    <m/>
    <x v="1"/>
    <m/>
    <x v="3"/>
    <m/>
    <m/>
    <m/>
    <m/>
    <x v="3"/>
    <x v="5"/>
    <m/>
  </r>
  <r>
    <s v="DICIEMBRE"/>
    <s v="C0M"/>
    <s v="JTMZD31V686053124"/>
    <s v="86053124"/>
    <s v="Rav4"/>
    <n v="2008"/>
    <s v="NO"/>
    <s v="NO EXISTE"/>
    <m/>
    <x v="1"/>
    <m/>
    <x v="3"/>
    <m/>
    <m/>
    <m/>
    <m/>
    <x v="3"/>
    <x v="5"/>
    <m/>
  </r>
  <r>
    <s v="DICIEMBRE"/>
    <s v="C0M"/>
    <s v="JTMBD31V785146855"/>
    <s v="85146855"/>
    <s v="Rav4"/>
    <n v="2008"/>
    <s v="NO"/>
    <s v="NO EXISTE"/>
    <m/>
    <x v="1"/>
    <m/>
    <x v="3"/>
    <m/>
    <m/>
    <m/>
    <m/>
    <x v="3"/>
    <x v="5"/>
    <m/>
  </r>
  <r>
    <s v="DICIEMBRE"/>
    <s v="C0M"/>
    <s v="JTMZD31V485078979"/>
    <s v="85078979"/>
    <s v="Rav4"/>
    <n v="2008"/>
    <s v="NO"/>
    <s v="NO EXISTE"/>
    <m/>
    <x v="1"/>
    <m/>
    <x v="3"/>
    <m/>
    <m/>
    <m/>
    <m/>
    <x v="3"/>
    <x v="5"/>
    <m/>
  </r>
  <r>
    <s v="DICIEMBRE"/>
    <s v="C0M"/>
    <s v="JTMZD31V986057863"/>
    <s v="86057863"/>
    <s v="Rav4"/>
    <n v="2008"/>
    <s v="NO"/>
    <s v="NO EXISTE"/>
    <m/>
    <x v="1"/>
    <m/>
    <x v="3"/>
    <m/>
    <m/>
    <m/>
    <m/>
    <x v="3"/>
    <x v="5"/>
    <m/>
  </r>
  <r>
    <s v="DICIEMBRE"/>
    <s v="C0M"/>
    <s v="JTMZD35V885115199"/>
    <s v="85115199"/>
    <s v="Rav4"/>
    <n v="2008"/>
    <s v="NO"/>
    <s v="NO EXISTE"/>
    <m/>
    <x v="1"/>
    <m/>
    <x v="3"/>
    <m/>
    <m/>
    <m/>
    <m/>
    <x v="3"/>
    <x v="5"/>
    <m/>
  </r>
  <r>
    <s v="DICIEMBRE"/>
    <s v="C0M"/>
    <s v="JTMZD33V975044063"/>
    <s v="75044063"/>
    <s v="Rav4"/>
    <n v="2007"/>
    <s v="NO"/>
    <s v="NO EXISTE"/>
    <m/>
    <x v="1"/>
    <m/>
    <x v="3"/>
    <m/>
    <m/>
    <m/>
    <m/>
    <x v="3"/>
    <x v="5"/>
    <m/>
  </r>
  <r>
    <s v="DICIEMBRE"/>
    <s v="C0M"/>
    <s v="JTMZD33V576021809"/>
    <s v="76021809"/>
    <s v="Rav4"/>
    <n v="2007"/>
    <s v="NO"/>
    <s v="NO EXISTE"/>
    <m/>
    <x v="1"/>
    <m/>
    <x v="3"/>
    <m/>
    <m/>
    <m/>
    <m/>
    <x v="3"/>
    <x v="5"/>
    <m/>
  </r>
  <r>
    <s v="DICIEMBRE"/>
    <s v="C0M"/>
    <s v="JTMZD33V276044948"/>
    <s v="76044948"/>
    <s v="Rav4"/>
    <n v="2007"/>
    <s v="NO"/>
    <s v="NO EXISTE"/>
    <m/>
    <x v="1"/>
    <m/>
    <x v="3"/>
    <m/>
    <m/>
    <m/>
    <m/>
    <x v="3"/>
    <x v="5"/>
    <m/>
  </r>
  <r>
    <s v="DICIEMBRE"/>
    <s v="C0M"/>
    <s v="JTMZD33V575076296"/>
    <s v="75076296"/>
    <s v="Rav4"/>
    <n v="2007"/>
    <s v="NO"/>
    <s v="NO EXISTE"/>
    <m/>
    <x v="1"/>
    <m/>
    <x v="3"/>
    <m/>
    <m/>
    <m/>
    <m/>
    <x v="3"/>
    <x v="5"/>
    <m/>
  </r>
  <r>
    <s v="DICIEMBRE"/>
    <s v="C0M"/>
    <s v="JTMZD33VX75068128"/>
    <s v="75068128"/>
    <s v="Rav4"/>
    <n v="2007"/>
    <s v="NO"/>
    <s v="NO EXISTE"/>
    <m/>
    <x v="1"/>
    <m/>
    <x v="3"/>
    <m/>
    <m/>
    <m/>
    <m/>
    <x v="3"/>
    <x v="5"/>
    <m/>
  </r>
  <r>
    <s v="DICIEMBRE"/>
    <s v="C0M"/>
    <s v="JTMZD35V475047210"/>
    <s v="75047210"/>
    <s v="Rav4"/>
    <n v="2007"/>
    <s v="NO"/>
    <s v="NO EXISTE"/>
    <m/>
    <x v="1"/>
    <m/>
    <x v="3"/>
    <m/>
    <m/>
    <m/>
    <m/>
    <x v="3"/>
    <x v="5"/>
    <m/>
  </r>
  <r>
    <s v="DICIEMBRE"/>
    <s v="C0M"/>
    <s v="JTMZD35V775063675"/>
    <s v="75063675"/>
    <s v="Rav4"/>
    <n v="2007"/>
    <s v="NO"/>
    <s v="NO EXISTE"/>
    <m/>
    <x v="1"/>
    <m/>
    <x v="3"/>
    <m/>
    <m/>
    <m/>
    <m/>
    <x v="3"/>
    <x v="5"/>
    <m/>
  </r>
  <r>
    <s v="DICIEMBRE"/>
    <s v="C0M"/>
    <s v="JTMZD35V975037904"/>
    <s v="75037904"/>
    <s v="Rav4"/>
    <n v="2007"/>
    <s v="NO"/>
    <s v="NO EXISTE"/>
    <m/>
    <x v="1"/>
    <m/>
    <x v="3"/>
    <m/>
    <m/>
    <m/>
    <m/>
    <x v="3"/>
    <x v="5"/>
    <m/>
  </r>
  <r>
    <s v="DICIEMBRE"/>
    <s v="C0M"/>
    <s v="JTMZD35V075068801"/>
    <s v="75068801"/>
    <s v="Rav4"/>
    <n v="2007"/>
    <s v="NO"/>
    <s v="NO EXISTE"/>
    <m/>
    <x v="1"/>
    <m/>
    <x v="3"/>
    <m/>
    <m/>
    <m/>
    <m/>
    <x v="3"/>
    <x v="5"/>
    <m/>
  </r>
  <r>
    <s v="DICIEMBRE"/>
    <s v="C0M"/>
    <s v="JTMZD35V675047953"/>
    <s v="75047953"/>
    <s v="Rav4"/>
    <n v="2007"/>
    <s v="NO"/>
    <s v="SI"/>
    <s v="NA"/>
    <x v="2"/>
    <n v="2022"/>
    <x v="2"/>
    <d v="2022-12-30T00:00:00"/>
    <s v="NO CONTACTADO"/>
    <m/>
    <m/>
    <x v="0"/>
    <x v="21"/>
    <s v="No la podemos realizar por falta de herramienta"/>
  </r>
  <r>
    <s v="ENERO"/>
    <s v="21TD03"/>
    <s v="3TMCZ5AN2KM241651"/>
    <s v="KM241651"/>
    <s v="Tacoma"/>
    <n v="2019"/>
    <s v="NO"/>
    <s v="SI"/>
    <s v="NA"/>
    <x v="3"/>
    <n v="2022"/>
    <x v="0"/>
    <d v="2023-01-30T00:00:00"/>
    <m/>
    <m/>
    <m/>
    <x v="1"/>
    <x v="7"/>
    <s v="1- NUMERO DE CONTACTO , INCORRECTO , CORRESPONDE ALA CLIENTA."/>
  </r>
  <r>
    <s v="ENERO"/>
    <s v="21TD03"/>
    <s v="3TMCZ5AN9KM261721"/>
    <s v="KM261721"/>
    <s v="Tacoma"/>
    <n v="2019"/>
    <s v="NO"/>
    <s v="SOLO CORREO"/>
    <s v="NA"/>
    <x v="3"/>
    <n v="2022"/>
    <x v="1"/>
    <d v="2023-01-30T00:00:00"/>
    <s v="CONTACTADO"/>
    <m/>
    <m/>
    <x v="2"/>
    <x v="4"/>
    <s v="SE MANDO WHATS"/>
  </r>
  <r>
    <s v="ENERO"/>
    <s v="21TD03"/>
    <s v="3TMCZ5AN6KM220219"/>
    <s v="KM220219"/>
    <s v="Tacoma"/>
    <n v="2019"/>
    <s v="NO"/>
    <s v="SI"/>
    <s v="NA"/>
    <x v="3"/>
    <n v="2022"/>
    <x v="2"/>
    <d v="2023-01-30T00:00:00"/>
    <m/>
    <m/>
    <m/>
    <x v="0"/>
    <x v="1"/>
    <s v="Marcamos de la agencia y nos direcciona a Buzon de voz"/>
  </r>
  <r>
    <s v="ENERO"/>
    <s v="21TD03"/>
    <s v="3TMCZ5AN5KM209986"/>
    <s v="KM209986"/>
    <s v="Tacoma"/>
    <n v="2019"/>
    <s v="SI"/>
    <s v="SOLO CORREO"/>
    <s v="NA"/>
    <x v="3"/>
    <n v="2022"/>
    <x v="4"/>
    <d v="2023-01-11T00:00:00"/>
    <m/>
    <m/>
    <m/>
    <x v="4"/>
    <x v="20"/>
    <s v="CAMPAÑA REALIZADA DE ACUERDO A TIS EL 17/11/2022 EN TOYOTA TIJUANA ORIENTE "/>
  </r>
  <r>
    <s v="ENERO"/>
    <s v="21TD03"/>
    <s v="3TMAZ5CN4KM092079"/>
    <s v="KM092079"/>
    <s v="Tacoma"/>
    <n v="2019"/>
    <s v="NO"/>
    <s v="SI"/>
    <s v="NA"/>
    <x v="3"/>
    <n v="2022"/>
    <x v="0"/>
    <d v="2023-01-30T00:00:00"/>
    <m/>
    <m/>
    <m/>
    <x v="2"/>
    <x v="4"/>
    <s v="1- SE LE ENVIO WHATS APP"/>
  </r>
  <r>
    <s v="ENERO"/>
    <s v="21TD03"/>
    <s v="3TMAZ5CN6KM084436"/>
    <s v="KM084436"/>
    <s v="Tacoma"/>
    <n v="2019"/>
    <s v="NO"/>
    <s v="SI"/>
    <d v="2021-10-25T00:00:00"/>
    <x v="3"/>
    <n v="2022"/>
    <x v="1"/>
    <d v="2023-01-30T00:00:00"/>
    <s v="CONTACTADO"/>
    <m/>
    <m/>
    <x v="2"/>
    <x v="4"/>
    <s v="SE MANDO WHATS"/>
  </r>
  <r>
    <s v="ENERO"/>
    <s v="21TD03"/>
    <s v="3TMAZ5CN8KM091047"/>
    <s v="KM091047"/>
    <s v="Tacoma"/>
    <n v="2019"/>
    <s v="NO"/>
    <s v="SI"/>
    <d v="2021-02-19T00:00:00"/>
    <x v="3"/>
    <n v="2022"/>
    <x v="2"/>
    <d v="2023-01-30T00:00:00"/>
    <m/>
    <m/>
    <m/>
    <x v="2"/>
    <x v="10"/>
    <s v="Indica que la Unidad la traen ocupando pero en cuanto tengan disponibilidad agendaran en SMA"/>
  </r>
  <r>
    <s v="ENERO"/>
    <s v="21TD03"/>
    <s v="3TMCZ5AN8KM214888"/>
    <s v="KM214888"/>
    <s v="Tacoma"/>
    <n v="2019"/>
    <s v="NO"/>
    <s v="SI"/>
    <s v="NA"/>
    <x v="3"/>
    <n v="2022"/>
    <x v="4"/>
    <d v="2023-01-11T00:00:00"/>
    <m/>
    <m/>
    <m/>
    <x v="0"/>
    <x v="1"/>
    <s v="NO RESPNDE LLAMADA, ENVIA A BUZON "/>
  </r>
  <r>
    <s v="ENERO"/>
    <s v="21TD03"/>
    <s v="3TMCZ5AN7KM265184"/>
    <s v="KM265184"/>
    <s v="Tacoma"/>
    <n v="2019"/>
    <s v="NO"/>
    <s v="SI"/>
    <d v="2020-04-08T00:00:00"/>
    <x v="3"/>
    <n v="2022"/>
    <x v="0"/>
    <d v="2023-01-30T00:00:00"/>
    <m/>
    <m/>
    <m/>
    <x v="2"/>
    <x v="4"/>
    <s v="1- SE LE ENVIO WHATS APP"/>
  </r>
  <r>
    <s v="ENERO"/>
    <s v="21TD03"/>
    <s v="3TMCZ5AN9KM205004"/>
    <s v="KM205004"/>
    <s v="Tacoma"/>
    <n v="2019"/>
    <s v="NO"/>
    <s v="SI"/>
    <s v="NA"/>
    <x v="3"/>
    <n v="2022"/>
    <x v="1"/>
    <d v="2023-01-30T00:00:00"/>
    <s v="CONTACTADO"/>
    <m/>
    <m/>
    <x v="2"/>
    <x v="4"/>
    <s v="SE MANDO WHATS"/>
  </r>
  <r>
    <s v="ENERO"/>
    <s v="21TD03"/>
    <s v="3TMAZ5CN0KM083542"/>
    <s v="KM083542"/>
    <s v="Tacoma"/>
    <n v="2019"/>
    <s v="NO"/>
    <s v="SI"/>
    <s v="NA"/>
    <x v="3"/>
    <n v="2022"/>
    <x v="2"/>
    <d v="2023-01-30T00:00:00"/>
    <m/>
    <m/>
    <m/>
    <x v="0"/>
    <x v="1"/>
    <s v="Marcamos de la agencia y nos direcciona a buzon de voz"/>
  </r>
  <r>
    <s v="ENERO"/>
    <s v="21TD03"/>
    <s v="3TMCZ5AN4KM191416"/>
    <s v="KM191416"/>
    <s v="Tacoma"/>
    <n v="2019"/>
    <s v="NO"/>
    <s v="SI"/>
    <d v="2019-06-27T00:00:00"/>
    <x v="3"/>
    <n v="2022"/>
    <x v="4"/>
    <d v="2023-01-11T00:00:00"/>
    <m/>
    <m/>
    <m/>
    <x v="0"/>
    <x v="1"/>
    <s v="NO RESPNDE LLAMADA, ENVIA A BUZON "/>
  </r>
  <r>
    <s v="ENERO"/>
    <s v="21TD03"/>
    <s v="3TMAZ5CN1KM081525"/>
    <s v="KM081525"/>
    <s v="Tacoma"/>
    <n v="2019"/>
    <s v="NO"/>
    <s v="SI"/>
    <s v="NA"/>
    <x v="3"/>
    <n v="2022"/>
    <x v="0"/>
    <d v="2023-01-30T00:00:00"/>
    <m/>
    <m/>
    <m/>
    <x v="2"/>
    <x v="4"/>
    <s v="1- SE LE ENVIO WHATS APP"/>
  </r>
  <r>
    <s v="ENERO"/>
    <s v="21TD03"/>
    <s v="3TMAZ5CN3KM091604"/>
    <s v="KM091604"/>
    <s v="Tacoma"/>
    <n v="2019"/>
    <s v="NO"/>
    <s v="SI"/>
    <s v="NA"/>
    <x v="3"/>
    <n v="2022"/>
    <x v="1"/>
    <d v="2023-01-30T00:00:00"/>
    <s v="CONTACTADO"/>
    <m/>
    <m/>
    <x v="2"/>
    <x v="4"/>
    <s v="SE MANDO CORREO"/>
  </r>
  <r>
    <s v="ENERO"/>
    <s v="21TD03"/>
    <s v="3TMAZ5CN8KM081702"/>
    <s v="KM081702"/>
    <s v="Tacoma"/>
    <n v="2019"/>
    <s v="NO"/>
    <s v="SI"/>
    <d v="2019-06-28T00:00:00"/>
    <x v="3"/>
    <n v="2022"/>
    <x v="2"/>
    <d v="2023-01-30T00:00:00"/>
    <m/>
    <m/>
    <m/>
    <x v="1"/>
    <x v="15"/>
    <s v="Mracamos de la agencia y nos indica que esta unidad ya se vendio"/>
  </r>
  <r>
    <s v="DICIEMBRE"/>
    <s v="21TD03"/>
    <s v="3TMCZ5AN0KM254771"/>
    <s v="KM254771"/>
    <s v="Tacoma"/>
    <n v="2019"/>
    <s v="NO"/>
    <s v="NO"/>
    <m/>
    <x v="1"/>
    <m/>
    <x v="3"/>
    <m/>
    <m/>
    <m/>
    <m/>
    <x v="3"/>
    <x v="5"/>
    <m/>
  </r>
  <r>
    <s v="DICIEMBRE"/>
    <s v="21TD03"/>
    <s v="3TMAZ5CN1JM057403"/>
    <s v="JM057403"/>
    <s v="Tacoma"/>
    <n v="2018"/>
    <s v="NO"/>
    <s v="A NOMBRE DE ASEGURADORA"/>
    <m/>
    <x v="1"/>
    <m/>
    <x v="3"/>
    <m/>
    <m/>
    <m/>
    <m/>
    <x v="3"/>
    <x v="5"/>
    <m/>
  </r>
  <r>
    <s v="DICIEMBRE"/>
    <s v="21TD03"/>
    <s v="3TMAZ5CN9JM069718"/>
    <s v="JM069718"/>
    <s v="Tacoma"/>
    <n v="2018"/>
    <s v="NO"/>
    <s v="A NOMBRE DE ASEGURADORA"/>
    <m/>
    <x v="1"/>
    <m/>
    <x v="3"/>
    <m/>
    <m/>
    <m/>
    <m/>
    <x v="3"/>
    <x v="5"/>
    <m/>
  </r>
  <r>
    <s v="ENERO"/>
    <s v="21TD03"/>
    <s v="3TMCZ5AN1JM124576"/>
    <s v="JM124576"/>
    <s v="Tacoma"/>
    <n v="2018"/>
    <s v="NO"/>
    <s v="SOLO CORREO"/>
    <d v="2019-09-21T00:00:00"/>
    <x v="3"/>
    <n v="2022"/>
    <x v="4"/>
    <d v="2023-01-11T00:00:00"/>
    <m/>
    <m/>
    <m/>
    <x v="0"/>
    <x v="7"/>
    <s v="SIN TELEFONOS EN KEPLER, CORREO ERRONEO "/>
  </r>
  <r>
    <s v="DICIEMBRE"/>
    <s v="21TD03"/>
    <s v="3TMCZ5AN5JM126072"/>
    <s v="JM126072"/>
    <s v="Tacoma"/>
    <n v="2018"/>
    <s v="NO"/>
    <s v="A NOMBRE DE ALECSA/INMOTION"/>
    <m/>
    <x v="1"/>
    <m/>
    <x v="3"/>
    <m/>
    <m/>
    <m/>
    <m/>
    <x v="3"/>
    <x v="5"/>
    <m/>
  </r>
  <r>
    <s v="ENERO"/>
    <s v="21TD03"/>
    <s v="3TMCZ5AN8JM132609"/>
    <s v="JM132609"/>
    <s v="Tacoma"/>
    <n v="2018"/>
    <s v="NO"/>
    <s v="SI"/>
    <d v="2019-06-26T00:00:00"/>
    <x v="3"/>
    <n v="2022"/>
    <x v="0"/>
    <d v="2023-01-30T00:00:00"/>
    <m/>
    <m/>
    <m/>
    <x v="2"/>
    <x v="4"/>
    <s v="1- SE LE ENVIO WHATS APP"/>
  </r>
  <r>
    <s v="ENERO"/>
    <s v="21TD03"/>
    <s v="3TMAZ5CNXJM066245"/>
    <s v="JM066245"/>
    <s v="Tacoma"/>
    <n v="2018"/>
    <s v="NO"/>
    <s v="SI"/>
    <s v="NA"/>
    <x v="3"/>
    <n v="2022"/>
    <x v="1"/>
    <d v="2023-01-30T00:00:00"/>
    <s v="INACTIVO"/>
    <m/>
    <m/>
    <x v="1"/>
    <x v="18"/>
    <s v="SE MANDA CORREO Y SE REGRESA"/>
  </r>
  <r>
    <s v="ENERO"/>
    <s v="21TD03"/>
    <s v="3TMCZ5AN0JM125248"/>
    <s v="JM125248"/>
    <s v="Tacoma"/>
    <n v="2018"/>
    <s v="NO"/>
    <s v="SI"/>
    <s v="NA"/>
    <x v="3"/>
    <n v="2022"/>
    <x v="2"/>
    <d v="2023-01-30T00:00:00"/>
    <m/>
    <m/>
    <m/>
    <x v="0"/>
    <x v="2"/>
    <s v="Marcamos de la agencia y nos direcciona a numero Inactivo"/>
  </r>
  <r>
    <s v="ENERO"/>
    <s v="21TD03"/>
    <s v="3TMCZ5AN5JM125004"/>
    <s v="JM125004"/>
    <s v="Tacoma"/>
    <n v="2018"/>
    <s v="NO"/>
    <s v="SI"/>
    <s v="NA"/>
    <x v="3"/>
    <n v="2022"/>
    <x v="4"/>
    <d v="2023-01-11T00:00:00"/>
    <m/>
    <m/>
    <m/>
    <x v="2"/>
    <x v="2"/>
    <s v="TELEFONO CAMBIO, SE ENVIO CORREO "/>
  </r>
  <r>
    <s v="ENERO"/>
    <s v="21TD03"/>
    <s v="3TMCZ5AN1JM124805"/>
    <s v="JM124805"/>
    <s v="Tacoma"/>
    <n v="2018"/>
    <s v="NO"/>
    <s v="SI"/>
    <d v="2019-02-12T00:00:00"/>
    <x v="3"/>
    <n v="2022"/>
    <x v="0"/>
    <d v="2023-01-30T00:00:00"/>
    <m/>
    <m/>
    <m/>
    <x v="0"/>
    <x v="0"/>
    <s v="1-NO CONTESTA Y NO TIENE WHATS APP"/>
  </r>
  <r>
    <s v="ENERO"/>
    <s v="21TD03"/>
    <s v="3TMCZ5AN4JM141940"/>
    <s v="JM141940"/>
    <s v="Tacoma"/>
    <n v="2018"/>
    <s v="NO"/>
    <s v="SOLO CORREO"/>
    <d v="2019-10-17T00:00:00"/>
    <x v="3"/>
    <n v="2022"/>
    <x v="1"/>
    <d v="2023-01-30T00:00:00"/>
    <s v="CONTACTADO"/>
    <m/>
    <m/>
    <x v="2"/>
    <x v="4"/>
    <s v="se mando correo"/>
  </r>
  <r>
    <s v="DICIEMBRE"/>
    <s v="21TD03"/>
    <s v="3TMCZ5AN5JM179421"/>
    <s v="JM179421"/>
    <s v="Tacoma"/>
    <n v="2018"/>
    <s v="NO"/>
    <s v="NO EXISTE"/>
    <m/>
    <x v="1"/>
    <m/>
    <x v="3"/>
    <m/>
    <m/>
    <m/>
    <m/>
    <x v="3"/>
    <x v="5"/>
    <m/>
  </r>
  <r>
    <s v="ENERO"/>
    <s v="21TD03"/>
    <s v="3TMCZ5AN6JM125447"/>
    <s v="JM125447"/>
    <s v="Tacoma"/>
    <n v="2018"/>
    <s v="NO"/>
    <s v="SI"/>
    <d v="2020-01-28T00:00:00"/>
    <x v="3"/>
    <n v="2022"/>
    <x v="2"/>
    <d v="2023-01-30T00:00:00"/>
    <m/>
    <m/>
    <m/>
    <x v="0"/>
    <x v="2"/>
    <s v="Marcamos de la agencia y nos direcciona a numero Inactivo"/>
  </r>
  <r>
    <s v="ENERO"/>
    <s v="21TD03"/>
    <s v="3TMAZ5CN9JM054037"/>
    <s v="JM054037"/>
    <s v="Tacoma"/>
    <n v="2018"/>
    <s v="NO"/>
    <s v="SI"/>
    <d v="2019-04-17T00:00:00"/>
    <x v="3"/>
    <n v="2022"/>
    <x v="4"/>
    <d v="2023-01-11T00:00:00"/>
    <m/>
    <m/>
    <m/>
    <x v="0"/>
    <x v="1"/>
    <s v="NO RESPNDE LLAMADA, TIENE CAMPAÑA 20TA02 Y 21TD03 DISPONIBLES "/>
  </r>
  <r>
    <s v="ENERO"/>
    <s v="21TD03"/>
    <s v="3TMAZ5CN0JM076458"/>
    <s v="JM076458"/>
    <s v="Tacoma"/>
    <n v="2018"/>
    <s v="NO"/>
    <s v="SI"/>
    <s v="NA"/>
    <x v="3"/>
    <n v="2022"/>
    <x v="0"/>
    <d v="2023-01-30T00:00:00"/>
    <m/>
    <m/>
    <m/>
    <x v="2"/>
    <x v="4"/>
    <s v="1- SE LE ENVIO WHATS APP"/>
  </r>
  <r>
    <s v="DICIEMBRE"/>
    <s v="21TD03"/>
    <s v="3TMAZ5CN1JM070426"/>
    <s v="JM070426"/>
    <s v="Tacoma"/>
    <n v="2018"/>
    <s v="NO"/>
    <s v="NO"/>
    <m/>
    <x v="1"/>
    <m/>
    <x v="3"/>
    <m/>
    <m/>
    <m/>
    <m/>
    <x v="3"/>
    <x v="5"/>
    <m/>
  </r>
  <r>
    <s v="ENERO"/>
    <s v="21TD03"/>
    <s v="3TMAZ5CN5JM059235"/>
    <s v="JM059235"/>
    <s v="Tacoma"/>
    <n v="2018"/>
    <s v="NO"/>
    <s v="SI"/>
    <s v="NA"/>
    <x v="3"/>
    <n v="2022"/>
    <x v="1"/>
    <d v="2023-01-30T00:00:00"/>
    <s v="NO CONTACTADO"/>
    <m/>
    <m/>
    <x v="0"/>
    <x v="2"/>
    <s v="Numero fuera de serv"/>
  </r>
  <r>
    <s v="ENERO"/>
    <s v="21TD03"/>
    <s v="3TMAZ5CN8JM065868"/>
    <s v="JM065868"/>
    <s v="Tacoma"/>
    <n v="2018"/>
    <s v="NO"/>
    <s v="SI"/>
    <s v="NA"/>
    <x v="3"/>
    <n v="2022"/>
    <x v="2"/>
    <d v="2023-01-30T00:00:00"/>
    <m/>
    <m/>
    <m/>
    <x v="0"/>
    <x v="2"/>
    <s v="Marcamos de la agencia y nos direcciona a numero Inactivo"/>
  </r>
  <r>
    <s v="ENERO"/>
    <s v="21TD03"/>
    <s v="3TMAZ5CN1JM061922"/>
    <s v="JM061922"/>
    <s v="Tacoma"/>
    <n v="2018"/>
    <s v="NO"/>
    <s v="SI"/>
    <d v="2019-01-02T00:00:00"/>
    <x v="3"/>
    <n v="2022"/>
    <x v="4"/>
    <d v="2023-01-11T00:00:00"/>
    <m/>
    <m/>
    <m/>
    <x v="2"/>
    <x v="4"/>
    <s v="MRS 1, TIENE CAMPAÑA 20TA02 Y 21TD03 DISPONIBLES "/>
  </r>
  <r>
    <s v="ENERO"/>
    <s v="21TD03"/>
    <s v="3TMAZ5CN7JM054621"/>
    <s v="JM054621"/>
    <s v="Tacoma"/>
    <n v="2018"/>
    <s v="NO"/>
    <s v="SI"/>
    <d v="2018-07-27T00:00:00"/>
    <x v="3"/>
    <n v="2022"/>
    <x v="0"/>
    <d v="2023-01-30T00:00:00"/>
    <m/>
    <m/>
    <m/>
    <x v="2"/>
    <x v="4"/>
    <s v="1- SE LE ENVIO WHATS APP"/>
  </r>
  <r>
    <s v="ENERO"/>
    <s v="21TD03"/>
    <s v="3TMAZ5CN7JM067823"/>
    <s v="JM067823"/>
    <s v="Tacoma"/>
    <n v="2018"/>
    <s v="NO"/>
    <s v="SI"/>
    <d v="2019-07-24T00:00:00"/>
    <x v="3"/>
    <n v="2022"/>
    <x v="1"/>
    <d v="2023-01-30T00:00:00"/>
    <s v="CONTACTADO"/>
    <m/>
    <m/>
    <x v="2"/>
    <x v="4"/>
    <s v="SE MANDO WHATS"/>
  </r>
  <r>
    <s v="ENERO"/>
    <s v="G0P"/>
    <s v="2T1BU4EEXBC716261"/>
    <s v="BC716261"/>
    <s v="Corolla"/>
    <n v="2011"/>
    <s v="NO"/>
    <s v="SOLO CORREO"/>
    <s v="NA"/>
    <x v="3"/>
    <n v="2022"/>
    <x v="2"/>
    <d v="2023-01-30T00:00:00"/>
    <m/>
    <m/>
    <m/>
    <x v="0"/>
    <x v="7"/>
    <s v="Sin numero de Contacto en Kepler "/>
  </r>
  <r>
    <s v="ENERO"/>
    <s v="G0P"/>
    <s v="2T1BU4EE2AC347216"/>
    <s v="AC347216"/>
    <s v="Corolla"/>
    <n v="2010"/>
    <s v="NO"/>
    <s v="NO EXISTE"/>
    <m/>
    <x v="1"/>
    <m/>
    <x v="3"/>
    <m/>
    <m/>
    <m/>
    <m/>
    <x v="3"/>
    <x v="5"/>
    <m/>
  </r>
  <r>
    <s v="ENERO"/>
    <s v="G0P"/>
    <s v="2T1BU4EE4AC400885"/>
    <s v="AC400885"/>
    <s v="Corolla"/>
    <n v="2010"/>
    <s v="NO"/>
    <s v="NO EXISTE"/>
    <m/>
    <x v="1"/>
    <m/>
    <x v="3"/>
    <m/>
    <m/>
    <m/>
    <m/>
    <x v="3"/>
    <x v="5"/>
    <m/>
  </r>
  <r>
    <s v="ENERO"/>
    <s v="G0P"/>
    <s v="2T1BU4EE6AC211395"/>
    <s v="AC211395"/>
    <s v="Corolla"/>
    <n v="2010"/>
    <s v="NO"/>
    <s v="NO EXISTE"/>
    <m/>
    <x v="1"/>
    <m/>
    <x v="3"/>
    <m/>
    <m/>
    <m/>
    <m/>
    <x v="3"/>
    <x v="5"/>
    <m/>
  </r>
  <r>
    <s v="ENERO"/>
    <s v="G0P"/>
    <s v="2T1BU4EEXAC261748"/>
    <s v="AC261748"/>
    <s v="Corolla"/>
    <n v="2010"/>
    <s v="NO"/>
    <s v="NO EXISTE"/>
    <m/>
    <x v="1"/>
    <m/>
    <x v="3"/>
    <m/>
    <m/>
    <m/>
    <m/>
    <x v="3"/>
    <x v="5"/>
    <m/>
  </r>
  <r>
    <s v="ENERO"/>
    <s v="G0P"/>
    <s v="2T1BU4EE1AC449946"/>
    <s v="AC449946"/>
    <s v="Corolla"/>
    <n v="2010"/>
    <s v="NO"/>
    <s v="NO EXISTE"/>
    <m/>
    <x v="1"/>
    <m/>
    <x v="3"/>
    <m/>
    <m/>
    <m/>
    <m/>
    <x v="3"/>
    <x v="5"/>
    <m/>
  </r>
  <r>
    <s v="ENERO"/>
    <s v="G0P"/>
    <s v="2T1BU4EE5AC274455"/>
    <s v="AC274455"/>
    <s v="Corolla"/>
    <n v="2010"/>
    <s v="NO"/>
    <s v="NO EXISTE"/>
    <m/>
    <x v="1"/>
    <m/>
    <x v="3"/>
    <m/>
    <m/>
    <m/>
    <m/>
    <x v="3"/>
    <x v="5"/>
    <m/>
  </r>
  <r>
    <s v="ENERO"/>
    <s v="G0P"/>
    <s v="2T1BU4EE1AC401377"/>
    <s v="AC401377"/>
    <s v="Corolla"/>
    <n v="2010"/>
    <s v="NO"/>
    <s v="NO EXISTE"/>
    <m/>
    <x v="1"/>
    <m/>
    <x v="3"/>
    <m/>
    <m/>
    <m/>
    <m/>
    <x v="3"/>
    <x v="5"/>
    <m/>
  </r>
  <r>
    <s v="ENERO"/>
    <s v="G0P"/>
    <s v="2T1BU4EE1AC255921"/>
    <s v="AC255921"/>
    <s v="Corolla"/>
    <n v="2010"/>
    <s v="NO"/>
    <s v="NO EXISTE"/>
    <m/>
    <x v="1"/>
    <m/>
    <x v="3"/>
    <m/>
    <m/>
    <m/>
    <m/>
    <x v="3"/>
    <x v="5"/>
    <m/>
  </r>
  <r>
    <s v="ENERO"/>
    <s v="G0P"/>
    <s v="2T1BU4EE7AC256961"/>
    <s v="AC256961"/>
    <s v="Corolla"/>
    <n v="2010"/>
    <s v="NO"/>
    <s v="SI"/>
    <s v="NA"/>
    <x v="3"/>
    <n v="2022"/>
    <x v="4"/>
    <d v="2023-01-11T00:00:00"/>
    <m/>
    <m/>
    <m/>
    <x v="2"/>
    <x v="15"/>
    <s v="COMENTA QUE YA NO ES PROPIETARIA DE LA UNIDAD "/>
  </r>
  <r>
    <s v="ENERO"/>
    <s v="G0P"/>
    <s v="2T1BE4EE4AC035721"/>
    <s v="AC035721"/>
    <s v="Corolla"/>
    <n v="2010"/>
    <s v="NO"/>
    <s v="NO EXISTE"/>
    <m/>
    <x v="1"/>
    <m/>
    <x v="3"/>
    <m/>
    <m/>
    <m/>
    <m/>
    <x v="3"/>
    <x v="5"/>
    <m/>
  </r>
  <r>
    <s v="ENERO"/>
    <s v="G0P"/>
    <s v="2T1BU4EE3AC343174"/>
    <s v="AC343174"/>
    <s v="Corolla"/>
    <n v="2010"/>
    <s v="NO"/>
    <s v="SI"/>
    <s v="NA"/>
    <x v="3"/>
    <n v="2022"/>
    <x v="0"/>
    <d v="2023-01-30T00:00:00"/>
    <m/>
    <m/>
    <m/>
    <x v="0"/>
    <x v="0"/>
    <s v="1- NO CONTESTA Y NO TIENE WHATS APP"/>
  </r>
  <r>
    <s v="ENERO"/>
    <s v="G0P"/>
    <s v="2T1BU4EE9AC209818"/>
    <s v="AC209818"/>
    <s v="Corolla"/>
    <n v="2010"/>
    <s v="NO"/>
    <s v="NO EXISTE"/>
    <m/>
    <x v="1"/>
    <m/>
    <x v="3"/>
    <m/>
    <m/>
    <m/>
    <m/>
    <x v="3"/>
    <x v="5"/>
    <m/>
  </r>
  <r>
    <s v="ENERO"/>
    <s v="G0P"/>
    <s v="2T1BU4EE3AC231006"/>
    <s v="AC231006"/>
    <s v="Corolla"/>
    <n v="2010"/>
    <s v="NO"/>
    <s v="NO EXISTE"/>
    <m/>
    <x v="1"/>
    <m/>
    <x v="3"/>
    <m/>
    <m/>
    <m/>
    <m/>
    <x v="3"/>
    <x v="5"/>
    <m/>
  </r>
  <r>
    <s v="ENERO"/>
    <s v="G0P"/>
    <s v="2T1BE4EE7AC044591"/>
    <s v="AC044591"/>
    <s v="Corolla"/>
    <n v="2010"/>
    <s v="NO"/>
    <s v="SI"/>
    <s v="NA"/>
    <x v="3"/>
    <n v="2022"/>
    <x v="1"/>
    <d v="2023-01-31T00:00:00"/>
    <s v="CONTACTADO"/>
    <m/>
    <m/>
    <x v="2"/>
    <x v="4"/>
    <s v="SE MANDO WHATS"/>
  </r>
  <r>
    <s v="ENERO"/>
    <s v="G0P"/>
    <s v="2T1BU4EE7AC486029"/>
    <s v="AC486029"/>
    <s v="Corolla"/>
    <n v="2010"/>
    <s v="NO"/>
    <s v="NO EXISTE"/>
    <m/>
    <x v="1"/>
    <m/>
    <x v="3"/>
    <m/>
    <m/>
    <m/>
    <m/>
    <x v="3"/>
    <x v="5"/>
    <m/>
  </r>
  <r>
    <s v="ENERO"/>
    <s v="G0P"/>
    <s v="2T1BU4EE1AC235183"/>
    <s v="AC235183"/>
    <s v="Corolla"/>
    <n v="2010"/>
    <s v="NO"/>
    <s v="NO EXISTE"/>
    <m/>
    <x v="1"/>
    <m/>
    <x v="3"/>
    <m/>
    <m/>
    <m/>
    <m/>
    <x v="3"/>
    <x v="5"/>
    <m/>
  </r>
  <r>
    <s v="ENERO"/>
    <s v="G0P"/>
    <s v="2T1BU4EE2AC403042"/>
    <s v="AC403042"/>
    <s v="Corolla"/>
    <n v="2010"/>
    <s v="NO"/>
    <s v="NO EXISTE"/>
    <m/>
    <x v="1"/>
    <m/>
    <x v="3"/>
    <m/>
    <m/>
    <m/>
    <m/>
    <x v="3"/>
    <x v="5"/>
    <m/>
  </r>
  <r>
    <s v="ENERO"/>
    <s v="G0P"/>
    <s v="2T1BU4EE3AC324270"/>
    <s v="AC324270"/>
    <s v="Corolla"/>
    <n v="2010"/>
    <s v="NO"/>
    <s v="NO EXISTE"/>
    <m/>
    <x v="1"/>
    <m/>
    <x v="3"/>
    <m/>
    <m/>
    <m/>
    <m/>
    <x v="3"/>
    <x v="5"/>
    <m/>
  </r>
  <r>
    <s v="ENERO"/>
    <s v="G0P"/>
    <s v="2T1BU4EE0AC336070"/>
    <s v="AC336070"/>
    <s v="Corolla"/>
    <n v="2010"/>
    <s v="NO"/>
    <s v="SI"/>
    <s v="NA"/>
    <x v="3"/>
    <n v="2022"/>
    <x v="2"/>
    <d v="2023-01-30T00:00:00"/>
    <m/>
    <m/>
    <m/>
    <x v="0"/>
    <x v="1"/>
    <s v="Marcamos de la agencia y nos direcciona a buzon"/>
  </r>
  <r>
    <s v="ENERO"/>
    <s v="G0P"/>
    <s v="2T1BU4EE6AC346084"/>
    <s v="AC346084"/>
    <s v="Corolla"/>
    <n v="2010"/>
    <s v="NO"/>
    <s v="SI"/>
    <s v="NA"/>
    <x v="3"/>
    <n v="2022"/>
    <x v="4"/>
    <d v="2023-01-11T00:00:00"/>
    <m/>
    <m/>
    <m/>
    <x v="2"/>
    <x v="4"/>
    <s v="MRS 1, TIENE CAMPAÑA G0P Y C0M DISPONIBLES "/>
  </r>
  <r>
    <s v="ENERO"/>
    <s v="G0P"/>
    <s v="2T1BU4EE1AC354299"/>
    <s v="AC354299"/>
    <s v="Corolla"/>
    <n v="2010"/>
    <s v="NO"/>
    <s v="SI"/>
    <s v="NA"/>
    <x v="3"/>
    <n v="2022"/>
    <x v="0"/>
    <d v="2023-01-31T00:00:00"/>
    <m/>
    <m/>
    <m/>
    <x v="2"/>
    <x v="4"/>
    <s v="1- SE LE ENVIO WHATS APP"/>
  </r>
  <r>
    <s v="ENERO"/>
    <s v="G0P"/>
    <s v="2T1BU4EE5AC343354"/>
    <s v="AC343354"/>
    <s v="Corolla"/>
    <n v="2010"/>
    <s v="NO"/>
    <s v="SI"/>
    <s v="NA"/>
    <x v="3"/>
    <n v="2022"/>
    <x v="1"/>
    <d v="2023-01-31T00:00:00"/>
    <s v="CONTACTADO"/>
    <m/>
    <m/>
    <x v="2"/>
    <x v="4"/>
    <s v="SE MANDO WHATS"/>
  </r>
  <r>
    <s v="ENERO"/>
    <s v="G0P"/>
    <s v="2T1BU4EE8AC488646"/>
    <s v="AC488646"/>
    <s v="Corolla"/>
    <n v="2010"/>
    <s v="NO"/>
    <s v="SI"/>
    <d v="2021-08-12T00:00:00"/>
    <x v="3"/>
    <n v="2022"/>
    <x v="2"/>
    <d v="2023-01-30T00:00:00"/>
    <m/>
    <m/>
    <m/>
    <x v="2"/>
    <x v="10"/>
    <s v="Quedamos en marcarle ya que tiene 2 unidades y no confirmo si tiene el corolla 2010"/>
  </r>
  <r>
    <s v="ENERO"/>
    <s v="G0P"/>
    <s v="2T1BU4EE4AC482701"/>
    <s v="AC482701"/>
    <s v="Corolla"/>
    <n v="2010"/>
    <s v="NO"/>
    <s v="SI"/>
    <s v="NA"/>
    <x v="3"/>
    <n v="2022"/>
    <x v="4"/>
    <d v="2023-01-11T00:00:00"/>
    <m/>
    <m/>
    <m/>
    <x v="2"/>
    <x v="4"/>
    <s v="MRS 1"/>
  </r>
  <r>
    <s v="ENERO"/>
    <s v="G0P"/>
    <s v="2T1BU4EE9AC276791"/>
    <s v="AC276791"/>
    <s v="Corolla"/>
    <n v="2010"/>
    <s v="NO"/>
    <s v="NO EXISTE"/>
    <m/>
    <x v="1"/>
    <m/>
    <x v="3"/>
    <m/>
    <m/>
    <m/>
    <m/>
    <x v="3"/>
    <x v="5"/>
    <m/>
  </r>
  <r>
    <s v="ENERO"/>
    <s v="G0P"/>
    <s v="2T1BU4EE0AC253819"/>
    <s v="AC253819"/>
    <s v="Corolla"/>
    <n v="2010"/>
    <s v="NO"/>
    <s v="NO EXISTE"/>
    <m/>
    <x v="1"/>
    <m/>
    <x v="3"/>
    <m/>
    <m/>
    <m/>
    <m/>
    <x v="3"/>
    <x v="5"/>
    <m/>
  </r>
  <r>
    <s v="ENERO"/>
    <s v="G0P"/>
    <s v="2T1BU4EE6AC236653"/>
    <s v="AC236653"/>
    <s v="Corolla"/>
    <n v="2010"/>
    <s v="NO"/>
    <s v="NO EXISTE"/>
    <m/>
    <x v="1"/>
    <m/>
    <x v="3"/>
    <m/>
    <m/>
    <m/>
    <m/>
    <x v="3"/>
    <x v="5"/>
    <m/>
  </r>
  <r>
    <s v="ENERO"/>
    <s v="G0P"/>
    <s v="2T1BU4EE0AC219900"/>
    <s v="AC219900"/>
    <s v="Corolla"/>
    <n v="2010"/>
    <s v="NO"/>
    <s v="NO EXISTE"/>
    <m/>
    <x v="1"/>
    <m/>
    <x v="3"/>
    <m/>
    <m/>
    <m/>
    <m/>
    <x v="3"/>
    <x v="5"/>
    <m/>
  </r>
  <r>
    <s v="ENERO"/>
    <s v="G0P"/>
    <s v="2T1BU4EE3AC399048"/>
    <s v="AC399048"/>
    <s v="Corolla"/>
    <n v="2010"/>
    <s v="NO"/>
    <s v="NO EXISTE"/>
    <m/>
    <x v="1"/>
    <m/>
    <x v="3"/>
    <m/>
    <m/>
    <m/>
    <m/>
    <x v="3"/>
    <x v="5"/>
    <m/>
  </r>
  <r>
    <s v="ENERO"/>
    <s v="G0P"/>
    <s v="2T1BU4EEXAC391917"/>
    <s v="AC391917"/>
    <s v="Corolla"/>
    <n v="2010"/>
    <s v="NO"/>
    <s v="NO EXISTE"/>
    <m/>
    <x v="1"/>
    <m/>
    <x v="3"/>
    <m/>
    <m/>
    <m/>
    <m/>
    <x v="3"/>
    <x v="5"/>
    <m/>
  </r>
  <r>
    <s v="ENERO"/>
    <s v="G0P"/>
    <s v="2T1BE4EEXAC046481"/>
    <s v="AC046481"/>
    <s v="Corolla"/>
    <n v="2010"/>
    <s v="NO"/>
    <s v="NO EXISTE"/>
    <m/>
    <x v="1"/>
    <m/>
    <x v="3"/>
    <m/>
    <m/>
    <m/>
    <m/>
    <x v="3"/>
    <x v="5"/>
    <m/>
  </r>
  <r>
    <s v="ENERO"/>
    <s v="G0P"/>
    <s v="2T1BU4EE2AC392298"/>
    <s v="AC392298"/>
    <s v="Corolla"/>
    <n v="2010"/>
    <s v="NO"/>
    <s v="NO EXISTE"/>
    <m/>
    <x v="1"/>
    <m/>
    <x v="3"/>
    <m/>
    <m/>
    <m/>
    <m/>
    <x v="3"/>
    <x v="5"/>
    <m/>
  </r>
  <r>
    <s v="ENERO"/>
    <s v="G0P"/>
    <s v="2T1BU4EE6AC239777"/>
    <s v="AC239777"/>
    <s v="Corolla"/>
    <n v="2010"/>
    <s v="NO"/>
    <s v="SI"/>
    <s v="NA"/>
    <x v="3"/>
    <n v="2022"/>
    <x v="0"/>
    <d v="2023-01-31T00:00:00"/>
    <m/>
    <m/>
    <m/>
    <x v="2"/>
    <x v="4"/>
    <s v="1- SE LE ENVIO WHATS APP"/>
  </r>
  <r>
    <s v="ENERO"/>
    <s v="G0P"/>
    <s v="2T1BU4EE9AC203257"/>
    <s v="AC203257"/>
    <s v="Corolla"/>
    <n v="2010"/>
    <s v="NO"/>
    <s v="SI"/>
    <s v="NA"/>
    <x v="3"/>
    <n v="2022"/>
    <x v="1"/>
    <d v="2023-01-31T00:00:00"/>
    <s v="CONTACTADO"/>
    <m/>
    <m/>
    <x v="2"/>
    <x v="4"/>
    <s v="SE MANDO WHATS"/>
  </r>
  <r>
    <s v="ENERO"/>
    <s v="G0P"/>
    <s v="2T1BE4EE8AC031414"/>
    <s v="AC031414"/>
    <s v="Corolla"/>
    <n v="2010"/>
    <s v="NO"/>
    <s v="NO EXISTE"/>
    <m/>
    <x v="1"/>
    <m/>
    <x v="3"/>
    <m/>
    <m/>
    <m/>
    <m/>
    <x v="3"/>
    <x v="5"/>
    <m/>
  </r>
  <r>
    <s v="ENERO"/>
    <s v="G0P"/>
    <s v="2T1BU4EE0AC411916"/>
    <s v="AC411916"/>
    <s v="Corolla"/>
    <n v="2010"/>
    <s v="NO"/>
    <s v="SI"/>
    <s v="NA"/>
    <x v="3"/>
    <n v="2022"/>
    <x v="2"/>
    <d v="2023-01-30T00:00:00"/>
    <m/>
    <m/>
    <m/>
    <x v="2"/>
    <x v="4"/>
    <s v="Se envia Mrs"/>
  </r>
  <r>
    <s v="ENERO"/>
    <s v="G0P"/>
    <s v="2T1BU4EE2AC204203"/>
    <s v="AC204203"/>
    <s v="Corolla"/>
    <n v="2010"/>
    <s v="NO"/>
    <s v="SI"/>
    <s v="NA"/>
    <x v="3"/>
    <n v="2022"/>
    <x v="4"/>
    <d v="2023-01-11T00:00:00"/>
    <m/>
    <m/>
    <m/>
    <x v="0"/>
    <x v="1"/>
    <s v="NO RESPNDE LLAMADA, ENVIA A BUZON "/>
  </r>
  <r>
    <s v="ENERO"/>
    <s v="G0P"/>
    <s v="2T1BU4EE3AC500203"/>
    <s v="AC500203"/>
    <s v="Corolla"/>
    <n v="2010"/>
    <s v="NO"/>
    <s v="A NOMBRE DE ALECSA/INMOTION"/>
    <m/>
    <x v="1"/>
    <m/>
    <x v="3"/>
    <m/>
    <m/>
    <m/>
    <m/>
    <x v="3"/>
    <x v="5"/>
    <m/>
  </r>
  <r>
    <s v="ENERO"/>
    <s v="G0P"/>
    <s v="2T1BU4EE3AC325953"/>
    <s v="AC325953"/>
    <s v="Corolla"/>
    <n v="2010"/>
    <s v="NO"/>
    <s v="NO EXISTE"/>
    <m/>
    <x v="1"/>
    <m/>
    <x v="3"/>
    <m/>
    <m/>
    <m/>
    <m/>
    <x v="3"/>
    <x v="5"/>
    <m/>
  </r>
  <r>
    <s v="ENERO"/>
    <s v="G0P"/>
    <s v="2T1BU4EE8AC457462"/>
    <s v="AC457462"/>
    <s v="Corolla"/>
    <n v="2010"/>
    <s v="NO"/>
    <s v="A NOMBRE DE ALECSA/INMOTION"/>
    <m/>
    <x v="1"/>
    <m/>
    <x v="3"/>
    <m/>
    <m/>
    <m/>
    <m/>
    <x v="3"/>
    <x v="5"/>
    <m/>
  </r>
  <r>
    <s v="ENERO"/>
    <s v="G0P"/>
    <s v="2T1BU4EE8AC510791"/>
    <s v="AC510791"/>
    <s v="Corolla"/>
    <n v="2010"/>
    <s v="NO"/>
    <s v="SI"/>
    <s v="NA"/>
    <x v="3"/>
    <n v="2022"/>
    <x v="0"/>
    <d v="2023-01-31T00:00:00"/>
    <m/>
    <m/>
    <m/>
    <x v="0"/>
    <x v="0"/>
    <s v="1- NO TIENE WHATS APP"/>
  </r>
  <r>
    <s v="ENERO"/>
    <s v="G0P"/>
    <s v="2T1BE40E29C028821"/>
    <s v="9C028821"/>
    <s v="Corolla"/>
    <n v="2009"/>
    <s v="NO"/>
    <s v="NO EXISTE"/>
    <m/>
    <x v="1"/>
    <m/>
    <x v="3"/>
    <m/>
    <m/>
    <m/>
    <m/>
    <x v="3"/>
    <x v="5"/>
    <m/>
  </r>
  <r>
    <s v="ENERO"/>
    <s v="G0P"/>
    <s v="2T1BE40E89C030251"/>
    <s v="9C030251"/>
    <s v="Corolla"/>
    <n v="2009"/>
    <s v="NO"/>
    <s v="NO EXISTE"/>
    <m/>
    <x v="1"/>
    <m/>
    <x v="3"/>
    <m/>
    <m/>
    <m/>
    <m/>
    <x v="3"/>
    <x v="5"/>
    <m/>
  </r>
  <r>
    <s v="ENERO"/>
    <s v="G0P"/>
    <s v="2T1BU42EX9C022068"/>
    <s v="9C022068"/>
    <s v="Corolla"/>
    <n v="2009"/>
    <s v="PERDIDA TOTAL"/>
    <s v="NO EXISTE"/>
    <m/>
    <x v="1"/>
    <m/>
    <x v="3"/>
    <m/>
    <m/>
    <m/>
    <m/>
    <x v="3"/>
    <x v="5"/>
    <m/>
  </r>
  <r>
    <s v="ENERO"/>
    <s v="G0P"/>
    <s v="2T1BE40E29C028382"/>
    <s v="9C028382"/>
    <s v="Corolla"/>
    <n v="2009"/>
    <s v="NO"/>
    <s v="SI"/>
    <s v="NA"/>
    <x v="3"/>
    <n v="2022"/>
    <x v="1"/>
    <d v="2023-01-31T00:00:00"/>
    <s v="CONTACTADO"/>
    <m/>
    <m/>
    <x v="2"/>
    <x v="4"/>
    <s v="SE MANDO WHATS"/>
  </r>
  <r>
    <s v="ENERO"/>
    <s v="G0P"/>
    <s v="2T1BE40E49C003340"/>
    <s v="9C003340"/>
    <s v="Corolla"/>
    <n v="2009"/>
    <s v="NO"/>
    <s v="NO EXISTE"/>
    <m/>
    <x v="1"/>
    <m/>
    <x v="3"/>
    <m/>
    <m/>
    <m/>
    <m/>
    <x v="3"/>
    <x v="5"/>
    <m/>
  </r>
  <r>
    <s v="ENERO"/>
    <s v="G0P"/>
    <s v="2T1BU42E29C130426"/>
    <s v="9C130426"/>
    <s v="Corolla"/>
    <n v="2009"/>
    <s v="NO"/>
    <s v="NO EXISTE"/>
    <m/>
    <x v="1"/>
    <m/>
    <x v="3"/>
    <m/>
    <m/>
    <m/>
    <m/>
    <x v="3"/>
    <x v="5"/>
    <m/>
  </r>
  <r>
    <s v="ENERO"/>
    <s v="G0P"/>
    <s v="2T1BU42E99C050444"/>
    <s v="9C050444"/>
    <s v="Corolla"/>
    <n v="2009"/>
    <s v="NO"/>
    <s v="SI"/>
    <s v="NA"/>
    <x v="3"/>
    <n v="2022"/>
    <x v="2"/>
    <d v="2023-01-30T00:00:00"/>
    <m/>
    <m/>
    <m/>
    <x v="2"/>
    <x v="15"/>
    <s v="Unidad Vendida"/>
  </r>
  <r>
    <s v="ENERO"/>
    <s v="G0P"/>
    <s v="2T1BU42E09C131705"/>
    <s v="9C131705"/>
    <s v="Corolla"/>
    <n v="2009"/>
    <s v="NO"/>
    <s v="NO EXISTE"/>
    <m/>
    <x v="1"/>
    <m/>
    <x v="3"/>
    <m/>
    <m/>
    <m/>
    <m/>
    <x v="3"/>
    <x v="5"/>
    <m/>
  </r>
  <r>
    <s v="ENERO"/>
    <s v="G0P"/>
    <s v="2T1BE40E59C008319"/>
    <s v="9C008319"/>
    <s v="Corolla"/>
    <n v="2009"/>
    <s v="NO"/>
    <s v="NO EXISTE"/>
    <m/>
    <x v="1"/>
    <m/>
    <x v="3"/>
    <m/>
    <m/>
    <m/>
    <m/>
    <x v="3"/>
    <x v="5"/>
    <m/>
  </r>
  <r>
    <s v="ENERO"/>
    <s v="G0P"/>
    <s v="JTDBT9K37G1446565"/>
    <s v="G1446565"/>
    <s v="Yaris SD"/>
    <n v="2016"/>
    <s v="NO"/>
    <s v="SI"/>
    <s v="NA"/>
    <x v="3"/>
    <n v="2022"/>
    <x v="4"/>
    <d v="2023-01-11T00:00:00"/>
    <m/>
    <m/>
    <m/>
    <x v="2"/>
    <x v="2"/>
    <s v="TELEFONO CAMBIO, SE ENVIO CORREO "/>
  </r>
  <r>
    <s v="ENERO"/>
    <s v="G0P"/>
    <s v="JTDBT9K30G1445564"/>
    <s v="G1445564"/>
    <s v="Yaris SD"/>
    <n v="2016"/>
    <s v="NO"/>
    <s v="SI"/>
    <s v="NA"/>
    <x v="3"/>
    <n v="2022"/>
    <x v="0"/>
    <d v="2023-01-31T00:00:00"/>
    <m/>
    <m/>
    <m/>
    <x v="0"/>
    <x v="0"/>
    <s v="1- NO TIENE WHATS APP"/>
  </r>
  <r>
    <s v="ENERO"/>
    <s v="G0P"/>
    <s v="JTDBT9K35G1449352"/>
    <s v="G1449352"/>
    <s v="Yaris SD"/>
    <n v="2016"/>
    <s v="NO"/>
    <s v="SI"/>
    <d v="2017-10-13T00:00:00"/>
    <x v="3"/>
    <n v="2022"/>
    <x v="1"/>
    <d v="2023-01-31T00:00:00"/>
    <s v="NO CONTACTADO"/>
    <m/>
    <m/>
    <x v="0"/>
    <x v="1"/>
    <s v="MANDA ABUZON, NO TIENE WHATS"/>
  </r>
  <r>
    <s v="ENERO"/>
    <s v="G0P"/>
    <s v="JTDBT9K39G1449127"/>
    <s v="G1449127"/>
    <s v="Yaris SD"/>
    <n v="2016"/>
    <s v="NO"/>
    <s v="SI"/>
    <d v="2018-01-11T00:00:00"/>
    <x v="3"/>
    <n v="2022"/>
    <x v="2"/>
    <d v="2023-01-30T00:00:00"/>
    <m/>
    <m/>
    <m/>
    <x v="2"/>
    <x v="15"/>
    <s v="Unidad vendida"/>
  </r>
  <r>
    <s v="ENERO"/>
    <s v="G0P"/>
    <s v="JTDBT9K33G1450872"/>
    <s v="G1450872"/>
    <s v="Yaris SD"/>
    <n v="2016"/>
    <s v="NO"/>
    <s v="NO EXISTE"/>
    <m/>
    <x v="1"/>
    <m/>
    <x v="3"/>
    <m/>
    <m/>
    <m/>
    <m/>
    <x v="3"/>
    <x v="5"/>
    <m/>
  </r>
  <r>
    <s v="ENERO"/>
    <s v="G0P"/>
    <s v="JTDBT9K36G1446850"/>
    <s v="G1446850"/>
    <s v="Yaris SD"/>
    <n v="2016"/>
    <s v="NO"/>
    <s v="NO EXISTE"/>
    <m/>
    <x v="1"/>
    <m/>
    <x v="3"/>
    <m/>
    <m/>
    <m/>
    <m/>
    <x v="3"/>
    <x v="5"/>
    <m/>
  </r>
  <r>
    <s v="ENERO"/>
    <s v="G0P"/>
    <s v="JTDBT9K31G1449011"/>
    <s v="G1449011"/>
    <s v="Yaris SD"/>
    <n v="2016"/>
    <s v="NO"/>
    <s v="SOLO CORREO"/>
    <s v="NA"/>
    <x v="3"/>
    <n v="2022"/>
    <x v="4"/>
    <d v="2023-01-30T00:00:00"/>
    <m/>
    <m/>
    <m/>
    <x v="2"/>
    <x v="4"/>
    <s v="MRS 1"/>
  </r>
  <r>
    <s v="ENERO"/>
    <s v="G0P"/>
    <s v="JTDBT9K33G1445655"/>
    <s v="G1445655"/>
    <s v="Yaris SD"/>
    <n v="2016"/>
    <s v="NO"/>
    <s v="SI"/>
    <s v="NA"/>
    <x v="3"/>
    <n v="2022"/>
    <x v="0"/>
    <d v="2023-01-31T00:00:00"/>
    <m/>
    <m/>
    <m/>
    <x v="2"/>
    <x v="10"/>
    <s v="1- SE DEJO RECADO CON SU PAPÁ"/>
  </r>
  <r>
    <s v="ENERO"/>
    <s v="G0P"/>
    <s v="JTDBT9K37G1448655"/>
    <s v="G1448655"/>
    <s v="Yaris SD"/>
    <n v="2016"/>
    <s v="NO"/>
    <s v="SI"/>
    <s v="NA"/>
    <x v="3"/>
    <n v="2022"/>
    <x v="1"/>
    <d v="2023-01-31T00:00:00"/>
    <s v="NO CONTACTADO"/>
    <m/>
    <m/>
    <x v="0"/>
    <x v="1"/>
    <s v="MANDA ABUZON, NO TIENE WHATS"/>
  </r>
  <r>
    <s v="ENERO"/>
    <s v="G0P"/>
    <s v="JTDBT9K30G1444866"/>
    <s v="G1444866"/>
    <s v="Yaris SD"/>
    <n v="2016"/>
    <s v="NO"/>
    <s v="SI"/>
    <s v="NA"/>
    <x v="3"/>
    <n v="2022"/>
    <x v="2"/>
    <d v="2023-01-30T00:00:00"/>
    <m/>
    <m/>
    <m/>
    <x v="2"/>
    <x v="4"/>
    <s v="Se envia Mrs"/>
  </r>
  <r>
    <s v="ENERO"/>
    <s v="G0P"/>
    <s v="JTDBT9K39G1441867"/>
    <s v="G1441867"/>
    <s v="Yaris SD"/>
    <n v="2016"/>
    <s v="NO"/>
    <s v="SI"/>
    <s v="NA"/>
    <x v="3"/>
    <n v="2022"/>
    <x v="4"/>
    <d v="2023-01-30T00:00:00"/>
    <m/>
    <m/>
    <m/>
    <x v="2"/>
    <x v="4"/>
    <s v="MRS 1"/>
  </r>
  <r>
    <s v="ENERO"/>
    <s v="G0P"/>
    <s v="JTDBT9K37G1443150"/>
    <s v="G1443150"/>
    <s v="Yaris SD"/>
    <n v="2016"/>
    <s v="NO"/>
    <s v="SI"/>
    <s v="NA"/>
    <x v="3"/>
    <n v="2022"/>
    <x v="0"/>
    <d v="2023-01-31T00:00:00"/>
    <m/>
    <m/>
    <m/>
    <x v="2"/>
    <x v="4"/>
    <s v="1- SE LE ENVIO WHATS APP"/>
  </r>
  <r>
    <s v="ENERO"/>
    <s v="G0P"/>
    <s v="JTDBT9K35F1437667"/>
    <s v="F1437667"/>
    <s v="Yaris SD"/>
    <n v="2015"/>
    <s v="NO"/>
    <s v="SI"/>
    <s v="NA"/>
    <x v="3"/>
    <n v="2022"/>
    <x v="1"/>
    <d v="2023-01-31T00:00:00"/>
    <s v="NO CONTACTADO"/>
    <m/>
    <m/>
    <x v="0"/>
    <x v="1"/>
    <s v="MANDA ABUZON, NO TIENE WHATS"/>
  </r>
  <r>
    <s v="ENERO"/>
    <s v="G0P"/>
    <s v="JTDBT9K38F1434990"/>
    <s v="F1434990"/>
    <s v="Yaris SD"/>
    <n v="2015"/>
    <s v="NO"/>
    <s v="SI"/>
    <s v="NA"/>
    <x v="3"/>
    <n v="2022"/>
    <x v="2"/>
    <d v="2023-01-30T00:00:00"/>
    <m/>
    <m/>
    <m/>
    <x v="0"/>
    <x v="2"/>
    <s v="Numero desactivado"/>
  </r>
  <r>
    <s v="ENERO"/>
    <s v="G0P"/>
    <s v="JTDBT9K30F1436118"/>
    <s v="F1436118"/>
    <s v="Yaris SD"/>
    <n v="2015"/>
    <s v="NO"/>
    <s v="SI"/>
    <s v="NA"/>
    <x v="3"/>
    <n v="2022"/>
    <x v="4"/>
    <d v="2023-01-30T00:00:00"/>
    <m/>
    <m/>
    <m/>
    <x v="1"/>
    <x v="15"/>
    <s v="YA NO CUENTA CON LA UNDAD LA VENDIO"/>
  </r>
  <r>
    <s v="ENERO"/>
    <s v="22TA03"/>
    <s v="4T3DWRFV8NU052020"/>
    <s v="NU052020"/>
    <s v="Rav4 HV"/>
    <n v="2022"/>
    <s v="NO"/>
    <s v="SI"/>
    <d v="2022-08-10T00:00:00"/>
    <x v="3"/>
    <n v="2022"/>
    <x v="0"/>
    <d v="2023-01-31T00:00:00"/>
    <m/>
    <m/>
    <m/>
    <x v="4"/>
    <x v="13"/>
    <s v="SE REALIZO EL  21/01/2023 G-141702"/>
  </r>
  <r>
    <s v="ENERO"/>
    <s v="22TA03"/>
    <s v="5TDGRKEC3NS082586"/>
    <s v="NS082586"/>
    <s v="Sienna HV"/>
    <n v="2022"/>
    <s v="NO"/>
    <s v="SOLO CORREO"/>
    <s v="NA"/>
    <x v="3"/>
    <n v="2022"/>
    <x v="1"/>
    <d v="2023-01-30T00:00:00"/>
    <s v="INACTIVO"/>
    <m/>
    <m/>
    <x v="1"/>
    <x v="14"/>
    <s v="por tema de trabajo esta en otra ciudad"/>
  </r>
  <r>
    <s v="ENERO"/>
    <s v="22TA03"/>
    <s v="5TDGRKEC1NS104407"/>
    <s v="NS104407"/>
    <s v="Sienna HV"/>
    <n v="2022"/>
    <s v="NO"/>
    <s v="SOLO CORREO"/>
    <s v="NA"/>
    <x v="3"/>
    <n v="2022"/>
    <x v="2"/>
    <d v="2023-01-30T00:00:00"/>
    <m/>
    <m/>
    <m/>
    <x v="0"/>
    <x v="7"/>
    <s v="Sin numero de Contacto para poder contactar"/>
  </r>
  <r>
    <s v="ENERO"/>
    <s v="22TA03"/>
    <s v="5TDGRKEC3NS079641"/>
    <s v="NS079641"/>
    <s v="Sienna HV"/>
    <n v="2022"/>
    <s v="SI"/>
    <s v="….."/>
    <m/>
    <x v="1"/>
    <m/>
    <x v="3"/>
    <m/>
    <m/>
    <m/>
    <m/>
    <x v="3"/>
    <x v="5"/>
    <m/>
  </r>
  <r>
    <s v="ENERO"/>
    <s v="22TA03"/>
    <s v="5TDGRKEC6NS100370"/>
    <s v="NS100370"/>
    <s v="Sienna HV"/>
    <n v="2022"/>
    <s v="NO"/>
    <s v="SI"/>
    <s v="NA"/>
    <x v="3"/>
    <n v="2022"/>
    <x v="4"/>
    <d v="2023-01-30T00:00:00"/>
    <m/>
    <m/>
    <m/>
    <x v="2"/>
    <x v="4"/>
    <s v="MRS 1"/>
  </r>
  <r>
    <s v="ENERO"/>
    <s v="22TA03"/>
    <s v="5TDGRKEC2NS089206"/>
    <s v="NS089206"/>
    <s v="Sienna HV"/>
    <n v="2022"/>
    <s v="SI"/>
    <s v="….."/>
    <m/>
    <x v="1"/>
    <m/>
    <x v="3"/>
    <m/>
    <m/>
    <m/>
    <m/>
    <x v="3"/>
    <x v="5"/>
    <m/>
  </r>
  <r>
    <s v="ENERO"/>
    <s v="22TA03"/>
    <s v="5TDGRKECXNS102588"/>
    <s v="NS102588"/>
    <s v="Sienna HV"/>
    <n v="2022"/>
    <s v="NO"/>
    <s v="SOLO CORREO"/>
    <s v="NA"/>
    <x v="3"/>
    <n v="2022"/>
    <x v="0"/>
    <d v="2023-01-31T00:00:00"/>
    <m/>
    <m/>
    <m/>
    <x v="2"/>
    <x v="4"/>
    <s v="SE LE ENVIO CORREO"/>
  </r>
  <r>
    <s v="ENERO"/>
    <s v="22TA03"/>
    <s v="5TDGRKEC0NS094663"/>
    <s v="NS094663"/>
    <s v="Sienna HV"/>
    <n v="2022"/>
    <s v="NO"/>
    <s v="SOLO CORREO"/>
    <s v="NA"/>
    <x v="3"/>
    <n v="2022"/>
    <x v="1"/>
    <d v="2023-01-30T00:00:00"/>
    <s v="INACTIVO"/>
    <m/>
    <m/>
    <x v="1"/>
    <x v="14"/>
    <s v="por tema de trabajo esta en otra ciudad"/>
  </r>
  <r>
    <s v="ENERO"/>
    <s v="22TA03"/>
    <s v="5TDGRKEC7NS108123"/>
    <s v="NS108123"/>
    <s v="Sienna HV"/>
    <n v="2022"/>
    <s v="NO"/>
    <s v="SI"/>
    <s v="NA"/>
    <x v="3"/>
    <n v="2022"/>
    <x v="2"/>
    <d v="2023-01-30T00:00:00"/>
    <m/>
    <m/>
    <m/>
    <x v="0"/>
    <x v="1"/>
    <s v="Marcamos de la agencia y nos direcciona a buzon"/>
  </r>
  <r>
    <s v="ENERO"/>
    <s v="22TA03"/>
    <s v="5TDGRKEC2MS012057"/>
    <s v="MS012057"/>
    <s v="Sienna HV"/>
    <n v="2021"/>
    <s v="NO"/>
    <s v="SI"/>
    <s v="NA"/>
    <x v="3"/>
    <n v="2022"/>
    <x v="4"/>
    <d v="2023-01-30T00:00:00"/>
    <m/>
    <m/>
    <m/>
    <x v="0"/>
    <x v="1"/>
    <s v="NO RESPONDE, ES EL UNICO NUMERO "/>
  </r>
  <r>
    <s v="ENERO"/>
    <s v="22TA03"/>
    <s v="5TDGRKEC3MS056102"/>
    <s v="MS056102"/>
    <s v="Sienna HV"/>
    <n v="2021"/>
    <s v="NO"/>
    <s v="SI"/>
    <s v="NA"/>
    <x v="3"/>
    <n v="2022"/>
    <x v="0"/>
    <d v="2023-01-31T00:00:00"/>
    <m/>
    <m/>
    <m/>
    <x v="2"/>
    <x v="4"/>
    <s v="1- SE LE ENVIO WHATS APP"/>
  </r>
  <r>
    <s v="ENERO"/>
    <s v="22TA03"/>
    <s v="5TDGRKEC5MS055548"/>
    <s v="MS055548"/>
    <s v="Sienna HV"/>
    <n v="2021"/>
    <s v="NO"/>
    <s v="SOLO CORREO"/>
    <s v="NA"/>
    <x v="3"/>
    <n v="2022"/>
    <x v="1"/>
    <d v="2023-01-30T00:00:00"/>
    <s v="INACTIVO"/>
    <m/>
    <m/>
    <x v="1"/>
    <x v="14"/>
    <s v="por tema de trabajo esta en otra ciudad"/>
  </r>
  <r>
    <s v="ENERO"/>
    <s v="22TA03"/>
    <s v="5TDGRKEC6MS032683"/>
    <s v="MS032683"/>
    <s v="Sienna HV"/>
    <n v="2021"/>
    <s v="NO"/>
    <s v="SOLO CORREO"/>
    <s v="NA"/>
    <x v="3"/>
    <n v="2022"/>
    <x v="2"/>
    <d v="2023-01-30T00:00:00"/>
    <m/>
    <m/>
    <m/>
    <x v="0"/>
    <x v="7"/>
    <s v="En Kepler nos indica no Contactar al cliente por que se molesta"/>
  </r>
  <r>
    <s v="ENERO"/>
    <s v="22TA03"/>
    <s v="5TDGRKEC6MS069913"/>
    <s v="MS069913"/>
    <s v="Sienna HV"/>
    <n v="2021"/>
    <s v="NO"/>
    <s v="SI"/>
    <s v="NA"/>
    <x v="3"/>
    <n v="2022"/>
    <x v="4"/>
    <d v="2023-01-30T00:00:00"/>
    <m/>
    <m/>
    <m/>
    <x v="0"/>
    <x v="2"/>
    <s v="NUMERO TELEFONICO NO EXISTE "/>
  </r>
  <r>
    <s v="ENERO"/>
    <s v="22TA03"/>
    <s v="5TDGRKEC4MS042497"/>
    <s v="MS042497"/>
    <s v="Sienna HV"/>
    <n v="2021"/>
    <s v="NO"/>
    <s v="SI"/>
    <s v="NA"/>
    <x v="3"/>
    <n v="2022"/>
    <x v="0"/>
    <d v="2023-01-31T00:00:00"/>
    <m/>
    <m/>
    <m/>
    <x v="0"/>
    <x v="0"/>
    <s v="1- NO CONTESTA Y NO TIENE WHATS APP"/>
  </r>
  <r>
    <s v="ENERO"/>
    <s v="22TA03"/>
    <s v="5TDGRKEC6MS032165"/>
    <s v="MS032165"/>
    <s v="Sienna HV"/>
    <n v="2021"/>
    <s v="NO"/>
    <s v="SI"/>
    <s v="NA"/>
    <x v="3"/>
    <n v="2022"/>
    <x v="1"/>
    <d v="2023-01-30T00:00:00"/>
    <s v="NO CONTACTADO"/>
    <m/>
    <m/>
    <x v="0"/>
    <x v="1"/>
    <s v="no tiene whats, manda a buzon"/>
  </r>
  <r>
    <s v="ENERO"/>
    <s v="22TA03"/>
    <s v="5TDGRKEC7MS047970"/>
    <s v="MS047970"/>
    <s v="Sienna HV"/>
    <n v="2021"/>
    <s v="NO"/>
    <s v="SI"/>
    <s v="NA"/>
    <x v="3"/>
    <n v="2022"/>
    <x v="2"/>
    <d v="2023-01-30T00:00:00"/>
    <m/>
    <m/>
    <m/>
    <x v="1"/>
    <x v="2"/>
    <s v="Marcamos u nos direcciona fuera de area"/>
  </r>
  <r>
    <s v="ENERO"/>
    <s v="22TA03"/>
    <s v="5TDGRKECXMS052502"/>
    <s v="MS052502"/>
    <s v="Sienna HV"/>
    <n v="2021"/>
    <s v="NO"/>
    <s v="A NOMBRE DE ALECSA/INMOTION"/>
    <m/>
    <x v="1"/>
    <m/>
    <x v="3"/>
    <m/>
    <m/>
    <m/>
    <m/>
    <x v="3"/>
    <x v="5"/>
    <m/>
  </r>
  <r>
    <s v="ENERO"/>
    <s v="22TA03"/>
    <s v="5TDGRKEC5MS074682"/>
    <s v="MS074682"/>
    <s v="Sienna HV"/>
    <n v="2021"/>
    <s v="NO"/>
    <s v="SOLO CORREO"/>
    <s v="NA"/>
    <x v="3"/>
    <n v="2022"/>
    <x v="4"/>
    <d v="2023-01-30T00:00:00"/>
    <m/>
    <m/>
    <m/>
    <x v="1"/>
    <x v="7"/>
    <s v="TELEFONO EQUIVOCADO NO HAY OTRO, CORREO MAL"/>
  </r>
  <r>
    <s v="ENERO"/>
    <s v="22TA03"/>
    <s v="5TDGRKEC7MS016881"/>
    <s v="MS016881"/>
    <s v="Sienna HV"/>
    <n v="2021"/>
    <s v="SI"/>
    <s v="….."/>
    <m/>
    <x v="1"/>
    <m/>
    <x v="3"/>
    <m/>
    <m/>
    <m/>
    <m/>
    <x v="3"/>
    <x v="5"/>
    <m/>
  </r>
  <r>
    <s v="ENERO"/>
    <s v="22TA03"/>
    <s v="5TDGRKEC9MS069565"/>
    <s v="MS069565"/>
    <s v="Sienna HV"/>
    <n v="2021"/>
    <s v="NO"/>
    <s v="NO EXISTE"/>
    <m/>
    <x v="1"/>
    <m/>
    <x v="3"/>
    <m/>
    <m/>
    <m/>
    <m/>
    <x v="3"/>
    <x v="5"/>
    <m/>
  </r>
  <r>
    <s v="ENERO"/>
    <s v="22TA03"/>
    <s v="5TDGRKEC3MS061378"/>
    <s v="MS061378"/>
    <s v="Sienna HV"/>
    <n v="2021"/>
    <s v="SI"/>
    <s v="….."/>
    <m/>
    <x v="1"/>
    <m/>
    <x v="3"/>
    <m/>
    <m/>
    <m/>
    <m/>
    <x v="3"/>
    <x v="5"/>
    <m/>
  </r>
  <r>
    <s v="ENERO"/>
    <s v="22TA03"/>
    <s v="5TDGRKEC3MS061381"/>
    <s v="MS061381"/>
    <s v="Sienna HV"/>
    <n v="2021"/>
    <s v="NO"/>
    <s v="SOLO CORREO"/>
    <s v="NA"/>
    <x v="3"/>
    <n v="2023"/>
    <x v="0"/>
    <d v="2023-01-31T00:00:00"/>
    <m/>
    <m/>
    <m/>
    <x v="2"/>
    <x v="4"/>
    <s v="SE LE ENVIO CORREO"/>
  </r>
  <r>
    <s v="ENERO"/>
    <s v="22TA03"/>
    <s v="5TDGRKEC0MS017242"/>
    <s v="MS017242"/>
    <s v="Sienna HV"/>
    <n v="2021"/>
    <s v="NO"/>
    <s v="SI"/>
    <d v="2022-12-27T00:00:00"/>
    <x v="3"/>
    <n v="2023"/>
    <x v="1"/>
    <d v="2023-01-30T00:00:00"/>
    <s v="INACTIVO"/>
    <m/>
    <m/>
    <x v="1"/>
    <x v="14"/>
    <s v="unidad esta en otro estado "/>
  </r>
  <r>
    <s v="ENERO"/>
    <s v="22TA03"/>
    <s v="5TDGRKEC4MS062653"/>
    <s v="MS062653"/>
    <s v="Sienna HV"/>
    <n v="2021"/>
    <s v="NO"/>
    <s v="SI"/>
    <s v="NA"/>
    <x v="3"/>
    <n v="2023"/>
    <x v="2"/>
    <d v="2023-01-30T00:00:00"/>
    <m/>
    <m/>
    <m/>
    <x v="2"/>
    <x v="18"/>
    <s v="Nos indican que se encuentra equivocado"/>
  </r>
  <r>
    <s v="ENERO"/>
    <s v="22TA03"/>
    <s v="5TDGRKEC7MS031624"/>
    <s v="MS031624"/>
    <s v="Sienna HV"/>
    <n v="2021"/>
    <s v="SI"/>
    <s v="….."/>
    <m/>
    <x v="1"/>
    <m/>
    <x v="3"/>
    <m/>
    <m/>
    <m/>
    <m/>
    <x v="3"/>
    <x v="5"/>
    <m/>
  </r>
  <r>
    <s v="ENERO"/>
    <s v="22TA03"/>
    <s v="5TDGRKEC5MS046686"/>
    <s v="MS046686"/>
    <s v="Sienna HV"/>
    <n v="2021"/>
    <s v="NO"/>
    <s v="SI"/>
    <s v="NA"/>
    <x v="3"/>
    <n v="2023"/>
    <x v="4"/>
    <d v="2023-01-30T00:00:00"/>
    <m/>
    <m/>
    <m/>
    <x v="0"/>
    <x v="2"/>
    <s v="TEFONOS AN CAMBIADO O ESTAN TEMPORALMENTE SUSPENDIDOS "/>
  </r>
  <r>
    <s v="ENERO"/>
    <s v="22TA03"/>
    <s v="5TDGRKEC6MS072309"/>
    <s v="MS072309"/>
    <s v="Sienna HV"/>
    <n v="2021"/>
    <s v="NO"/>
    <s v="SI"/>
    <s v="NA"/>
    <x v="3"/>
    <n v="2023"/>
    <x v="0"/>
    <d v="2023-01-31T00:00:00"/>
    <m/>
    <m/>
    <m/>
    <x v="0"/>
    <x v="0"/>
    <s v="1- NO CONTESTA Y NO TIENE WHATS APP"/>
  </r>
  <r>
    <s v="ENERO"/>
    <s v="22TA03"/>
    <s v="5TDGRKEC9MS062387"/>
    <s v="MS062387"/>
    <s v="Sienna HV"/>
    <n v="2021"/>
    <s v="NO"/>
    <s v="SOLO CORREO"/>
    <s v="NA"/>
    <x v="3"/>
    <n v="2023"/>
    <x v="1"/>
    <d v="2023-01-30T00:00:00"/>
    <s v="INACTIVO"/>
    <m/>
    <m/>
    <x v="1"/>
    <x v="18"/>
    <s v="unidad esta en otro estado "/>
  </r>
  <r>
    <s v="ENERO"/>
    <s v="22TA03"/>
    <s v="5TDGRKECXMS027843"/>
    <s v="MS027843"/>
    <s v="Sienna HV"/>
    <n v="2021"/>
    <s v="NO"/>
    <s v="SI"/>
    <s v="NA"/>
    <x v="3"/>
    <n v="2023"/>
    <x v="2"/>
    <d v="2023-01-30T00:00:00"/>
    <m/>
    <m/>
    <m/>
    <x v="1"/>
    <x v="2"/>
    <s v="Marcamos de la agencia al telefono de casa y nos direcciona a inactivo"/>
  </r>
  <r>
    <s v="ENERO"/>
    <s v="22TA03"/>
    <s v="5TDGRKEC0MS046482"/>
    <s v="MS046482"/>
    <s v="Sienna HV"/>
    <n v="2021"/>
    <s v="NO"/>
    <s v="SOLO CORREO"/>
    <s v="NA"/>
    <x v="3"/>
    <n v="2023"/>
    <x v="4"/>
    <d v="2023-01-30T00:00:00"/>
    <m/>
    <m/>
    <m/>
    <x v="1"/>
    <x v="7"/>
    <s v="TELEFONO EQUIVOCADO NO HAY OTRO, CORREO MAL"/>
  </r>
  <r>
    <s v="ENERO"/>
    <s v="20TA10"/>
    <s v="JTDKN3DU1F1986487"/>
    <s v="F1986487"/>
    <s v="Prius"/>
    <n v="2015"/>
    <s v="NO"/>
    <s v="SI"/>
    <d v="2022-02-14T00:00:00"/>
    <x v="3"/>
    <n v="2023"/>
    <x v="0"/>
    <d v="2023-01-31T00:00:00"/>
    <m/>
    <m/>
    <m/>
    <x v="1"/>
    <x v="18"/>
    <s v="NÚMERO INCORRECTO"/>
  </r>
  <r>
    <s v="ENERO"/>
    <s v="20TA10"/>
    <s v="JTDKN3DU2F1867802"/>
    <s v="F1867802"/>
    <s v="Prius"/>
    <n v="2015"/>
    <s v="NO"/>
    <s v="SI"/>
    <d v="2022-04-05T00:00:00"/>
    <x v="3"/>
    <n v="2023"/>
    <x v="1"/>
    <d v="2023-01-31T00:00:00"/>
    <s v="CONTACTADO"/>
    <m/>
    <m/>
    <x v="2"/>
    <x v="4"/>
    <s v="SE MANDO WHATS"/>
  </r>
  <r>
    <s v="ENERO"/>
    <s v="20TA10"/>
    <s v="JTDKN3DU2F1898354"/>
    <s v="F1898354"/>
    <s v="Prius"/>
    <n v="2015"/>
    <s v="NO"/>
    <s v="SI"/>
    <s v="NA"/>
    <x v="3"/>
    <n v="2023"/>
    <x v="2"/>
    <d v="2023-01-30T00:00:00"/>
    <m/>
    <m/>
    <m/>
    <x v="0"/>
    <x v="2"/>
    <s v="Marcamos y nos direcciona a numero inactivo"/>
  </r>
  <r>
    <s v="ENERO"/>
    <s v="20TA10"/>
    <s v="JTDKN3DU7F1881713"/>
    <s v="F1881713"/>
    <s v="Prius"/>
    <n v="2015"/>
    <s v="NO"/>
    <s v="SI"/>
    <s v="NA"/>
    <x v="3"/>
    <n v="2023"/>
    <x v="4"/>
    <d v="2023-01-30T00:00:00"/>
    <m/>
    <m/>
    <m/>
    <x v="1"/>
    <x v="2"/>
    <s v="NO SE PUEDE ESTABLECER CONEXIÓN"/>
  </r>
  <r>
    <s v="ENERO"/>
    <s v="20TA10"/>
    <s v="JTDKN3DU9F1982672"/>
    <s v="F1982672"/>
    <s v="Prius"/>
    <n v="2015"/>
    <s v="SI"/>
    <s v="….."/>
    <m/>
    <x v="1"/>
    <m/>
    <x v="3"/>
    <m/>
    <m/>
    <m/>
    <m/>
    <x v="3"/>
    <x v="5"/>
    <m/>
  </r>
  <r>
    <s v="ENERO"/>
    <s v="20TA10"/>
    <s v="JTDKN3DU5F1963164"/>
    <s v="F1963164"/>
    <s v="Prius"/>
    <n v="2015"/>
    <s v="NO"/>
    <s v="A NOMBRE DE ALECSA/INMOTION"/>
    <m/>
    <x v="1"/>
    <m/>
    <x v="3"/>
    <m/>
    <m/>
    <m/>
    <m/>
    <x v="3"/>
    <x v="5"/>
    <m/>
  </r>
  <r>
    <s v="ENERO"/>
    <s v="20TA10"/>
    <s v="JTDKN3DU6F1952643"/>
    <s v="F1952643"/>
    <s v="Prius"/>
    <n v="2015"/>
    <s v="NO"/>
    <s v="SI"/>
    <d v="2020-08-27T00:00:00"/>
    <x v="3"/>
    <n v="2023"/>
    <x v="0"/>
    <d v="2023-01-31T00:00:00"/>
    <m/>
    <m/>
    <m/>
    <x v="1"/>
    <x v="18"/>
    <s v="NÚMERO INCORRECTO"/>
  </r>
  <r>
    <s v="ENERO"/>
    <s v="20TA10"/>
    <s v="JTDKN3DU1E1841240"/>
    <s v="E1841240"/>
    <s v="Prius"/>
    <n v="2014"/>
    <s v="NO"/>
    <s v="SI"/>
    <s v="NA"/>
    <x v="3"/>
    <n v="2023"/>
    <x v="1"/>
    <d v="2023-01-31T00:00:00"/>
    <s v="NO CONTACTADO"/>
    <m/>
    <m/>
    <x v="0"/>
    <x v="1"/>
    <s v="MANDA DIRECTO A BUZON"/>
  </r>
  <r>
    <s v="ENERO"/>
    <s v="20TA10"/>
    <s v="JTDKN3DU2E1814208"/>
    <s v="E1814208"/>
    <s v="Prius"/>
    <n v="2014"/>
    <s v="NO"/>
    <s v="SI"/>
    <d v="2020-08-11T00:00:00"/>
    <x v="3"/>
    <n v="2023"/>
    <x v="2"/>
    <d v="2023-01-30T00:00:00"/>
    <m/>
    <m/>
    <m/>
    <x v="0"/>
    <x v="1"/>
    <s v="Marcanos de la agencia y nos direcciona a buzon"/>
  </r>
  <r>
    <s v="ENERO"/>
    <s v="20TA10"/>
    <s v="JTDKN3DU0E1821836"/>
    <s v="E1821836"/>
    <s v="Prius"/>
    <n v="2014"/>
    <s v="NO"/>
    <s v="A NOMBRE DE ALECSA/INMOTION"/>
    <m/>
    <x v="1"/>
    <m/>
    <x v="3"/>
    <m/>
    <m/>
    <m/>
    <m/>
    <x v="3"/>
    <x v="5"/>
    <m/>
  </r>
  <r>
    <s v="ENERO"/>
    <s v="G0F"/>
    <s v="2T3ZF9DV1CW155012"/>
    <s v="CW155012"/>
    <s v="Rav4"/>
    <n v="2012"/>
    <s v="NO"/>
    <s v="SI"/>
    <s v="NA"/>
    <x v="3"/>
    <n v="2023"/>
    <x v="4"/>
    <d v="2023-01-30T00:00:00"/>
    <m/>
    <m/>
    <m/>
    <x v="0"/>
    <x v="1"/>
    <s v="MANDA A BUZON DIRECTO"/>
  </r>
  <r>
    <s v="ENERO"/>
    <s v="G0F"/>
    <s v="2T3WF4DV2CW118511"/>
    <s v="CW118511"/>
    <s v="Rav4"/>
    <n v="2012"/>
    <s v="NO"/>
    <s v="A NOMBRE DE ALECSA/INMOTION"/>
    <m/>
    <x v="1"/>
    <m/>
    <x v="3"/>
    <m/>
    <m/>
    <m/>
    <m/>
    <x v="3"/>
    <x v="5"/>
    <m/>
  </r>
  <r>
    <s v="ENERO"/>
    <s v="G0F"/>
    <s v="2T3ZF9DV2CW132810"/>
    <s v="CW132810"/>
    <s v="Rav4"/>
    <n v="2012"/>
    <s v="NO"/>
    <s v="SOLO CORREO"/>
    <s v="NA"/>
    <x v="3"/>
    <n v="2023"/>
    <x v="0"/>
    <d v="2023-01-31T00:00:00"/>
    <m/>
    <m/>
    <m/>
    <x v="2"/>
    <x v="4"/>
    <s v="SE LE ENVIO CORREO"/>
  </r>
  <r>
    <s v="ENERO"/>
    <s v="G0F"/>
    <s v="2T3ZF9DV7CW108521"/>
    <s v="CW108521"/>
    <s v="Rav4"/>
    <n v="2012"/>
    <s v="NO"/>
    <s v="NO EXISTE"/>
    <m/>
    <x v="1"/>
    <m/>
    <x v="3"/>
    <m/>
    <m/>
    <m/>
    <m/>
    <x v="3"/>
    <x v="5"/>
    <m/>
  </r>
  <r>
    <s v="ENERO"/>
    <s v="G0F"/>
    <s v="2T3KF9DV2CW121033"/>
    <s v="CW121033"/>
    <s v="Rav4"/>
    <n v="2012"/>
    <s v="NO"/>
    <s v="SI"/>
    <s v="NA"/>
    <x v="3"/>
    <n v="2023"/>
    <x v="1"/>
    <d v="2023-01-31T00:00:00"/>
    <s v="INACTIVO"/>
    <m/>
    <m/>
    <x v="1"/>
    <x v="2"/>
    <s v="Numero fuera de serv"/>
  </r>
  <r>
    <s v="ENERO"/>
    <s v="G0F"/>
    <s v="2T3ZF9DV6CW135192"/>
    <s v="CW135192"/>
    <s v="Rav4"/>
    <n v="2012"/>
    <s v="NO"/>
    <s v="SI"/>
    <s v="NA"/>
    <x v="3"/>
    <n v="2023"/>
    <x v="2"/>
    <d v="2023-01-30T00:00:00"/>
    <m/>
    <m/>
    <m/>
    <x v="0"/>
    <x v="12"/>
    <s v="Marcamos de la agencia y no contestan tanto en oficina como casa"/>
  </r>
  <r>
    <s v="ENERO"/>
    <s v="G0F"/>
    <s v="2T3WK4DV8CW017274"/>
    <s v="CW017274"/>
    <s v="Rav4"/>
    <n v="2012"/>
    <s v="NO"/>
    <s v="NO EXISTE"/>
    <m/>
    <x v="1"/>
    <m/>
    <x v="3"/>
    <m/>
    <m/>
    <m/>
    <m/>
    <x v="3"/>
    <x v="5"/>
    <m/>
  </r>
  <r>
    <s v="ENERO"/>
    <s v="G0F"/>
    <s v="2T3WK4DV7CW017654"/>
    <s v="CW017654"/>
    <s v="Rav4"/>
    <n v="2012"/>
    <s v="NO"/>
    <s v="SI"/>
    <s v="NA"/>
    <x v="3"/>
    <n v="2023"/>
    <x v="4"/>
    <d v="2023-01-31T00:00:00"/>
    <m/>
    <m/>
    <m/>
    <x v="2"/>
    <x v="4"/>
    <s v="MRS 1"/>
  </r>
  <r>
    <s v="ENERO"/>
    <s v="G0F"/>
    <s v="2T3ZF9DV4BW068932"/>
    <s v="BW068932"/>
    <s v="Rav4"/>
    <n v="2011"/>
    <s v="NO"/>
    <s v="NO EXISTE"/>
    <m/>
    <x v="1"/>
    <m/>
    <x v="3"/>
    <m/>
    <m/>
    <m/>
    <m/>
    <x v="3"/>
    <x v="5"/>
    <m/>
  </r>
  <r>
    <s v="ENERO"/>
    <s v="G0F"/>
    <s v="2T3ZF9DV8BW070750"/>
    <s v="BW070750"/>
    <s v="Rav4"/>
    <n v="2011"/>
    <s v="NO"/>
    <s v="SI"/>
    <s v="NA"/>
    <x v="3"/>
    <n v="2023"/>
    <x v="0"/>
    <d v="2023-01-31T00:00:00"/>
    <m/>
    <m/>
    <m/>
    <x v="1"/>
    <x v="7"/>
    <s v="Sin numeros de Contacto en kepler"/>
  </r>
  <r>
    <s v="ENERO"/>
    <s v="G0F"/>
    <s v="2T3ZF9DVXBW055425"/>
    <s v="BW055425"/>
    <s v="Rav4"/>
    <n v="2011"/>
    <s v="NO"/>
    <s v="NO EXISTE"/>
    <m/>
    <x v="1"/>
    <m/>
    <x v="3"/>
    <m/>
    <m/>
    <m/>
    <m/>
    <x v="3"/>
    <x v="5"/>
    <m/>
  </r>
  <r>
    <s v="ENERO"/>
    <s v="G0F"/>
    <s v="2T3KF9DV0BW085213"/>
    <s v="BW085213"/>
    <s v="Rav4"/>
    <n v="2011"/>
    <s v="NO"/>
    <s v="NO EXISTE"/>
    <m/>
    <x v="1"/>
    <m/>
    <x v="3"/>
    <m/>
    <m/>
    <m/>
    <m/>
    <x v="3"/>
    <x v="5"/>
    <m/>
  </r>
  <r>
    <s v="ENERO"/>
    <s v="G0F"/>
    <s v="2T3KF9DVXBW073554"/>
    <s v="BW073554"/>
    <s v="Rav4"/>
    <n v="2011"/>
    <s v="NO"/>
    <s v="SI"/>
    <s v="NA"/>
    <x v="3"/>
    <n v="2023"/>
    <x v="1"/>
    <d v="2023-01-31T00:00:00"/>
    <s v="INACTIVO"/>
    <m/>
    <m/>
    <x v="1"/>
    <x v="2"/>
    <s v="Numero fuera de serv"/>
  </r>
  <r>
    <s v="ENERO"/>
    <s v="G0F"/>
    <s v="2T3KF9DV3BW054005"/>
    <s v="BW054005"/>
    <s v="Rav4"/>
    <n v="2011"/>
    <s v="NO"/>
    <s v="NO EXISTE"/>
    <m/>
    <x v="1"/>
    <m/>
    <x v="3"/>
    <m/>
    <m/>
    <m/>
    <m/>
    <x v="3"/>
    <x v="5"/>
    <m/>
  </r>
  <r>
    <s v="ENERO"/>
    <s v="G0F"/>
    <s v="2T3KF9DV5BW097549"/>
    <s v="BW097549"/>
    <s v="Rav4"/>
    <n v="2011"/>
    <s v="NO"/>
    <s v="SI"/>
    <s v="NA"/>
    <x v="3"/>
    <n v="2023"/>
    <x v="2"/>
    <d v="2023-01-30T00:00:00"/>
    <m/>
    <m/>
    <m/>
    <x v="0"/>
    <x v="1"/>
    <s v="Marcamos de la agencia y no direcciona a buzon"/>
  </r>
  <r>
    <s v="ENERO"/>
    <s v="G0F"/>
    <s v="2T3WK4DV9BW012244"/>
    <s v="BW012244"/>
    <s v="Rav4"/>
    <n v="2011"/>
    <s v="NO"/>
    <s v="SI"/>
    <s v="NA"/>
    <x v="3"/>
    <n v="2023"/>
    <x v="4"/>
    <d v="2023-01-31T00:00:00"/>
    <m/>
    <m/>
    <m/>
    <x v="2"/>
    <x v="4"/>
    <s v="MRS 1 "/>
  </r>
  <r>
    <s v="ENERO"/>
    <s v="G0F"/>
    <s v="2T3ZF9DV7BW103690"/>
    <s v="BW103690"/>
    <s v="Rav4"/>
    <n v="2011"/>
    <s v="NO"/>
    <s v="SI"/>
    <d v="2017-09-21T00:00:00"/>
    <x v="3"/>
    <n v="2023"/>
    <x v="0"/>
    <d v="2023-01-31T00:00:00"/>
    <m/>
    <m/>
    <m/>
    <x v="0"/>
    <x v="1"/>
    <s v="1- MANDA A BUZON DIRECTO"/>
  </r>
  <r>
    <s v="ENERO"/>
    <s v="G0F"/>
    <s v="2T3KF9DV1BW057999"/>
    <s v="BW057999"/>
    <s v="Rav4"/>
    <n v="2011"/>
    <s v="NO"/>
    <s v="SI"/>
    <s v="NA"/>
    <x v="3"/>
    <n v="2023"/>
    <x v="1"/>
    <d v="2023-01-31T00:00:00"/>
    <s v="NO CONTACTADO"/>
    <m/>
    <m/>
    <x v="0"/>
    <x v="1"/>
    <s v="INDICA BUZON LLENO"/>
  </r>
  <r>
    <s v="ENERO"/>
    <s v="G0F"/>
    <s v="2T3KF9DV9BW064263"/>
    <s v="BW064263"/>
    <s v="Rav4"/>
    <n v="2011"/>
    <s v="NO"/>
    <s v="SI"/>
    <s v="NA"/>
    <x v="3"/>
    <n v="2023"/>
    <x v="2"/>
    <d v="2023-01-30T00:00:00"/>
    <m/>
    <m/>
    <m/>
    <x v="0"/>
    <x v="0"/>
    <s v="Marcamos de la agencia y no contestan despues direcciona a buzon"/>
  </r>
  <r>
    <s v="ENERO"/>
    <s v="G0F"/>
    <s v="2T3KF9DV5BW064468"/>
    <s v="BW064468"/>
    <s v="Rav4"/>
    <n v="2011"/>
    <s v="NO"/>
    <s v="NO EXISTE"/>
    <m/>
    <x v="1"/>
    <m/>
    <x v="3"/>
    <m/>
    <m/>
    <m/>
    <m/>
    <x v="3"/>
    <x v="5"/>
    <m/>
  </r>
  <r>
    <s v="ENERO"/>
    <s v="G0F"/>
    <s v="2T3WK4DVXBW011247"/>
    <s v="BW011247"/>
    <s v="Rav4"/>
    <n v="2011"/>
    <s v="NO"/>
    <s v="NO EXISTE"/>
    <m/>
    <x v="1"/>
    <m/>
    <x v="3"/>
    <m/>
    <m/>
    <m/>
    <m/>
    <x v="3"/>
    <x v="5"/>
    <m/>
  </r>
  <r>
    <s v="ENERO"/>
    <s v="G0F"/>
    <s v="2T3ZF9DV5BW103994"/>
    <s v="BW103994"/>
    <s v="Rav4"/>
    <n v="2011"/>
    <s v="NO"/>
    <s v="NO EXISTE"/>
    <m/>
    <x v="1"/>
    <m/>
    <x v="3"/>
    <m/>
    <m/>
    <m/>
    <m/>
    <x v="3"/>
    <x v="5"/>
    <m/>
  </r>
  <r>
    <s v="ENERO"/>
    <s v="G0F"/>
    <s v="2T3ZF9DV2AW020425"/>
    <s v="AW020425"/>
    <s v="Rav4"/>
    <n v="2010"/>
    <s v="NO"/>
    <s v="NO EXISTE"/>
    <m/>
    <x v="1"/>
    <m/>
    <x v="3"/>
    <m/>
    <m/>
    <m/>
    <m/>
    <x v="3"/>
    <x v="5"/>
    <m/>
  </r>
  <r>
    <s v="ENERO"/>
    <s v="G0F"/>
    <s v="2T3ZF9DV7AW052349"/>
    <s v="AW052349"/>
    <s v="Rav4"/>
    <n v="2010"/>
    <s v="NO"/>
    <s v="SI"/>
    <s v="NA"/>
    <x v="3"/>
    <n v="2023"/>
    <x v="4"/>
    <d v="2023-01-31T00:00:00"/>
    <m/>
    <m/>
    <m/>
    <x v="2"/>
    <x v="4"/>
    <s v="MRS 1"/>
  </r>
  <r>
    <s v="ENERO"/>
    <s v="G0F"/>
    <s v="2T3ZF9DVXAW028613"/>
    <s v="AW028613"/>
    <s v="Rav4"/>
    <n v="2010"/>
    <s v="NO"/>
    <s v="NO EXISTE"/>
    <m/>
    <x v="1"/>
    <m/>
    <x v="3"/>
    <m/>
    <m/>
    <m/>
    <m/>
    <x v="3"/>
    <x v="5"/>
    <m/>
  </r>
  <r>
    <s v="ENERO"/>
    <s v="G0F"/>
    <s v="2T3KF9DV1AW028520"/>
    <s v="AW028520"/>
    <s v="Rav4"/>
    <n v="2010"/>
    <s v="NO"/>
    <s v="NO EXISTE"/>
    <m/>
    <x v="1"/>
    <m/>
    <x v="3"/>
    <m/>
    <m/>
    <m/>
    <m/>
    <x v="3"/>
    <x v="5"/>
    <m/>
  </r>
  <r>
    <s v="ENERO"/>
    <s v="G0F"/>
    <s v="2T3KF9DV2AW024489"/>
    <s v="AW024489"/>
    <s v="Rav4"/>
    <n v="2010"/>
    <s v="NO"/>
    <s v="NO EXISTE"/>
    <m/>
    <x v="1"/>
    <m/>
    <x v="3"/>
    <m/>
    <m/>
    <m/>
    <m/>
    <x v="3"/>
    <x v="5"/>
    <m/>
  </r>
  <r>
    <s v="ENERO"/>
    <s v="G0F"/>
    <s v="2T3KF9DV5AW025202"/>
    <s v="AW025202"/>
    <s v="Rav4"/>
    <n v="2010"/>
    <s v="NO"/>
    <s v="SI"/>
    <s v="NA"/>
    <x v="3"/>
    <n v="2023"/>
    <x v="0"/>
    <d v="2023-01-31T00:00:00"/>
    <m/>
    <m/>
    <m/>
    <x v="0"/>
    <x v="0"/>
    <s v="1- NO CONTESTA Y NO TIENE WHATS APP"/>
  </r>
  <r>
    <s v="ENERO"/>
    <s v="G0F"/>
    <s v="2T3KF9DV5AW031386"/>
    <s v="AW031386"/>
    <s v="Rav4"/>
    <n v="2010"/>
    <s v="NO"/>
    <s v="NO EXISTE"/>
    <m/>
    <x v="1"/>
    <m/>
    <x v="3"/>
    <m/>
    <m/>
    <m/>
    <m/>
    <x v="3"/>
    <x v="5"/>
    <m/>
  </r>
  <r>
    <s v="ENERO"/>
    <s v="G0F"/>
    <s v="2T3KF9DV7AW017845"/>
    <s v="AW017845"/>
    <s v="Rav4"/>
    <n v="2010"/>
    <s v="NO"/>
    <s v="NO EXISTE"/>
    <m/>
    <x v="1"/>
    <m/>
    <x v="3"/>
    <m/>
    <m/>
    <m/>
    <m/>
    <x v="3"/>
    <x v="5"/>
    <m/>
  </r>
  <r>
    <s v="ENERO"/>
    <s v="G0F"/>
    <s v="2T3ZF9DV4AW048436"/>
    <s v="AW048436"/>
    <s v="Rav4"/>
    <n v="2010"/>
    <s v="NO"/>
    <s v="NO EXISTE"/>
    <m/>
    <x v="1"/>
    <m/>
    <x v="3"/>
    <m/>
    <m/>
    <m/>
    <m/>
    <x v="3"/>
    <x v="5"/>
    <m/>
  </r>
  <r>
    <s v="ENERO"/>
    <s v="G0F"/>
    <s v="2T3KF9DVXAW025616"/>
    <s v="AW025616"/>
    <s v="Rav4"/>
    <n v="2010"/>
    <s v="NO"/>
    <s v="NO EXISTE"/>
    <m/>
    <x v="1"/>
    <m/>
    <x v="3"/>
    <m/>
    <m/>
    <m/>
    <m/>
    <x v="3"/>
    <x v="5"/>
    <m/>
  </r>
  <r>
    <s v="ENERO"/>
    <s v="G0F"/>
    <s v="2T3KF9DVXAW035305"/>
    <s v="AW035305"/>
    <s v="Rav4"/>
    <n v="2010"/>
    <s v="NO"/>
    <s v="SI"/>
    <s v="NA"/>
    <x v="3"/>
    <n v="2023"/>
    <x v="1"/>
    <d v="2023-01-31T00:00:00"/>
    <s v="INACTIVO"/>
    <m/>
    <m/>
    <x v="1"/>
    <x v="15"/>
    <s v="Lo vendió"/>
  </r>
  <r>
    <s v="ENERO"/>
    <s v="G0F"/>
    <s v="2T3WF4DV3AW041936"/>
    <s v="AW041936"/>
    <s v="Rav4"/>
    <n v="2010"/>
    <s v="NO"/>
    <s v="SI"/>
    <s v="NA"/>
    <x v="3"/>
    <n v="2023"/>
    <x v="2"/>
    <d v="2023-01-31T00:00:00"/>
    <m/>
    <m/>
    <m/>
    <x v="1"/>
    <x v="2"/>
    <s v="Marcanmos de la agencia y nos direcciona fuera de area"/>
  </r>
  <r>
    <s v="ENERO"/>
    <s v="G0F"/>
    <s v="2T3KF9DV8AW018423"/>
    <s v="AW018423"/>
    <s v="Rav4"/>
    <n v="2010"/>
    <s v="NO"/>
    <s v="NO EXISTE"/>
    <m/>
    <x v="1"/>
    <m/>
    <x v="3"/>
    <m/>
    <m/>
    <m/>
    <m/>
    <x v="3"/>
    <x v="5"/>
    <m/>
  </r>
  <r>
    <s v="ENERO"/>
    <s v="G0F"/>
    <s v="2T3KF9DV8AW043208"/>
    <s v="AW043208"/>
    <s v="Rav4"/>
    <n v="2010"/>
    <s v="NO"/>
    <s v="SI"/>
    <s v="NA"/>
    <x v="3"/>
    <n v="2023"/>
    <x v="4"/>
    <d v="2023-01-31T00:00:00"/>
    <m/>
    <m/>
    <m/>
    <x v="2"/>
    <x v="4"/>
    <s v="MRS 1"/>
  </r>
  <r>
    <s v="ENERO"/>
    <s v="G0F"/>
    <s v="2T3KF9DV8AW020818"/>
    <s v="AW020818"/>
    <s v="Rav4"/>
    <n v="2010"/>
    <s v="NO"/>
    <s v="NO EXISTE"/>
    <m/>
    <x v="1"/>
    <m/>
    <x v="3"/>
    <m/>
    <m/>
    <m/>
    <m/>
    <x v="3"/>
    <x v="5"/>
    <m/>
  </r>
  <r>
    <s v="ENERO"/>
    <s v="G0F"/>
    <s v="2T3KF9DV9AW019094"/>
    <s v="AW019094"/>
    <s v="Rav4"/>
    <n v="2010"/>
    <s v="NO"/>
    <s v="NO EXISTE"/>
    <m/>
    <x v="1"/>
    <m/>
    <x v="3"/>
    <m/>
    <m/>
    <m/>
    <m/>
    <x v="3"/>
    <x v="5"/>
    <m/>
  </r>
  <r>
    <s v="ENERO"/>
    <s v="G0F"/>
    <s v="2T3KF9DV3AW027417"/>
    <s v="AW027417"/>
    <s v="Rav4"/>
    <n v="2010"/>
    <s v="NO"/>
    <s v="SOLO CORREO"/>
    <s v="NA"/>
    <x v="3"/>
    <n v="2023"/>
    <x v="0"/>
    <d v="2023-01-31T00:00:00"/>
    <m/>
    <m/>
    <m/>
    <x v="1"/>
    <x v="7"/>
    <s v="SIN NÚMEROS DE CONTACTO"/>
  </r>
  <r>
    <s v="ENERO"/>
    <s v="G0F"/>
    <s v="2T3KF9DV5AW022428"/>
    <s v="AW022428"/>
    <s v="Rav4"/>
    <n v="2010"/>
    <s v="NO"/>
    <s v="NO EXISTE"/>
    <m/>
    <x v="1"/>
    <m/>
    <x v="3"/>
    <m/>
    <m/>
    <m/>
    <m/>
    <x v="3"/>
    <x v="5"/>
    <m/>
  </r>
  <r>
    <s v="ENERO"/>
    <s v="G0F"/>
    <s v="2T3WF4DV5AW017136"/>
    <s v="AW017136"/>
    <s v="Rav4"/>
    <n v="2010"/>
    <s v="NO"/>
    <s v="NO EXISTE"/>
    <m/>
    <x v="1"/>
    <m/>
    <x v="3"/>
    <m/>
    <m/>
    <m/>
    <m/>
    <x v="3"/>
    <x v="5"/>
    <m/>
  </r>
  <r>
    <s v="ENERO"/>
    <s v="G0F"/>
    <s v="2T3KF9DV9AW024568"/>
    <s v="AW024568"/>
    <s v="Rav4"/>
    <n v="2010"/>
    <s v="NO"/>
    <s v="NO EXISTE"/>
    <m/>
    <x v="1"/>
    <m/>
    <x v="3"/>
    <m/>
    <m/>
    <m/>
    <m/>
    <x v="3"/>
    <x v="5"/>
    <m/>
  </r>
  <r>
    <s v="ENERO"/>
    <s v="G0F"/>
    <s v="2T3ZF33V19W008566"/>
    <s v="9W008566"/>
    <s v="Rav4"/>
    <n v="2009"/>
    <s v="NO"/>
    <s v="SOLO CORREO"/>
    <s v="NA"/>
    <x v="3"/>
    <n v="2023"/>
    <x v="1"/>
    <d v="2023-01-31T00:00:00"/>
    <s v="NO CONTACTADO"/>
    <m/>
    <m/>
    <x v="0"/>
    <x v="7"/>
    <s v="SIN NUMERO DE CONTACTO, ( NO SE PUEDE REALIZAR )"/>
  </r>
  <r>
    <s v="ENERO"/>
    <s v="G0F"/>
    <s v="2T3ZF35V89W004169"/>
    <s v="9W004169"/>
    <s v="Rav4"/>
    <n v="2009"/>
    <s v="NO"/>
    <s v="SI"/>
    <s v="NA"/>
    <x v="3"/>
    <n v="2023"/>
    <x v="2"/>
    <d v="2023-01-31T00:00:00"/>
    <m/>
    <m/>
    <m/>
    <x v="2"/>
    <x v="3"/>
    <s v="Cliente es de guanajuato y acudira a una agencia de esa ciudad"/>
  </r>
  <r>
    <s v="ENERO"/>
    <s v="G0F"/>
    <s v="2T3ZF35VX9W001788"/>
    <s v="9W001788"/>
    <s v="Rav4"/>
    <n v="2009"/>
    <s v="NO"/>
    <s v="NO EXISTE"/>
    <m/>
    <x v="1"/>
    <m/>
    <x v="3"/>
    <m/>
    <m/>
    <m/>
    <m/>
    <x v="3"/>
    <x v="5"/>
    <m/>
  </r>
  <r>
    <s v="ENERO"/>
    <s v="G0F"/>
    <s v="2T3ZF32V29W001725"/>
    <s v="9W001725"/>
    <s v="Rav4"/>
    <n v="2009"/>
    <s v="NO"/>
    <s v="A NOMBRE DE ALECSA/INMOTION"/>
    <m/>
    <x v="1"/>
    <m/>
    <x v="3"/>
    <m/>
    <m/>
    <m/>
    <m/>
    <x v="3"/>
    <x v="5"/>
    <m/>
  </r>
  <r>
    <s v="ENERO"/>
    <s v="G0F"/>
    <s v="2T3ZF35V49W012446"/>
    <s v="9W012446"/>
    <s v="Rav4"/>
    <n v="2009"/>
    <s v="NO"/>
    <s v="NO EXISTE"/>
    <m/>
    <x v="1"/>
    <m/>
    <x v="3"/>
    <m/>
    <m/>
    <m/>
    <m/>
    <x v="3"/>
    <x v="5"/>
    <m/>
  </r>
  <r>
    <s v="ENERO"/>
    <s v="G0F"/>
    <s v="2T3ZF35V59W002654"/>
    <s v="9W002654"/>
    <s v="Rav4"/>
    <n v="2009"/>
    <s v="NO"/>
    <s v="NO EXISTE"/>
    <m/>
    <x v="1"/>
    <m/>
    <x v="3"/>
    <m/>
    <m/>
    <m/>
    <m/>
    <x v="3"/>
    <x v="5"/>
    <m/>
  </r>
  <r>
    <s v="ENERO"/>
    <s v="G0F"/>
    <s v="JTMZF32V69D003538"/>
    <s v="9D003538"/>
    <s v="Rav4"/>
    <n v="2009"/>
    <s v="NO"/>
    <s v="NO EXISTE"/>
    <m/>
    <x v="1"/>
    <m/>
    <x v="3"/>
    <m/>
    <m/>
    <m/>
    <m/>
    <x v="3"/>
    <x v="5"/>
    <m/>
  </r>
  <r>
    <s v="ENERO"/>
    <s v="G0F"/>
    <s v="2T3ZF35V79W002686"/>
    <s v="9W002686"/>
    <s v="Rav4"/>
    <n v="2009"/>
    <s v="NO"/>
    <s v="SI"/>
    <s v="NA"/>
    <x v="3"/>
    <n v="2023"/>
    <x v="4"/>
    <d v="2023-02-01T00:00:00"/>
    <m/>
    <m/>
    <m/>
    <x v="0"/>
    <x v="1"/>
    <s v="TEL MOVIL NO EXISTE Y EL DE CASA NO CONTESTAN "/>
  </r>
  <r>
    <s v="ENERO"/>
    <s v="G0F"/>
    <s v="2T3ZF35V59W009202"/>
    <s v="9W009202"/>
    <s v="Rav4"/>
    <n v="2009"/>
    <s v="NO"/>
    <s v="NO EXISTE"/>
    <m/>
    <x v="1"/>
    <m/>
    <x v="3"/>
    <m/>
    <m/>
    <m/>
    <m/>
    <x v="3"/>
    <x v="5"/>
    <m/>
  </r>
  <r>
    <s v="ENERO"/>
    <s v="G0F"/>
    <s v="2T3ZK32V89W001126"/>
    <s v="9W001126"/>
    <s v="Rav4"/>
    <n v="2009"/>
    <s v="NO"/>
    <s v="NO EXISTE"/>
    <m/>
    <x v="1"/>
    <m/>
    <x v="3"/>
    <m/>
    <m/>
    <m/>
    <m/>
    <x v="3"/>
    <x v="5"/>
    <m/>
  </r>
  <r>
    <s v="ENERO"/>
    <s v="G0F"/>
    <s v="2T3ZK32V99W001538"/>
    <s v="9W001538"/>
    <s v="Rav4"/>
    <n v="2009"/>
    <s v="NO"/>
    <s v="NO EXISTE"/>
    <m/>
    <x v="1"/>
    <m/>
    <x v="3"/>
    <m/>
    <m/>
    <m/>
    <m/>
    <x v="3"/>
    <x v="5"/>
    <m/>
  </r>
  <r>
    <s v="ENERO"/>
    <s v="G0F"/>
    <s v="2T3ZF33V19W006414"/>
    <s v="9W006414"/>
    <s v="Rav4"/>
    <n v="2009"/>
    <s v="NO"/>
    <s v="NO EXISTE"/>
    <m/>
    <x v="1"/>
    <m/>
    <x v="3"/>
    <m/>
    <m/>
    <m/>
    <m/>
    <x v="3"/>
    <x v="5"/>
    <m/>
  </r>
  <r>
    <s v="ENERO"/>
    <s v="G0F"/>
    <s v="JTMZF32V89D004089"/>
    <s v="9D004089"/>
    <s v="Rav4"/>
    <n v="2009"/>
    <s v="NO"/>
    <s v="SI"/>
    <s v="NA"/>
    <x v="3"/>
    <n v="2023"/>
    <x v="0"/>
    <d v="2023-01-31T00:00:00"/>
    <m/>
    <m/>
    <m/>
    <x v="1"/>
    <x v="2"/>
    <s v="NUMERO FUERA DEL ARE DE SERVICIO"/>
  </r>
  <r>
    <s v="ENERO"/>
    <s v="G0F"/>
    <s v="2T3ZK32V59W001553"/>
    <s v="9W001553"/>
    <s v="Rav4"/>
    <n v="2009"/>
    <s v="NO"/>
    <s v="NO EXISTE"/>
    <m/>
    <x v="1"/>
    <m/>
    <x v="3"/>
    <m/>
    <m/>
    <m/>
    <m/>
    <x v="3"/>
    <x v="5"/>
    <m/>
  </r>
  <r>
    <s v="ENERO"/>
    <s v="G0F"/>
    <s v="2T3BK31V19W008888"/>
    <s v="9W008888"/>
    <s v="Rav4"/>
    <n v="2009"/>
    <s v="NO"/>
    <s v="NO EXISTE"/>
    <m/>
    <x v="1"/>
    <m/>
    <x v="3"/>
    <m/>
    <m/>
    <m/>
    <m/>
    <x v="3"/>
    <x v="5"/>
    <m/>
  </r>
  <r>
    <s v="ENERO"/>
    <s v="G0F"/>
    <s v="2T3ZK32V69W001142"/>
    <s v="9W001142"/>
    <s v="Rav4"/>
    <n v="2009"/>
    <s v="NO"/>
    <s v="NO EXISTE"/>
    <m/>
    <x v="1"/>
    <m/>
    <x v="3"/>
    <m/>
    <m/>
    <m/>
    <m/>
    <x v="3"/>
    <x v="5"/>
    <m/>
  </r>
  <r>
    <s v="ENERO"/>
    <s v="G0F"/>
    <s v="2T3ZF33V59W004455"/>
    <s v="9W004455"/>
    <s v="Rav4"/>
    <n v="2009"/>
    <s v="NO"/>
    <s v="A NOMBRE DE ALECSA/INMOTION"/>
    <m/>
    <x v="1"/>
    <m/>
    <x v="3"/>
    <m/>
    <m/>
    <m/>
    <m/>
    <x v="3"/>
    <x v="5"/>
    <m/>
  </r>
  <r>
    <s v="ENERO"/>
    <s v="G0F"/>
    <s v="JTMZF33V89D002163"/>
    <s v="9D002163"/>
    <s v="Rav4"/>
    <n v="2009"/>
    <s v="NO"/>
    <s v="NO EXISTE"/>
    <m/>
    <x v="1"/>
    <m/>
    <x v="3"/>
    <m/>
    <m/>
    <m/>
    <m/>
    <x v="3"/>
    <x v="5"/>
    <m/>
  </r>
  <r>
    <s v="ENERO"/>
    <s v="G0F"/>
    <s v="JTMZD33V386065048"/>
    <s v="86065048"/>
    <s v="Rav4"/>
    <n v="2008"/>
    <s v="NO"/>
    <s v="SI"/>
    <s v="NA"/>
    <x v="3"/>
    <n v="2023"/>
    <x v="1"/>
    <d v="2023-01-31T00:00:00"/>
    <s v="NO CONTACTADO"/>
    <m/>
    <m/>
    <x v="1"/>
    <x v="2"/>
    <s v="Numero fuera de serv, ( NO SE PUEDE REALIZAR )"/>
  </r>
  <r>
    <s v="ENERO"/>
    <s v="G0F"/>
    <s v="JTMZD33V186060804"/>
    <s v="86060804"/>
    <s v="Rav4"/>
    <n v="2008"/>
    <s v="NO"/>
    <s v="SI"/>
    <s v="NA"/>
    <x v="3"/>
    <n v="2023"/>
    <x v="2"/>
    <d v="2023-01-31T00:00:00"/>
    <m/>
    <m/>
    <m/>
    <x v="1"/>
    <x v="14"/>
    <s v="Marcamos de la agencia y nos indican que la empresa quimica del bajio ya cerro"/>
  </r>
  <r>
    <s v="ENERO"/>
    <s v="G0F"/>
    <s v="JTMZD33V586064791"/>
    <s v="86064791"/>
    <s v="Rav4"/>
    <n v="2008"/>
    <s v="NO"/>
    <s v="NO EXISTE"/>
    <m/>
    <x v="1"/>
    <m/>
    <x v="3"/>
    <m/>
    <m/>
    <m/>
    <m/>
    <x v="3"/>
    <x v="5"/>
    <m/>
  </r>
  <r>
    <s v="ENERO"/>
    <s v="G0F"/>
    <s v="JTMZD33V686059650"/>
    <s v="86059650"/>
    <s v="Rav4"/>
    <n v="2008"/>
    <s v="NO"/>
    <s v="NO EXISTE"/>
    <m/>
    <x v="1"/>
    <m/>
    <x v="3"/>
    <m/>
    <m/>
    <m/>
    <m/>
    <x v="3"/>
    <x v="5"/>
    <m/>
  </r>
  <r>
    <s v="ENERO"/>
    <s v="G0F"/>
    <s v="JTMZD35V085088032"/>
    <s v="85088032"/>
    <s v="Rav4"/>
    <n v="2008"/>
    <s v="NO"/>
    <s v="NO EXISTE"/>
    <m/>
    <x v="1"/>
    <m/>
    <x v="3"/>
    <m/>
    <m/>
    <m/>
    <m/>
    <x v="3"/>
    <x v="5"/>
    <m/>
  </r>
  <r>
    <s v="ENERO"/>
    <s v="G0F"/>
    <s v="JTMZD35V785084043"/>
    <s v="85084043"/>
    <s v="Rav4"/>
    <n v="2008"/>
    <s v="NO"/>
    <s v="NO EXISTE"/>
    <m/>
    <x v="1"/>
    <m/>
    <x v="3"/>
    <m/>
    <m/>
    <m/>
    <m/>
    <x v="3"/>
    <x v="5"/>
    <m/>
  </r>
  <r>
    <s v="ENERO"/>
    <s v="G0F"/>
    <s v="JTMBD31V785146855"/>
    <s v="85146855"/>
    <s v="Rav4"/>
    <n v="2008"/>
    <s v="NO"/>
    <s v="NO EXISTE"/>
    <m/>
    <x v="1"/>
    <m/>
    <x v="3"/>
    <m/>
    <m/>
    <m/>
    <m/>
    <x v="3"/>
    <x v="5"/>
    <m/>
  </r>
  <r>
    <s v="ENERO"/>
    <s v="G0F"/>
    <s v="JTMZD31V686053124"/>
    <s v="86053124"/>
    <s v="Rav4"/>
    <n v="2008"/>
    <s v="NO"/>
    <s v="NO EXISTE"/>
    <m/>
    <x v="1"/>
    <m/>
    <x v="3"/>
    <m/>
    <m/>
    <m/>
    <m/>
    <x v="3"/>
    <x v="5"/>
    <m/>
  </r>
  <r>
    <s v="ENERO"/>
    <s v="G0F"/>
    <s v="JTMZD35V885115199"/>
    <s v="85115199"/>
    <s v="Rav4"/>
    <n v="2008"/>
    <s v="NO"/>
    <s v="NO EXISTE"/>
    <m/>
    <x v="1"/>
    <m/>
    <x v="3"/>
    <m/>
    <m/>
    <m/>
    <m/>
    <x v="3"/>
    <x v="5"/>
    <m/>
  </r>
  <r>
    <s v="ENERO"/>
    <s v="G0F"/>
    <s v="JTMZD35V985089700"/>
    <s v="85089700"/>
    <s v="Rav4"/>
    <n v="2008"/>
    <s v="NO"/>
    <s v="SI"/>
    <s v="NA"/>
    <x v="3"/>
    <n v="2023"/>
    <x v="4"/>
    <d v="2023-02-01T00:00:00"/>
    <m/>
    <m/>
    <m/>
    <x v="1"/>
    <x v="2"/>
    <s v="TELEFONO FUERA DE SERVICIO SIN MAS NUMEROS DE CONTACTO"/>
  </r>
  <r>
    <s v="ENERO"/>
    <s v="G0F"/>
    <s v="JTMZD35VX85079046"/>
    <s v="85079046"/>
    <s v="Rav4"/>
    <n v="2008"/>
    <s v="NO"/>
    <s v="NO"/>
    <m/>
    <x v="1"/>
    <m/>
    <x v="3"/>
    <m/>
    <m/>
    <m/>
    <m/>
    <x v="3"/>
    <x v="5"/>
    <m/>
  </r>
  <r>
    <s v="ENERO"/>
    <s v="G0F"/>
    <s v="JTMZD31V485078979"/>
    <s v="85078979"/>
    <s v="Rav4"/>
    <n v="2008"/>
    <s v="NO"/>
    <s v="NO EXISTE"/>
    <m/>
    <x v="1"/>
    <m/>
    <x v="3"/>
    <m/>
    <m/>
    <m/>
    <m/>
    <x v="3"/>
    <x v="5"/>
    <m/>
  </r>
  <r>
    <s v="ENERO"/>
    <s v="G0F"/>
    <s v="JTMZD31V185084903"/>
    <s v="85084903"/>
    <s v="Rav4"/>
    <n v="2008"/>
    <s v="NO"/>
    <s v="NO"/>
    <m/>
    <x v="1"/>
    <m/>
    <x v="3"/>
    <m/>
    <m/>
    <m/>
    <m/>
    <x v="3"/>
    <x v="5"/>
    <m/>
  </r>
  <r>
    <s v="ENERO"/>
    <s v="G0F"/>
    <s v="JTMZD31V986057863"/>
    <s v="86057863"/>
    <s v="Rav4"/>
    <n v="2008"/>
    <s v="NO"/>
    <s v="NO EXISTE"/>
    <m/>
    <x v="1"/>
    <m/>
    <x v="3"/>
    <m/>
    <m/>
    <m/>
    <m/>
    <x v="3"/>
    <x v="5"/>
    <m/>
  </r>
  <r>
    <s v="ENERO"/>
    <s v="G0F"/>
    <s v="JTMZD31VX86066927"/>
    <s v="86066927"/>
    <s v="Rav4"/>
    <n v="2008"/>
    <s v="NO"/>
    <s v="NO EXISTE"/>
    <m/>
    <x v="1"/>
    <m/>
    <x v="3"/>
    <m/>
    <m/>
    <m/>
    <m/>
    <x v="3"/>
    <x v="5"/>
    <m/>
  </r>
  <r>
    <s v="ENERO"/>
    <s v="G0F"/>
    <s v="JTMZD33V186062567"/>
    <s v="86062567"/>
    <s v="Rav4"/>
    <n v="2008"/>
    <s v="NO"/>
    <s v="NO EXISTE"/>
    <m/>
    <x v="1"/>
    <m/>
    <x v="3"/>
    <m/>
    <m/>
    <m/>
    <m/>
    <x v="3"/>
    <x v="5"/>
    <m/>
  </r>
  <r>
    <s v="ENERO"/>
    <s v="G0F"/>
    <s v="JTMZD33V886063831"/>
    <s v="86063831"/>
    <s v="Rav4"/>
    <n v="2008"/>
    <s v="NO"/>
    <s v="SI"/>
    <s v="NA"/>
    <x v="3"/>
    <n v="2023"/>
    <x v="0"/>
    <d v="2023-01-31T00:00:00"/>
    <m/>
    <m/>
    <m/>
    <x v="0"/>
    <x v="0"/>
    <s v="NO CONTESTA"/>
  </r>
  <r>
    <s v="ENERO"/>
    <s v="G0F"/>
    <s v="JTMZD35V085086197"/>
    <s v="85086197"/>
    <s v="Rav4"/>
    <n v="2008"/>
    <s v="NO"/>
    <s v="NO EXISTE"/>
    <m/>
    <x v="1"/>
    <m/>
    <x v="3"/>
    <m/>
    <m/>
    <m/>
    <m/>
    <x v="3"/>
    <x v="5"/>
    <m/>
  </r>
  <r>
    <s v="ENERO"/>
    <s v="G0F"/>
    <s v="JTMZD35V185100110"/>
    <s v="85100110"/>
    <s v="Rav4"/>
    <n v="2008"/>
    <s v="NO"/>
    <s v="NO EXISTE"/>
    <m/>
    <x v="1"/>
    <m/>
    <x v="3"/>
    <m/>
    <m/>
    <m/>
    <m/>
    <x v="3"/>
    <x v="5"/>
    <m/>
  </r>
  <r>
    <s v="ENERO"/>
    <s v="G0F"/>
    <s v="JTMZD31V685085741"/>
    <s v="85085741"/>
    <s v="Rav4"/>
    <n v="2008"/>
    <s v="NO"/>
    <s v="SI"/>
    <s v="NA"/>
    <x v="3"/>
    <n v="2023"/>
    <x v="1"/>
    <d v="2023-01-31T00:00:00"/>
    <s v="INACTIVO"/>
    <m/>
    <m/>
    <x v="1"/>
    <x v="18"/>
    <s v="NUMERO EQUIVOCADO"/>
  </r>
  <r>
    <s v="ENERO"/>
    <s v="G0F"/>
    <s v="JTMZD33V586057310"/>
    <s v="86057310"/>
    <s v="Rav4"/>
    <n v="2008"/>
    <s v="NO"/>
    <s v="SI"/>
    <s v="NA"/>
    <x v="3"/>
    <n v="2023"/>
    <x v="2"/>
    <d v="2023-01-31T00:00:00"/>
    <m/>
    <m/>
    <m/>
    <x v="1"/>
    <x v="2"/>
    <s v="Campaña G0V NO SE PUEDE REALIZAR FALTA DE HERRAMIENTA Enviamos para ofrecer la Campañ G0F pero numero se encuentra inactivo"/>
  </r>
  <r>
    <s v="ENERO"/>
    <s v="G0F"/>
    <s v="JTMZD33V485079501"/>
    <s v="85079501"/>
    <s v="Rav4"/>
    <n v="2008"/>
    <s v="NO"/>
    <s v="SI"/>
    <s v="NA"/>
    <x v="3"/>
    <n v="2023"/>
    <x v="4"/>
    <d v="2023-02-02T00:00:00"/>
    <m/>
    <m/>
    <m/>
    <x v="0"/>
    <x v="0"/>
    <s v="NO CONTESTA "/>
  </r>
  <r>
    <s v="ENERO"/>
    <s v="G0F"/>
    <s v="JTMZD33V786064162"/>
    <s v="86064162"/>
    <s v="Rav4"/>
    <n v="2008"/>
    <s v="NO"/>
    <s v="SI"/>
    <s v="NA"/>
    <x v="3"/>
    <n v="2023"/>
    <x v="0"/>
    <d v="2023-01-31T00:00:00"/>
    <m/>
    <m/>
    <m/>
    <x v="1"/>
    <x v="18"/>
    <s v="NÚMERO DE TELEFONO NO EXISTE"/>
  </r>
  <r>
    <s v="ENERO"/>
    <s v="G0F"/>
    <s v="JTMZD35V285089988"/>
    <s v="85089988"/>
    <s v="Rav4"/>
    <n v="2008"/>
    <s v="NO"/>
    <s v="SOLO CORREO"/>
    <s v="NA"/>
    <x v="3"/>
    <n v="2023"/>
    <x v="1"/>
    <d v="2023-01-31T00:00:00"/>
    <s v="NO CONTACTADO"/>
    <m/>
    <m/>
    <x v="0"/>
    <x v="7"/>
    <s v="SIN NUMERO DE CONTACTO, ( NO SE PUEDE REALIZAR )"/>
  </r>
  <r>
    <s v="ENERO"/>
    <s v="G0F"/>
    <s v="JTMZD35V385080877"/>
    <s v="85080877"/>
    <s v="Rav4"/>
    <n v="2008"/>
    <s v="NO"/>
    <s v="SI"/>
    <s v="NA"/>
    <x v="3"/>
    <n v="2023"/>
    <x v="2"/>
    <d v="2023-01-31T00:00:00"/>
    <m/>
    <m/>
    <m/>
    <x v="1"/>
    <x v="7"/>
    <s v="Sin numeros de Contacto en kepler"/>
  </r>
  <r>
    <s v="ENERO"/>
    <s v="G0F"/>
    <s v="JTMZD35V085087026"/>
    <s v="85087026"/>
    <s v="Rav4"/>
    <n v="2008"/>
    <s v="NO"/>
    <s v="SI"/>
    <s v="NA"/>
    <x v="3"/>
    <n v="2023"/>
    <x v="4"/>
    <d v="2023-02-02T00:00:00"/>
    <m/>
    <m/>
    <m/>
    <x v="0"/>
    <x v="0"/>
    <s v="NO HAY RESPESTA ES EL UNICO TELEFONO "/>
  </r>
  <r>
    <s v="ENERO"/>
    <s v="G0F"/>
    <s v="JTMZD35V285078814"/>
    <s v="85078814"/>
    <s v="Rav4"/>
    <n v="2008"/>
    <s v="NO"/>
    <s v="NO EXISTE"/>
    <m/>
    <x v="1"/>
    <m/>
    <x v="3"/>
    <m/>
    <m/>
    <m/>
    <m/>
    <x v="3"/>
    <x v="5"/>
    <m/>
  </r>
  <r>
    <s v="ENERO"/>
    <s v="G0F"/>
    <s v="JTMZD35V485099566"/>
    <s v="85099566"/>
    <s v="Rav4"/>
    <n v="2008"/>
    <s v="NO"/>
    <s v="NO EXISTE"/>
    <m/>
    <x v="1"/>
    <m/>
    <x v="3"/>
    <m/>
    <m/>
    <m/>
    <m/>
    <x v="3"/>
    <x v="5"/>
    <m/>
  </r>
  <r>
    <s v="ENERO"/>
    <s v="G0F"/>
    <s v="JTMZD35V785086763"/>
    <s v="85086763"/>
    <s v="Rav4"/>
    <n v="2008"/>
    <s v="NO"/>
    <s v="NO EXISTE"/>
    <m/>
    <x v="1"/>
    <m/>
    <x v="3"/>
    <m/>
    <m/>
    <m/>
    <m/>
    <x v="3"/>
    <x v="5"/>
    <m/>
  </r>
  <r>
    <s v="ENERO"/>
    <s v="G0F"/>
    <s v="JTMZD31V985078394"/>
    <s v="85078394"/>
    <s v="Rav4"/>
    <n v="2008"/>
    <s v="NO"/>
    <s v="NO EXISTE"/>
    <m/>
    <x v="1"/>
    <m/>
    <x v="3"/>
    <m/>
    <m/>
    <m/>
    <m/>
    <x v="3"/>
    <x v="5"/>
    <m/>
  </r>
  <r>
    <s v="ENERO"/>
    <s v="G0F"/>
    <s v="JTMZD31V485081980"/>
    <s v="85081980"/>
    <s v="Rav4"/>
    <n v="2008"/>
    <s v="NO"/>
    <s v="NO EXISTE"/>
    <m/>
    <x v="1"/>
    <m/>
    <x v="3"/>
    <m/>
    <m/>
    <m/>
    <m/>
    <x v="3"/>
    <x v="5"/>
    <m/>
  </r>
  <r>
    <s v="ENERO"/>
    <s v="G0F"/>
    <s v="JTMZD33V085088079"/>
    <s v="85088079"/>
    <s v="Rav4"/>
    <n v="2008"/>
    <s v="NO"/>
    <s v="SI"/>
    <s v="NA"/>
    <x v="3"/>
    <n v="2023"/>
    <x v="0"/>
    <d v="2023-01-31T00:00:00"/>
    <m/>
    <m/>
    <m/>
    <x v="2"/>
    <x v="4"/>
    <s v="1- SE LE ENVIO WHATS APP"/>
  </r>
  <r>
    <s v="ENERO"/>
    <s v="G0F"/>
    <s v="JTMZD33V586060417"/>
    <s v="86060417"/>
    <s v="Rav4"/>
    <n v="2008"/>
    <s v="NO"/>
    <s v="NO EXISTE"/>
    <m/>
    <x v="1"/>
    <m/>
    <x v="3"/>
    <m/>
    <m/>
    <m/>
    <m/>
    <x v="3"/>
    <x v="5"/>
    <m/>
  </r>
  <r>
    <s v="ENERO"/>
    <s v="G0F"/>
    <s v="JTMZD35V085081047"/>
    <s v="85081047"/>
    <s v="Rav4"/>
    <n v="2008"/>
    <s v="NO"/>
    <s v="SOLO CORREO"/>
    <s v="NA"/>
    <x v="3"/>
    <n v="2023"/>
    <x v="1"/>
    <d v="2023-01-31T00:00:00"/>
    <s v="NO CONTACTADO"/>
    <m/>
    <m/>
    <x v="0"/>
    <x v="7"/>
    <s v="SIN NUMERO DE CONTACTO, ( NO SE PUEDE REALIZAR )"/>
  </r>
  <r>
    <s v="ENERO"/>
    <s v="G0F"/>
    <s v="JTMZD35V385088980"/>
    <s v="85088980"/>
    <s v="Rav4"/>
    <n v="2008"/>
    <s v="NO"/>
    <s v="SI"/>
    <d v="2020-10-05T00:00:00"/>
    <x v="3"/>
    <n v="2023"/>
    <x v="2"/>
    <d v="2023-01-31T00:00:00"/>
    <m/>
    <m/>
    <m/>
    <x v="2"/>
    <x v="4"/>
    <s v="Se envia msj de campaña"/>
  </r>
  <r>
    <s v="ENERO"/>
    <s v="G0F"/>
    <s v="JTMZD35V485081245"/>
    <s v="85081245"/>
    <s v="Rav4"/>
    <n v="2008"/>
    <s v="NO"/>
    <s v="NO EXISTE"/>
    <m/>
    <x v="1"/>
    <m/>
    <x v="3"/>
    <m/>
    <m/>
    <m/>
    <m/>
    <x v="3"/>
    <x v="5"/>
    <m/>
  </r>
  <r>
    <s v="ENERO"/>
    <s v="G0F"/>
    <s v="JTMZD33V375038274"/>
    <s v="75038274"/>
    <s v="Rav4"/>
    <n v="2007"/>
    <s v="NO"/>
    <s v="NO EXISTE"/>
    <m/>
    <x v="1"/>
    <m/>
    <x v="3"/>
    <m/>
    <m/>
    <m/>
    <m/>
    <x v="3"/>
    <x v="5"/>
    <m/>
  </r>
  <r>
    <s v="ENERO"/>
    <s v="G0F"/>
    <s v="JTMZD33V575049020"/>
    <s v="75049020"/>
    <s v="Rav4"/>
    <n v="2007"/>
    <s v="NO"/>
    <s v="NO EXISTE"/>
    <m/>
    <x v="1"/>
    <m/>
    <x v="3"/>
    <m/>
    <m/>
    <m/>
    <m/>
    <x v="3"/>
    <x v="5"/>
    <m/>
  </r>
  <r>
    <s v="ENERO"/>
    <s v="G0F"/>
    <s v="JTMZD33V575052936"/>
    <s v="75052936"/>
    <s v="Rav4"/>
    <n v="2007"/>
    <s v="NO"/>
    <s v="NO EXISTE"/>
    <m/>
    <x v="1"/>
    <m/>
    <x v="3"/>
    <m/>
    <m/>
    <m/>
    <m/>
    <x v="3"/>
    <x v="5"/>
    <m/>
  </r>
  <r>
    <s v="ENERO"/>
    <s v="G0F"/>
    <s v="JTMZD33V176038378"/>
    <s v="76038378"/>
    <s v="Rav4"/>
    <n v="2007"/>
    <s v="NO"/>
    <s v="SI"/>
    <s v="NA"/>
    <x v="3"/>
    <n v="2023"/>
    <x v="4"/>
    <d v="2023-02-02T00:00:00"/>
    <m/>
    <m/>
    <m/>
    <x v="0"/>
    <x v="0"/>
    <s v="NO HAY RESPESTA ES EL UNICO TELEFONO "/>
  </r>
  <r>
    <s v="ENERO"/>
    <s v="G0F"/>
    <s v="JTMZD33V376024241"/>
    <s v="76024241"/>
    <s v="Rav4"/>
    <n v="2007"/>
    <s v="NO"/>
    <s v="NO EXISTE"/>
    <m/>
    <x v="1"/>
    <m/>
    <x v="3"/>
    <m/>
    <m/>
    <m/>
    <m/>
    <x v="3"/>
    <x v="5"/>
    <m/>
  </r>
  <r>
    <s v="ENERO"/>
    <s v="G0F"/>
    <s v="JTMZD33V575076296"/>
    <s v="75076296"/>
    <s v="Rav4"/>
    <n v="2007"/>
    <s v="NO"/>
    <s v="NO EXISTE"/>
    <m/>
    <x v="1"/>
    <m/>
    <x v="3"/>
    <m/>
    <m/>
    <m/>
    <m/>
    <x v="3"/>
    <x v="5"/>
    <m/>
  </r>
  <r>
    <s v="ENERO"/>
    <s v="G0F"/>
    <s v="JTMZD33V876052889"/>
    <s v="76052889"/>
    <s v="Rav4"/>
    <n v="2007"/>
    <s v="NO"/>
    <s v="NO EXISTE"/>
    <m/>
    <x v="1"/>
    <m/>
    <x v="3"/>
    <m/>
    <m/>
    <m/>
    <m/>
    <x v="3"/>
    <x v="5"/>
    <m/>
  </r>
  <r>
    <s v="ENERO"/>
    <s v="G0F"/>
    <s v="JTMZD35V375043388"/>
    <s v="75043388"/>
    <s v="Rav4"/>
    <n v="2007"/>
    <s v="NO"/>
    <s v="NO EXISTE"/>
    <m/>
    <x v="1"/>
    <m/>
    <x v="3"/>
    <m/>
    <m/>
    <m/>
    <m/>
    <x v="3"/>
    <x v="5"/>
    <m/>
  </r>
  <r>
    <s v="ENERO"/>
    <s v="G0F"/>
    <s v="JTMZD35V675047953"/>
    <s v="75047953"/>
    <s v="Rav4"/>
    <n v="2007"/>
    <s v="NO"/>
    <s v="SI"/>
    <s v="NA"/>
    <x v="3"/>
    <n v="2023"/>
    <x v="0"/>
    <d v="2023-01-31T00:00:00"/>
    <m/>
    <m/>
    <m/>
    <x v="0"/>
    <x v="2"/>
    <s v="1- NÚMERO FUERA DEL AREA DE SERVICIO."/>
  </r>
  <r>
    <s v="ENERO"/>
    <s v="G0F"/>
    <s v="JTMZD35V875034704"/>
    <s v="75034704"/>
    <s v="Rav4"/>
    <n v="2007"/>
    <s v="NO"/>
    <s v="SI"/>
    <s v="NA"/>
    <x v="3"/>
    <n v="2023"/>
    <x v="1"/>
    <d v="2023-01-31T00:00:00"/>
    <s v="INACTIVO"/>
    <m/>
    <m/>
    <x v="1"/>
    <x v="15"/>
    <s v="Lo vendió"/>
  </r>
  <r>
    <s v="ENERO"/>
    <s v="G0F"/>
    <s v="JTMZD35V875044245"/>
    <s v="75044245"/>
    <s v="Rav4"/>
    <n v="2007"/>
    <s v="NO"/>
    <s v="NO EXISTE"/>
    <m/>
    <x v="1"/>
    <m/>
    <x v="3"/>
    <m/>
    <m/>
    <m/>
    <m/>
    <x v="3"/>
    <x v="5"/>
    <m/>
  </r>
  <r>
    <s v="ENERO"/>
    <s v="G0F"/>
    <s v="JTMZD33V976047846"/>
    <s v="76047846"/>
    <s v="Rav4"/>
    <n v="2007"/>
    <s v="NO"/>
    <s v="NO EXISTE"/>
    <m/>
    <x v="1"/>
    <m/>
    <x v="3"/>
    <m/>
    <m/>
    <m/>
    <m/>
    <x v="3"/>
    <x v="5"/>
    <m/>
  </r>
  <r>
    <s v="ENERO"/>
    <s v="G0F"/>
    <s v="JTMZD35V575041335"/>
    <s v="75041335"/>
    <s v="Rav4"/>
    <n v="2007"/>
    <s v="NO"/>
    <s v="NO EXISTE"/>
    <m/>
    <x v="1"/>
    <m/>
    <x v="3"/>
    <m/>
    <m/>
    <m/>
    <m/>
    <x v="3"/>
    <x v="5"/>
    <m/>
  </r>
  <r>
    <s v="ENERO"/>
    <s v="G0F"/>
    <s v="JTMZD35V175058360"/>
    <s v="75058360"/>
    <s v="Rav4"/>
    <n v="2007"/>
    <s v="NO"/>
    <s v="NO EXISTE"/>
    <m/>
    <x v="1"/>
    <m/>
    <x v="3"/>
    <m/>
    <m/>
    <m/>
    <m/>
    <x v="3"/>
    <x v="5"/>
    <m/>
  </r>
  <r>
    <s v="ENERO"/>
    <s v="G0F"/>
    <s v="JTMZD35V375056321"/>
    <s v="75056321"/>
    <s v="Rav4"/>
    <n v="2007"/>
    <s v="NO"/>
    <s v="NO EXISTE"/>
    <m/>
    <x v="1"/>
    <m/>
    <x v="3"/>
    <m/>
    <m/>
    <m/>
    <m/>
    <x v="3"/>
    <x v="5"/>
    <m/>
  </r>
  <r>
    <s v="ENERO"/>
    <s v="G0F"/>
    <s v="JTMZD33VX76046723"/>
    <s v="76046723"/>
    <s v="Rav4"/>
    <n v="2007"/>
    <s v="SI"/>
    <s v="….."/>
    <m/>
    <x v="1"/>
    <m/>
    <x v="3"/>
    <m/>
    <m/>
    <m/>
    <m/>
    <x v="3"/>
    <x v="5"/>
    <m/>
  </r>
  <r>
    <s v="ENERO"/>
    <s v="G0F"/>
    <s v="JTMZD35V275037081"/>
    <s v="75037081"/>
    <s v="Rav4"/>
    <n v="2007"/>
    <s v="NO"/>
    <s v="NO EXISTE"/>
    <m/>
    <x v="1"/>
    <m/>
    <x v="3"/>
    <m/>
    <m/>
    <m/>
    <m/>
    <x v="3"/>
    <x v="5"/>
    <m/>
  </r>
  <r>
    <s v="ENERO"/>
    <s v="G0F"/>
    <s v="JTMZD35V775051350"/>
    <s v="75051350"/>
    <s v="Rav4"/>
    <n v="2007"/>
    <s v="NO"/>
    <s v="NO EXISTE"/>
    <m/>
    <x v="1"/>
    <m/>
    <x v="3"/>
    <m/>
    <m/>
    <m/>
    <m/>
    <x v="3"/>
    <x v="5"/>
    <m/>
  </r>
  <r>
    <s v="ENERO"/>
    <s v="G0F"/>
    <s v="JTMZD35V275063809"/>
    <s v="75063809"/>
    <s v="Rav4"/>
    <n v="2007"/>
    <s v="NO"/>
    <s v="NO EXISTE"/>
    <m/>
    <x v="1"/>
    <m/>
    <x v="3"/>
    <m/>
    <m/>
    <m/>
    <m/>
    <x v="3"/>
    <x v="5"/>
    <m/>
  </r>
  <r>
    <s v="ENERO"/>
    <s v="G0F"/>
    <s v="JTMZD35V675060315"/>
    <s v="75060315"/>
    <s v="Rav4"/>
    <n v="2007"/>
    <s v="NO"/>
    <s v="NO EXISTE"/>
    <m/>
    <x v="1"/>
    <m/>
    <x v="3"/>
    <m/>
    <m/>
    <m/>
    <m/>
    <x v="3"/>
    <x v="5"/>
    <m/>
  </r>
  <r>
    <s v="ENERO"/>
    <s v="20TA02"/>
    <s v="MR0EX8DD9K0260611"/>
    <s v="K0260611"/>
    <s v="Hilux D Cab"/>
    <n v="2019"/>
    <s v="NO"/>
    <s v="NO EXISTE"/>
    <m/>
    <x v="1"/>
    <m/>
    <x v="3"/>
    <m/>
    <m/>
    <m/>
    <m/>
    <x v="3"/>
    <x v="5"/>
    <m/>
  </r>
  <r>
    <s v="ENERO"/>
    <s v="20TA02"/>
    <s v="MR0EX8DD3K0260068"/>
    <s v="K0260068"/>
    <s v="Hilux D Cab"/>
    <n v="2019"/>
    <s v="NO"/>
    <s v="SI"/>
    <d v="2019-03-19T00:00:00"/>
    <x v="3"/>
    <n v="2023"/>
    <x v="2"/>
    <d v="2023-01-31T00:00:00"/>
    <m/>
    <m/>
    <m/>
    <x v="1"/>
    <x v="2"/>
    <s v="Marcamos de la agencia y nos direcciona a numero fuera de area"/>
  </r>
  <r>
    <s v="ENERO"/>
    <s v="20TA02"/>
    <s v="MR0EX8DDXK0265588"/>
    <s v="K0265588"/>
    <s v="Hilux D Cab"/>
    <n v="2019"/>
    <s v="NO"/>
    <s v="SOLO CORREO"/>
    <s v="NA"/>
    <x v="3"/>
    <n v="2023"/>
    <x v="4"/>
    <d v="2023-02-02T00:00:00"/>
    <m/>
    <m/>
    <m/>
    <x v="1"/>
    <x v="7"/>
    <s v="Sin numeros de Contacto en kepler, CORREO MAL"/>
  </r>
  <r>
    <s v="ENERO"/>
    <s v="20TA02"/>
    <s v="MR0EX8DD0K0260271"/>
    <s v="K0260271"/>
    <s v="Hilux D Cab"/>
    <n v="2019"/>
    <s v="NO"/>
    <s v="SI"/>
    <d v="2021-01-06T00:00:00"/>
    <x v="3"/>
    <n v="2023"/>
    <x v="0"/>
    <d v="2023-01-31T00:00:00"/>
    <m/>
    <m/>
    <m/>
    <x v="5"/>
    <x v="4"/>
    <s v="1- SE LE ENVIO WHATS APP, 2- se agendo cita para el 07/02/2023 folio: 111603"/>
  </r>
  <r>
    <s v="ENERO"/>
    <s v="20TA02"/>
    <s v="MR0EX8DD3K0265187"/>
    <s v="K0265187"/>
    <s v="Hilux D Cab"/>
    <n v="2019"/>
    <s v="NO"/>
    <s v="SI"/>
    <d v="2020-03-09T00:00:00"/>
    <x v="3"/>
    <n v="2023"/>
    <x v="1"/>
    <d v="2023-01-30T00:00:00"/>
    <s v="CONTACTADO"/>
    <m/>
    <m/>
    <x v="1"/>
    <x v="3"/>
    <s v="LA UNIDAD ESTA EN OTRO ESTADO"/>
  </r>
  <r>
    <s v="ENERO"/>
    <s v="20TA02"/>
    <s v="MR0EX8DD4K0260189"/>
    <s v="K0260189"/>
    <s v="Hilux D Cab"/>
    <n v="2019"/>
    <s v="NO"/>
    <s v="NO"/>
    <m/>
    <x v="1"/>
    <m/>
    <x v="3"/>
    <m/>
    <m/>
    <m/>
    <m/>
    <x v="3"/>
    <x v="5"/>
    <m/>
  </r>
  <r>
    <s v="ENERO"/>
    <s v="20TA02"/>
    <s v="MR0EX8DD5K0260069"/>
    <s v="K0260069"/>
    <s v="Hilux D Cab"/>
    <n v="2019"/>
    <s v="NO"/>
    <s v="SI"/>
    <s v="NA"/>
    <x v="3"/>
    <n v="2023"/>
    <x v="2"/>
    <d v="2023-01-31T00:00:00"/>
    <m/>
    <m/>
    <m/>
    <x v="1"/>
    <x v="22"/>
    <s v="Marcamos de la agencia y nos indican que esta unidad ya no la tienen que sufrio un sinistro"/>
  </r>
  <r>
    <s v="ENERO"/>
    <s v="20TA02"/>
    <s v="MR0EX8DD8K0185853"/>
    <s v="K0185853"/>
    <s v="Hilux D Cab"/>
    <n v="2019"/>
    <s v="NO"/>
    <s v="SI"/>
    <s v="NA"/>
    <x v="3"/>
    <n v="2023"/>
    <x v="4"/>
    <d v="2023-02-02T00:00:00"/>
    <m/>
    <m/>
    <m/>
    <x v="0"/>
    <x v="0"/>
    <s v="NO TIENE OTRO NUMERO ADICIONAL "/>
  </r>
  <r>
    <s v="ENERO"/>
    <s v="20TA02"/>
    <s v="MR0EX8CB1K1406008"/>
    <s v="K1406008"/>
    <s v="Hilux B/C"/>
    <n v="2019"/>
    <s v="NO"/>
    <s v="SI"/>
    <s v="NA"/>
    <x v="3"/>
    <n v="2023"/>
    <x v="0"/>
    <d v="2023-01-31T00:00:00"/>
    <m/>
    <m/>
    <m/>
    <x v="2"/>
    <x v="4"/>
    <s v="1- SE LE ENVIO WHATS APP"/>
  </r>
  <r>
    <s v="ENERO"/>
    <s v="20TA02"/>
    <s v="MR0EX8CB2K1403473"/>
    <s v="K1403473"/>
    <s v="Hilux B/C"/>
    <n v="2019"/>
    <s v="NO"/>
    <s v="SI"/>
    <s v="NA"/>
    <x v="3"/>
    <n v="2023"/>
    <x v="1"/>
    <d v="2023-01-30T00:00:00"/>
    <s v="NO CONTACTADO"/>
    <m/>
    <m/>
    <x v="0"/>
    <x v="2"/>
    <s v="Numero fuera de serv"/>
  </r>
  <r>
    <s v="ENERO"/>
    <s v="20TA02"/>
    <s v="MR0EX8CB5K1405721"/>
    <s v="K1405721"/>
    <s v="Hilux B/C"/>
    <n v="2019"/>
    <s v="NO"/>
    <s v="SI"/>
    <s v="NA"/>
    <x v="3"/>
    <n v="2023"/>
    <x v="2"/>
    <d v="2023-01-31T00:00:00"/>
    <m/>
    <m/>
    <m/>
    <x v="2"/>
    <x v="16"/>
    <s v="Marcamos de la agencia y el cliente nos indica que ahorita no les interesa el servicio"/>
  </r>
  <r>
    <s v="ENERO"/>
    <s v="20TA02"/>
    <s v="MR0EX8CB1K1406476"/>
    <s v="K1406476"/>
    <s v="Hilux B/C"/>
    <n v="2019"/>
    <s v="NO"/>
    <s v="SI"/>
    <d v="2020-02-14T00:00:00"/>
    <x v="3"/>
    <n v="2023"/>
    <x v="4"/>
    <d v="2023-02-02T00:00:00"/>
    <m/>
    <m/>
    <m/>
    <x v="2"/>
    <x v="4"/>
    <s v="MRS 1"/>
  </r>
  <r>
    <s v="ENERO"/>
    <s v="20TA02"/>
    <s v="MR0EX8CB2K1403876"/>
    <s v="K1403876"/>
    <s v="Hilux B/C"/>
    <n v="2019"/>
    <s v="NO"/>
    <s v="SI"/>
    <s v="NA"/>
    <x v="3"/>
    <n v="2023"/>
    <x v="0"/>
    <d v="2023-01-31T00:00:00"/>
    <m/>
    <m/>
    <m/>
    <x v="2"/>
    <x v="4"/>
    <s v="1- SE LE ENVIO WHATS APP"/>
  </r>
  <r>
    <s v="ENERO"/>
    <s v="20TA02"/>
    <s v="MR0EX8CB3K1402901"/>
    <s v="K1402901"/>
    <s v="Hilux B/C"/>
    <n v="2019"/>
    <s v="NO"/>
    <s v="SI"/>
    <d v="2019-07-04T00:00:00"/>
    <x v="3"/>
    <n v="2023"/>
    <x v="1"/>
    <d v="2023-01-30T00:00:00"/>
    <s v="NO CONTACTADO"/>
    <m/>
    <m/>
    <x v="0"/>
    <x v="1"/>
    <s v="no tiene whtas, manda a buzon"/>
  </r>
  <r>
    <s v="ENERO"/>
    <s v="20TA02"/>
    <s v="MR0EX8CB4K1404950"/>
    <s v="K1404950"/>
    <s v="Hilux B/C"/>
    <n v="2019"/>
    <s v="NO"/>
    <s v="NO EXISTE"/>
    <m/>
    <x v="1"/>
    <m/>
    <x v="3"/>
    <m/>
    <m/>
    <m/>
    <m/>
    <x v="3"/>
    <x v="5"/>
    <m/>
  </r>
  <r>
    <s v="ENERO"/>
    <s v="20TA02"/>
    <s v="MR0EX8CB8K1405695"/>
    <s v="K1405695"/>
    <s v="Hilux B/C"/>
    <n v="2019"/>
    <s v="NO"/>
    <s v="SI"/>
    <d v="2019-05-30T00:00:00"/>
    <x v="3"/>
    <n v="2023"/>
    <x v="2"/>
    <d v="2023-01-31T00:00:00"/>
    <m/>
    <m/>
    <m/>
    <x v="2"/>
    <x v="18"/>
    <s v="Marcamos de la agencia y nos indican que el numero esta equivocado pero enviamos msj"/>
  </r>
  <r>
    <s v="ENERO"/>
    <s v="20TA02"/>
    <s v="MR0EX8CB9K1406211"/>
    <s v="K1406211"/>
    <s v="Hilux B/C"/>
    <n v="2019"/>
    <s v="NO"/>
    <s v="NO EXISTE"/>
    <m/>
    <x v="1"/>
    <m/>
    <x v="3"/>
    <m/>
    <m/>
    <m/>
    <m/>
    <x v="3"/>
    <x v="5"/>
    <m/>
  </r>
  <r>
    <s v="ENERO"/>
    <s v="20TA02"/>
    <s v="MR0EX8CB0K1405139"/>
    <s v="K1405139"/>
    <s v="Hilux B/C"/>
    <n v="2019"/>
    <s v="NO"/>
    <s v="NO EXISTE"/>
    <m/>
    <x v="1"/>
    <m/>
    <x v="3"/>
    <m/>
    <m/>
    <m/>
    <m/>
    <x v="3"/>
    <x v="5"/>
    <m/>
  </r>
  <r>
    <s v="ENERO"/>
    <s v="20TA02"/>
    <s v="MR0EX8CB1K1403805"/>
    <s v="K1403805"/>
    <s v="Hilux B/C"/>
    <n v="2019"/>
    <s v="NO"/>
    <s v="SI"/>
    <s v="NA"/>
    <x v="3"/>
    <n v="2023"/>
    <x v="4"/>
    <d v="2023-02-02T00:00:00"/>
    <m/>
    <m/>
    <m/>
    <x v="2"/>
    <x v="10"/>
    <s v="SE DEJO RECADO "/>
  </r>
  <r>
    <s v="ENERO"/>
    <s v="20TA02"/>
    <s v="MR0EX8CB9K1404670"/>
    <s v="K1404670"/>
    <s v="Hilux B/C"/>
    <n v="2019"/>
    <s v="NO"/>
    <s v="SI"/>
    <s v="NA"/>
    <x v="3"/>
    <n v="2023"/>
    <x v="0"/>
    <d v="2023-01-31T00:00:00"/>
    <m/>
    <m/>
    <m/>
    <x v="2"/>
    <x v="4"/>
    <s v="1- SE LE ENVIO WHATS APP"/>
  </r>
  <r>
    <s v="ENERO"/>
    <s v="20TA02"/>
    <s v="MR0EX8CB8K1403770"/>
    <s v="K1403770"/>
    <s v="Hilux B/C"/>
    <n v="2019"/>
    <s v="NO"/>
    <s v="NO EXISTE"/>
    <m/>
    <x v="1"/>
    <m/>
    <x v="3"/>
    <m/>
    <m/>
    <m/>
    <m/>
    <x v="3"/>
    <x v="5"/>
    <m/>
  </r>
  <r>
    <s v="ENERO"/>
    <s v="20TA02"/>
    <s v="MR0EX8CB9K1404667"/>
    <s v="K1404667"/>
    <s v="Hilux B/C"/>
    <n v="2019"/>
    <s v="NO"/>
    <s v="NO EXISTE"/>
    <m/>
    <x v="1"/>
    <m/>
    <x v="3"/>
    <m/>
    <m/>
    <m/>
    <m/>
    <x v="3"/>
    <x v="5"/>
    <m/>
  </r>
  <r>
    <s v="ENERO"/>
    <s v="20TA02"/>
    <s v="MR0EX8CB9K1405365"/>
    <s v="K1405365"/>
    <s v="Hilux B/C"/>
    <n v="2019"/>
    <s v="NO"/>
    <s v="NO EXISTE"/>
    <m/>
    <x v="1"/>
    <m/>
    <x v="3"/>
    <m/>
    <m/>
    <m/>
    <m/>
    <x v="3"/>
    <x v="5"/>
    <m/>
  </r>
  <r>
    <s v="ENERO"/>
    <s v="20TA02"/>
    <s v="MR0EX8CB0K1402984"/>
    <s v="K1402984"/>
    <s v="Hilux B/C"/>
    <n v="2019"/>
    <s v="NO"/>
    <s v="NO EXISTE"/>
    <m/>
    <x v="1"/>
    <m/>
    <x v="3"/>
    <m/>
    <m/>
    <m/>
    <m/>
    <x v="3"/>
    <x v="5"/>
    <m/>
  </r>
  <r>
    <s v="ENERO"/>
    <s v="20TA02"/>
    <s v="MR0EX8DD0K0180937"/>
    <s v="K0180937"/>
    <s v="Hilux D Cab"/>
    <n v="2019"/>
    <s v="NO"/>
    <s v="SOLO CORREO"/>
    <d v="2019-08-15T00:00:00"/>
    <x v="3"/>
    <n v="2023"/>
    <x v="1"/>
    <d v="2023-01-30T00:00:00"/>
    <s v="INACTIVO"/>
    <m/>
    <m/>
    <x v="1"/>
    <x v="7"/>
    <s v="el correo esta mal"/>
  </r>
  <r>
    <s v="ENERO"/>
    <s v="20TA02"/>
    <s v="MR0EX8DD0K0183529"/>
    <s v="K0183529"/>
    <s v="Hilux D Cab"/>
    <n v="2019"/>
    <s v="NO"/>
    <s v="NO"/>
    <m/>
    <x v="1"/>
    <m/>
    <x v="3"/>
    <m/>
    <m/>
    <m/>
    <m/>
    <x v="3"/>
    <x v="5"/>
    <m/>
  </r>
  <r>
    <s v="ENERO"/>
    <s v="20TA02"/>
    <s v="MR0EX8DD2K0180454"/>
    <s v="K0180454"/>
    <s v="Hilux D Cab"/>
    <n v="2019"/>
    <s v="NO"/>
    <s v="SI"/>
    <s v="NA"/>
    <x v="3"/>
    <n v="2023"/>
    <x v="2"/>
    <d v="2023-01-31T00:00:00"/>
    <m/>
    <m/>
    <m/>
    <x v="0"/>
    <x v="1"/>
    <s v="Marcamos de la agencia toyota y nos direcciona a buzon"/>
  </r>
  <r>
    <s v="ENERO"/>
    <s v="20TA02"/>
    <s v="MR0EX8DD4K0261469"/>
    <s v="K0261469"/>
    <s v="Hilux D Cab"/>
    <n v="2019"/>
    <s v="NO"/>
    <s v="SI"/>
    <d v="2020-01-07T00:00:00"/>
    <x v="3"/>
    <n v="2023"/>
    <x v="4"/>
    <d v="2023-02-02T00:00:00"/>
    <m/>
    <m/>
    <m/>
    <x v="2"/>
    <x v="4"/>
    <s v="MRS 1"/>
  </r>
  <r>
    <s v="ENERO"/>
    <s v="20TA02"/>
    <s v="MR0EX8DD4K0264906"/>
    <s v="K0264906"/>
    <s v="Hilux D Cab"/>
    <n v="2019"/>
    <s v="NO"/>
    <s v="A NOMBRE DE LA FINANCIERA"/>
    <m/>
    <x v="1"/>
    <m/>
    <x v="3"/>
    <m/>
    <m/>
    <m/>
    <m/>
    <x v="3"/>
    <x v="5"/>
    <m/>
  </r>
  <r>
    <s v="ENERO"/>
    <s v="20TA02"/>
    <s v="MR0EX8DDXK0263128"/>
    <s v="K0263128"/>
    <s v="Hilux D Cab"/>
    <n v="2019"/>
    <s v="NO"/>
    <s v="SOLO CORREO"/>
    <s v="NA"/>
    <x v="3"/>
    <n v="2023"/>
    <x v="0"/>
    <d v="2023-01-31T00:00:00"/>
    <m/>
    <m/>
    <m/>
    <x v="2"/>
    <x v="4"/>
    <s v="SE LE ENVIO CORREO"/>
  </r>
  <r>
    <s v="ENERO"/>
    <s v="20TA02"/>
    <s v="MR0EX8DD5K0262422"/>
    <s v="K0262422"/>
    <s v="Hilux D Cab"/>
    <n v="2019"/>
    <s v="NO"/>
    <s v="SI"/>
    <d v="2019-12-06T00:00:00"/>
    <x v="3"/>
    <n v="2023"/>
    <x v="1"/>
    <d v="2023-01-30T00:00:00"/>
    <s v="CONTACTADO"/>
    <m/>
    <m/>
    <x v="2"/>
    <x v="4"/>
    <s v="se mando whats"/>
  </r>
  <r>
    <s v="ENERO"/>
    <s v="20TA02"/>
    <s v="MR0EX8DD6K0181588"/>
    <s v="K0181588"/>
    <s v="Hilux D Cab"/>
    <n v="2019"/>
    <s v="NO"/>
    <s v="SOLO CORREO"/>
    <d v="2019-04-01T00:00:00"/>
    <x v="3"/>
    <n v="2023"/>
    <x v="2"/>
    <d v="2023-01-31T00:00:00"/>
    <m/>
    <m/>
    <m/>
    <x v="0"/>
    <x v="0"/>
    <s v="Marcamos de la agencia y no contestan"/>
  </r>
  <r>
    <s v="ENERO"/>
    <s v="20TA02"/>
    <s v="MR0EX8DD7K0182538"/>
    <s v="K0182538"/>
    <s v="Hilux D Cab"/>
    <n v="2019"/>
    <s v="NO"/>
    <s v="SI"/>
    <d v="2021-09-17T00:00:00"/>
    <x v="3"/>
    <n v="2023"/>
    <x v="4"/>
    <d v="2023-02-02T00:00:00"/>
    <m/>
    <m/>
    <m/>
    <x v="2"/>
    <x v="4"/>
    <s v="MRS 1"/>
  </r>
  <r>
    <s v="ENERO"/>
    <s v="20TA02"/>
    <s v="MR0EX8DD7K0183088"/>
    <s v="K0183088"/>
    <s v="Hilux D Cab"/>
    <n v="2019"/>
    <s v="NO"/>
    <s v="SOLO CORREO"/>
    <d v="2019-11-27T00:00:00"/>
    <x v="3"/>
    <n v="2023"/>
    <x v="0"/>
    <d v="2023-01-31T00:00:00"/>
    <m/>
    <m/>
    <m/>
    <x v="2"/>
    <x v="4"/>
    <s v="1- SE LE ENVIO WHATS APP"/>
  </r>
  <r>
    <s v="ENERO"/>
    <s v="20TA02"/>
    <s v="MR0EX8DD2K0262667"/>
    <s v="K0262667"/>
    <s v="Hilux D Cab"/>
    <n v="2019"/>
    <s v="NO"/>
    <s v="SOLO CORREO"/>
    <d v="2019-08-06T00:00:00"/>
    <x v="3"/>
    <n v="2023"/>
    <x v="1"/>
    <d v="2023-01-26T00:00:00"/>
    <s v="CONTACTADO"/>
    <m/>
    <m/>
    <x v="2"/>
    <x v="4"/>
    <s v="se mando correp"/>
  </r>
  <r>
    <s v="ENERO"/>
    <s v="20TA02"/>
    <s v="MR0EX8DD3K0262709"/>
    <s v="K0262709"/>
    <s v="Hilux D Cab"/>
    <n v="2019"/>
    <s v="NO"/>
    <s v="SI"/>
    <d v="2020-01-15T00:00:00"/>
    <x v="3"/>
    <n v="2023"/>
    <x v="2"/>
    <d v="2023-01-31T00:00:00"/>
    <m/>
    <m/>
    <m/>
    <x v="2"/>
    <x v="4"/>
    <s v="Se envia msj de campaña 20TA02"/>
  </r>
  <r>
    <s v="ENERO"/>
    <s v="20TA02"/>
    <s v="MR0EX8DD6K0263398"/>
    <s v="K0263398"/>
    <s v="Hilux D Cab"/>
    <n v="2019"/>
    <s v="NO"/>
    <s v="SI"/>
    <d v="2019-08-03T00:00:00"/>
    <x v="3"/>
    <n v="2023"/>
    <x v="4"/>
    <d v="2023-02-02T00:00:00"/>
    <m/>
    <m/>
    <m/>
    <x v="2"/>
    <x v="10"/>
    <s v="SE DEJO RECADO "/>
  </r>
  <r>
    <s v="ENERO"/>
    <s v="20TA02"/>
    <s v="MR0EX8DD8K0262365"/>
    <s v="K0262365"/>
    <s v="Hilux D Cab"/>
    <n v="2019"/>
    <s v="NO"/>
    <s v="SI"/>
    <s v="NA"/>
    <x v="3"/>
    <n v="2023"/>
    <x v="0"/>
    <d v="2023-01-31T00:00:00"/>
    <m/>
    <m/>
    <m/>
    <x v="2"/>
    <x v="4"/>
    <s v="1- SE LE ENVIO WHATS APP"/>
  </r>
  <r>
    <s v="ENERO"/>
    <s v="20TA02"/>
    <s v="MR0EX8DD0K0183823"/>
    <s v="K0183823"/>
    <s v="Hilux D Cab"/>
    <n v="2019"/>
    <s v="NO"/>
    <s v="SI"/>
    <s v="NA"/>
    <x v="3"/>
    <n v="2023"/>
    <x v="1"/>
    <d v="2023-01-26T00:00:00"/>
    <s v="NO CONTACTADO"/>
    <m/>
    <m/>
    <x v="0"/>
    <x v="1"/>
    <s v="no tiene whats, manda a buzon"/>
  </r>
  <r>
    <s v="ENERO"/>
    <s v="20TA02"/>
    <s v="MR0EX8DD6K0184989"/>
    <s v="K0184989"/>
    <s v="Hilux D Cab"/>
    <n v="2019"/>
    <s v="NO"/>
    <s v="SI"/>
    <d v="2019-06-19T00:00:00"/>
    <x v="3"/>
    <n v="2023"/>
    <x v="2"/>
    <d v="2023-01-31T00:00:00"/>
    <m/>
    <m/>
    <m/>
    <x v="0"/>
    <x v="10"/>
    <s v="Marcamos de la gaencia y nos indica que la unidad se encuentra en campo que pasara la infor. Al area correspondiente"/>
  </r>
  <r>
    <s v="ENERO"/>
    <s v="20TA02"/>
    <s v="MR0EX8DD7K0181941"/>
    <s v="K0181941"/>
    <s v="Hilux D Cab"/>
    <n v="2019"/>
    <s v="NO"/>
    <s v="NO EXISTE"/>
    <m/>
    <x v="1"/>
    <m/>
    <x v="3"/>
    <m/>
    <m/>
    <m/>
    <m/>
    <x v="3"/>
    <x v="5"/>
    <m/>
  </r>
  <r>
    <s v="ENERO"/>
    <s v="20TA02"/>
    <s v="MR0EX8DDXK0181187"/>
    <s v="K0181187"/>
    <s v="Hilux D Cab"/>
    <n v="2019"/>
    <s v="NO"/>
    <s v="SI"/>
    <d v="2020-05-15T00:00:00"/>
    <x v="3"/>
    <n v="2023"/>
    <x v="4"/>
    <d v="2023-02-02T00:00:00"/>
    <m/>
    <m/>
    <m/>
    <x v="0"/>
    <x v="1"/>
    <s v="MANDA DIRECTO A BUZON"/>
  </r>
  <r>
    <s v="ENERO"/>
    <s v="20TA03"/>
    <s v="5YFBURHE3GP554411"/>
    <s v="GP554411"/>
    <s v="Corolla"/>
    <n v="2016"/>
    <s v="NO"/>
    <s v="SI"/>
    <d v="2018-08-01T00:00:00"/>
    <x v="3"/>
    <n v="2023"/>
    <x v="0"/>
    <d v="2023-01-31T00:00:00"/>
    <m/>
    <m/>
    <m/>
    <x v="2"/>
    <x v="4"/>
    <s v="1- SE LE ENVIO WHATS APP"/>
  </r>
  <r>
    <s v="ENERO"/>
    <s v="20TA03"/>
    <s v="5YFBU8HE7FP233416"/>
    <s v="FP233416"/>
    <s v="Corolla"/>
    <n v="2015"/>
    <s v="NO"/>
    <s v="SI"/>
    <d v="2017-10-03T00:00:00"/>
    <x v="3"/>
    <n v="2023"/>
    <x v="1"/>
    <d v="2023-01-12T00:00:00"/>
    <s v="CONTACTADO"/>
    <m/>
    <m/>
    <x v="2"/>
    <x v="4"/>
    <s v="SE MANDO WHATS"/>
  </r>
  <r>
    <s v="ENERO"/>
    <s v="20TA03"/>
    <s v="5YFBURHE9FP182202"/>
    <s v="FP182202"/>
    <s v="Corolla"/>
    <n v="2015"/>
    <s v="NO"/>
    <s v="SI"/>
    <s v="NA"/>
    <x v="3"/>
    <n v="2023"/>
    <x v="2"/>
    <d v="2023-01-31T00:00:00"/>
    <m/>
    <m/>
    <m/>
    <x v="0"/>
    <x v="1"/>
    <s v="Marcamos de la agencia y nos direcciona a Buzon"/>
  </r>
  <r>
    <s v="ENERO"/>
    <s v="20TA03"/>
    <s v="5YFBURHE3FP206140"/>
    <s v="FP206140"/>
    <s v="Corolla"/>
    <n v="2015"/>
    <s v="NO"/>
    <s v="A NOMBRE DE ALECSA/INMOTION"/>
    <m/>
    <x v="1"/>
    <m/>
    <x v="3"/>
    <m/>
    <m/>
    <m/>
    <m/>
    <x v="3"/>
    <x v="5"/>
    <m/>
  </r>
  <r>
    <s v="ENERO"/>
    <s v="20TA03"/>
    <s v="5YFBURHE0FP248295"/>
    <s v="FP248295"/>
    <s v="Corolla"/>
    <n v="2015"/>
    <s v="SI"/>
    <s v="….."/>
    <m/>
    <x v="1"/>
    <m/>
    <x v="3"/>
    <m/>
    <m/>
    <m/>
    <m/>
    <x v="3"/>
    <x v="5"/>
    <m/>
  </r>
  <r>
    <s v="ENERO"/>
    <s v="20TA03"/>
    <s v="5YFBURHEXFP268781"/>
    <s v="FP268781"/>
    <s v="Corolla"/>
    <n v="2015"/>
    <s v="NO"/>
    <s v="SOLO CORREO"/>
    <s v="NA"/>
    <x v="3"/>
    <n v="2023"/>
    <x v="4"/>
    <d v="2023-01-20T00:00:00"/>
    <m/>
    <m/>
    <m/>
    <x v="2"/>
    <x v="7"/>
    <s v="SE ENVIO CRREO CAMPAÑAS 20TA03 Y JSD DISPONIBLES "/>
  </r>
  <r>
    <s v="ENERO"/>
    <s v="20TA03"/>
    <s v="5YFBURHE6FP304790"/>
    <s v="FP304790"/>
    <s v="Corolla"/>
    <n v="2015"/>
    <s v="NO"/>
    <s v="SI"/>
    <d v="2018-09-13T00:00:00"/>
    <x v="3"/>
    <n v="2023"/>
    <x v="0"/>
    <d v="2023-01-31T00:00:00"/>
    <m/>
    <m/>
    <m/>
    <x v="2"/>
    <x v="4"/>
    <s v="1- SE LE ENVIO WHATS APP"/>
  </r>
  <r>
    <s v="ENERO"/>
    <s v="20TA03"/>
    <s v="5YFBURHEXFP252421"/>
    <s v="FP252421"/>
    <s v="Corolla"/>
    <n v="2015"/>
    <s v="NO"/>
    <s v="SI"/>
    <d v="2019-12-30T00:00:00"/>
    <x v="3"/>
    <n v="2023"/>
    <x v="1"/>
    <d v="2023-01-12T00:00:00"/>
    <s v="NO CONTACTADO"/>
    <m/>
    <m/>
    <x v="0"/>
    <x v="1"/>
    <s v="buzon"/>
  </r>
  <r>
    <s v="ENERO"/>
    <s v="20TA03"/>
    <s v="5YFBURHE2FP227951"/>
    <s v="FP227951"/>
    <s v="Corolla"/>
    <n v="2015"/>
    <s v="NO"/>
    <s v="A NOMBRE DE ALECSA/INMOTION"/>
    <m/>
    <x v="1"/>
    <m/>
    <x v="3"/>
    <m/>
    <m/>
    <m/>
    <m/>
    <x v="3"/>
    <x v="5"/>
    <m/>
  </r>
  <r>
    <s v="ENERO"/>
    <s v="20TA03"/>
    <s v="5YFBURHE5FP215356"/>
    <s v="FP215356"/>
    <s v="Corolla"/>
    <n v="2015"/>
    <s v="NO"/>
    <s v="SI"/>
    <s v="NA"/>
    <x v="3"/>
    <n v="2023"/>
    <x v="2"/>
    <d v="2023-01-31T00:00:00"/>
    <m/>
    <m/>
    <m/>
    <x v="2"/>
    <x v="4"/>
    <s v="Se envia msj de campaña"/>
  </r>
  <r>
    <s v="ENERO"/>
    <s v="20TA03"/>
    <s v="5YFBURHE3FP309588"/>
    <s v="FP309588"/>
    <s v="Corolla"/>
    <n v="2015"/>
    <s v="NO"/>
    <s v="SI"/>
    <d v="2019-08-29T00:00:00"/>
    <x v="3"/>
    <n v="2023"/>
    <x v="4"/>
    <d v="2023-01-20T00:00:00"/>
    <m/>
    <m/>
    <m/>
    <x v="2"/>
    <x v="4"/>
    <s v="MRS 1"/>
  </r>
  <r>
    <s v="ENERO"/>
    <s v="20TA03"/>
    <s v="5YFBURHE5FP336257"/>
    <s v="FP336257"/>
    <s v="Corolla"/>
    <n v="2015"/>
    <s v="NO"/>
    <s v="NO"/>
    <m/>
    <x v="1"/>
    <m/>
    <x v="3"/>
    <m/>
    <m/>
    <m/>
    <m/>
    <x v="3"/>
    <x v="5"/>
    <m/>
  </r>
  <r>
    <s v="ENERO"/>
    <s v="20TA03"/>
    <s v="5YFBURHE7FP178519"/>
    <s v="FP178519"/>
    <s v="Corolla"/>
    <n v="2015"/>
    <s v="NO"/>
    <s v="SI"/>
    <s v="NA"/>
    <x v="3"/>
    <n v="2023"/>
    <x v="0"/>
    <d v="2023-01-31T00:00:00"/>
    <m/>
    <m/>
    <m/>
    <x v="0"/>
    <x v="0"/>
    <s v="1- NO CONTESTA Y NO TIENE WHATS APP"/>
  </r>
  <r>
    <s v="ENERO"/>
    <s v="20TA03"/>
    <s v="5YFBURHE0FP266523"/>
    <s v="FP266523"/>
    <s v="Corolla"/>
    <n v="2015"/>
    <s v="NO"/>
    <s v="A NOMBRE DE ALECSA/INMOTION"/>
    <m/>
    <x v="1"/>
    <m/>
    <x v="3"/>
    <m/>
    <m/>
    <m/>
    <m/>
    <x v="3"/>
    <x v="5"/>
    <m/>
  </r>
  <r>
    <s v="ENERO"/>
    <s v="20TA03"/>
    <s v="5YFBURHE3FP250431"/>
    <s v="FP250431"/>
    <s v="Corolla"/>
    <n v="2015"/>
    <s v="NO"/>
    <s v="SOLO CORREO"/>
    <d v="2018-09-27T00:00:00"/>
    <x v="3"/>
    <n v="2023"/>
    <x v="1"/>
    <d v="2023-01-12T00:00:00"/>
    <s v="CONTACTADO"/>
    <m/>
    <m/>
    <x v="2"/>
    <x v="4"/>
    <s v="se mando correo"/>
  </r>
  <r>
    <s v="ENERO"/>
    <s v="20TA03"/>
    <s v="5YFBURHE0FP246689"/>
    <s v="FP246689"/>
    <s v="Corolla"/>
    <n v="2015"/>
    <s v="NO"/>
    <s v="SI"/>
    <s v="NA"/>
    <x v="3"/>
    <n v="2023"/>
    <x v="2"/>
    <d v="2023-01-31T00:00:00"/>
    <m/>
    <m/>
    <m/>
    <x v="2"/>
    <x v="4"/>
    <s v="Se envia msj de campaña"/>
  </r>
  <r>
    <s v="ENERO"/>
    <s v="20TA03"/>
    <s v="5YFBURHE2FP215931"/>
    <s v="FP215931"/>
    <s v="Corolla"/>
    <n v="2015"/>
    <s v="NO"/>
    <s v="SI"/>
    <d v="2017-09-30T00:00:00"/>
    <x v="3"/>
    <n v="2023"/>
    <x v="4"/>
    <d v="2023-01-20T00:00:00"/>
    <m/>
    <m/>
    <m/>
    <x v="2"/>
    <x v="4"/>
    <s v="MRS 1"/>
  </r>
  <r>
    <s v="ENERO"/>
    <s v="20TA03"/>
    <s v="5YFBURHE1FP206010"/>
    <s v="FP206010"/>
    <s v="Corolla"/>
    <n v="2015"/>
    <s v="NO"/>
    <s v="SOLO CORREO"/>
    <s v="NA"/>
    <x v="3"/>
    <n v="2023"/>
    <x v="0"/>
    <d v="2023-01-31T00:00:00"/>
    <m/>
    <m/>
    <m/>
    <x v="1"/>
    <x v="7"/>
    <s v="1-EL CORREO ESTA INCORRECTO"/>
  </r>
  <r>
    <s v="ENERO"/>
    <s v="20TA03"/>
    <s v="5YFBURHE9FP254791"/>
    <s v="FP254791"/>
    <s v="Corolla"/>
    <n v="2015"/>
    <s v="NO"/>
    <s v="SI"/>
    <s v="NA"/>
    <x v="3"/>
    <n v="2023"/>
    <x v="1"/>
    <d v="2023-01-26T00:00:00"/>
    <s v="CONTACTADO"/>
    <m/>
    <m/>
    <x v="2"/>
    <x v="4"/>
    <s v="MRS whats"/>
  </r>
  <r>
    <s v="ENERO"/>
    <s v="20TA03"/>
    <s v="5YFBURHE4FP250583"/>
    <s v="FP250583"/>
    <s v="Corolla"/>
    <n v="2015"/>
    <s v="NO"/>
    <s v="SI"/>
    <s v="NA"/>
    <x v="3"/>
    <n v="2023"/>
    <x v="2"/>
    <d v="2023-01-31T00:00:00"/>
    <m/>
    <m/>
    <m/>
    <x v="2"/>
    <x v="4"/>
    <s v="Se envia msj de campaña"/>
  </r>
  <r>
    <s v="ENERO"/>
    <s v="20TA03"/>
    <s v="5YFBURHE9FP290559"/>
    <s v="FP290559"/>
    <s v="Corolla"/>
    <n v="2015"/>
    <s v="NO"/>
    <s v="SI"/>
    <s v="NA"/>
    <x v="3"/>
    <n v="2023"/>
    <x v="4"/>
    <d v="2023-01-20T00:00:00"/>
    <m/>
    <m/>
    <m/>
    <x v="2"/>
    <x v="7"/>
    <s v="SE ENVIO CRREO CAMPAÑAS"/>
  </r>
  <r>
    <s v="ENERO"/>
    <s v="20TA03"/>
    <s v="5YFBURHE5FP224560"/>
    <s v="FP224560"/>
    <s v="Corolla"/>
    <n v="2015"/>
    <s v="NO"/>
    <s v="SI"/>
    <d v="2019-09-11T00:00:00"/>
    <x v="3"/>
    <n v="2023"/>
    <x v="0"/>
    <d v="2023-01-31T00:00:00"/>
    <m/>
    <m/>
    <m/>
    <x v="2"/>
    <x v="4"/>
    <s v="1- SE LE ENVIO WHATS APP"/>
  </r>
  <r>
    <s v="ENERO"/>
    <s v="20TA03"/>
    <s v="5YFBURHE8FP200527"/>
    <s v="FP200527"/>
    <s v="Corolla"/>
    <n v="2015"/>
    <s v="NO"/>
    <s v="SI"/>
    <s v="NA"/>
    <x v="3"/>
    <n v="2023"/>
    <x v="1"/>
    <d v="2023-01-26T00:00:00"/>
    <s v="INACTIVO"/>
    <m/>
    <m/>
    <x v="1"/>
    <x v="2"/>
    <s v="Numero fuera de serv"/>
  </r>
  <r>
    <s v="ENERO"/>
    <s v="20TA03"/>
    <s v="5YFBURHE1FP198667"/>
    <s v="FP198667"/>
    <s v="Corolla"/>
    <n v="2015"/>
    <s v="NO"/>
    <s v="SI"/>
    <d v="2019-08-08T00:00:00"/>
    <x v="1"/>
    <m/>
    <x v="3"/>
    <m/>
    <m/>
    <m/>
    <m/>
    <x v="3"/>
    <x v="5"/>
    <m/>
  </r>
  <r>
    <s v="ENERO"/>
    <s v="20TA03"/>
    <s v="5YFBURHE1EP007537"/>
    <s v="EP007537"/>
    <s v="Corolla"/>
    <n v="2014"/>
    <s v="NO"/>
    <s v="SI"/>
    <s v="NA"/>
    <x v="3"/>
    <n v="2023"/>
    <x v="4"/>
    <d v="2023-01-20T00:00:00"/>
    <m/>
    <m/>
    <m/>
    <x v="1"/>
    <x v="2"/>
    <s v="NO SE PUEDE ESTABLECER CONEXIÓN Y EL CORREO ESTA MAL"/>
  </r>
  <r>
    <s v="ENERO"/>
    <s v="20TA03"/>
    <s v="5YFBURHE1EP093352"/>
    <s v="EP093352"/>
    <s v="Corolla"/>
    <n v="2014"/>
    <s v="NO"/>
    <s v="SI"/>
    <d v="2017-08-09T00:00:00"/>
    <x v="1"/>
    <m/>
    <x v="3"/>
    <m/>
    <m/>
    <m/>
    <m/>
    <x v="3"/>
    <x v="5"/>
    <m/>
  </r>
  <r>
    <s v="ENERO"/>
    <s v="20TA03"/>
    <s v="5YFBURHE7EP092819"/>
    <s v="EP092819"/>
    <s v="Corolla"/>
    <n v="2014"/>
    <s v="NO"/>
    <s v="SI"/>
    <d v="2018-01-19T00:00:00"/>
    <x v="1"/>
    <m/>
    <x v="3"/>
    <m/>
    <m/>
    <m/>
    <m/>
    <x v="3"/>
    <x v="5"/>
    <m/>
  </r>
  <r>
    <s v="ENERO"/>
    <s v="20TA03"/>
    <s v="5YFBURHE2EP088323"/>
    <s v="EP088323"/>
    <s v="Corolla"/>
    <n v="2014"/>
    <s v="NO"/>
    <s v="SI"/>
    <d v="2018-02-02T00:00:00"/>
    <x v="1"/>
    <m/>
    <x v="3"/>
    <m/>
    <m/>
    <m/>
    <m/>
    <x v="3"/>
    <x v="5"/>
    <m/>
  </r>
  <r>
    <s v="ENERO"/>
    <s v="20TA03"/>
    <s v="5YFBURHE8EP049395"/>
    <s v="EP049395"/>
    <s v="Corolla"/>
    <n v="2014"/>
    <s v="NO"/>
    <s v="SOLO CORREO"/>
    <s v="NA"/>
    <x v="3"/>
    <n v="2023"/>
    <x v="4"/>
    <d v="2023-01-20T00:00:00"/>
    <m/>
    <m/>
    <m/>
    <x v="2"/>
    <x v="7"/>
    <s v="SE ENVIO CORREO"/>
  </r>
  <r>
    <s v="ENERO"/>
    <s v="20TA03"/>
    <s v="5YFBURHE1EP097322"/>
    <s v="EP097322"/>
    <s v="Corolla"/>
    <n v="2014"/>
    <s v="NO"/>
    <s v="SI"/>
    <s v="NA"/>
    <x v="1"/>
    <m/>
    <x v="3"/>
    <m/>
    <m/>
    <m/>
    <m/>
    <x v="3"/>
    <x v="5"/>
    <m/>
  </r>
  <r>
    <s v="ENERO"/>
    <s v="20TA03"/>
    <s v="5YFBURHE2EP159942"/>
    <s v="EP159942"/>
    <s v="Corolla"/>
    <n v="2014"/>
    <s v="NO"/>
    <s v="SI"/>
    <d v="2017-09-05T00:00:00"/>
    <x v="1"/>
    <m/>
    <x v="3"/>
    <m/>
    <m/>
    <m/>
    <m/>
    <x v="3"/>
    <x v="5"/>
    <m/>
  </r>
  <r>
    <s v="ENERO"/>
    <s v="20TA03"/>
    <s v="5YFBURHE0EP096582"/>
    <s v="EP096582"/>
    <s v="Corolla"/>
    <n v="2014"/>
    <s v="NO"/>
    <s v="A NOMBRE DE ALECSA/INMOTION"/>
    <m/>
    <x v="1"/>
    <m/>
    <x v="3"/>
    <m/>
    <m/>
    <m/>
    <m/>
    <x v="3"/>
    <x v="5"/>
    <m/>
  </r>
  <r>
    <s v="ENERO"/>
    <s v="20TA03"/>
    <s v="5YFBURHEXEP113890"/>
    <s v="EP113890"/>
    <s v="Corolla"/>
    <n v="2014"/>
    <s v="NO"/>
    <s v="SI"/>
    <s v="NA"/>
    <x v="1"/>
    <m/>
    <x v="3"/>
    <m/>
    <m/>
    <m/>
    <m/>
    <x v="3"/>
    <x v="5"/>
    <m/>
  </r>
  <r>
    <s v="ENERO"/>
    <s v="20TA03"/>
    <s v="5YFBURHE8EP036338"/>
    <s v="EP036338"/>
    <s v="Corolla"/>
    <n v="2014"/>
    <s v="NO"/>
    <s v="NO EXISTE"/>
    <m/>
    <x v="1"/>
    <m/>
    <x v="3"/>
    <m/>
    <m/>
    <m/>
    <m/>
    <x v="3"/>
    <x v="5"/>
    <m/>
  </r>
  <r>
    <s v="ENERO"/>
    <s v="20TA03"/>
    <s v="5YFBURHE0EP067146"/>
    <s v="EP067146"/>
    <s v="Corolla"/>
    <n v="2014"/>
    <s v="NO"/>
    <s v="SI"/>
    <d v="2018-03-26T00:00:00"/>
    <x v="3"/>
    <n v="2023"/>
    <x v="4"/>
    <d v="2023-02-02T00:00:00"/>
    <m/>
    <m/>
    <m/>
    <x v="5"/>
    <x v="11"/>
    <s v="se programa cita para el 09/02 a las 12:00 pm con folio 111663 se envia correo para piezas "/>
  </r>
  <r>
    <s v="ENERO"/>
    <s v="20TA03"/>
    <s v="5YFBURHE0EP074226"/>
    <s v="EP074226"/>
    <s v="Corolla"/>
    <n v="2014"/>
    <s v="NO"/>
    <s v="SOLO CORREO"/>
    <s v="NA"/>
    <x v="1"/>
    <m/>
    <x v="3"/>
    <m/>
    <m/>
    <m/>
    <m/>
    <x v="3"/>
    <x v="5"/>
    <m/>
  </r>
  <r>
    <s v="ENERO"/>
    <s v="20TA03"/>
    <s v="5YFBURHE3EP029037"/>
    <s v="EP029037"/>
    <s v="Corolla"/>
    <n v="2014"/>
    <s v="NO"/>
    <s v="NO EXISTE"/>
    <m/>
    <x v="1"/>
    <m/>
    <x v="3"/>
    <m/>
    <m/>
    <m/>
    <m/>
    <x v="3"/>
    <x v="5"/>
    <m/>
  </r>
  <r>
    <s v="ENERO"/>
    <s v="20TA03"/>
    <s v="5YFBURHE3EP096740"/>
    <s v="EP096740"/>
    <s v="Corolla"/>
    <n v="2014"/>
    <s v="NO"/>
    <s v="SI"/>
    <s v="NA"/>
    <x v="1"/>
    <m/>
    <x v="3"/>
    <m/>
    <m/>
    <m/>
    <m/>
    <x v="3"/>
    <x v="5"/>
    <m/>
  </r>
  <r>
    <s v="ENERO"/>
    <s v="20TA03"/>
    <s v="5YFBURHE5EP050150"/>
    <s v="EP050150"/>
    <s v="Corolla"/>
    <n v="2014"/>
    <s v="NO"/>
    <s v="NO EXISTE"/>
    <m/>
    <x v="1"/>
    <m/>
    <x v="3"/>
    <m/>
    <m/>
    <m/>
    <m/>
    <x v="3"/>
    <x v="5"/>
    <m/>
  </r>
  <r>
    <s v="ENERO"/>
    <s v="20TA03"/>
    <s v="5YFBURHEXEP070846"/>
    <s v="EP070846"/>
    <s v="Corolla"/>
    <n v="2014"/>
    <s v="NO"/>
    <s v="SI"/>
    <s v="NA"/>
    <x v="1"/>
    <m/>
    <x v="3"/>
    <m/>
    <m/>
    <m/>
    <m/>
    <x v="3"/>
    <x v="5"/>
    <m/>
  </r>
  <r>
    <s v="ENERO"/>
    <s v="20TA03"/>
    <s v="5YFBURHE1EP041817"/>
    <s v="EP041817"/>
    <s v="Corolla"/>
    <n v="2014"/>
    <s v="NO"/>
    <s v="SOLO CORREO"/>
    <s v="NA"/>
    <x v="3"/>
    <n v="2023"/>
    <x v="4"/>
    <d v="2023-02-03T00:00:00"/>
    <m/>
    <m/>
    <m/>
    <x v="1"/>
    <x v="7"/>
    <s v="sin telefonos de contacto"/>
  </r>
  <r>
    <s v="ENERO"/>
    <s v="20TA03"/>
    <s v="5YFBURHE3EP097595"/>
    <s v="EP097595"/>
    <s v="Corolla"/>
    <n v="2014"/>
    <s v="NO"/>
    <s v="SOLO CORREO"/>
    <d v="2018-11-08T00:00:00"/>
    <x v="1"/>
    <m/>
    <x v="3"/>
    <m/>
    <m/>
    <m/>
    <m/>
    <x v="3"/>
    <x v="5"/>
    <m/>
  </r>
  <r>
    <s v="ENERO"/>
    <s v="20TA03"/>
    <s v="5YFBU9HE7EP130453"/>
    <s v="EP130453"/>
    <s v="Corolla"/>
    <n v="2014"/>
    <s v="NO"/>
    <s v="SI"/>
    <d v="2019-04-17T00:00:00"/>
    <x v="1"/>
    <m/>
    <x v="3"/>
    <m/>
    <m/>
    <m/>
    <m/>
    <x v="3"/>
    <x v="5"/>
    <m/>
  </r>
  <r>
    <s v="ENERO"/>
    <s v="20TA03"/>
    <s v="5YFBURHE5EP082855"/>
    <s v="EP082855"/>
    <s v="Corolla"/>
    <n v="2014"/>
    <s v="NO"/>
    <s v="A NOMBRE DE ALECSA/INMOTION"/>
    <m/>
    <x v="1"/>
    <m/>
    <x v="3"/>
    <m/>
    <m/>
    <m/>
    <m/>
    <x v="3"/>
    <x v="5"/>
    <m/>
  </r>
  <r>
    <s v="ENERO"/>
    <s v="20TA03"/>
    <s v="5YFBURHE6EP136342"/>
    <s v="EP136342"/>
    <s v="Corolla"/>
    <n v="2014"/>
    <s v="NO"/>
    <s v="SI"/>
    <s v="NA"/>
    <x v="1"/>
    <m/>
    <x v="3"/>
    <m/>
    <m/>
    <m/>
    <m/>
    <x v="3"/>
    <x v="5"/>
    <m/>
  </r>
  <r>
    <s v="ENERO"/>
    <s v="20TA03"/>
    <s v="5YFBURHE0EP097716"/>
    <s v="EP097716"/>
    <s v="Corolla"/>
    <n v="2014"/>
    <s v="NO"/>
    <s v="SOLO CORREO"/>
    <s v="NA"/>
    <x v="3"/>
    <n v="2023"/>
    <x v="4"/>
    <d v="2023-02-03T00:00:00"/>
    <m/>
    <m/>
    <m/>
    <x v="1"/>
    <x v="7"/>
    <s v="sin telefonos de contacto"/>
  </r>
  <r>
    <s v="ENERO"/>
    <s v="20TA03"/>
    <s v="5YFBURHE2EP004856"/>
    <s v="EP004856"/>
    <s v="Corolla"/>
    <n v="2014"/>
    <s v="NO"/>
    <s v="SI"/>
    <s v="NA"/>
    <x v="1"/>
    <m/>
    <x v="3"/>
    <m/>
    <m/>
    <m/>
    <m/>
    <x v="3"/>
    <x v="5"/>
    <m/>
  </r>
  <r>
    <s v="ENERO"/>
    <s v="20TA03"/>
    <s v="5YFBURHE5EP059060"/>
    <s v="EP059060"/>
    <s v="Corolla"/>
    <n v="2014"/>
    <s v="NO"/>
    <s v="A NOMBRE DE ASEGURADORA"/>
    <m/>
    <x v="1"/>
    <m/>
    <x v="3"/>
    <m/>
    <m/>
    <m/>
    <m/>
    <x v="3"/>
    <x v="5"/>
    <m/>
  </r>
  <r>
    <s v="ENERO"/>
    <s v="20TA03"/>
    <s v="5YFBURHE6EP086719"/>
    <s v="EP086719"/>
    <s v="Corolla"/>
    <n v="2014"/>
    <s v="NO"/>
    <s v="SOLO CORREO"/>
    <s v="NA"/>
    <x v="1"/>
    <m/>
    <x v="3"/>
    <m/>
    <m/>
    <m/>
    <m/>
    <x v="3"/>
    <x v="5"/>
    <m/>
  </r>
  <r>
    <s v="ENERO"/>
    <s v="20TA03"/>
    <s v="5YFBURHEXEP111900"/>
    <s v="EP111900"/>
    <s v="Corolla"/>
    <n v="2014"/>
    <s v="NO"/>
    <s v="SI"/>
    <d v="2019-10-09T00:00:00"/>
    <x v="1"/>
    <m/>
    <x v="3"/>
    <m/>
    <m/>
    <m/>
    <m/>
    <x v="3"/>
    <x v="5"/>
    <m/>
  </r>
  <r>
    <s v="ENERO"/>
    <s v="20TA03"/>
    <s v="5YFBURHE1EP131808"/>
    <s v="EP131808"/>
    <s v="Corolla"/>
    <n v="2014"/>
    <s v="NO"/>
    <s v="SI"/>
    <s v="NA"/>
    <x v="3"/>
    <n v="2023"/>
    <x v="4"/>
    <d v="2023-02-03T00:00:00"/>
    <m/>
    <m/>
    <m/>
    <x v="1"/>
    <x v="2"/>
    <s v="TELEFONO FUERA DEL AREA DE SERVICIO "/>
  </r>
  <r>
    <s v="FEBRERO"/>
    <s v="G0P"/>
    <s v="JTDBT9K30F1440802"/>
    <s v="F1440802"/>
    <s v="Yaris SD"/>
    <n v="2015"/>
    <s v="NO"/>
    <s v="SI"/>
    <s v="NA"/>
    <x v="1"/>
    <m/>
    <x v="3"/>
    <m/>
    <m/>
    <m/>
    <m/>
    <x v="3"/>
    <x v="5"/>
    <m/>
  </r>
  <r>
    <s v="FEBRERO"/>
    <s v="G0P"/>
    <s v="JTDBT9K34F1434890"/>
    <s v="F1434890"/>
    <s v="Yaris SD"/>
    <n v="2015"/>
    <s v="NO"/>
    <s v="SI"/>
    <s v="NA"/>
    <x v="1"/>
    <m/>
    <x v="3"/>
    <m/>
    <m/>
    <m/>
    <m/>
    <x v="3"/>
    <x v="5"/>
    <m/>
  </r>
  <r>
    <s v="FEBRERO"/>
    <s v="G0P"/>
    <s v="JTDBT9K39F1436067"/>
    <s v="F1436067"/>
    <s v="Yaris SD"/>
    <n v="2015"/>
    <s v="NO"/>
    <s v="SI"/>
    <s v="NA"/>
    <x v="1"/>
    <m/>
    <x v="3"/>
    <m/>
    <m/>
    <m/>
    <m/>
    <x v="3"/>
    <x v="5"/>
    <m/>
  </r>
  <r>
    <s v="FEBRERO"/>
    <s v="G0P"/>
    <s v="JTDBT9K35E1430569"/>
    <s v="E1430569"/>
    <s v="Yaris SD"/>
    <n v="2014"/>
    <s v="NO"/>
    <s v="SOLO CORREO"/>
    <s v="NA"/>
    <x v="1"/>
    <m/>
    <x v="3"/>
    <m/>
    <m/>
    <m/>
    <m/>
    <x v="3"/>
    <x v="5"/>
    <m/>
  </r>
  <r>
    <s v="FEBRERO"/>
    <s v="G0P"/>
    <s v="JTDBT9K36E1430497"/>
    <s v="E1430497"/>
    <s v="Yaris SD"/>
    <n v="2014"/>
    <s v="NO"/>
    <s v="SI"/>
    <s v="NA"/>
    <x v="1"/>
    <m/>
    <x v="3"/>
    <m/>
    <m/>
    <m/>
    <m/>
    <x v="3"/>
    <x v="5"/>
    <m/>
  </r>
  <r>
    <s v="FEBRERO"/>
    <s v="G0P"/>
    <s v="JTDBT9K3XE1430454"/>
    <s v="E1430454"/>
    <s v="Yaris SD"/>
    <n v="2014"/>
    <s v="NO"/>
    <s v="SOLO CORREO"/>
    <s v="NA"/>
    <x v="1"/>
    <m/>
    <x v="3"/>
    <m/>
    <m/>
    <m/>
    <m/>
    <x v="3"/>
    <x v="5"/>
    <m/>
  </r>
  <r>
    <s v="FEBRERO"/>
    <s v="G0P"/>
    <s v="JTDBT9K37E1430671"/>
    <s v="E1430671"/>
    <s v="Yaris SD"/>
    <n v="2014"/>
    <s v="NO"/>
    <s v="SI"/>
    <s v="NA"/>
    <x v="1"/>
    <m/>
    <x v="3"/>
    <m/>
    <m/>
    <m/>
    <m/>
    <x v="3"/>
    <x v="5"/>
    <m/>
  </r>
  <r>
    <s v="FEBRERO"/>
    <s v="G0P"/>
    <s v="JTDBT9K35E1430409"/>
    <s v="E1430409"/>
    <s v="Yaris SD"/>
    <n v="2014"/>
    <s v="NO"/>
    <s v="SI"/>
    <s v="NA"/>
    <x v="1"/>
    <m/>
    <x v="3"/>
    <m/>
    <m/>
    <m/>
    <m/>
    <x v="3"/>
    <x v="5"/>
    <m/>
  </r>
  <r>
    <s v="FEBRERO"/>
    <s v="G0P"/>
    <s v="JTDBT9K36E1429253"/>
    <s v="E1429253"/>
    <s v="Yaris SD"/>
    <n v="2014"/>
    <s v="NO"/>
    <s v="NO EXISTE"/>
    <m/>
    <x v="1"/>
    <m/>
    <x v="3"/>
    <m/>
    <m/>
    <m/>
    <m/>
    <x v="3"/>
    <x v="5"/>
    <m/>
  </r>
  <r>
    <s v="FEBRERO"/>
    <s v="G0P"/>
    <s v="JTDBT9K38E1430727"/>
    <s v="E1430727"/>
    <s v="Yaris SD"/>
    <n v="2014"/>
    <s v="NO"/>
    <s v="NO EXISTE"/>
    <m/>
    <x v="1"/>
    <m/>
    <x v="3"/>
    <m/>
    <m/>
    <m/>
    <m/>
    <x v="3"/>
    <x v="5"/>
    <m/>
  </r>
  <r>
    <s v="FEBRERO"/>
    <s v="G0P"/>
    <s v="JTDBT9K30E1433895"/>
    <s v="E1433895"/>
    <s v="Yaris SD"/>
    <n v="2014"/>
    <s v="NO"/>
    <s v="A NOMBRE DE ALECSA/INMOTION"/>
    <m/>
    <x v="1"/>
    <m/>
    <x v="3"/>
    <m/>
    <m/>
    <m/>
    <m/>
    <x v="3"/>
    <x v="5"/>
    <m/>
  </r>
  <r>
    <s v="FEBRERO"/>
    <s v="G0P"/>
    <s v="JTDBT9K30E1429734"/>
    <s v="E1429734"/>
    <s v="Yaris SD"/>
    <n v="2014"/>
    <s v="NO"/>
    <s v="SI"/>
    <s v="NA"/>
    <x v="1"/>
    <m/>
    <x v="3"/>
    <m/>
    <m/>
    <m/>
    <m/>
    <x v="3"/>
    <x v="5"/>
    <m/>
  </r>
  <r>
    <s v="FEBRERO"/>
    <s v="G0P"/>
    <s v="JTDBT9K32E1432599"/>
    <s v="E1432599"/>
    <s v="Yaris SD"/>
    <n v="2014"/>
    <s v="NO"/>
    <s v="SI"/>
    <s v="NA"/>
    <x v="1"/>
    <m/>
    <x v="3"/>
    <m/>
    <m/>
    <m/>
    <m/>
    <x v="3"/>
    <x v="5"/>
    <m/>
  </r>
  <r>
    <s v="FEBRERO"/>
    <s v="G0P"/>
    <s v="JTDBT9K30E1429619"/>
    <s v="E1429619"/>
    <s v="Yaris SD"/>
    <n v="2014"/>
    <s v="NO"/>
    <s v="SI"/>
    <d v="2019-09-25T00:00:00"/>
    <x v="1"/>
    <m/>
    <x v="3"/>
    <m/>
    <m/>
    <m/>
    <m/>
    <x v="3"/>
    <x v="5"/>
    <m/>
  </r>
  <r>
    <s v="FEBRERO"/>
    <s v="G0P"/>
    <s v="JTDBT9K34E1432989"/>
    <s v="E1432989"/>
    <s v="Yaris SD"/>
    <n v="2014"/>
    <s v="NO"/>
    <s v="SI"/>
    <s v="NA"/>
    <x v="1"/>
    <m/>
    <x v="3"/>
    <m/>
    <m/>
    <m/>
    <m/>
    <x v="3"/>
    <x v="5"/>
    <m/>
  </r>
  <r>
    <s v="FEBRERO"/>
    <s v="G0P"/>
    <s v="JTDBT9K31D1427134"/>
    <s v="D1427134"/>
    <s v="Yaris SD"/>
    <n v="2013"/>
    <s v="NO"/>
    <s v="NO EXISTE"/>
    <m/>
    <x v="1"/>
    <m/>
    <x v="3"/>
    <m/>
    <m/>
    <m/>
    <m/>
    <x v="3"/>
    <x v="5"/>
    <m/>
  </r>
  <r>
    <s v="FEBRERO"/>
    <s v="G0P"/>
    <s v="JTDBT9K3XCL016849"/>
    <s v="CL016849"/>
    <s v="Yaris SD"/>
    <n v="2012"/>
    <s v="NO"/>
    <s v="NO EXISTE"/>
    <m/>
    <x v="1"/>
    <m/>
    <x v="3"/>
    <m/>
    <m/>
    <m/>
    <m/>
    <x v="3"/>
    <x v="5"/>
    <m/>
  </r>
  <r>
    <s v="FEBRERO"/>
    <s v="G0P"/>
    <s v="JTDBT9K30CL012566"/>
    <s v="CL012566"/>
    <s v="Yaris SD"/>
    <n v="2012"/>
    <s v="NO"/>
    <s v="A NOMBRE DE ALECSA/INMOTION"/>
    <m/>
    <x v="1"/>
    <m/>
    <x v="3"/>
    <m/>
    <m/>
    <m/>
    <m/>
    <x v="3"/>
    <x v="5"/>
    <m/>
  </r>
  <r>
    <s v="FEBRERO"/>
    <s v="G0P"/>
    <s v="JTDBT9K33CL044296"/>
    <s v="CL044296"/>
    <s v="Yaris SD"/>
    <n v="2012"/>
    <s v="SI"/>
    <s v="….."/>
    <m/>
    <x v="1"/>
    <m/>
    <x v="3"/>
    <m/>
    <m/>
    <m/>
    <m/>
    <x v="3"/>
    <x v="5"/>
    <m/>
  </r>
  <r>
    <s v="FEBRERO"/>
    <s v="G0P"/>
    <s v="JTDBT9K30CL026872"/>
    <s v="CL026872"/>
    <s v="Yaris SD"/>
    <n v="2012"/>
    <s v="NO"/>
    <s v="SI"/>
    <s v="NA"/>
    <x v="1"/>
    <m/>
    <x v="3"/>
    <m/>
    <m/>
    <m/>
    <m/>
    <x v="3"/>
    <x v="5"/>
    <m/>
  </r>
  <r>
    <s v="FEBRERO"/>
    <s v="G0P"/>
    <s v="JTDBT9K35CL043523"/>
    <s v="CL043523"/>
    <s v="Yaris SD"/>
    <n v="2012"/>
    <s v="NO"/>
    <s v="SI"/>
    <s v="NA"/>
    <x v="1"/>
    <m/>
    <x v="3"/>
    <m/>
    <m/>
    <m/>
    <m/>
    <x v="3"/>
    <x v="5"/>
    <m/>
  </r>
  <r>
    <s v="FEBRERO"/>
    <s v="G0P"/>
    <s v="JTDBT9K33CL023383"/>
    <s v="CL023383"/>
    <s v="Yaris SD"/>
    <n v="2012"/>
    <s v="NO"/>
    <s v="SI"/>
    <s v="NA"/>
    <x v="1"/>
    <m/>
    <x v="3"/>
    <m/>
    <m/>
    <m/>
    <m/>
    <x v="3"/>
    <x v="5"/>
    <m/>
  </r>
  <r>
    <s v="FEBRERO"/>
    <s v="G0P"/>
    <s v="JTDBT9K36CL041957"/>
    <s v="CL041957"/>
    <s v="Yaris SD"/>
    <n v="2012"/>
    <s v="NO"/>
    <s v="SI"/>
    <s v="NA"/>
    <x v="1"/>
    <m/>
    <x v="3"/>
    <m/>
    <m/>
    <m/>
    <m/>
    <x v="3"/>
    <x v="5"/>
    <m/>
  </r>
  <r>
    <s v="FEBRERO"/>
    <s v="G0P"/>
    <s v="JTDBT9K39C1423573"/>
    <s v="C1423573"/>
    <s v="Yaris SD"/>
    <n v="2012"/>
    <s v="NO"/>
    <s v="SI"/>
    <s v="NA"/>
    <x v="1"/>
    <m/>
    <x v="3"/>
    <m/>
    <m/>
    <m/>
    <m/>
    <x v="3"/>
    <x v="5"/>
    <m/>
  </r>
  <r>
    <s v="FEBRERO"/>
    <s v="G0P"/>
    <s v="JTDBT9K36CL040971"/>
    <s v="CL040971"/>
    <s v="Yaris SD"/>
    <n v="2012"/>
    <s v="NO"/>
    <s v="SI"/>
    <s v="NA"/>
    <x v="1"/>
    <m/>
    <x v="3"/>
    <m/>
    <m/>
    <m/>
    <m/>
    <x v="3"/>
    <x v="5"/>
    <m/>
  </r>
  <r>
    <s v="FEBRERO"/>
    <s v="G0P"/>
    <s v="JTDBT9K38BL007565"/>
    <s v="BL007565"/>
    <s v="Yaris SD"/>
    <n v="2011"/>
    <s v="NO"/>
    <s v="NO EXISTE"/>
    <m/>
    <x v="1"/>
    <m/>
    <x v="3"/>
    <m/>
    <m/>
    <m/>
    <m/>
    <x v="3"/>
    <x v="5"/>
    <m/>
  </r>
  <r>
    <s v="FEBRERO"/>
    <s v="G0P"/>
    <s v="JTDBT9K3XBL003355"/>
    <s v="BL003355"/>
    <s v="Yaris SD"/>
    <n v="2011"/>
    <s v="NO"/>
    <s v="NO EXISTE"/>
    <m/>
    <x v="1"/>
    <m/>
    <x v="3"/>
    <m/>
    <m/>
    <m/>
    <m/>
    <x v="3"/>
    <x v="5"/>
    <m/>
  </r>
  <r>
    <s v="FEBRERO"/>
    <s v="G0P"/>
    <s v="JTDBT9K32BL008694"/>
    <s v="BL008694"/>
    <s v="Yaris SD"/>
    <n v="2011"/>
    <s v="NO"/>
    <s v="NO EXISTE"/>
    <m/>
    <x v="1"/>
    <m/>
    <x v="3"/>
    <m/>
    <m/>
    <m/>
    <m/>
    <x v="3"/>
    <x v="5"/>
    <m/>
  </r>
  <r>
    <s v="FEBRERO"/>
    <s v="G0P"/>
    <s v="JTDBT9K35BL008723"/>
    <s v="BL008723"/>
    <s v="Yaris SD"/>
    <n v="2011"/>
    <s v="NO"/>
    <s v="NO EXISTE"/>
    <m/>
    <x v="1"/>
    <m/>
    <x v="3"/>
    <m/>
    <m/>
    <m/>
    <m/>
    <x v="3"/>
    <x v="5"/>
    <m/>
  </r>
  <r>
    <s v="FEBRERO"/>
    <s v="G0P"/>
    <s v="JTDBT9K36BL008472"/>
    <s v="BL008472"/>
    <s v="Yaris SD"/>
    <n v="2011"/>
    <s v="NO"/>
    <s v="A NOMBRE DE ASEGURADORA"/>
    <m/>
    <x v="1"/>
    <m/>
    <x v="3"/>
    <m/>
    <m/>
    <m/>
    <m/>
    <x v="3"/>
    <x v="5"/>
    <m/>
  </r>
  <r>
    <s v="FEBRERO"/>
    <s v="G0P"/>
    <s v="JTDBT9K31B1399459"/>
    <s v="B1399459"/>
    <s v="Yaris SD"/>
    <n v="2011"/>
    <s v="NO"/>
    <s v="SOLO CORREO"/>
    <s v="NA"/>
    <x v="1"/>
    <m/>
    <x v="3"/>
    <m/>
    <m/>
    <m/>
    <m/>
    <x v="3"/>
    <x v="5"/>
    <m/>
  </r>
  <r>
    <s v="FEBRERO"/>
    <s v="G0P"/>
    <s v="JTDBT9K32B4083762"/>
    <s v="B4083762"/>
    <s v="Yaris SD"/>
    <n v="2011"/>
    <s v="NO"/>
    <s v="NO EXISTE"/>
    <m/>
    <x v="1"/>
    <m/>
    <x v="3"/>
    <m/>
    <m/>
    <m/>
    <m/>
    <x v="3"/>
    <x v="5"/>
    <m/>
  </r>
  <r>
    <s v="FEBRERO"/>
    <s v="G0P"/>
    <s v="JTDBT9K3XBL008880"/>
    <s v="BL008880"/>
    <s v="Yaris SD"/>
    <n v="2011"/>
    <s v="NO"/>
    <s v="SI"/>
    <s v="NA"/>
    <x v="1"/>
    <m/>
    <x v="3"/>
    <m/>
    <m/>
    <m/>
    <m/>
    <x v="3"/>
    <x v="5"/>
    <m/>
  </r>
  <r>
    <s v="FEBRERO"/>
    <s v="G0P"/>
    <s v="JTDBT9K34B1404136"/>
    <s v="B1404136"/>
    <s v="Yaris SD"/>
    <n v="2011"/>
    <s v="NO"/>
    <s v="NO EXISTE"/>
    <m/>
    <x v="1"/>
    <m/>
    <x v="3"/>
    <m/>
    <m/>
    <m/>
    <m/>
    <x v="3"/>
    <x v="5"/>
    <m/>
  </r>
  <r>
    <s v="FEBRERO"/>
    <s v="G0P"/>
    <s v="JTDKT9K3XB5331332"/>
    <s v="B5331332"/>
    <s v="Yaris HB"/>
    <n v="2011"/>
    <s v="NO"/>
    <s v="SI"/>
    <s v="NA"/>
    <x v="1"/>
    <m/>
    <x v="3"/>
    <m/>
    <m/>
    <m/>
    <m/>
    <x v="3"/>
    <x v="5"/>
    <m/>
  </r>
  <r>
    <s v="FEBRERO"/>
    <s v="G0P"/>
    <s v="JTDBT9K30A1354785"/>
    <s v="A1354785"/>
    <s v="Yaris SD"/>
    <n v="2010"/>
    <s v="NO"/>
    <s v="NO EXISTE"/>
    <m/>
    <x v="1"/>
    <m/>
    <x v="3"/>
    <m/>
    <m/>
    <m/>
    <m/>
    <x v="3"/>
    <x v="5"/>
    <m/>
  </r>
  <r>
    <s v="FEBRERO"/>
    <s v="G0P"/>
    <s v="JTDBT9K38A4071162"/>
    <s v="A4071162"/>
    <s v="Yaris SD"/>
    <n v="2010"/>
    <s v="NO"/>
    <s v="SI"/>
    <s v="NA"/>
    <x v="1"/>
    <m/>
    <x v="3"/>
    <m/>
    <m/>
    <m/>
    <m/>
    <x v="3"/>
    <x v="5"/>
    <m/>
  </r>
  <r>
    <s v="FEBRERO"/>
    <s v="G0P"/>
    <s v="JTDBT9K37A1375648"/>
    <s v="A1375648"/>
    <s v="Yaris SD"/>
    <n v="2010"/>
    <s v="NO"/>
    <s v="NO EXISTE"/>
    <m/>
    <x v="1"/>
    <m/>
    <x v="3"/>
    <m/>
    <m/>
    <m/>
    <m/>
    <x v="3"/>
    <x v="5"/>
    <m/>
  </r>
  <r>
    <s v="FEBRERO"/>
    <s v="G0P"/>
    <s v="JTDKT9K35A5282636"/>
    <s v="A5282636"/>
    <s v="Yaris HB"/>
    <n v="2010"/>
    <s v="NO"/>
    <s v="SI"/>
    <s v="NA"/>
    <x v="1"/>
    <m/>
    <x v="3"/>
    <m/>
    <m/>
    <m/>
    <m/>
    <x v="3"/>
    <x v="5"/>
    <m/>
  </r>
  <r>
    <s v="FEBRERO"/>
    <s v="G0P"/>
    <s v="JTDKT9K34A5289772"/>
    <s v="A5289772"/>
    <s v="Yaris HB"/>
    <n v="2010"/>
    <s v="NO"/>
    <s v="NO EXISTE"/>
    <m/>
    <x v="1"/>
    <m/>
    <x v="3"/>
    <m/>
    <m/>
    <m/>
    <m/>
    <x v="3"/>
    <x v="5"/>
    <m/>
  </r>
  <r>
    <s v="FEBRERO"/>
    <s v="G0P"/>
    <s v="JTDKT9K37A5311022"/>
    <s v="A5311022"/>
    <s v="Yaris HB"/>
    <n v="2010"/>
    <s v="NO"/>
    <s v="NO EXISTE"/>
    <m/>
    <x v="1"/>
    <m/>
    <x v="3"/>
    <m/>
    <m/>
    <m/>
    <m/>
    <x v="3"/>
    <x v="5"/>
    <m/>
  </r>
  <r>
    <s v="FEBRERO"/>
    <s v="G0P"/>
    <s v="JTDKT9K33A5281405"/>
    <s v="A5281405"/>
    <s v="Yaris HB"/>
    <n v="2010"/>
    <s v="NO"/>
    <s v="NO EXISTE"/>
    <m/>
    <x v="1"/>
    <m/>
    <x v="3"/>
    <m/>
    <m/>
    <m/>
    <m/>
    <x v="3"/>
    <x v="5"/>
    <m/>
  </r>
  <r>
    <s v="FEBRERO"/>
    <s v="G0P"/>
    <s v="JTDKT9K35A5307180"/>
    <s v="A5307180"/>
    <s v="Yaris HB"/>
    <n v="2010"/>
    <s v="NO"/>
    <s v="NO EXISTE"/>
    <m/>
    <x v="1"/>
    <m/>
    <x v="3"/>
    <m/>
    <m/>
    <m/>
    <m/>
    <x v="3"/>
    <x v="5"/>
    <m/>
  </r>
  <r>
    <s v="FEBRERO"/>
    <s v="G0P"/>
    <s v="JTDKT9K30A5311363"/>
    <s v="A5311363"/>
    <s v="Yaris HB"/>
    <n v="2010"/>
    <s v="NO"/>
    <s v="NO EXISTE"/>
    <m/>
    <x v="1"/>
    <m/>
    <x v="3"/>
    <m/>
    <m/>
    <m/>
    <m/>
    <x v="3"/>
    <x v="5"/>
    <m/>
  </r>
  <r>
    <s v="FEBRERO"/>
    <s v="G0P"/>
    <s v="JTDKT9K31A5279099"/>
    <s v="A5279099"/>
    <s v="Yaris HB"/>
    <n v="2010"/>
    <s v="NO"/>
    <s v="NO EXISTE"/>
    <m/>
    <x v="1"/>
    <m/>
    <x v="3"/>
    <m/>
    <m/>
    <m/>
    <m/>
    <x v="3"/>
    <x v="5"/>
    <m/>
  </r>
  <r>
    <s v="FEBRERO"/>
    <s v="G0P"/>
    <s v="JTDBT9K33A1354988"/>
    <s v="A1354988"/>
    <s v="Yaris SD"/>
    <n v="2010"/>
    <s v="NO"/>
    <s v="NO EXISTE"/>
    <m/>
    <x v="1"/>
    <m/>
    <x v="3"/>
    <m/>
    <m/>
    <m/>
    <m/>
    <x v="3"/>
    <x v="5"/>
    <m/>
  </r>
  <r>
    <s v="FEBRERO"/>
    <s v="G0P"/>
    <s v="JTDBT9K3XA1370699"/>
    <s v="A1370699"/>
    <s v="Yaris SD"/>
    <n v="2010"/>
    <s v="NO"/>
    <s v="SI"/>
    <s v="NA"/>
    <x v="1"/>
    <m/>
    <x v="3"/>
    <m/>
    <m/>
    <m/>
    <m/>
    <x v="3"/>
    <x v="5"/>
    <m/>
  </r>
  <r>
    <s v="FEBRERO"/>
    <s v="G0P"/>
    <s v="JTDBT9K30A1354916"/>
    <s v="A1354916"/>
    <s v="Yaris SD"/>
    <n v="2010"/>
    <s v="NO"/>
    <s v="NO EXISTE"/>
    <m/>
    <x v="1"/>
    <m/>
    <x v="3"/>
    <m/>
    <m/>
    <m/>
    <m/>
    <x v="3"/>
    <x v="5"/>
    <m/>
  </r>
  <r>
    <s v="FEBRERO"/>
    <s v="G0P"/>
    <s v="JTDBT9K33A4063051"/>
    <s v="A4063051"/>
    <s v="Yaris SD"/>
    <n v="2010"/>
    <s v="NO"/>
    <s v="SI"/>
    <s v="NA"/>
    <x v="1"/>
    <m/>
    <x v="3"/>
    <m/>
    <m/>
    <m/>
    <m/>
    <x v="3"/>
    <x v="5"/>
    <m/>
  </r>
  <r>
    <s v="FEBRERO"/>
    <s v="G0P"/>
    <s v="JTDBT9K39A1374405"/>
    <s v="A1374405"/>
    <s v="Yaris SD"/>
    <n v="2010"/>
    <s v="NO"/>
    <s v="A NOMBRE DE ALECSA/INMOTION"/>
    <m/>
    <x v="1"/>
    <m/>
    <x v="3"/>
    <m/>
    <m/>
    <m/>
    <m/>
    <x v="3"/>
    <x v="5"/>
    <m/>
  </r>
  <r>
    <s v="FEBRERO"/>
    <s v="G0P"/>
    <s v="JTDBT9K36A4078160"/>
    <s v="A4078160"/>
    <s v="Yaris SD"/>
    <n v="2010"/>
    <s v="NO"/>
    <s v="NO EXISTE"/>
    <m/>
    <x v="1"/>
    <m/>
    <x v="3"/>
    <m/>
    <m/>
    <m/>
    <m/>
    <x v="3"/>
    <x v="5"/>
    <m/>
  </r>
  <r>
    <s v="FEBRERO"/>
    <s v="G0P"/>
    <s v="JTDBT9K32A1390526"/>
    <s v="A1390526"/>
    <s v="Yaris SD"/>
    <n v="2010"/>
    <s v="NO"/>
    <s v="SI"/>
    <s v="NA"/>
    <x v="1"/>
    <m/>
    <x v="3"/>
    <m/>
    <m/>
    <m/>
    <m/>
    <x v="3"/>
    <x v="5"/>
    <m/>
  </r>
  <r>
    <s v="FEBRERO"/>
    <s v="G0P"/>
    <s v="JTDBT9K34A1395128"/>
    <s v="A1395128"/>
    <s v="Yaris SD"/>
    <n v="2010"/>
    <s v="NO"/>
    <s v="NO EXISTE"/>
    <m/>
    <x v="1"/>
    <m/>
    <x v="3"/>
    <m/>
    <m/>
    <m/>
    <m/>
    <x v="3"/>
    <x v="5"/>
    <m/>
  </r>
  <r>
    <s v="FEBRERO"/>
    <s v="G0P"/>
    <s v="JTDBT9K31A4069432"/>
    <s v="A4069432"/>
    <s v="Yaris SD"/>
    <n v="2010"/>
    <s v="NO"/>
    <s v="NO EXISTE"/>
    <m/>
    <x v="1"/>
    <m/>
    <x v="3"/>
    <m/>
    <m/>
    <m/>
    <m/>
    <x v="3"/>
    <x v="5"/>
    <m/>
  </r>
  <r>
    <s v="FEBRERO"/>
    <s v="G0P"/>
    <s v="JTDBT9K32A1368218"/>
    <s v="A1368218"/>
    <s v="Yaris SD"/>
    <n v="2010"/>
    <s v="SI"/>
    <s v="….."/>
    <m/>
    <x v="1"/>
    <m/>
    <x v="3"/>
    <m/>
    <m/>
    <m/>
    <m/>
    <x v="3"/>
    <x v="5"/>
    <m/>
  </r>
  <r>
    <s v="FEBRERO"/>
    <s v="G0P"/>
    <s v="JTDBT9K31A4078129"/>
    <s v="A4078129"/>
    <s v="Yaris SD"/>
    <n v="2010"/>
    <s v="NO"/>
    <s v="SI"/>
    <s v="NA"/>
    <x v="1"/>
    <m/>
    <x v="3"/>
    <m/>
    <m/>
    <m/>
    <m/>
    <x v="3"/>
    <x v="5"/>
    <m/>
  </r>
  <r>
    <s v="FEBRERO"/>
    <s v="G0P"/>
    <s v="JTDKT9K31A5283413"/>
    <s v="A5283413"/>
    <s v="Yaris HB"/>
    <n v="2010"/>
    <s v="NO"/>
    <s v="SI"/>
    <s v="NA"/>
    <x v="1"/>
    <m/>
    <x v="3"/>
    <m/>
    <m/>
    <m/>
    <m/>
    <x v="3"/>
    <x v="5"/>
    <m/>
  </r>
  <r>
    <s v="FEBRERO"/>
    <s v="G0P"/>
    <s v="JTDKT9K36A5285528"/>
    <s v="A5285528"/>
    <s v="Yaris HB"/>
    <n v="2010"/>
    <s v="NO"/>
    <s v="A NOMBRE DE ALECSA/INMOTION"/>
    <m/>
    <x v="1"/>
    <m/>
    <x v="3"/>
    <m/>
    <m/>
    <m/>
    <m/>
    <x v="3"/>
    <x v="5"/>
    <m/>
  </r>
  <r>
    <s v="FEBRERO"/>
    <s v="G0P"/>
    <s v="JTDKT9K34A5318302"/>
    <s v="A5318302"/>
    <s v="Yaris HB"/>
    <n v="2010"/>
    <s v="NO"/>
    <s v="A NOMBRE DE ALECSA/INMOTION"/>
    <m/>
    <x v="1"/>
    <m/>
    <x v="3"/>
    <m/>
    <m/>
    <m/>
    <m/>
    <x v="3"/>
    <x v="5"/>
    <m/>
  </r>
  <r>
    <s v="FEBRERO"/>
    <s v="G0P"/>
    <s v="JTDKT9K39A5285524"/>
    <s v="A5285524"/>
    <s v="Yaris HB"/>
    <n v="2010"/>
    <s v="NO"/>
    <s v="NO EXISTE"/>
    <m/>
    <x v="1"/>
    <m/>
    <x v="3"/>
    <m/>
    <m/>
    <m/>
    <m/>
    <x v="3"/>
    <x v="5"/>
    <m/>
  </r>
  <r>
    <s v="FEBRERO"/>
    <s v="G0P"/>
    <s v="JTDKT9K30A5282771"/>
    <s v="A5282771"/>
    <s v="Yaris HB"/>
    <n v="2010"/>
    <s v="NO"/>
    <s v="SI"/>
    <s v="NA"/>
    <x v="1"/>
    <m/>
    <x v="3"/>
    <m/>
    <m/>
    <m/>
    <m/>
    <x v="3"/>
    <x v="5"/>
    <m/>
  </r>
  <r>
    <s v="FEBRERO"/>
    <s v="G0P"/>
    <s v="JTDKT9K36A5287926"/>
    <s v="A5287926"/>
    <s v="Yaris HB"/>
    <n v="2010"/>
    <s v="NO"/>
    <s v="NO EXISTE"/>
    <m/>
    <x v="1"/>
    <m/>
    <x v="3"/>
    <m/>
    <m/>
    <m/>
    <m/>
    <x v="3"/>
    <x v="5"/>
    <m/>
  </r>
  <r>
    <s v="FEBRERO"/>
    <s v="G0P"/>
    <s v="JTDKT9K34A5296043"/>
    <s v="A5296043"/>
    <s v="Yaris HB"/>
    <n v="2010"/>
    <s v="NO"/>
    <s v="NO"/>
    <m/>
    <x v="1"/>
    <m/>
    <x v="3"/>
    <m/>
    <m/>
    <m/>
    <m/>
    <x v="3"/>
    <x v="5"/>
    <m/>
  </r>
  <r>
    <s v="FEBRERO"/>
    <s v="G0P"/>
    <s v="JTDKT9K36A5317362"/>
    <s v="A5317362"/>
    <s v="Yaris HB"/>
    <n v="2010"/>
    <s v="NO"/>
    <s v="NO EXISTE"/>
    <m/>
    <x v="1"/>
    <m/>
    <x v="3"/>
    <m/>
    <m/>
    <m/>
    <m/>
    <x v="3"/>
    <x v="5"/>
    <m/>
  </r>
  <r>
    <s v="FEBRERO"/>
    <s v="G0P"/>
    <s v="JTDKT9K30A5282415"/>
    <s v="A5282415"/>
    <s v="Yaris HB"/>
    <n v="2010"/>
    <s v="NO"/>
    <s v="NO EXISTE"/>
    <m/>
    <x v="1"/>
    <m/>
    <x v="3"/>
    <m/>
    <m/>
    <m/>
    <m/>
    <x v="3"/>
    <x v="5"/>
    <m/>
  </r>
  <r>
    <s v="FEBRERO"/>
    <s v="G0P"/>
    <s v="JTDKT9K32A5296588"/>
    <s v="A5296588"/>
    <s v="Yaris HB"/>
    <n v="2010"/>
    <s v="NO"/>
    <s v="SOLO CORREO"/>
    <m/>
    <x v="1"/>
    <m/>
    <x v="3"/>
    <m/>
    <m/>
    <m/>
    <m/>
    <x v="3"/>
    <x v="5"/>
    <m/>
  </r>
  <r>
    <s v="FEBRERO"/>
    <s v="G0P"/>
    <s v="JTDKT9K36A5299526"/>
    <s v="A5299526"/>
    <s v="Yaris HB"/>
    <n v="2010"/>
    <s v="NO"/>
    <s v="NO EXISTE"/>
    <m/>
    <x v="1"/>
    <m/>
    <x v="3"/>
    <m/>
    <m/>
    <m/>
    <m/>
    <x v="3"/>
    <x v="5"/>
    <m/>
  </r>
  <r>
    <s v="FEBRERO"/>
    <s v="G0P"/>
    <s v="JTDKT9K30A5314019"/>
    <s v="A5314019"/>
    <s v="Yaris HB"/>
    <n v="2010"/>
    <s v="NO"/>
    <s v="NO EXISTE"/>
    <m/>
    <x v="1"/>
    <m/>
    <x v="3"/>
    <m/>
    <m/>
    <m/>
    <m/>
    <x v="3"/>
    <x v="5"/>
    <m/>
  </r>
  <r>
    <s v="FEBRERO"/>
    <s v="G0P"/>
    <s v="JTDBT923794058527"/>
    <s v="94058527"/>
    <s v="Yaris SD"/>
    <n v="2009"/>
    <s v="NO"/>
    <s v="NO EXISTE"/>
    <m/>
    <x v="1"/>
    <m/>
    <x v="3"/>
    <m/>
    <m/>
    <m/>
    <m/>
    <x v="3"/>
    <x v="5"/>
    <m/>
  </r>
  <r>
    <s v="FEBRERO"/>
    <s v="G0P"/>
    <s v="JTDBT923291316566"/>
    <s v="91316566"/>
    <s v="Yaris SD"/>
    <n v="2009"/>
    <s v="NO"/>
    <s v="NO EXISTE"/>
    <m/>
    <x v="1"/>
    <m/>
    <x v="3"/>
    <m/>
    <m/>
    <m/>
    <m/>
    <x v="3"/>
    <x v="5"/>
    <m/>
  </r>
  <r>
    <s v="FEBRERO"/>
    <s v="G0P"/>
    <s v="JTDBT923491323597"/>
    <s v="91323597"/>
    <s v="Yaris SD"/>
    <n v="2009"/>
    <s v="NO"/>
    <s v="NO EXISTE"/>
    <m/>
    <x v="1"/>
    <m/>
    <x v="3"/>
    <m/>
    <m/>
    <m/>
    <m/>
    <x v="3"/>
    <x v="5"/>
    <m/>
  </r>
  <r>
    <s v="FEBRERO"/>
    <s v="G0P"/>
    <s v="JTDBT923191298111"/>
    <s v="91298111"/>
    <s v="Yaris SD"/>
    <n v="2009"/>
    <s v="NO"/>
    <s v="SI"/>
    <s v="NA"/>
    <x v="1"/>
    <m/>
    <x v="3"/>
    <m/>
    <m/>
    <m/>
    <m/>
    <x v="3"/>
    <x v="5"/>
    <m/>
  </r>
  <r>
    <s v="FEBRERO"/>
    <s v="G0P"/>
    <s v="JTDBT923691327862"/>
    <s v="91327862"/>
    <s v="Yaris SD"/>
    <n v="2009"/>
    <s v="NO"/>
    <s v="A NOMBRE DE ALECSA/INMOTION"/>
    <m/>
    <x v="1"/>
    <m/>
    <x v="3"/>
    <m/>
    <m/>
    <m/>
    <m/>
    <x v="3"/>
    <x v="5"/>
    <m/>
  </r>
  <r>
    <s v="FEBRERO"/>
    <s v="G0P"/>
    <s v="JTDBT923691329885"/>
    <s v="91329885"/>
    <s v="Yaris SD"/>
    <n v="2009"/>
    <s v="NO"/>
    <s v="SI"/>
    <s v="NA"/>
    <x v="1"/>
    <m/>
    <x v="3"/>
    <m/>
    <m/>
    <m/>
    <m/>
    <x v="3"/>
    <x v="5"/>
    <m/>
  </r>
  <r>
    <s v="FEBRERO"/>
    <s v="G0P"/>
    <s v="JTDBT923891325773"/>
    <s v="91325773"/>
    <s v="Yaris SD"/>
    <n v="2009"/>
    <s v="NO"/>
    <s v="SI"/>
    <s v="NA"/>
    <x v="1"/>
    <m/>
    <x v="3"/>
    <m/>
    <m/>
    <m/>
    <m/>
    <x v="3"/>
    <x v="5"/>
    <m/>
  </r>
  <r>
    <s v="FEBRERO"/>
    <s v="G0P"/>
    <s v="JTDBT923891323313"/>
    <s v="91323313"/>
    <s v="Yaris SD"/>
    <n v="2009"/>
    <s v="NO"/>
    <s v="NO EXISTE"/>
    <m/>
    <x v="1"/>
    <m/>
    <x v="3"/>
    <m/>
    <m/>
    <m/>
    <m/>
    <x v="3"/>
    <x v="5"/>
    <m/>
  </r>
  <r>
    <s v="FEBRERO"/>
    <s v="G0P"/>
    <s v="JTDBT923891348485"/>
    <s v="91348485"/>
    <s v="Yaris SD"/>
    <n v="2009"/>
    <s v="NO"/>
    <s v="SOLO CORREO"/>
    <s v="NA"/>
    <x v="1"/>
    <m/>
    <x v="3"/>
    <m/>
    <m/>
    <m/>
    <m/>
    <x v="3"/>
    <x v="5"/>
    <m/>
  </r>
  <r>
    <s v="FEBRERO"/>
    <s v="G0P"/>
    <s v="JTDBT923X91324754"/>
    <s v="91324754"/>
    <s v="Yaris SD"/>
    <n v="2009"/>
    <s v="NO"/>
    <s v="NO EXISTE"/>
    <m/>
    <x v="1"/>
    <m/>
    <x v="3"/>
    <m/>
    <m/>
    <m/>
    <m/>
    <x v="3"/>
    <x v="5"/>
    <m/>
  </r>
  <r>
    <s v="FEBRERO"/>
    <s v="G0P"/>
    <s v="JTDKT923195251475"/>
    <s v="95251475"/>
    <s v="Yaris HB"/>
    <n v="2009"/>
    <s v="NO"/>
    <s v="SI"/>
    <s v="NA"/>
    <x v="1"/>
    <m/>
    <x v="3"/>
    <m/>
    <m/>
    <m/>
    <m/>
    <x v="3"/>
    <x v="5"/>
    <m/>
  </r>
  <r>
    <s v="FEBRERO"/>
    <s v="G0P"/>
    <s v="JTDKT923695248877"/>
    <s v="95248877"/>
    <s v="Yaris HB"/>
    <n v="2009"/>
    <s v="NO"/>
    <s v="NO EXISTE"/>
    <m/>
    <x v="1"/>
    <m/>
    <x v="3"/>
    <m/>
    <m/>
    <m/>
    <m/>
    <x v="3"/>
    <x v="5"/>
    <m/>
  </r>
  <r>
    <s v="FEBRERO"/>
    <s v="G0P"/>
    <s v="JTDKT923195221408"/>
    <s v="95221408"/>
    <s v="Yaris HB"/>
    <n v="2009"/>
    <s v="NO"/>
    <s v="NO EXISTE"/>
    <m/>
    <x v="1"/>
    <m/>
    <x v="3"/>
    <m/>
    <m/>
    <m/>
    <m/>
    <x v="3"/>
    <x v="5"/>
    <m/>
  </r>
  <r>
    <s v="FEBRERO"/>
    <s v="G0P"/>
    <s v="JTDKT923195242517"/>
    <s v="95242517"/>
    <s v="Yaris HB"/>
    <n v="2009"/>
    <s v="NO"/>
    <s v="NO EXISTE"/>
    <m/>
    <x v="1"/>
    <m/>
    <x v="3"/>
    <m/>
    <m/>
    <m/>
    <m/>
    <x v="3"/>
    <x v="5"/>
    <m/>
  </r>
  <r>
    <s v="FEBRERO"/>
    <s v="G0P"/>
    <s v="JTDBT923191303906"/>
    <s v="91303906"/>
    <s v="Yaris SD"/>
    <n v="2009"/>
    <s v="NO"/>
    <s v="NO EXISTE"/>
    <m/>
    <x v="1"/>
    <m/>
    <x v="3"/>
    <m/>
    <m/>
    <m/>
    <m/>
    <x v="3"/>
    <x v="5"/>
    <m/>
  </r>
  <r>
    <s v="FEBRERO"/>
    <s v="G0P"/>
    <s v="JTDBT923691325853"/>
    <s v="91325853"/>
    <s v="Yaris SD"/>
    <n v="2009"/>
    <s v="NO"/>
    <s v="NO EXISTE"/>
    <m/>
    <x v="1"/>
    <m/>
    <x v="3"/>
    <m/>
    <m/>
    <m/>
    <m/>
    <x v="3"/>
    <x v="5"/>
    <m/>
  </r>
  <r>
    <s v="FEBRERO"/>
    <s v="G0P"/>
    <s v="JTDBT923994057377"/>
    <s v="94057377"/>
    <s v="Yaris SD"/>
    <n v="2009"/>
    <s v="NO"/>
    <s v="A NOMBRE DE ALECSA/INMOTION"/>
    <m/>
    <x v="1"/>
    <m/>
    <x v="3"/>
    <m/>
    <m/>
    <m/>
    <m/>
    <x v="3"/>
    <x v="5"/>
    <m/>
  </r>
  <r>
    <s v="FEBRERO"/>
    <s v="G0P"/>
    <s v="JTDBT923794057250"/>
    <s v="94057250"/>
    <s v="Yaris SD"/>
    <n v="2009"/>
    <s v="NO"/>
    <s v="SOLO CORREO"/>
    <s v="NA"/>
    <x v="1"/>
    <m/>
    <x v="3"/>
    <m/>
    <m/>
    <m/>
    <m/>
    <x v="3"/>
    <x v="5"/>
    <m/>
  </r>
  <r>
    <s v="FEBRERO"/>
    <s v="G0P"/>
    <s v="JTDBT923991349435"/>
    <s v="91349435"/>
    <s v="Yaris SD"/>
    <n v="2009"/>
    <s v="NO"/>
    <s v="NO EXISTE"/>
    <m/>
    <x v="1"/>
    <m/>
    <x v="3"/>
    <m/>
    <m/>
    <m/>
    <m/>
    <x v="3"/>
    <x v="5"/>
    <m/>
  </r>
  <r>
    <s v="FEBRERO"/>
    <s v="G0P"/>
    <s v="JTDBT923491318058"/>
    <s v="91318058"/>
    <s v="Yaris SD"/>
    <n v="2009"/>
    <s v="NO"/>
    <s v="SI"/>
    <s v="NA"/>
    <x v="1"/>
    <m/>
    <x v="3"/>
    <m/>
    <m/>
    <m/>
    <m/>
    <x v="3"/>
    <x v="5"/>
    <m/>
  </r>
  <r>
    <s v="FEBRERO"/>
    <s v="G0P"/>
    <s v="JTDBT923594062401"/>
    <s v="94062401"/>
    <s v="Yaris SD"/>
    <n v="2009"/>
    <s v="NO"/>
    <s v="A NOMBRE DE ALECSA/INMOTION"/>
    <m/>
    <x v="1"/>
    <m/>
    <x v="3"/>
    <m/>
    <m/>
    <m/>
    <m/>
    <x v="3"/>
    <x v="5"/>
    <m/>
  </r>
  <r>
    <s v="FEBRERO"/>
    <s v="G0P"/>
    <s v="JTDBT923991324213"/>
    <s v="91324213"/>
    <s v="Yaris SD"/>
    <n v="2009"/>
    <s v="NO"/>
    <s v="SI"/>
    <s v="NA"/>
    <x v="1"/>
    <m/>
    <x v="3"/>
    <m/>
    <m/>
    <m/>
    <m/>
    <x v="3"/>
    <x v="5"/>
    <m/>
  </r>
  <r>
    <s v="FEBRERO"/>
    <s v="G0P"/>
    <s v="JTDBT923194042484"/>
    <s v="94042484"/>
    <s v="Yaris SD"/>
    <n v="2009"/>
    <s v="NO"/>
    <s v="SOLO CORREO"/>
    <s v="NA"/>
    <x v="1"/>
    <m/>
    <x v="3"/>
    <m/>
    <m/>
    <m/>
    <m/>
    <x v="3"/>
    <x v="5"/>
    <m/>
  </r>
  <r>
    <s v="FEBRERO"/>
    <s v="G0P"/>
    <s v="JTDBT923291316826"/>
    <s v="91316826"/>
    <s v="Yaris SD"/>
    <n v="2009"/>
    <s v="NO"/>
    <s v="SOLO CORREO"/>
    <s v="NA"/>
    <x v="1"/>
    <m/>
    <x v="3"/>
    <m/>
    <m/>
    <m/>
    <m/>
    <x v="3"/>
    <x v="5"/>
    <m/>
  </r>
  <r>
    <s v="FEBRERO"/>
    <s v="20TA02"/>
    <s v="MR0EX8DD1K0184835"/>
    <s v="K0184835"/>
    <s v="Hilux D Cab"/>
    <n v="2019"/>
    <s v="NO"/>
    <s v="NO EXISTE"/>
    <m/>
    <x v="1"/>
    <m/>
    <x v="3"/>
    <m/>
    <m/>
    <m/>
    <m/>
    <x v="3"/>
    <x v="5"/>
    <m/>
  </r>
  <r>
    <s v="FEBRERO"/>
    <s v="20TA02"/>
    <s v="MR0EX8DD4K0182402"/>
    <s v="K0182402"/>
    <s v="Hilux D Cab"/>
    <n v="2019"/>
    <s v="NO"/>
    <s v="SI"/>
    <s v="NA"/>
    <x v="1"/>
    <m/>
    <x v="3"/>
    <m/>
    <m/>
    <m/>
    <m/>
    <x v="3"/>
    <x v="5"/>
    <m/>
  </r>
  <r>
    <s v="FEBRERO"/>
    <s v="20TA02"/>
    <s v="MR0EX8DD4K0261777"/>
    <s v="K0261777"/>
    <s v="Hilux D Cab"/>
    <n v="2019"/>
    <s v="NO"/>
    <s v="SI"/>
    <d v="2020-08-07T00:00:00"/>
    <x v="1"/>
    <m/>
    <x v="3"/>
    <m/>
    <m/>
    <m/>
    <m/>
    <x v="3"/>
    <x v="5"/>
    <m/>
  </r>
  <r>
    <s v="FEBRERO"/>
    <s v="20TA02"/>
    <s v="MR0EX8DD6K0180571"/>
    <s v="K0180571"/>
    <s v="Hilux D Cab"/>
    <n v="2019"/>
    <s v="NO"/>
    <s v="SI"/>
    <d v="2020-05-28T00:00:00"/>
    <x v="1"/>
    <m/>
    <x v="3"/>
    <m/>
    <m/>
    <m/>
    <m/>
    <x v="3"/>
    <x v="5"/>
    <m/>
  </r>
  <r>
    <s v="FEBRERO"/>
    <s v="20TA02"/>
    <s v="MR0EX8DD6K0263708"/>
    <s v="K0263708"/>
    <s v="Hilux D Cab"/>
    <n v="2019"/>
    <s v="NO"/>
    <s v="NO EXISTE"/>
    <m/>
    <x v="1"/>
    <m/>
    <x v="3"/>
    <m/>
    <m/>
    <m/>
    <m/>
    <x v="3"/>
    <x v="5"/>
    <m/>
  </r>
  <r>
    <s v="FEBRERO"/>
    <s v="20TA02"/>
    <s v="MR0EX8DD0K0184079"/>
    <s v="K0184079"/>
    <s v="Hilux D Cab"/>
    <n v="2019"/>
    <s v="NO"/>
    <s v="SI"/>
    <d v="2019-08-12T00:00:00"/>
    <x v="1"/>
    <m/>
    <x v="3"/>
    <m/>
    <m/>
    <m/>
    <m/>
    <x v="3"/>
    <x v="5"/>
    <m/>
  </r>
  <r>
    <s v="FEBRERO"/>
    <s v="20TA02"/>
    <s v="MR0EX8DD9K0181407"/>
    <s v="K0181407"/>
    <s v="Hilux D Cab"/>
    <n v="2019"/>
    <s v="NO"/>
    <s v="SI"/>
    <d v="2019-04-26T00:00:00"/>
    <x v="1"/>
    <m/>
    <x v="3"/>
    <m/>
    <m/>
    <m/>
    <m/>
    <x v="3"/>
    <x v="5"/>
    <m/>
  </r>
  <r>
    <s v="FEBRERO"/>
    <s v="20TA02"/>
    <s v="MR0EX8DD9K0264724"/>
    <s v="K0264724"/>
    <s v="Hilux D Cab"/>
    <n v="2019"/>
    <s v="NO"/>
    <s v="SI"/>
    <s v="NA"/>
    <x v="1"/>
    <m/>
    <x v="3"/>
    <m/>
    <m/>
    <m/>
    <m/>
    <x v="3"/>
    <x v="5"/>
    <m/>
  </r>
  <r>
    <s v="FEBRERO"/>
    <s v="20TA02"/>
    <s v="MR0EX8DD0K0261677"/>
    <s v="K0261677"/>
    <s v="Hilux D Cab"/>
    <n v="2019"/>
    <s v="NO"/>
    <s v="NO EXISTE"/>
    <m/>
    <x v="1"/>
    <m/>
    <x v="3"/>
    <m/>
    <m/>
    <m/>
    <m/>
    <x v="3"/>
    <x v="5"/>
    <m/>
  </r>
  <r>
    <s v="FEBRERO"/>
    <s v="20TA02"/>
    <s v="MR0EX8DD2K0262006"/>
    <s v="K0262006"/>
    <s v="Hilux D Cab"/>
    <n v="2019"/>
    <s v="NO"/>
    <s v="SI"/>
    <d v="2019-09-25T00:00:00"/>
    <x v="1"/>
    <m/>
    <x v="3"/>
    <m/>
    <m/>
    <m/>
    <m/>
    <x v="3"/>
    <x v="5"/>
    <m/>
  </r>
  <r>
    <s v="FEBRERO"/>
    <s v="20TA02"/>
    <s v="MR0EX8DD3J0256570"/>
    <s v="J0256570"/>
    <s v="Hilux D Cab"/>
    <n v="2018"/>
    <s v="NO"/>
    <s v="A NOMBRE DE ALECSA/INMOTION"/>
    <m/>
    <x v="1"/>
    <m/>
    <x v="3"/>
    <m/>
    <m/>
    <m/>
    <m/>
    <x v="3"/>
    <x v="5"/>
    <m/>
  </r>
  <r>
    <s v="FEBRERO"/>
    <s v="20TA02"/>
    <s v="MR0EX8DD6J0258796"/>
    <s v="J0258796"/>
    <s v="Hilux D Cab"/>
    <n v="2018"/>
    <s v="NO"/>
    <s v="SI"/>
    <s v="NA"/>
    <x v="1"/>
    <m/>
    <x v="3"/>
    <m/>
    <m/>
    <m/>
    <m/>
    <x v="3"/>
    <x v="5"/>
    <m/>
  </r>
  <r>
    <s v="FEBRERO"/>
    <s v="20TA02"/>
    <s v="MR0EX8DDXJ0256243"/>
    <s v="J0256243"/>
    <s v="Hilux D Cab"/>
    <n v="2018"/>
    <s v="NO"/>
    <s v="SOLO CORREO"/>
    <m/>
    <x v="1"/>
    <m/>
    <x v="3"/>
    <m/>
    <m/>
    <m/>
    <m/>
    <x v="3"/>
    <x v="5"/>
    <m/>
  </r>
  <r>
    <s v="FEBRERO"/>
    <s v="20TA02"/>
    <s v="MR0EX8DD3J0179991"/>
    <s v="J0179991"/>
    <s v="Hilux D Cab"/>
    <n v="2018"/>
    <s v="NO"/>
    <s v="SI"/>
    <s v="NA"/>
    <x v="1"/>
    <m/>
    <x v="3"/>
    <m/>
    <m/>
    <m/>
    <m/>
    <x v="3"/>
    <x v="5"/>
    <m/>
  </r>
  <r>
    <s v="FEBRERO"/>
    <s v="20TA02"/>
    <s v="MR0EX8DD5J0259096"/>
    <s v="J0259096"/>
    <s v="Hilux D Cab"/>
    <n v="2018"/>
    <s v="NO"/>
    <s v="SI"/>
    <d v="2018-12-05T00:00:00"/>
    <x v="1"/>
    <m/>
    <x v="3"/>
    <m/>
    <m/>
    <m/>
    <m/>
    <x v="3"/>
    <x v="5"/>
    <m/>
  </r>
  <r>
    <s v="FEBRERO"/>
    <s v="20TA02"/>
    <s v="MR0EX8DD9J0256153"/>
    <s v="J0256153"/>
    <s v="Hilux D Cab"/>
    <n v="2018"/>
    <s v="NO"/>
    <s v="A NOMBRE DE LA FINANCIERA"/>
    <m/>
    <x v="1"/>
    <m/>
    <x v="3"/>
    <m/>
    <m/>
    <m/>
    <m/>
    <x v="3"/>
    <x v="5"/>
    <m/>
  </r>
  <r>
    <s v="FEBRERO"/>
    <s v="20TA02"/>
    <s v="MR0EX8DD2J0257418"/>
    <s v="J0257418"/>
    <s v="Hilux D Cab"/>
    <n v="2018"/>
    <s v="NO"/>
    <s v="SI"/>
    <d v="2019-08-20T00:00:00"/>
    <x v="1"/>
    <m/>
    <x v="3"/>
    <m/>
    <m/>
    <m/>
    <m/>
    <x v="3"/>
    <x v="5"/>
    <m/>
  </r>
  <r>
    <s v="FEBRERO"/>
    <s v="20TA02"/>
    <s v="MR0EX8DD5J0256098"/>
    <s v="J0256098"/>
    <s v="Hilux D Cab"/>
    <n v="2018"/>
    <s v="NO"/>
    <s v="SI"/>
    <d v="2019-12-10T00:00:00"/>
    <x v="1"/>
    <m/>
    <x v="3"/>
    <m/>
    <m/>
    <m/>
    <m/>
    <x v="3"/>
    <x v="5"/>
    <m/>
  </r>
  <r>
    <s v="FEBRERO"/>
    <s v="20TA02"/>
    <s v="MR0EX8DD6J0256532"/>
    <s v="J0256532"/>
    <s v="Hilux D Cab"/>
    <n v="2018"/>
    <s v="NO"/>
    <s v="SI"/>
    <d v="2018-11-09T00:00:00"/>
    <x v="1"/>
    <m/>
    <x v="3"/>
    <m/>
    <m/>
    <m/>
    <m/>
    <x v="3"/>
    <x v="5"/>
    <m/>
  </r>
  <r>
    <s v="FEBRERO"/>
    <s v="20TA02"/>
    <s v="MR0EX8DD8J0258217"/>
    <s v="J0258217"/>
    <s v="Hilux D Cab"/>
    <n v="2018"/>
    <s v="NO"/>
    <s v="SI"/>
    <s v="NA"/>
    <x v="1"/>
    <m/>
    <x v="3"/>
    <m/>
    <m/>
    <m/>
    <m/>
    <x v="3"/>
    <x v="5"/>
    <m/>
  </r>
  <r>
    <s v="FEBRERO"/>
    <s v="20TA02"/>
    <s v="MR0EX8DDXJ0256470"/>
    <s v="J0256470"/>
    <s v="Hilux D Cab"/>
    <n v="2018"/>
    <s v="NO"/>
    <s v="SI"/>
    <d v="2018-07-21T00:00:00"/>
    <x v="1"/>
    <m/>
    <x v="3"/>
    <m/>
    <m/>
    <m/>
    <m/>
    <x v="3"/>
    <x v="5"/>
    <m/>
  </r>
  <r>
    <s v="FEBRERO"/>
    <s v="20TA02"/>
    <s v="MR0EX8CB5J1402588"/>
    <s v="J1402588"/>
    <s v="Hilux B/C"/>
    <n v="2018"/>
    <s v="NO"/>
    <s v="A NOMBRE DE ASEGURADORA"/>
    <m/>
    <x v="1"/>
    <m/>
    <x v="3"/>
    <m/>
    <m/>
    <m/>
    <m/>
    <x v="3"/>
    <x v="5"/>
    <m/>
  </r>
  <r>
    <s v="FEBRERO"/>
    <s v="20TA02"/>
    <s v="MR0EX8CB5J1401523"/>
    <s v="J1401523"/>
    <s v="Hilux B/C"/>
    <n v="2018"/>
    <s v="NO"/>
    <s v="SOLO CORREO"/>
    <d v="2019-08-19T00:00:00"/>
    <x v="1"/>
    <m/>
    <x v="3"/>
    <m/>
    <m/>
    <m/>
    <m/>
    <x v="3"/>
    <x v="5"/>
    <m/>
  </r>
  <r>
    <s v="FEBRERO"/>
    <s v="20TA02"/>
    <s v="MR0EX8CB2J1400779"/>
    <s v="J1400779"/>
    <s v="Hilux B/C"/>
    <n v="2018"/>
    <s v="NO"/>
    <s v="SI"/>
    <s v="NA"/>
    <x v="1"/>
    <m/>
    <x v="3"/>
    <m/>
    <m/>
    <m/>
    <m/>
    <x v="3"/>
    <x v="5"/>
    <m/>
  </r>
  <r>
    <s v="FEBRERO"/>
    <s v="20TA02"/>
    <s v="MR0EX8CB9J1400374"/>
    <s v="J1400374"/>
    <s v="Hilux B/C"/>
    <n v="2018"/>
    <s v="NO"/>
    <s v="SI"/>
    <s v="NA"/>
    <x v="1"/>
    <m/>
    <x v="3"/>
    <m/>
    <m/>
    <m/>
    <m/>
    <x v="3"/>
    <x v="5"/>
    <m/>
  </r>
  <r>
    <s v="FEBRERO"/>
    <s v="20TA02"/>
    <s v="MR0EX8CB3J1400208"/>
    <s v="J1400208"/>
    <s v="Hilux B/C"/>
    <n v="2018"/>
    <s v="NO"/>
    <s v="A NOMBRE DE ALECSA/INMOTION"/>
    <m/>
    <x v="1"/>
    <m/>
    <x v="3"/>
    <m/>
    <m/>
    <m/>
    <m/>
    <x v="3"/>
    <x v="5"/>
    <m/>
  </r>
  <r>
    <s v="FEBRERO"/>
    <s v="20TA02"/>
    <s v="MR0EX8CB5J1401117"/>
    <s v="J1401117"/>
    <s v="Hilux B/C"/>
    <n v="2018"/>
    <s v="NO"/>
    <s v="SI"/>
    <s v="NA"/>
    <x v="1"/>
    <m/>
    <x v="3"/>
    <m/>
    <m/>
    <m/>
    <m/>
    <x v="3"/>
    <x v="5"/>
    <m/>
  </r>
  <r>
    <s v="FEBRERO"/>
    <s v="20TA02"/>
    <s v="MR0EX8CB8J1401791"/>
    <s v="J1401791"/>
    <s v="Hilux B/C"/>
    <n v="2018"/>
    <s v="NO"/>
    <s v="SI"/>
    <d v="2019-10-04T00:00:00"/>
    <x v="1"/>
    <m/>
    <x v="3"/>
    <m/>
    <m/>
    <m/>
    <m/>
    <x v="3"/>
    <x v="5"/>
    <m/>
  </r>
  <r>
    <s v="FEBRERO"/>
    <s v="20TA02"/>
    <s v="MR0EX8CB1J1400448"/>
    <s v="J1400448"/>
    <s v="Hilux B/C"/>
    <n v="2018"/>
    <s v="NO"/>
    <s v="A NOMBRE DE ASEGURADORA"/>
    <m/>
    <x v="1"/>
    <m/>
    <x v="3"/>
    <m/>
    <m/>
    <m/>
    <m/>
    <x v="3"/>
    <x v="5"/>
    <m/>
  </r>
  <r>
    <s v="FEBRERO"/>
    <s v="20TA02"/>
    <s v="MR0EX8CB9J1400777"/>
    <s v="J1400777"/>
    <s v="Hilux B/C"/>
    <n v="2018"/>
    <s v="NO"/>
    <s v="SI"/>
    <d v="2019-12-10T00:00:00"/>
    <x v="1"/>
    <m/>
    <x v="3"/>
    <m/>
    <m/>
    <m/>
    <m/>
    <x v="3"/>
    <x v="5"/>
    <m/>
  </r>
  <r>
    <s v="FEBRERO"/>
    <s v="20TA02"/>
    <s v="MR0EX8CB1J1401163"/>
    <s v="J1401163"/>
    <s v="Hilux B/C"/>
    <n v="2018"/>
    <s v="NO"/>
    <s v="SI"/>
    <s v="NA"/>
    <x v="1"/>
    <m/>
    <x v="3"/>
    <m/>
    <m/>
    <m/>
    <m/>
    <x v="3"/>
    <x v="5"/>
    <m/>
  </r>
  <r>
    <s v="FEBRERO"/>
    <s v="20TA02"/>
    <s v="MR0EX8CB3J1401942"/>
    <s v="J1401942"/>
    <s v="Hilux B/C"/>
    <n v="2018"/>
    <s v="NO"/>
    <s v="SI"/>
    <d v="2018-12-03T00:00:00"/>
    <x v="1"/>
    <m/>
    <x v="3"/>
    <m/>
    <m/>
    <m/>
    <m/>
    <x v="3"/>
    <x v="5"/>
    <m/>
  </r>
  <r>
    <s v="FEBRERO"/>
    <s v="20TA02"/>
    <s v="MR0EX8CB4J1401383"/>
    <s v="J1401383"/>
    <s v="Hilux B/C"/>
    <n v="2018"/>
    <s v="NO"/>
    <s v="SOLO CORREO"/>
    <d v="2018-09-22T00:00:00"/>
    <x v="1"/>
    <m/>
    <x v="3"/>
    <m/>
    <m/>
    <m/>
    <m/>
    <x v="3"/>
    <x v="5"/>
    <m/>
  </r>
  <r>
    <s v="FEBRERO"/>
    <s v="20TA02"/>
    <s v="MR0EX8DD8J0179825"/>
    <s v="J0179825"/>
    <s v="Hilux D Cab"/>
    <n v="2018"/>
    <s v="NO"/>
    <s v="SI"/>
    <s v="NA"/>
    <x v="1"/>
    <m/>
    <x v="3"/>
    <m/>
    <m/>
    <m/>
    <m/>
    <x v="3"/>
    <x v="5"/>
    <m/>
  </r>
  <r>
    <s v="FEBRERO"/>
    <s v="20TA02"/>
    <s v="MR0EX8DDXJ0180085"/>
    <s v="J0180085"/>
    <s v="Hilux D Cab"/>
    <n v="2018"/>
    <s v="NO"/>
    <s v="SOLO CORREO"/>
    <s v="NA"/>
    <x v="1"/>
    <m/>
    <x v="3"/>
    <m/>
    <m/>
    <m/>
    <m/>
    <x v="3"/>
    <x v="5"/>
    <m/>
  </r>
  <r>
    <s v="FEBRERO"/>
    <s v="20TA02"/>
    <s v="MR0EX8DD1J0179598"/>
    <s v="J0179598"/>
    <s v="Hilux D Cab"/>
    <n v="2018"/>
    <s v="NO"/>
    <s v="SI"/>
    <d v="2019-08-10T00:00:00"/>
    <x v="1"/>
    <m/>
    <x v="3"/>
    <m/>
    <m/>
    <m/>
    <m/>
    <x v="3"/>
    <x v="5"/>
    <m/>
  </r>
  <r>
    <s v="FEBRERO"/>
    <s v="20TA02"/>
    <s v="MR0EX8DD3J0178680"/>
    <s v="J0178680"/>
    <s v="Hilux D Cab"/>
    <n v="2018"/>
    <s v="NO"/>
    <s v="SI"/>
    <s v="NA"/>
    <x v="1"/>
    <m/>
    <x v="3"/>
    <m/>
    <m/>
    <m/>
    <m/>
    <x v="3"/>
    <x v="5"/>
    <m/>
  </r>
  <r>
    <s v="FEBRERO"/>
    <s v="20TA02"/>
    <s v="MR0EX8DD3J0180249"/>
    <s v="J0180249"/>
    <s v="Hilux D Cab"/>
    <n v="2018"/>
    <s v="NO"/>
    <s v="SOLO CORREO"/>
    <d v="2021-03-12T00:00:00"/>
    <x v="1"/>
    <m/>
    <x v="3"/>
    <m/>
    <m/>
    <m/>
    <m/>
    <x v="3"/>
    <x v="5"/>
    <m/>
  </r>
  <r>
    <s v="FEBRERO"/>
    <s v="20TA02"/>
    <s v="MR0EX8DD8J0179520"/>
    <s v="J0179520"/>
    <s v="Hilux D Cab"/>
    <n v="2018"/>
    <s v="NO"/>
    <s v="SI"/>
    <d v="2019-11-22T00:00:00"/>
    <x v="1"/>
    <m/>
    <x v="3"/>
    <m/>
    <m/>
    <m/>
    <m/>
    <x v="3"/>
    <x v="5"/>
    <m/>
  </r>
  <r>
    <s v="FEBRERO"/>
    <s v="20TA02"/>
    <s v="MHKMF5CF5JK002559"/>
    <s v="JK002559"/>
    <s v="Avanza"/>
    <n v="2018"/>
    <s v="NO"/>
    <s v="SI"/>
    <d v="2020-08-17T00:00:00"/>
    <x v="1"/>
    <m/>
    <x v="3"/>
    <m/>
    <m/>
    <m/>
    <m/>
    <x v="3"/>
    <x v="5"/>
    <m/>
  </r>
  <r>
    <s v="FEBRERO"/>
    <s v="20TA02"/>
    <s v="MHKMF5CF0JK003330"/>
    <s v="JK003330"/>
    <s v="Avanza"/>
    <n v="2018"/>
    <s v="NO"/>
    <s v="SI"/>
    <s v="NA"/>
    <x v="1"/>
    <m/>
    <x v="3"/>
    <m/>
    <m/>
    <m/>
    <m/>
    <x v="3"/>
    <x v="5"/>
    <m/>
  </r>
  <r>
    <s v="FEBRERO"/>
    <s v="20TA02"/>
    <s v="MHKMF5CF3JK000695"/>
    <s v="JK000695"/>
    <s v="Avanza"/>
    <n v="2018"/>
    <s v="NO"/>
    <s v="SI"/>
    <d v="2019-06-24T00:00:00"/>
    <x v="1"/>
    <m/>
    <x v="3"/>
    <m/>
    <m/>
    <m/>
    <m/>
    <x v="3"/>
    <x v="5"/>
    <m/>
  </r>
  <r>
    <s v="FEBRERO"/>
    <s v="20TA02"/>
    <s v="MHKMF5CF3JK001166"/>
    <s v="JK001166"/>
    <s v="Avanza"/>
    <n v="2018"/>
    <s v="SI"/>
    <s v="….."/>
    <m/>
    <x v="1"/>
    <m/>
    <x v="3"/>
    <m/>
    <m/>
    <m/>
    <m/>
    <x v="3"/>
    <x v="5"/>
    <m/>
  </r>
  <r>
    <s v="FEBRERO"/>
    <s v="20TA02"/>
    <s v="MHKMF5CEXJK001446"/>
    <s v="JK001446"/>
    <s v="Avanza"/>
    <n v="2018"/>
    <s v="NO"/>
    <s v="SI"/>
    <d v="2019-06-18T00:00:00"/>
    <x v="1"/>
    <m/>
    <x v="3"/>
    <m/>
    <m/>
    <m/>
    <m/>
    <x v="3"/>
    <x v="5"/>
    <m/>
  </r>
  <r>
    <s v="FEBRERO"/>
    <s v="20TA02"/>
    <s v="MHKMF53F4JK024522"/>
    <s v="JK024522"/>
    <s v="Avanza"/>
    <n v="2018"/>
    <s v="NO"/>
    <s v="SI"/>
    <d v="2019-01-24T00:00:00"/>
    <x v="1"/>
    <m/>
    <x v="3"/>
    <m/>
    <m/>
    <m/>
    <m/>
    <x v="3"/>
    <x v="5"/>
    <m/>
  </r>
  <r>
    <s v="FEBRERO"/>
    <s v="20TA02"/>
    <s v="MHKMF5CE7JK000710"/>
    <s v="JK000710"/>
    <s v="Avanza"/>
    <n v="2018"/>
    <s v="NO"/>
    <s v="SI"/>
    <d v="2020-03-11T00:00:00"/>
    <x v="1"/>
    <m/>
    <x v="3"/>
    <m/>
    <m/>
    <m/>
    <m/>
    <x v="3"/>
    <x v="5"/>
    <m/>
  </r>
  <r>
    <s v="FEBRERO"/>
    <s v="20TA02"/>
    <s v="JTFJM9CP4L6001392"/>
    <s v="L6001392"/>
    <s v="Hiace"/>
    <n v="2020"/>
    <s v="NO"/>
    <s v="SOLO CORREO"/>
    <s v="NA"/>
    <x v="1"/>
    <m/>
    <x v="3"/>
    <m/>
    <m/>
    <m/>
    <m/>
    <x v="3"/>
    <x v="5"/>
    <m/>
  </r>
  <r>
    <s v="FEBRERO"/>
    <s v="20TA02"/>
    <s v="JTFJM9CP8L6001038"/>
    <s v="L6001038"/>
    <s v="Hiace"/>
    <n v="2020"/>
    <s v="NO"/>
    <s v="SOLO CORREO"/>
    <s v="NA"/>
    <x v="1"/>
    <m/>
    <x v="3"/>
    <m/>
    <m/>
    <m/>
    <m/>
    <x v="3"/>
    <x v="5"/>
    <m/>
  </r>
  <r>
    <s v="FEBRERO"/>
    <s v="20TA02"/>
    <s v="JTFAMHCP0L6001013"/>
    <s v="L6001013"/>
    <s v="Hiace"/>
    <n v="2020"/>
    <s v="NO"/>
    <s v="A NOMBRE DE ALECSA/INMOTION"/>
    <m/>
    <x v="1"/>
    <m/>
    <x v="3"/>
    <m/>
    <m/>
    <m/>
    <m/>
    <x v="3"/>
    <x v="5"/>
    <m/>
  </r>
  <r>
    <s v="FEBRERO"/>
    <s v="20TA02"/>
    <s v="JTFSX23P1K6199205"/>
    <s v="K6199205"/>
    <s v="Hiace"/>
    <n v="2019"/>
    <s v="NO"/>
    <s v="NO EXISTE"/>
    <m/>
    <x v="1"/>
    <m/>
    <x v="3"/>
    <m/>
    <m/>
    <m/>
    <m/>
    <x v="3"/>
    <x v="5"/>
    <m/>
  </r>
  <r>
    <s v="FEBRERO"/>
    <s v="20TA02"/>
    <s v="JTFSX23P1K6199754"/>
    <s v="K6199754"/>
    <s v="Hiace"/>
    <n v="2019"/>
    <s v="NO"/>
    <s v="NO EXISTE"/>
    <m/>
    <x v="1"/>
    <m/>
    <x v="3"/>
    <m/>
    <m/>
    <m/>
    <m/>
    <x v="3"/>
    <x v="5"/>
    <m/>
  </r>
  <r>
    <s v="FEBRERO"/>
    <s v="20TA02"/>
    <s v="JTFSX23P2K6198936"/>
    <s v="K6198936"/>
    <s v="Hiace"/>
    <n v="2019"/>
    <s v="NO"/>
    <s v="SI"/>
    <d v="2021-01-16T00:00:00"/>
    <x v="1"/>
    <m/>
    <x v="3"/>
    <m/>
    <m/>
    <m/>
    <m/>
    <x v="3"/>
    <x v="5"/>
    <m/>
  </r>
  <r>
    <s v="FEBRERO"/>
    <s v="GMD"/>
    <s v="MR0EX8CB6G1391786"/>
    <s v="G1391786"/>
    <s v="Hilux Chasis Cabina"/>
    <n v="2016"/>
    <s v="NO"/>
    <s v="SI"/>
    <s v="NA"/>
    <x v="1"/>
    <m/>
    <x v="3"/>
    <m/>
    <m/>
    <m/>
    <m/>
    <x v="3"/>
    <x v="5"/>
    <m/>
  </r>
  <r>
    <s v="FEBRERO"/>
    <s v="GMD"/>
    <s v="MR0EX8CB4G1390961"/>
    <s v="G1390961"/>
    <s v="Hilux Cabina Sencilla"/>
    <n v="2016"/>
    <s v="NO"/>
    <s v="A NOMBRE DE LA FINANCIERA"/>
    <m/>
    <x v="1"/>
    <m/>
    <x v="3"/>
    <m/>
    <m/>
    <m/>
    <m/>
    <x v="3"/>
    <x v="5"/>
    <m/>
  </r>
  <r>
    <s v="FEBRERO"/>
    <s v="GMD"/>
    <s v="MR0EX8CB2G1392059"/>
    <s v="G1392059"/>
    <s v="Hilux Chasis Cabina"/>
    <n v="2016"/>
    <s v="NO"/>
    <s v="A NOMBRE DE ALECSA/INMOTION"/>
    <m/>
    <x v="1"/>
    <m/>
    <x v="3"/>
    <m/>
    <m/>
    <m/>
    <m/>
    <x v="3"/>
    <x v="5"/>
    <m/>
  </r>
  <r>
    <s v="FEBRERO"/>
    <s v="GMD"/>
    <s v="MR0EX8DD0G0243025"/>
    <s v="G0243025"/>
    <s v="Hilux Doble Cabina"/>
    <n v="2016"/>
    <s v="NO"/>
    <s v="SI"/>
    <d v="2019-11-01T00:00:00"/>
    <x v="1"/>
    <m/>
    <x v="3"/>
    <m/>
    <m/>
    <m/>
    <m/>
    <x v="3"/>
    <x v="5"/>
    <m/>
  </r>
  <r>
    <s v="FEBRERO"/>
    <s v="GMD"/>
    <s v="MR0EX8DD7G0243118"/>
    <s v="G0243118"/>
    <s v="Hilux Doble Cabina"/>
    <n v="2016"/>
    <s v="NO"/>
    <s v="SI"/>
    <s v="NA"/>
    <x v="1"/>
    <m/>
    <x v="3"/>
    <m/>
    <m/>
    <m/>
    <m/>
    <x v="3"/>
    <x v="5"/>
    <m/>
  </r>
  <r>
    <s v="FEBRERO"/>
    <s v="GMD"/>
    <s v="MR0EX8DD2G0165878"/>
    <s v="G0165878"/>
    <s v="Hilux Doble Cabina"/>
    <n v="2016"/>
    <s v="NO"/>
    <s v="SI"/>
    <s v="NA"/>
    <x v="1"/>
    <m/>
    <x v="3"/>
    <m/>
    <m/>
    <m/>
    <m/>
    <x v="3"/>
    <x v="5"/>
    <m/>
  </r>
  <r>
    <s v="FEBRERO"/>
    <s v="GMD"/>
    <s v="MR0EX8DD4G0163601"/>
    <s v="G0163601"/>
    <s v="Hilux Doble Cabina"/>
    <n v="2016"/>
    <s v="NO"/>
    <s v="SI"/>
    <s v="NA"/>
    <x v="1"/>
    <m/>
    <x v="3"/>
    <m/>
    <m/>
    <m/>
    <m/>
    <x v="3"/>
    <x v="5"/>
    <m/>
  </r>
  <r>
    <s v="FEBRERO"/>
    <s v="GMD"/>
    <s v="MR0EX8DD8G0243547"/>
    <s v="G0243547"/>
    <s v="Hilux Doble Cabina"/>
    <n v="2016"/>
    <s v="NO"/>
    <s v="SI"/>
    <s v="NA"/>
    <x v="1"/>
    <m/>
    <x v="3"/>
    <m/>
    <m/>
    <m/>
    <m/>
    <x v="3"/>
    <x v="5"/>
    <m/>
  </r>
  <r>
    <s v="FEBRERO"/>
    <s v="GMD"/>
    <s v="MR0EX8DDXG0244280"/>
    <s v="G0244280"/>
    <s v="Hilux Doble Cabina"/>
    <n v="2016"/>
    <s v="NO"/>
    <s v="SI"/>
    <s v="NA"/>
    <x v="1"/>
    <m/>
    <x v="3"/>
    <m/>
    <m/>
    <m/>
    <m/>
    <x v="3"/>
    <x v="5"/>
    <m/>
  </r>
  <r>
    <s v="FEBRERO"/>
    <s v="GMD"/>
    <s v="MR0EX8DD4G0166059"/>
    <s v="G0166059"/>
    <s v="Hilux Doble Cabina Base"/>
    <n v="2016"/>
    <s v="NO"/>
    <s v="SI"/>
    <s v="NA"/>
    <x v="1"/>
    <s v="ma"/>
    <x v="3"/>
    <m/>
    <m/>
    <m/>
    <m/>
    <x v="3"/>
    <x v="5"/>
    <m/>
  </r>
  <r>
    <s v="FEBRERO"/>
    <s v="GMD"/>
    <s v="MR0EX8DD7G0164788"/>
    <s v="G0164788"/>
    <s v="Hilux Doble Cabina"/>
    <n v="2016"/>
    <s v="NO"/>
    <s v="SI"/>
    <s v="NA"/>
    <x v="1"/>
    <m/>
    <x v="3"/>
    <m/>
    <m/>
    <m/>
    <m/>
    <x v="3"/>
    <x v="5"/>
    <m/>
  </r>
  <r>
    <s v="FEBRERO"/>
    <s v="GMD"/>
    <s v="MR0EX8CB0G1390522"/>
    <s v="G1390522"/>
    <s v="Hilux Chasis Cabina"/>
    <n v="2016"/>
    <s v="NO"/>
    <s v="SI"/>
    <s v="NA"/>
    <x v="1"/>
    <m/>
    <x v="3"/>
    <m/>
    <m/>
    <m/>
    <m/>
    <x v="3"/>
    <x v="5"/>
    <m/>
  </r>
  <r>
    <s v="FEBRERO"/>
    <s v="GMD"/>
    <s v="MR0EX8CB2G1391994"/>
    <s v="G1391994"/>
    <s v="Hilux Chasis Cabina"/>
    <n v="2016"/>
    <s v="NO"/>
    <s v="SI"/>
    <s v="NA"/>
    <x v="1"/>
    <m/>
    <x v="3"/>
    <m/>
    <m/>
    <m/>
    <m/>
    <x v="3"/>
    <x v="5"/>
    <m/>
  </r>
  <r>
    <s v="FEBRERO"/>
    <s v="GMD"/>
    <s v="MR0EX8CB5G1394016"/>
    <s v="G1394016"/>
    <s v="Hilux Chasis Cabina"/>
    <n v="2016"/>
    <s v="NO"/>
    <s v="SI"/>
    <s v="NA"/>
    <x v="1"/>
    <m/>
    <x v="3"/>
    <m/>
    <m/>
    <m/>
    <m/>
    <x v="3"/>
    <x v="5"/>
    <m/>
  </r>
  <r>
    <s v="FEBRERO"/>
    <s v="GMD"/>
    <s v="MR0EX8CB6G1392291"/>
    <s v="G1392291"/>
    <s v="Hilux Chasis Cabina"/>
    <n v="2016"/>
    <s v="NO"/>
    <s v="SI"/>
    <s v="NA"/>
    <x v="1"/>
    <m/>
    <x v="3"/>
    <m/>
    <m/>
    <m/>
    <m/>
    <x v="3"/>
    <x v="5"/>
    <m/>
  </r>
  <r>
    <s v="FEBRERO"/>
    <s v="GMD"/>
    <s v="MR0EX8CB5G1392461"/>
    <s v="G1392461"/>
    <s v="Hilux Cabina Sencilla"/>
    <n v="2016"/>
    <s v="NO"/>
    <s v="A NOMBRE DE ALECSA/INMOTION"/>
    <m/>
    <x v="1"/>
    <m/>
    <x v="3"/>
    <m/>
    <m/>
    <m/>
    <m/>
    <x v="3"/>
    <x v="5"/>
    <m/>
  </r>
  <r>
    <s v="FEBRERO"/>
    <s v="GMD"/>
    <s v="MR0EX8CB5G1394243"/>
    <s v="G1394243"/>
    <s v="Hilux Cabina Sencilla"/>
    <n v="2016"/>
    <s v="NO"/>
    <s v="SI"/>
    <s v="NA"/>
    <x v="1"/>
    <m/>
    <x v="3"/>
    <m/>
    <m/>
    <m/>
    <m/>
    <x v="3"/>
    <x v="5"/>
    <m/>
  </r>
  <r>
    <s v="FEBRERO"/>
    <s v="GMD"/>
    <s v="MR0EX8CB0G1393324"/>
    <s v="G1393324"/>
    <s v="Hilux Chasis Cabina"/>
    <n v="2016"/>
    <s v="NO"/>
    <s v="SI"/>
    <s v="NA"/>
    <x v="1"/>
    <m/>
    <x v="3"/>
    <m/>
    <m/>
    <m/>
    <m/>
    <x v="3"/>
    <x v="5"/>
    <m/>
  </r>
  <r>
    <s v="FEBRERO"/>
    <s v="GMD"/>
    <s v="MR0EX8CB4G1392421"/>
    <s v="G1392421"/>
    <s v="Hilux Chasis Cabina"/>
    <n v="2016"/>
    <s v="NO"/>
    <s v="SI"/>
    <s v="NA"/>
    <x v="1"/>
    <m/>
    <x v="3"/>
    <m/>
    <m/>
    <m/>
    <m/>
    <x v="3"/>
    <x v="5"/>
    <m/>
  </r>
  <r>
    <s v="FEBRERO"/>
    <s v="GMD"/>
    <s v="MR0EX8CB1G1391274"/>
    <s v="G1391274"/>
    <s v="Hilux Cabina Sencilla"/>
    <n v="2016"/>
    <s v="NO"/>
    <s v="SI"/>
    <s v="NA"/>
    <x v="1"/>
    <m/>
    <x v="3"/>
    <m/>
    <m/>
    <m/>
    <m/>
    <x v="3"/>
    <x v="5"/>
    <m/>
  </r>
  <r>
    <s v="FEBRERO"/>
    <s v="GMD"/>
    <s v="MR0EX8CB3G1393463"/>
    <s v="G1393463"/>
    <s v="Hilux Cabina Sencilla"/>
    <n v="2016"/>
    <s v="NO"/>
    <s v="SI"/>
    <s v="NA"/>
    <x v="1"/>
    <m/>
    <x v="3"/>
    <m/>
    <m/>
    <m/>
    <m/>
    <x v="3"/>
    <x v="5"/>
    <m/>
  </r>
  <r>
    <s v="FEBRERO"/>
    <s v="GMD"/>
    <s v="MR0EX8CB4G1390927"/>
    <s v="G1390927"/>
    <s v="Hilux Cabina Sencilla"/>
    <n v="2016"/>
    <s v="NO"/>
    <s v="SI"/>
    <s v="NA"/>
    <x v="1"/>
    <m/>
    <x v="3"/>
    <m/>
    <m/>
    <m/>
    <m/>
    <x v="3"/>
    <x v="5"/>
    <m/>
  </r>
  <r>
    <s v="FEBRERO"/>
    <s v="GMD"/>
    <s v="MR0EX8CB4G1392600"/>
    <s v="G1392600"/>
    <s v="Hilux Cabina Sencilla"/>
    <n v="2016"/>
    <s v="NO"/>
    <s v="SI"/>
    <s v="NA"/>
    <x v="1"/>
    <m/>
    <x v="3"/>
    <m/>
    <m/>
    <m/>
    <m/>
    <x v="3"/>
    <x v="5"/>
    <m/>
  </r>
  <r>
    <s v="FEBRERO"/>
    <s v="GMD"/>
    <s v="MR0EX8CB2G1393549"/>
    <s v="G1393549"/>
    <s v="Hilux Chasis Cabina"/>
    <n v="2016"/>
    <s v="NO"/>
    <s v="NO EXISTE"/>
    <m/>
    <x v="1"/>
    <m/>
    <x v="3"/>
    <m/>
    <m/>
    <m/>
    <m/>
    <x v="3"/>
    <x v="5"/>
    <m/>
  </r>
  <r>
    <s v="FEBRERO"/>
    <s v="GMD"/>
    <s v="MR0EX8CB9G1392625"/>
    <s v="G1392625"/>
    <s v="Hilux Chasis Cabina"/>
    <n v="2016"/>
    <s v="NO"/>
    <s v="NO EXISTE"/>
    <m/>
    <x v="1"/>
    <m/>
    <x v="3"/>
    <m/>
    <m/>
    <m/>
    <m/>
    <x v="3"/>
    <x v="5"/>
    <m/>
  </r>
  <r>
    <s v="FEBRERO"/>
    <s v="GMD"/>
    <s v="MR0EX8CB3G1392491"/>
    <s v="G1392491"/>
    <s v="Hilux Cabina Sencilla"/>
    <n v="2016"/>
    <s v="NO"/>
    <s v="SI"/>
    <s v="NA"/>
    <x v="1"/>
    <m/>
    <x v="3"/>
    <m/>
    <m/>
    <m/>
    <m/>
    <x v="3"/>
    <x v="5"/>
    <m/>
  </r>
  <r>
    <s v="FEBRERO"/>
    <s v="GMD"/>
    <s v="MR0EX8CB6G1392954"/>
    <s v="G1392954"/>
    <s v="Hilux Cabina Sencilla"/>
    <n v="2016"/>
    <s v="NO"/>
    <s v="SI"/>
    <s v="NA"/>
    <x v="1"/>
    <m/>
    <x v="3"/>
    <m/>
    <m/>
    <m/>
    <m/>
    <x v="3"/>
    <x v="5"/>
    <m/>
  </r>
  <r>
    <s v="FEBRERO"/>
    <s v="GMD"/>
    <s v="MR0EX8CB7G1393675"/>
    <s v="G1393675"/>
    <s v="Hilux Cabina Sencilla"/>
    <n v="2016"/>
    <s v="NO"/>
    <s v="SI"/>
    <s v="NA"/>
    <x v="1"/>
    <m/>
    <x v="3"/>
    <m/>
    <m/>
    <m/>
    <m/>
    <x v="3"/>
    <x v="5"/>
    <m/>
  </r>
  <r>
    <s v="FEBRERO"/>
    <s v="GMD"/>
    <s v="MR0EX8CBXG1392388"/>
    <s v="G1392388"/>
    <s v="Hilux Cabina Sencilla"/>
    <n v="2016"/>
    <s v="NO"/>
    <s v="SI"/>
    <d v="2017-10-16T00:00:00"/>
    <x v="1"/>
    <m/>
    <x v="3"/>
    <m/>
    <m/>
    <m/>
    <m/>
    <x v="3"/>
    <x v="5"/>
    <m/>
  </r>
  <r>
    <s v="FEBRERO"/>
    <s v="GMD"/>
    <s v="MR0EX8DD1G0169954"/>
    <s v="G0169954"/>
    <s v="Hilux Doble Cabina"/>
    <n v="2016"/>
    <s v="NO"/>
    <s v="SI"/>
    <s v="NA"/>
    <x v="1"/>
    <m/>
    <x v="3"/>
    <m/>
    <m/>
    <m/>
    <m/>
    <x v="3"/>
    <x v="5"/>
    <m/>
  </r>
  <r>
    <s v="FEBRERO"/>
    <s v="GMD"/>
    <s v="MR0EX8DD4G0169317"/>
    <s v="G0169317"/>
    <s v="Hilux Doble Cabina"/>
    <n v="2016"/>
    <s v="NO"/>
    <s v="NO EXISTE"/>
    <m/>
    <x v="1"/>
    <m/>
    <x v="3"/>
    <m/>
    <m/>
    <m/>
    <m/>
    <x v="3"/>
    <x v="5"/>
    <m/>
  </r>
  <r>
    <s v="FEBRERO"/>
    <s v="GMD"/>
    <s v="MR0EX8DD6G0165611"/>
    <s v="G0165611"/>
    <s v="Hilux Doble Cabina"/>
    <n v="2016"/>
    <s v="NO"/>
    <s v="SI"/>
    <s v="NA"/>
    <x v="1"/>
    <m/>
    <x v="3"/>
    <m/>
    <m/>
    <m/>
    <m/>
    <x v="3"/>
    <x v="5"/>
    <m/>
  </r>
  <r>
    <s v="FEBRERO"/>
    <s v="GMD"/>
    <s v="MR0EX8DDXG0166566"/>
    <s v="G0166566"/>
    <s v="Hilux Doble Cabina"/>
    <n v="2016"/>
    <s v="NO"/>
    <s v="SI"/>
    <d v="2023-01-09T00:00:00"/>
    <x v="1"/>
    <m/>
    <x v="3"/>
    <m/>
    <m/>
    <m/>
    <m/>
    <x v="3"/>
    <x v="5"/>
    <m/>
  </r>
  <r>
    <s v="FEBRERO"/>
    <s v="GMD"/>
    <s v="MR0EX8DD1G0168660"/>
    <s v="G0168660"/>
    <s v="Hilux Doble Cabina"/>
    <n v="2016"/>
    <s v="NO"/>
    <s v="SI"/>
    <d v="2017-11-15T00:00:00"/>
    <x v="1"/>
    <m/>
    <x v="3"/>
    <m/>
    <m/>
    <m/>
    <m/>
    <x v="3"/>
    <x v="5"/>
    <m/>
  </r>
  <r>
    <s v="FEBRERO"/>
    <s v="GMD"/>
    <s v="MR0EX8DD1G0168903"/>
    <s v="G0168903"/>
    <s v="Hilux Doble Cabina"/>
    <n v="2016"/>
    <s v="NO"/>
    <s v="SOLO CORREO"/>
    <s v="NA"/>
    <x v="1"/>
    <m/>
    <x v="3"/>
    <m/>
    <m/>
    <m/>
    <m/>
    <x v="3"/>
    <x v="5"/>
    <m/>
  </r>
  <r>
    <s v="FEBRERO"/>
    <s v="GMD"/>
    <s v="MR0EX8DD4G0166787"/>
    <s v="G0166787"/>
    <s v="Hilux Doble Cabina"/>
    <n v="2016"/>
    <s v="NO"/>
    <s v="SI"/>
    <s v="NA"/>
    <x v="1"/>
    <m/>
    <x v="3"/>
    <m/>
    <m/>
    <m/>
    <m/>
    <x v="3"/>
    <x v="5"/>
    <m/>
  </r>
  <r>
    <s v="FEBRERO"/>
    <s v="GMD"/>
    <s v="MR0EX8DD5G0245949"/>
    <s v="G0245949"/>
    <s v="Hilux Doble Cabina"/>
    <n v="2016"/>
    <s v="NO"/>
    <s v="SI"/>
    <s v="NA"/>
    <x v="1"/>
    <m/>
    <x v="3"/>
    <m/>
    <m/>
    <m/>
    <m/>
    <x v="3"/>
    <x v="5"/>
    <m/>
  </r>
  <r>
    <s v="FEBRERO"/>
    <s v="GMD"/>
    <s v="MR0EX8DD7G0169151"/>
    <s v="G0169151"/>
    <s v="Hilux Doble Cabina"/>
    <n v="2016"/>
    <s v="NO"/>
    <s v="SI"/>
    <s v="NA"/>
    <x v="1"/>
    <m/>
    <x v="3"/>
    <m/>
    <m/>
    <m/>
    <m/>
    <x v="3"/>
    <x v="5"/>
    <m/>
  </r>
  <r>
    <s v="FEBRERO"/>
    <s v="GMD"/>
    <s v="MR0EX8DD8G0169059"/>
    <s v="G0169059"/>
    <s v="Hilux Doble Cabina"/>
    <n v="2016"/>
    <s v="NO"/>
    <s v="SI"/>
    <s v="NA"/>
    <x v="1"/>
    <m/>
    <x v="3"/>
    <m/>
    <m/>
    <m/>
    <m/>
    <x v="3"/>
    <x v="5"/>
    <m/>
  </r>
  <r>
    <s v="FEBRERO"/>
    <s v="GMD"/>
    <s v="MR0EX8DD9G0166624"/>
    <s v="G0166624"/>
    <s v="Hilux Doble Cabina"/>
    <n v="2016"/>
    <s v="NO"/>
    <s v="SI"/>
    <d v="2018-12-05T00:00:00"/>
    <x v="1"/>
    <m/>
    <x v="3"/>
    <m/>
    <m/>
    <m/>
    <m/>
    <x v="3"/>
    <x v="5"/>
    <m/>
  </r>
  <r>
    <s v="FEBRERO"/>
    <s v="GMD"/>
    <s v="MR0EX8DD9G0166638"/>
    <s v="G0166638"/>
    <s v="Hilux Doble Cabina"/>
    <n v="2016"/>
    <s v="NO"/>
    <s v="SI"/>
    <s v="NA"/>
    <x v="1"/>
    <m/>
    <x v="3"/>
    <m/>
    <m/>
    <m/>
    <m/>
    <x v="3"/>
    <x v="5"/>
    <m/>
  </r>
  <r>
    <s v="FEBRERO"/>
    <s v="GMD"/>
    <s v="MR0EX8DD0G0168763"/>
    <s v="G0168763"/>
    <s v="Hilux Doble Cabina"/>
    <n v="2016"/>
    <s v="NO"/>
    <s v="SI"/>
    <s v="NA"/>
    <x v="1"/>
    <m/>
    <x v="3"/>
    <m/>
    <m/>
    <m/>
    <m/>
    <x v="3"/>
    <x v="5"/>
    <m/>
  </r>
  <r>
    <s v="FEBRERO"/>
    <s v="GMD"/>
    <s v="MR0EX8DD1G0169128"/>
    <s v="G0169128"/>
    <s v="Hilux Doble Cabina"/>
    <n v="2016"/>
    <s v="NO"/>
    <s v="SI"/>
    <s v="NA"/>
    <x v="1"/>
    <m/>
    <x v="3"/>
    <m/>
    <m/>
    <m/>
    <m/>
    <x v="3"/>
    <x v="5"/>
    <m/>
  </r>
  <r>
    <s v="FEBRERO"/>
    <s v="GMD"/>
    <s v="MR0EX8DD1G0170392"/>
    <s v="G0170392"/>
    <s v="Hilux Doble Cabina"/>
    <n v="2016"/>
    <s v="NO"/>
    <s v="SI"/>
    <s v="NA"/>
    <x v="1"/>
    <m/>
    <x v="3"/>
    <m/>
    <m/>
    <m/>
    <m/>
    <x v="3"/>
    <x v="5"/>
    <m/>
  </r>
  <r>
    <s v="FEBRERO"/>
    <s v="GMD"/>
    <s v="MR0EX8DD4G0170368"/>
    <s v="G0170368"/>
    <s v="Hilux Doble Cabina"/>
    <n v="2016"/>
    <s v="NO"/>
    <s v="SI"/>
    <s v="NA"/>
    <x v="1"/>
    <m/>
    <x v="3"/>
    <m/>
    <m/>
    <m/>
    <m/>
    <x v="3"/>
    <x v="5"/>
    <m/>
  </r>
  <r>
    <s v="FEBRERO"/>
    <s v="GMD"/>
    <s v="MR0EX8DD6G0169335"/>
    <s v="G0169335"/>
    <s v="Hilux Doble Cabina"/>
    <n v="2016"/>
    <s v="NO"/>
    <s v="NO EXISTE"/>
    <m/>
    <x v="1"/>
    <m/>
    <x v="3"/>
    <m/>
    <m/>
    <m/>
    <m/>
    <x v="3"/>
    <x v="5"/>
    <m/>
  </r>
  <r>
    <s v="FEBRERO"/>
    <s v="GMD"/>
    <s v="MR0EX8DDXG0163487"/>
    <s v="G0163487"/>
    <s v="Hilux Doble Cabina"/>
    <n v="2016"/>
    <s v="NO"/>
    <s v="SI"/>
    <s v="NA"/>
    <x v="1"/>
    <m/>
    <x v="3"/>
    <m/>
    <m/>
    <m/>
    <m/>
    <x v="3"/>
    <x v="5"/>
    <m/>
  </r>
  <r>
    <s v="FEBRERO"/>
    <s v="GMD"/>
    <s v="MR0EX8DD1G0169212"/>
    <s v="G0169212"/>
    <s v="Hilux Doble Cabina Base"/>
    <n v="2016"/>
    <s v="NO"/>
    <s v="NO EXISTE"/>
    <m/>
    <x v="1"/>
    <m/>
    <x v="3"/>
    <m/>
    <m/>
    <m/>
    <m/>
    <x v="3"/>
    <x v="5"/>
    <m/>
  </r>
  <r>
    <s v="FEBRERO"/>
    <s v="20TA03"/>
    <s v="5YFBURHE4EP109639"/>
    <s v="EP109639"/>
    <s v="Corolla"/>
    <n v="2014"/>
    <s v="NO"/>
    <s v="SOLO CORREO"/>
    <s v="NA"/>
    <x v="1"/>
    <m/>
    <x v="3"/>
    <m/>
    <m/>
    <m/>
    <m/>
    <x v="3"/>
    <x v="5"/>
    <m/>
  </r>
  <r>
    <s v="FEBRERO"/>
    <s v="20TA03"/>
    <s v="5YFBURHE5EP015205"/>
    <s v="EP015205"/>
    <s v="Corolla"/>
    <n v="2014"/>
    <s v="NO"/>
    <s v="SOLO CORREO"/>
    <s v="NA"/>
    <x v="1"/>
    <m/>
    <x v="3"/>
    <m/>
    <m/>
    <m/>
    <m/>
    <x v="3"/>
    <x v="5"/>
    <m/>
  </r>
  <r>
    <s v="FEBRERO"/>
    <s v="20TA03"/>
    <s v="5YFBURHE0EP130665"/>
    <s v="EP130665"/>
    <s v="Corolla"/>
    <n v="2014"/>
    <s v="NO"/>
    <s v="SI"/>
    <s v="NA"/>
    <x v="1"/>
    <m/>
    <x v="3"/>
    <m/>
    <m/>
    <m/>
    <m/>
    <x v="3"/>
    <x v="5"/>
    <m/>
  </r>
  <r>
    <s v="FEBRERO"/>
    <s v="20TA03"/>
    <s v="5YFBURHE3EP029006"/>
    <s v="EP029006"/>
    <s v="Corolla"/>
    <n v="2014"/>
    <s v="NO"/>
    <s v="SI"/>
    <s v="NA"/>
    <x v="1"/>
    <m/>
    <x v="3"/>
    <m/>
    <m/>
    <m/>
    <m/>
    <x v="3"/>
    <x v="5"/>
    <m/>
  </r>
  <r>
    <s v="FEBRERO"/>
    <s v="20TA03"/>
    <s v="5YFBURHE8EP109076"/>
    <s v="EP109076"/>
    <s v="Corolla"/>
    <n v="2014"/>
    <s v="NO"/>
    <s v="SI"/>
    <s v="NA"/>
    <x v="1"/>
    <m/>
    <x v="3"/>
    <m/>
    <m/>
    <m/>
    <m/>
    <x v="3"/>
    <x v="5"/>
    <m/>
  </r>
  <r>
    <s v="FEBRERO"/>
    <s v="20TA03"/>
    <s v="5YFBURHE8EP080677"/>
    <s v="EP080677"/>
    <s v="Corolla"/>
    <n v="2014"/>
    <s v="NO"/>
    <s v="SI"/>
    <d v="2019-10-03T00:00:00"/>
    <x v="1"/>
    <m/>
    <x v="3"/>
    <m/>
    <m/>
    <m/>
    <m/>
    <x v="3"/>
    <x v="5"/>
    <m/>
  </r>
  <r>
    <s v="FEBRERO"/>
    <s v="20TA03"/>
    <s v="5YFBURHE9EP024652"/>
    <s v="EP024652"/>
    <s v="Corolla"/>
    <n v="2014"/>
    <s v="NO"/>
    <s v="SI"/>
    <s v="NA"/>
    <x v="1"/>
    <m/>
    <x v="3"/>
    <m/>
    <m/>
    <m/>
    <m/>
    <x v="3"/>
    <x v="5"/>
    <m/>
  </r>
  <r>
    <s v="FEBRERO"/>
    <s v="20TA03"/>
    <s v="5YFBURHE8EP002917"/>
    <s v="EP002917"/>
    <s v="Corolla"/>
    <n v="2014"/>
    <s v="NO"/>
    <s v="A NOMBRE DE ALECSA/INMOTION"/>
    <m/>
    <x v="1"/>
    <m/>
    <x v="3"/>
    <m/>
    <m/>
    <m/>
    <m/>
    <x v="3"/>
    <x v="5"/>
    <m/>
  </r>
  <r>
    <s v="FEBRERO"/>
    <s v="20TA03"/>
    <s v="5YFBURHE4EP114131"/>
    <s v="EP114131"/>
    <s v="Corolla"/>
    <n v="2014"/>
    <s v="NO"/>
    <s v="A NOMBRE DE ALECSA/INMOTION"/>
    <m/>
    <x v="1"/>
    <m/>
    <x v="3"/>
    <m/>
    <m/>
    <m/>
    <m/>
    <x v="3"/>
    <x v="5"/>
    <m/>
  </r>
  <r>
    <s v="FEBRERO"/>
    <s v="20TA03"/>
    <s v="5YFBURHE8EP013741"/>
    <s v="EP013741"/>
    <s v="Corolla"/>
    <n v="2014"/>
    <s v="NO"/>
    <s v="SI"/>
    <d v="2019-10-11T00:00:00"/>
    <x v="1"/>
    <m/>
    <x v="3"/>
    <m/>
    <m/>
    <m/>
    <m/>
    <x v="3"/>
    <x v="5"/>
    <m/>
  </r>
  <r>
    <s v="FEBRERO"/>
    <s v="20TA03"/>
    <s v="5YFBURHE9EP118398"/>
    <s v="EP118398"/>
    <s v="Corolla"/>
    <n v="2014"/>
    <s v="NO"/>
    <s v="A NOMBRE DE ASEGURADORA"/>
    <m/>
    <x v="1"/>
    <m/>
    <x v="3"/>
    <m/>
    <m/>
    <m/>
    <m/>
    <x v="3"/>
    <x v="5"/>
    <m/>
  </r>
  <r>
    <s v="FEBRERO"/>
    <s v="20TA03"/>
    <s v="5YFBURHE7EP133787"/>
    <s v="EP133787"/>
    <s v="Corolla"/>
    <n v="2014"/>
    <s v="NO"/>
    <s v="SI"/>
    <d v="2017-11-23T00:00:00"/>
    <x v="1"/>
    <m/>
    <x v="3"/>
    <m/>
    <m/>
    <m/>
    <m/>
    <x v="3"/>
    <x v="5"/>
    <m/>
  </r>
  <r>
    <s v="FEBRERO"/>
    <s v="20TA03"/>
    <s v="5YFBURHE0EP000384"/>
    <s v="EP000384"/>
    <s v="Corolla"/>
    <n v="2014"/>
    <s v="NO"/>
    <s v="SI"/>
    <s v="NA"/>
    <x v="1"/>
    <m/>
    <x v="3"/>
    <m/>
    <m/>
    <m/>
    <m/>
    <x v="3"/>
    <x v="5"/>
    <m/>
  </r>
  <r>
    <s v="FEBRERO"/>
    <s v="20TA03"/>
    <s v="5YFBURHE0EP071732"/>
    <s v="EP071732"/>
    <s v="Corolla"/>
    <n v="2014"/>
    <s v="NO"/>
    <s v="NO"/>
    <m/>
    <x v="1"/>
    <m/>
    <x v="3"/>
    <m/>
    <m/>
    <m/>
    <m/>
    <x v="3"/>
    <x v="5"/>
    <m/>
  </r>
  <r>
    <s v="FEBRERO"/>
    <s v="20TA03"/>
    <s v="5YFBURHE2EP086734"/>
    <s v="EP086734"/>
    <s v="Corolla"/>
    <n v="2014"/>
    <s v="NO"/>
    <s v="SI"/>
    <d v="2017-12-27T00:00:00"/>
    <x v="1"/>
    <m/>
    <x v="3"/>
    <m/>
    <m/>
    <m/>
    <m/>
    <x v="3"/>
    <x v="5"/>
    <m/>
  </r>
  <r>
    <s v="FEBRERO"/>
    <s v="20TA03"/>
    <s v="5YFBURHE8EP045315"/>
    <s v="EP045315"/>
    <s v="Corolla"/>
    <n v="2014"/>
    <s v="NO"/>
    <s v="A NOMBRE DE ALECSA/INMOTION"/>
    <m/>
    <x v="1"/>
    <m/>
    <x v="3"/>
    <m/>
    <m/>
    <m/>
    <m/>
    <x v="3"/>
    <x v="5"/>
    <m/>
  </r>
  <r>
    <s v="FEBRERO"/>
    <s v="20TA03"/>
    <s v="5YFBURHE1EP094436"/>
    <s v="EP094436"/>
    <s v="Corolla"/>
    <n v="2014"/>
    <s v="NO"/>
    <s v="SOLO CORREO"/>
    <m/>
    <x v="1"/>
    <m/>
    <x v="3"/>
    <m/>
    <m/>
    <m/>
    <m/>
    <x v="3"/>
    <x v="5"/>
    <m/>
  </r>
  <r>
    <s v="FEBRERO"/>
    <s v="20TA03"/>
    <s v="5YFBURHE5EP022509"/>
    <s v="EP022509"/>
    <s v="Corolla"/>
    <n v="2014"/>
    <s v="NO"/>
    <s v="SOLO CORREO"/>
    <m/>
    <x v="1"/>
    <m/>
    <x v="3"/>
    <m/>
    <m/>
    <m/>
    <m/>
    <x v="3"/>
    <x v="5"/>
    <m/>
  </r>
  <r>
    <s v="FEBRERO"/>
    <s v="20TA03"/>
    <s v="5YFBURHE0EP023177"/>
    <s v="EP023177"/>
    <s v="Corolla"/>
    <n v="2014"/>
    <s v="NO"/>
    <s v="SI"/>
    <s v="NA"/>
    <x v="1"/>
    <m/>
    <x v="3"/>
    <m/>
    <m/>
    <m/>
    <m/>
    <x v="3"/>
    <x v="5"/>
    <m/>
  </r>
  <r>
    <s v="FEBRERO"/>
    <s v="20TA03"/>
    <s v="5YFBURHEXEP051472"/>
    <s v="EP051472"/>
    <s v="Corolla"/>
    <n v="2014"/>
    <s v="NO"/>
    <s v="SI"/>
    <d v="2018-11-03T00:00:00"/>
    <x v="1"/>
    <m/>
    <x v="3"/>
    <m/>
    <m/>
    <m/>
    <m/>
    <x v="3"/>
    <x v="5"/>
    <m/>
  </r>
  <r>
    <s v="FEBRERO"/>
    <s v="20TA03"/>
    <s v="5YFBURHE9EP084236"/>
    <s v="EP084236"/>
    <s v="Corolla"/>
    <n v="2014"/>
    <s v="SI"/>
    <s v="….."/>
    <m/>
    <x v="1"/>
    <m/>
    <x v="3"/>
    <m/>
    <m/>
    <m/>
    <m/>
    <x v="3"/>
    <x v="5"/>
    <m/>
  </r>
  <r>
    <s v="FEBRERO"/>
    <s v="20TA03"/>
    <s v="5YFBURHE0EP112277"/>
    <s v="EP112277"/>
    <s v="Corolla"/>
    <n v="2014"/>
    <s v="NO"/>
    <s v="SI"/>
    <d v="2019-06-07T00:00:00"/>
    <x v="1"/>
    <m/>
    <x v="3"/>
    <m/>
    <m/>
    <m/>
    <m/>
    <x v="3"/>
    <x v="5"/>
    <m/>
  </r>
  <r>
    <s v="FEBRERO"/>
    <s v="20TA03"/>
    <s v="5YFBURHE7EP031535"/>
    <s v="EP031535"/>
    <s v="Corolla"/>
    <n v="2014"/>
    <s v="NO"/>
    <s v="A NOMBRE DE ALECSA/INMOTION"/>
    <m/>
    <x v="1"/>
    <m/>
    <x v="3"/>
    <m/>
    <m/>
    <m/>
    <m/>
    <x v="3"/>
    <x v="5"/>
    <m/>
  </r>
  <r>
    <s v="FEBRERO"/>
    <s v="20TA03"/>
    <s v="5YFBURHE8EP029812"/>
    <s v="EP029812"/>
    <s v="Corolla"/>
    <n v="2014"/>
    <s v="NO"/>
    <s v="SI"/>
    <s v="NA"/>
    <x v="1"/>
    <m/>
    <x v="3"/>
    <m/>
    <m/>
    <m/>
    <m/>
    <x v="3"/>
    <x v="5"/>
    <m/>
  </r>
  <r>
    <s v="FEBRERO"/>
    <s v="20TA03"/>
    <s v="5YFBURHE9EP078601"/>
    <s v="EP078601"/>
    <s v="Corolla"/>
    <n v="2014"/>
    <s v="NO"/>
    <s v="SI"/>
    <d v="2017-12-22T00:00:00"/>
    <x v="1"/>
    <m/>
    <x v="3"/>
    <m/>
    <m/>
    <m/>
    <m/>
    <x v="3"/>
    <x v="5"/>
    <m/>
  </r>
  <r>
    <s v="FEBRERO"/>
    <s v="20TA03"/>
    <s v="5YFBURHE4EP109639"/>
    <s v="EP109639"/>
    <s v="Corolla"/>
    <n v="2014"/>
    <s v="NO"/>
    <s v="SOLO CORREO"/>
    <s v="NA"/>
    <x v="1"/>
    <m/>
    <x v="3"/>
    <m/>
    <m/>
    <m/>
    <m/>
    <x v="3"/>
    <x v="5"/>
    <m/>
  </r>
  <r>
    <s v="FEBRERO"/>
    <s v="20TA03"/>
    <s v="5YFBURHE5EP015205"/>
    <s v="EP015205"/>
    <s v="Corolla"/>
    <n v="2014"/>
    <s v="NO"/>
    <s v="SOLO CORREO"/>
    <s v="NA"/>
    <x v="1"/>
    <m/>
    <x v="3"/>
    <m/>
    <m/>
    <m/>
    <m/>
    <x v="3"/>
    <x v="5"/>
    <m/>
  </r>
  <r>
    <s v="FEBRERO"/>
    <s v="20TA03"/>
    <s v="5YFBURHE0EP130665"/>
    <s v="EP130665"/>
    <s v="Corolla"/>
    <n v="2014"/>
    <s v="NO"/>
    <s v="SI"/>
    <s v="NA"/>
    <x v="1"/>
    <m/>
    <x v="3"/>
    <m/>
    <m/>
    <m/>
    <m/>
    <x v="3"/>
    <x v="5"/>
    <m/>
  </r>
  <r>
    <s v="FEBRERO"/>
    <s v="20TA03"/>
    <s v="5YFBURHE3EP029006"/>
    <s v="EP029006"/>
    <s v="Corolla"/>
    <n v="2014"/>
    <s v="NO"/>
    <s v="SI"/>
    <s v="NA"/>
    <x v="1"/>
    <m/>
    <x v="3"/>
    <m/>
    <m/>
    <m/>
    <m/>
    <x v="3"/>
    <x v="5"/>
    <m/>
  </r>
  <r>
    <s v="FEBRERO"/>
    <s v="20TA03"/>
    <s v="5YFBURHE8EP109076"/>
    <s v="EP109076"/>
    <s v="Corolla"/>
    <n v="2014"/>
    <s v="NO"/>
    <s v="SI"/>
    <s v="NA"/>
    <x v="1"/>
    <m/>
    <x v="3"/>
    <m/>
    <m/>
    <m/>
    <m/>
    <x v="3"/>
    <x v="5"/>
    <m/>
  </r>
  <r>
    <s v="FEBRERO"/>
    <s v="20TA03"/>
    <s v="2T1BE4EE3DC050134"/>
    <s v="DC050134"/>
    <s v="Corolla"/>
    <n v="2013"/>
    <s v="NO"/>
    <s v="SI"/>
    <d v="2018-04-10T00:00:00"/>
    <x v="1"/>
    <m/>
    <x v="3"/>
    <m/>
    <m/>
    <m/>
    <m/>
    <x v="3"/>
    <x v="5"/>
    <m/>
  </r>
  <r>
    <s v="FEBRERO"/>
    <s v="20TA03"/>
    <s v="2T1BU4EEXDC004786"/>
    <s v="DC004786"/>
    <s v="Corolla"/>
    <n v="2013"/>
    <s v="NO"/>
    <s v="NO EXISTE"/>
    <m/>
    <x v="1"/>
    <m/>
    <x v="3"/>
    <m/>
    <m/>
    <m/>
    <m/>
    <x v="3"/>
    <x v="5"/>
    <m/>
  </r>
  <r>
    <s v="FEBRERO"/>
    <s v="20TA03"/>
    <s v="2T1BU4EEXDC039599"/>
    <s v="DC039599"/>
    <s v="Corolla"/>
    <n v="2013"/>
    <s v="NO"/>
    <s v="SI"/>
    <s v="NA"/>
    <x v="1"/>
    <m/>
    <x v="3"/>
    <m/>
    <m/>
    <m/>
    <m/>
    <x v="3"/>
    <x v="5"/>
    <m/>
  </r>
  <r>
    <s v="FEBRERO"/>
    <s v="20TA03"/>
    <s v="2T1BU4EE6DC009550"/>
    <s v="DC009550"/>
    <s v="Corolla"/>
    <n v="2013"/>
    <s v="PERDIDA TOTAL"/>
    <s v="….."/>
    <m/>
    <x v="1"/>
    <m/>
    <x v="3"/>
    <m/>
    <m/>
    <m/>
    <m/>
    <x v="3"/>
    <x v="5"/>
    <m/>
  </r>
  <r>
    <s v="FEBRERO"/>
    <s v="20TA03"/>
    <s v="2T1BE4EE6DC050161"/>
    <s v="DC050161"/>
    <s v="Corolla"/>
    <n v="2013"/>
    <s v="NO"/>
    <s v="SI"/>
    <s v="NA"/>
    <x v="1"/>
    <m/>
    <x v="3"/>
    <m/>
    <m/>
    <m/>
    <m/>
    <x v="3"/>
    <x v="5"/>
    <m/>
  </r>
  <r>
    <s v="FEBRERO"/>
    <s v="20TA03"/>
    <s v="2T1BE4EE1DC050102"/>
    <s v="DC050102"/>
    <s v="Corolla"/>
    <n v="2013"/>
    <s v="NO"/>
    <s v="SI"/>
    <d v="2018-11-22T00:00:00"/>
    <x v="1"/>
    <m/>
    <x v="3"/>
    <m/>
    <m/>
    <m/>
    <m/>
    <x v="3"/>
    <x v="5"/>
    <m/>
  </r>
  <r>
    <s v="FEBRERO"/>
    <s v="20TA03"/>
    <s v="2T1BE4EE4DC050417"/>
    <s v="DC050417"/>
    <s v="Corolla"/>
    <n v="2013"/>
    <s v="NO"/>
    <s v="A NOMBRE DE ALECSA/INMOTION"/>
    <m/>
    <x v="1"/>
    <m/>
    <x v="3"/>
    <m/>
    <m/>
    <m/>
    <m/>
    <x v="3"/>
    <x v="5"/>
    <m/>
  </r>
  <r>
    <s v="FEBRERO"/>
    <s v="20TA03"/>
    <s v="2T1BE4EE7DC050119"/>
    <s v="DC050119"/>
    <s v="Corolla"/>
    <n v="2013"/>
    <s v="NO"/>
    <s v="SI"/>
    <d v="2019-09-12T00:00:00"/>
    <x v="1"/>
    <m/>
    <x v="3"/>
    <m/>
    <m/>
    <m/>
    <m/>
    <x v="3"/>
    <x v="5"/>
    <m/>
  </r>
  <r>
    <s v="FEBRERO"/>
    <s v="20TA03"/>
    <s v="2T1BU4EE1DC955684"/>
    <s v="DC955684"/>
    <s v="Corolla"/>
    <n v="2013"/>
    <s v="NO"/>
    <s v="A NOMBRE DE ALECSA/INMOTION"/>
    <m/>
    <x v="1"/>
    <m/>
    <x v="3"/>
    <m/>
    <m/>
    <m/>
    <m/>
    <x v="3"/>
    <x v="5"/>
    <m/>
  </r>
  <r>
    <s v="FEBRERO"/>
    <s v="20TA03"/>
    <s v="2T1BU4EE3DC919334"/>
    <s v="DC919334"/>
    <s v="Corolla"/>
    <n v="2013"/>
    <s v="NO"/>
    <s v="NO EXISTE"/>
    <m/>
    <x v="1"/>
    <m/>
    <x v="3"/>
    <m/>
    <m/>
    <m/>
    <m/>
    <x v="3"/>
    <x v="5"/>
    <m/>
  </r>
  <r>
    <s v="FEBRERO"/>
    <s v="20TA03"/>
    <s v="2T1BU4EE9DC974614"/>
    <s v="DC974614"/>
    <s v="Corolla"/>
    <n v="2013"/>
    <s v="NO"/>
    <s v="SI"/>
    <d v="2018-02-09T00:00:00"/>
    <x v="1"/>
    <m/>
    <x v="3"/>
    <m/>
    <m/>
    <m/>
    <m/>
    <x v="3"/>
    <x v="5"/>
    <m/>
  </r>
  <r>
    <s v="FEBRERO"/>
    <s v="20TA03"/>
    <s v="2T1BU4EE2DC020433"/>
    <s v="DC020433"/>
    <s v="Corolla"/>
    <n v="2013"/>
    <s v="NO"/>
    <s v="NO EXISTE"/>
    <m/>
    <x v="1"/>
    <m/>
    <x v="3"/>
    <m/>
    <m/>
    <m/>
    <m/>
    <x v="3"/>
    <x v="5"/>
    <m/>
  </r>
  <r>
    <s v="FEBRERO"/>
    <s v="20TA03"/>
    <s v="2T1BU4EE2DC039001"/>
    <s v="DC039001"/>
    <s v="Corolla"/>
    <n v="2013"/>
    <s v="NO"/>
    <s v="SI"/>
    <d v="2018-12-08T00:00:00"/>
    <x v="1"/>
    <m/>
    <x v="3"/>
    <m/>
    <m/>
    <m/>
    <m/>
    <x v="3"/>
    <x v="5"/>
    <m/>
  </r>
  <r>
    <s v="FEBRERO"/>
    <s v="20TA03"/>
    <s v="2T1BU4EE7DC018774"/>
    <s v="DC018774"/>
    <s v="Corolla"/>
    <n v="2013"/>
    <s v="NO"/>
    <s v="SI"/>
    <d v="2020-03-04T00:00:00"/>
    <x v="1"/>
    <m/>
    <x v="3"/>
    <m/>
    <m/>
    <m/>
    <m/>
    <x v="3"/>
    <x v="5"/>
    <m/>
  </r>
  <r>
    <s v="FEBRERO"/>
    <s v="20TA03"/>
    <s v="2T1BU4EE1DC039507"/>
    <s v="DC039507"/>
    <s v="Corolla"/>
    <n v="2013"/>
    <s v="NO"/>
    <s v="SI"/>
    <d v="2018-08-16T00:00:00"/>
    <x v="1"/>
    <m/>
    <x v="3"/>
    <m/>
    <m/>
    <m/>
    <m/>
    <x v="3"/>
    <x v="5"/>
    <m/>
  </r>
  <r>
    <s v="FEBRERO"/>
    <s v="20TA03"/>
    <s v="2T1BU4EE7DC044887"/>
    <s v="DC044887"/>
    <s v="Corolla"/>
    <n v="2013"/>
    <s v="NO"/>
    <s v="SI"/>
    <d v="2018-05-11T00:00:00"/>
    <x v="1"/>
    <m/>
    <x v="3"/>
    <m/>
    <m/>
    <m/>
    <m/>
    <x v="3"/>
    <x v="5"/>
    <m/>
  </r>
  <r>
    <s v="FEBRERO"/>
    <s v="20TA03"/>
    <s v="2T1BU4EE9DC921086"/>
    <s v="DC921086"/>
    <s v="Corolla"/>
    <n v="2013"/>
    <s v="NO"/>
    <s v="SI"/>
    <d v="2019-03-05T00:00:00"/>
    <x v="1"/>
    <m/>
    <x v="3"/>
    <m/>
    <m/>
    <m/>
    <m/>
    <x v="3"/>
    <x v="5"/>
    <m/>
  </r>
  <r>
    <s v="FEBRERO"/>
    <s v="20TA03"/>
    <s v="2T1BU4EE5DC026341"/>
    <s v="DC026341"/>
    <s v="Corolla"/>
    <n v="2013"/>
    <s v="NO"/>
    <s v="SOLO CORREO"/>
    <s v="NA"/>
    <x v="1"/>
    <m/>
    <x v="3"/>
    <m/>
    <m/>
    <m/>
    <m/>
    <x v="3"/>
    <x v="5"/>
    <m/>
  </r>
  <r>
    <s v="FEBRERO"/>
    <s v="20TA03"/>
    <s v="2T1BU4EE0DC947527"/>
    <s v="DC947527"/>
    <s v="Corolla"/>
    <n v="2013"/>
    <s v="SI"/>
    <s v="….."/>
    <m/>
    <x v="1"/>
    <m/>
    <x v="3"/>
    <m/>
    <m/>
    <m/>
    <m/>
    <x v="3"/>
    <x v="5"/>
    <m/>
  </r>
  <r>
    <s v="FEBRERO"/>
    <s v="20TA03"/>
    <s v="2T1BE4EE4DC051003"/>
    <s v="DC051003"/>
    <s v="Corolla"/>
    <n v="2013"/>
    <s v="NO"/>
    <s v="SI"/>
    <d v="2019-06-21T00:00:00"/>
    <x v="1"/>
    <m/>
    <x v="3"/>
    <m/>
    <m/>
    <m/>
    <m/>
    <x v="3"/>
    <x v="5"/>
    <m/>
  </r>
  <r>
    <s v="FEBRERO"/>
    <s v="20TA03"/>
    <s v="2T1BE4EE3DC051431"/>
    <s v="DC051431"/>
    <s v="Corolla"/>
    <n v="2013"/>
    <s v="NO"/>
    <s v="SOLO CORREO"/>
    <s v="NA"/>
    <x v="1"/>
    <m/>
    <x v="3"/>
    <m/>
    <m/>
    <m/>
    <m/>
    <x v="3"/>
    <x v="5"/>
    <m/>
  </r>
  <r>
    <s v="FEBRERO"/>
    <s v="20TA03"/>
    <s v="2T1BU4EE1DC040009"/>
    <s v="DC040009"/>
    <s v="Corolla"/>
    <n v="2013"/>
    <s v="NO"/>
    <s v="SI"/>
    <d v="2018-12-18T00:00:00"/>
    <x v="1"/>
    <m/>
    <x v="3"/>
    <m/>
    <m/>
    <m/>
    <m/>
    <x v="3"/>
    <x v="5"/>
    <m/>
  </r>
  <r>
    <s v="FEBRERO"/>
    <s v="20TA03"/>
    <s v="2T1BU4EE6DC975591"/>
    <s v="DC975591"/>
    <s v="Corolla"/>
    <n v="2013"/>
    <s v="NO"/>
    <s v="SI"/>
    <d v="2018-03-12T00:00:00"/>
    <x v="1"/>
    <m/>
    <x v="3"/>
    <m/>
    <m/>
    <m/>
    <m/>
    <x v="3"/>
    <x v="5"/>
    <m/>
  </r>
  <r>
    <s v="FEBRERO"/>
    <s v="20TA03"/>
    <s v="2T1BU4EEXDC961886"/>
    <s v="DC961886"/>
    <s v="Corolla"/>
    <n v="2013"/>
    <s v="NO"/>
    <s v="A NOMBRE DE ALECSA/INMOTION"/>
    <m/>
    <x v="1"/>
    <m/>
    <x v="3"/>
    <m/>
    <m/>
    <m/>
    <m/>
    <x v="3"/>
    <x v="5"/>
    <m/>
  </r>
  <r>
    <s v="FEBRERO"/>
    <s v="20TA03"/>
    <s v="2T1BU4EE3DC026595"/>
    <s v="DC026595"/>
    <s v="Corolla"/>
    <n v="2013"/>
    <s v="NO"/>
    <s v="SI"/>
    <d v="2019-11-06T00:00:00"/>
    <x v="1"/>
    <m/>
    <x v="3"/>
    <m/>
    <m/>
    <m/>
    <m/>
    <x v="3"/>
    <x v="5"/>
    <m/>
  </r>
  <r>
    <m/>
    <m/>
    <m/>
    <s v=""/>
    <m/>
    <m/>
    <s v="….."/>
    <s v="….."/>
    <m/>
    <x v="1"/>
    <m/>
    <x v="3"/>
    <m/>
    <m/>
    <m/>
    <m/>
    <x v="3"/>
    <x v="5"/>
    <m/>
  </r>
  <r>
    <m/>
    <m/>
    <m/>
    <s v=""/>
    <m/>
    <m/>
    <s v="….."/>
    <s v="….."/>
    <m/>
    <x v="1"/>
    <m/>
    <x v="3"/>
    <m/>
    <m/>
    <m/>
    <m/>
    <x v="3"/>
    <x v="5"/>
    <m/>
  </r>
  <r>
    <m/>
    <m/>
    <m/>
    <s v=""/>
    <m/>
    <m/>
    <s v="….."/>
    <s v="….."/>
    <m/>
    <x v="1"/>
    <m/>
    <x v="3"/>
    <m/>
    <m/>
    <m/>
    <m/>
    <x v="3"/>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B61F4B-61E1-465A-9F54-A42E5C7AB381}" name="TablaDinámica2" cacheId="32369" applyNumberFormats="0" applyBorderFormats="0" applyFontFormats="0" applyPatternFormats="0" applyAlignmentFormats="0" applyWidthHeightFormats="1" dataCaption="Valores" updatedVersion="8" minRefreshableVersion="3" itemPrintTitles="1" createdVersion="8" indent="0" outline="1" outlineData="1" multipleFieldFilters="0">
  <location ref="H3:M35" firstHeaderRow="1" firstDataRow="2" firstDataCol="1" rowPageCount="1" colPageCount="1"/>
  <pivotFields count="19">
    <pivotField showAll="0"/>
    <pivotField showAll="0"/>
    <pivotField dataField="1" showAll="0"/>
    <pivotField showAll="0"/>
    <pivotField showAll="0"/>
    <pivotField showAll="0"/>
    <pivotField showAll="0"/>
    <pivotField showAll="0"/>
    <pivotField showAll="0"/>
    <pivotField axis="axisPage" multipleItemSelectionAllowed="1" showAll="0">
      <items count="5">
        <item x="3"/>
        <item h="1" x="0"/>
        <item h="1" x="2"/>
        <item h="1" x="1"/>
        <item t="default"/>
      </items>
    </pivotField>
    <pivotField showAll="0"/>
    <pivotField axis="axisCol" showAll="0">
      <items count="6">
        <item x="4"/>
        <item x="1"/>
        <item x="2"/>
        <item x="0"/>
        <item x="3"/>
        <item t="default"/>
      </items>
    </pivotField>
    <pivotField showAll="0"/>
    <pivotField showAll="0"/>
    <pivotField showAll="0"/>
    <pivotField showAll="0"/>
    <pivotField axis="axisRow" showAll="0">
      <items count="7">
        <item x="5"/>
        <item x="2"/>
        <item x="1"/>
        <item x="0"/>
        <item x="4"/>
        <item x="3"/>
        <item t="default"/>
      </items>
    </pivotField>
    <pivotField axis="axisRow" showAll="0">
      <items count="24">
        <item x="1"/>
        <item x="21"/>
        <item x="20"/>
        <item x="13"/>
        <item x="17"/>
        <item x="10"/>
        <item x="15"/>
        <item x="4"/>
        <item x="0"/>
        <item x="12"/>
        <item x="16"/>
        <item x="2"/>
        <item x="14"/>
        <item x="3"/>
        <item x="18"/>
        <item x="11"/>
        <item x="8"/>
        <item x="9"/>
        <item x="22"/>
        <item x="7"/>
        <item x="19"/>
        <item x="5"/>
        <item x="6"/>
        <item t="default"/>
      </items>
    </pivotField>
    <pivotField showAll="0"/>
  </pivotFields>
  <rowFields count="2">
    <field x="16"/>
    <field x="17"/>
  </rowFields>
  <rowItems count="31">
    <i>
      <x/>
    </i>
    <i r="1">
      <x v="7"/>
    </i>
    <i r="1">
      <x v="15"/>
    </i>
    <i>
      <x v="1"/>
    </i>
    <i r="1">
      <x v="5"/>
    </i>
    <i r="1">
      <x v="6"/>
    </i>
    <i r="1">
      <x v="7"/>
    </i>
    <i r="1">
      <x v="10"/>
    </i>
    <i r="1">
      <x v="11"/>
    </i>
    <i r="1">
      <x v="13"/>
    </i>
    <i r="1">
      <x v="14"/>
    </i>
    <i r="1">
      <x v="19"/>
    </i>
    <i>
      <x v="2"/>
    </i>
    <i r="1">
      <x v="6"/>
    </i>
    <i r="1">
      <x v="11"/>
    </i>
    <i r="1">
      <x v="12"/>
    </i>
    <i r="1">
      <x v="13"/>
    </i>
    <i r="1">
      <x v="14"/>
    </i>
    <i r="1">
      <x v="18"/>
    </i>
    <i r="1">
      <x v="19"/>
    </i>
    <i>
      <x v="3"/>
    </i>
    <i r="1">
      <x/>
    </i>
    <i r="1">
      <x v="5"/>
    </i>
    <i r="1">
      <x v="8"/>
    </i>
    <i r="1">
      <x v="9"/>
    </i>
    <i r="1">
      <x v="11"/>
    </i>
    <i r="1">
      <x v="19"/>
    </i>
    <i>
      <x v="4"/>
    </i>
    <i r="1">
      <x v="2"/>
    </i>
    <i r="1">
      <x v="3"/>
    </i>
    <i t="grand">
      <x/>
    </i>
  </rowItems>
  <colFields count="1">
    <field x="11"/>
  </colFields>
  <colItems count="5">
    <i>
      <x/>
    </i>
    <i>
      <x v="1"/>
    </i>
    <i>
      <x v="2"/>
    </i>
    <i>
      <x v="3"/>
    </i>
    <i t="grand">
      <x/>
    </i>
  </colItems>
  <pageFields count="1">
    <pageField fld="9" hier="-1"/>
  </pageFields>
  <dataFields count="1">
    <dataField name="Cuenta de NUMERO DE SERIE" fld="2" subtotal="count" baseField="0" baseItem="0"/>
  </dataFields>
  <formats count="3">
    <format dxfId="18">
      <pivotArea outline="0" collapsedLevelsAreSubtotals="1" fieldPosition="0"/>
    </format>
    <format dxfId="19">
      <pivotArea dataOnly="0" labelOnly="1" fieldPosition="0">
        <references count="1">
          <reference field="11" count="3">
            <x v="1"/>
            <x v="2"/>
            <x v="3"/>
          </reference>
        </references>
      </pivotArea>
    </format>
    <format dxfId="2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2F75D-B390-42D9-A455-50C9F94699D0}" name="TablaDinámica1" cacheId="32369" applyNumberFormats="0" applyBorderFormats="0" applyFontFormats="0" applyPatternFormats="0" applyAlignmentFormats="0" applyWidthHeightFormats="1" dataCaption="Valores" updatedVersion="8" minRefreshableVersion="3" itemPrintTitles="1" createdVersion="8" indent="0" outline="1" outlineData="1" multipleFieldFilters="0">
  <location ref="A3:E34" firstHeaderRow="1" firstDataRow="2" firstDataCol="1" rowPageCount="1" colPageCount="1"/>
  <pivotFields count="19">
    <pivotField showAll="0"/>
    <pivotField showAll="0"/>
    <pivotField dataField="1" showAll="0"/>
    <pivotField showAll="0"/>
    <pivotField showAll="0"/>
    <pivotField showAll="0"/>
    <pivotField showAll="0"/>
    <pivotField showAll="0"/>
    <pivotField showAll="0"/>
    <pivotField axis="axisPage" multipleItemSelectionAllowed="1" showAll="0">
      <items count="5">
        <item h="1" x="3"/>
        <item x="0"/>
        <item h="1" x="2"/>
        <item h="1" x="1"/>
        <item t="default"/>
      </items>
    </pivotField>
    <pivotField showAll="0"/>
    <pivotField axis="axisCol" showAll="0">
      <items count="6">
        <item x="4"/>
        <item x="1"/>
        <item x="2"/>
        <item x="0"/>
        <item x="3"/>
        <item t="default"/>
      </items>
    </pivotField>
    <pivotField showAll="0"/>
    <pivotField showAll="0"/>
    <pivotField showAll="0"/>
    <pivotField showAll="0"/>
    <pivotField axis="axisRow" showAll="0">
      <items count="7">
        <item x="5"/>
        <item x="2"/>
        <item x="1"/>
        <item x="0"/>
        <item x="4"/>
        <item x="3"/>
        <item t="default"/>
      </items>
    </pivotField>
    <pivotField axis="axisRow" showAll="0">
      <items count="24">
        <item x="1"/>
        <item x="21"/>
        <item x="20"/>
        <item x="13"/>
        <item x="17"/>
        <item x="10"/>
        <item x="15"/>
        <item x="4"/>
        <item x="0"/>
        <item x="12"/>
        <item x="16"/>
        <item x="2"/>
        <item x="14"/>
        <item x="3"/>
        <item x="18"/>
        <item x="11"/>
        <item x="8"/>
        <item x="9"/>
        <item x="22"/>
        <item x="7"/>
        <item x="19"/>
        <item x="5"/>
        <item x="6"/>
        <item t="default"/>
      </items>
    </pivotField>
    <pivotField showAll="0"/>
  </pivotFields>
  <rowFields count="2">
    <field x="16"/>
    <field x="17"/>
  </rowFields>
  <rowItems count="30">
    <i>
      <x v="1"/>
    </i>
    <i r="1">
      <x v="4"/>
    </i>
    <i r="1">
      <x v="5"/>
    </i>
    <i r="1">
      <x v="7"/>
    </i>
    <i r="1">
      <x v="8"/>
    </i>
    <i r="1">
      <x v="10"/>
    </i>
    <i r="1">
      <x v="12"/>
    </i>
    <i r="1">
      <x v="14"/>
    </i>
    <i r="1">
      <x v="15"/>
    </i>
    <i r="1">
      <x v="19"/>
    </i>
    <i r="1">
      <x v="22"/>
    </i>
    <i>
      <x v="2"/>
    </i>
    <i r="1">
      <x v="6"/>
    </i>
    <i r="1">
      <x v="9"/>
    </i>
    <i r="1">
      <x v="11"/>
    </i>
    <i r="1">
      <x v="13"/>
    </i>
    <i r="1">
      <x v="14"/>
    </i>
    <i r="1">
      <x v="16"/>
    </i>
    <i r="1">
      <x v="17"/>
    </i>
    <i r="1">
      <x v="19"/>
    </i>
    <i>
      <x v="3"/>
    </i>
    <i r="1">
      <x/>
    </i>
    <i r="1">
      <x v="8"/>
    </i>
    <i r="1">
      <x v="11"/>
    </i>
    <i r="1">
      <x v="19"/>
    </i>
    <i r="1">
      <x v="20"/>
    </i>
    <i>
      <x v="4"/>
    </i>
    <i r="1">
      <x v="3"/>
    </i>
    <i r="1">
      <x v="15"/>
    </i>
    <i t="grand">
      <x/>
    </i>
  </rowItems>
  <colFields count="1">
    <field x="11"/>
  </colFields>
  <colItems count="4">
    <i>
      <x v="1"/>
    </i>
    <i>
      <x v="2"/>
    </i>
    <i>
      <x v="3"/>
    </i>
    <i t="grand">
      <x/>
    </i>
  </colItems>
  <pageFields count="1">
    <pageField fld="9" hier="-1"/>
  </pageFields>
  <dataFields count="1">
    <dataField name="Cuenta de NUMERO DE SERIE" fld="2" subtotal="count" baseField="0" baseItem="0"/>
  </dataFields>
  <formats count="3">
    <format dxfId="15">
      <pivotArea outline="0" collapsedLevelsAreSubtotals="1" fieldPosition="0"/>
    </format>
    <format dxfId="16">
      <pivotArea dataOnly="0" labelOnly="1" fieldPosition="0">
        <references count="1">
          <reference field="11" count="3">
            <x v="1"/>
            <x v="2"/>
            <x v="3"/>
          </reference>
        </references>
      </pivotArea>
    </format>
    <format dxfId="1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SIGNACIÓN" xr10:uid="{470ADD07-062F-4C03-B2E1-008B6D9F790A}" sourceName="ASIGNACIÓN">
  <extLst>
    <x:ext xmlns:x15="http://schemas.microsoft.com/office/spreadsheetml/2010/11/main" uri="{2F2917AC-EB37-4324-AD4E-5DD8C200BD13}">
      <x15:tableSlicerCache tableId="3"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IGNACIÓN" xr10:uid="{6127A307-BAA0-4C18-960D-36A4903DF085}" cache="SegmentaciónDeDatos_ASIGNACIÓN" caption="ASIGNACIÓN" columnCount="4"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BF4160-7BCE-4DFB-89E0-8D1BAB87AB38}" name="Tabla37" displayName="Tabla37" ref="K1:K40" totalsRowShown="0" headerRowDxfId="14" dataDxfId="13">
  <autoFilter ref="K1:K40" xr:uid="{9DBF4160-7BCE-4DFB-89E0-8D1BAB87AB38}"/>
  <sortState xmlns:xlrd2="http://schemas.microsoft.com/office/spreadsheetml/2017/richdata2" ref="K2:K35">
    <sortCondition ref="K3:K40"/>
  </sortState>
  <tableColumns count="1">
    <tableColumn id="1" xr3:uid="{775E9550-C9F1-485A-9F92-141E297FE325}" name="DETALLE DE NOTA"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70BE91-ACAE-44A1-B65F-8D908E2E7C34}" name="Tabla38" displayName="Tabla38" ref="I1:I6" totalsRowShown="0" headerRowDxfId="11" dataDxfId="10">
  <autoFilter ref="I1:I6" xr:uid="{2470BE91-ACAE-44A1-B65F-8D908E2E7C34}"/>
  <sortState xmlns:xlrd2="http://schemas.microsoft.com/office/spreadsheetml/2017/richdata2" ref="I2:I6">
    <sortCondition ref="I3:I8"/>
  </sortState>
  <tableColumns count="1">
    <tableColumn id="1" xr3:uid="{745B49F8-83C5-4756-908E-90A74E280B39}" name="NOTA DE CONTACTO"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37279F-3D54-4804-B79A-17C7747EC025}" name="Tabla3" displayName="Tabla3" ref="A8:S1847" totalsRowShown="0" headerRowDxfId="8" headerRowBorderDxfId="6" tableBorderDxfId="7">
  <autoFilter ref="A8:S1847" xr:uid="{EB37279F-3D54-4804-B79A-17C7747EC025}"/>
  <tableColumns count="19">
    <tableColumn id="1" xr3:uid="{E09C2697-E085-4DAC-955F-8507B4BB0CBE}" name="MES"/>
    <tableColumn id="2" xr3:uid="{46A4764F-4EED-4497-866A-68E6487C3D7A}" name="CAMPAÑA"/>
    <tableColumn id="3" xr3:uid="{A98B98C1-EB06-4EF0-8FEC-83DB180F58B2}" name="NUMERO DE SERIE"/>
    <tableColumn id="18" xr3:uid="{AC1D756D-5910-47DE-AEAE-722303C5123E}" name="Columna1" dataDxfId="5">
      <calculatedColumnFormula>MID(Tabla3[[#This Row],[NUMERO DE SERIE]],10,8)</calculatedColumnFormula>
    </tableColumn>
    <tableColumn id="4" xr3:uid="{4C2D5B4D-ACF1-4C1C-A4DF-D648C3CBC719}" name="MODELO"/>
    <tableColumn id="5" xr3:uid="{F15D572C-87CC-4811-8C86-4DB8BE73B50B}" name="AÑO"/>
    <tableColumn id="6" xr3:uid="{3B1CC152-CFAB-4527-BE8B-1E29029382E9}" name="REALIZADA"/>
    <tableColumn id="7" xr3:uid="{D8F8DF6A-062F-47A2-8EAE-E64591E26841}" name="DATOS PARA CONTACTAR EN KEPLER" dataDxfId="4"/>
    <tableColumn id="8" xr3:uid="{C253501F-1ACD-4092-BB60-0E2BBB1EB040}" name="ULTIMA FECHA SERVICIO" dataDxfId="3"/>
    <tableColumn id="17" xr3:uid="{F65F1D30-C863-422A-A058-385F3B3DFEB4}" name="MES ASIGNACIÓN" dataDxfId="2"/>
    <tableColumn id="19" xr3:uid="{E73B0FAD-A6AB-4A7F-8975-03E6D1819707}" name="AÑO ASIGNACIÓN" dataDxfId="1"/>
    <tableColumn id="9" xr3:uid="{89A03D03-61EC-4FE0-8F8F-654A76A5A1FB}" name="ASIGNACIÓN" dataDxfId="0"/>
    <tableColumn id="10" xr3:uid="{3BDC00FE-4D44-49CB-869E-1DDE89C3C90C}" name="CONTACTO1"/>
    <tableColumn id="11" xr3:uid="{FABE2883-5CED-4665-B05C-31A4C339EDD9}" name="ESTATUS1"/>
    <tableColumn id="12" xr3:uid="{BFE333CB-AD9B-4880-8671-B5BA7D7F2AE8}" name="CONTACTO2"/>
    <tableColumn id="13" xr3:uid="{4681310B-67ED-4283-8A1F-C5FE1B5BE4F5}" name="ESTATUS2"/>
    <tableColumn id="14" xr3:uid="{4F2CCD91-3ADE-4AA4-95DC-70C142248D7C}" name="NOTA DE CONTACTO"/>
    <tableColumn id="15" xr3:uid="{D699FCAC-9389-4FE6-B243-C663817E4856}" name="DETALLE DE NOTA"/>
    <tableColumn id="16" xr3:uid="{0E468993-03EB-4760-AA4E-2874D98DD856}" name="COMENTARIOS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B0D12-1188-416F-8BF7-E439CBF39A43}">
  <dimension ref="B1:K40"/>
  <sheetViews>
    <sheetView topLeftCell="A6" workbookViewId="0">
      <selection activeCell="K39" sqref="K39"/>
    </sheetView>
  </sheetViews>
  <sheetFormatPr defaultColWidth="11.42578125" defaultRowHeight="14.45"/>
  <cols>
    <col min="2" max="2" width="12.42578125" customWidth="1"/>
    <col min="9" max="9" width="24.85546875" customWidth="1"/>
    <col min="10" max="11" width="18" customWidth="1"/>
  </cols>
  <sheetData>
    <row r="1" spans="2:11" ht="57.95">
      <c r="B1" s="1" t="s">
        <v>0</v>
      </c>
      <c r="C1" s="1" t="s">
        <v>1</v>
      </c>
      <c r="D1" t="s">
        <v>2</v>
      </c>
      <c r="I1" s="4" t="s">
        <v>3</v>
      </c>
      <c r="J1" s="5"/>
      <c r="K1" s="4" t="s">
        <v>4</v>
      </c>
    </row>
    <row r="2" spans="2:11">
      <c r="B2" s="1" t="s">
        <v>5</v>
      </c>
      <c r="C2" t="s">
        <v>6</v>
      </c>
      <c r="D2" t="s">
        <v>5</v>
      </c>
      <c r="G2" t="s">
        <v>5</v>
      </c>
      <c r="I2" s="4" t="s">
        <v>7</v>
      </c>
      <c r="J2" s="4"/>
      <c r="K2" s="4" t="s">
        <v>8</v>
      </c>
    </row>
    <row r="3" spans="2:11">
      <c r="B3" t="s">
        <v>9</v>
      </c>
      <c r="C3" t="s">
        <v>9</v>
      </c>
      <c r="D3" t="s">
        <v>10</v>
      </c>
      <c r="G3" t="s">
        <v>9</v>
      </c>
      <c r="I3" s="4" t="s">
        <v>11</v>
      </c>
      <c r="J3" s="4"/>
      <c r="K3" s="4" t="s">
        <v>12</v>
      </c>
    </row>
    <row r="4" spans="2:11">
      <c r="B4" t="s">
        <v>13</v>
      </c>
      <c r="C4" t="s">
        <v>13</v>
      </c>
      <c r="D4" t="s">
        <v>14</v>
      </c>
      <c r="G4" t="s">
        <v>13</v>
      </c>
      <c r="I4" s="4" t="s">
        <v>15</v>
      </c>
      <c r="J4" s="4"/>
      <c r="K4" s="4" t="s">
        <v>16</v>
      </c>
    </row>
    <row r="5" spans="2:11">
      <c r="B5" t="s">
        <v>17</v>
      </c>
      <c r="D5" t="s">
        <v>18</v>
      </c>
      <c r="G5" t="s">
        <v>19</v>
      </c>
      <c r="I5" s="4" t="s">
        <v>20</v>
      </c>
      <c r="J5" s="4"/>
      <c r="K5" s="4" t="s">
        <v>21</v>
      </c>
    </row>
    <row r="6" spans="2:11">
      <c r="B6" t="s">
        <v>22</v>
      </c>
      <c r="D6" t="s">
        <v>23</v>
      </c>
      <c r="G6" t="s">
        <v>24</v>
      </c>
      <c r="I6" s="4" t="s">
        <v>25</v>
      </c>
      <c r="J6" s="4"/>
      <c r="K6" s="4" t="s">
        <v>26</v>
      </c>
    </row>
    <row r="7" spans="2:11">
      <c r="B7" t="s">
        <v>27</v>
      </c>
      <c r="D7" t="s">
        <v>28</v>
      </c>
      <c r="I7" s="4"/>
      <c r="J7" s="4"/>
      <c r="K7" s="4" t="s">
        <v>29</v>
      </c>
    </row>
    <row r="8" spans="2:11">
      <c r="B8" t="s">
        <v>30</v>
      </c>
      <c r="D8" t="s">
        <v>31</v>
      </c>
      <c r="I8" s="4"/>
      <c r="J8" s="4"/>
      <c r="K8" s="4" t="s">
        <v>32</v>
      </c>
    </row>
    <row r="9" spans="2:11">
      <c r="B9" s="18" t="s">
        <v>19</v>
      </c>
      <c r="I9" s="4"/>
      <c r="J9" s="4"/>
      <c r="K9" s="4" t="s">
        <v>33</v>
      </c>
    </row>
    <row r="10" spans="2:11">
      <c r="B10" t="s">
        <v>34</v>
      </c>
      <c r="I10" s="4"/>
      <c r="J10" s="4"/>
      <c r="K10" s="4" t="s">
        <v>35</v>
      </c>
    </row>
    <row r="11" spans="2:11">
      <c r="I11" s="4"/>
      <c r="J11" s="4"/>
      <c r="K11" s="4" t="s">
        <v>36</v>
      </c>
    </row>
    <row r="12" spans="2:11">
      <c r="I12" s="4"/>
      <c r="J12" s="4"/>
      <c r="K12" s="4" t="s">
        <v>37</v>
      </c>
    </row>
    <row r="13" spans="2:11">
      <c r="I13" s="4"/>
      <c r="J13" s="4"/>
      <c r="K13" s="4" t="s">
        <v>38</v>
      </c>
    </row>
    <row r="14" spans="2:11">
      <c r="I14" s="4"/>
      <c r="J14" s="4"/>
      <c r="K14" s="4" t="s">
        <v>39</v>
      </c>
    </row>
    <row r="15" spans="2:11">
      <c r="I15" s="4"/>
      <c r="J15" s="4"/>
      <c r="K15" s="4" t="s">
        <v>40</v>
      </c>
    </row>
    <row r="16" spans="2:11">
      <c r="I16" s="4"/>
      <c r="J16" s="4"/>
      <c r="K16" s="4" t="s">
        <v>41</v>
      </c>
    </row>
    <row r="17" spans="9:11">
      <c r="I17" s="4"/>
      <c r="J17" s="4"/>
      <c r="K17" s="4" t="s">
        <v>42</v>
      </c>
    </row>
    <row r="18" spans="9:11">
      <c r="I18" s="4"/>
      <c r="J18" s="4"/>
      <c r="K18" s="4" t="s">
        <v>43</v>
      </c>
    </row>
    <row r="19" spans="9:11">
      <c r="I19" s="4"/>
      <c r="J19" s="4"/>
      <c r="K19" s="4" t="s">
        <v>44</v>
      </c>
    </row>
    <row r="20" spans="9:11">
      <c r="I20" s="4"/>
      <c r="J20" s="4"/>
      <c r="K20" s="4" t="s">
        <v>45</v>
      </c>
    </row>
    <row r="21" spans="9:11">
      <c r="I21" s="4"/>
      <c r="J21" s="4"/>
      <c r="K21" s="4" t="s">
        <v>46</v>
      </c>
    </row>
    <row r="22" spans="9:11">
      <c r="I22" s="4"/>
      <c r="J22" s="4"/>
      <c r="K22" s="4" t="s">
        <v>47</v>
      </c>
    </row>
    <row r="23" spans="9:11">
      <c r="I23" s="4"/>
      <c r="J23" s="4"/>
      <c r="K23" s="4" t="s">
        <v>48</v>
      </c>
    </row>
    <row r="24" spans="9:11">
      <c r="I24" s="4"/>
      <c r="J24" s="4"/>
      <c r="K24" s="4" t="s">
        <v>49</v>
      </c>
    </row>
    <row r="25" spans="9:11">
      <c r="I25" s="4"/>
      <c r="J25" s="4"/>
      <c r="K25" s="4" t="s">
        <v>50</v>
      </c>
    </row>
    <row r="26" spans="9:11">
      <c r="I26" s="4"/>
      <c r="J26" s="4"/>
      <c r="K26" s="4" t="s">
        <v>51</v>
      </c>
    </row>
    <row r="27" spans="9:11">
      <c r="I27" s="4"/>
      <c r="J27" s="4"/>
      <c r="K27" s="4" t="s">
        <v>52</v>
      </c>
    </row>
    <row r="28" spans="9:11">
      <c r="I28" s="4"/>
      <c r="J28" s="4"/>
      <c r="K28" s="4" t="s">
        <v>53</v>
      </c>
    </row>
    <row r="29" spans="9:11">
      <c r="I29" s="62"/>
      <c r="J29" s="62"/>
      <c r="K29" s="4" t="s">
        <v>54</v>
      </c>
    </row>
    <row r="30" spans="9:11">
      <c r="I30" s="62"/>
      <c r="J30" s="62"/>
      <c r="K30" s="4" t="s">
        <v>55</v>
      </c>
    </row>
    <row r="31" spans="9:11">
      <c r="I31" s="4"/>
      <c r="J31" s="4"/>
      <c r="K31" s="4" t="s">
        <v>56</v>
      </c>
    </row>
    <row r="32" spans="9:11">
      <c r="I32" s="4"/>
      <c r="J32" s="4"/>
      <c r="K32" s="4" t="s">
        <v>57</v>
      </c>
    </row>
    <row r="33" spans="9:11">
      <c r="I33" s="4"/>
      <c r="J33" s="4"/>
      <c r="K33" s="4" t="s">
        <v>58</v>
      </c>
    </row>
    <row r="34" spans="9:11">
      <c r="I34" s="4"/>
      <c r="J34" s="4"/>
      <c r="K34" s="4" t="s">
        <v>59</v>
      </c>
    </row>
    <row r="35" spans="9:11">
      <c r="I35" s="4"/>
      <c r="J35" s="4"/>
      <c r="K35" s="4" t="s">
        <v>60</v>
      </c>
    </row>
    <row r="36" spans="9:11">
      <c r="K36" s="4" t="s">
        <v>61</v>
      </c>
    </row>
    <row r="37" spans="9:11">
      <c r="K37" s="4" t="s">
        <v>62</v>
      </c>
    </row>
    <row r="38" spans="9:11">
      <c r="K38" s="4" t="s">
        <v>63</v>
      </c>
    </row>
    <row r="39" spans="9:11">
      <c r="K39" s="4" t="s">
        <v>64</v>
      </c>
    </row>
    <row r="40" spans="9:11">
      <c r="K40" s="4" t="s">
        <v>65</v>
      </c>
    </row>
  </sheetData>
  <mergeCells count="2">
    <mergeCell ref="I29:J29"/>
    <mergeCell ref="I30:J30"/>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95D23-7E59-4B5A-A378-90EF7A990E1C}">
  <dimension ref="A1:S1847"/>
  <sheetViews>
    <sheetView tabSelected="1" zoomScale="110" zoomScaleNormal="118" workbookViewId="0">
      <pane ySplit="8" topLeftCell="A9" activePane="bottomLeft" state="frozen"/>
      <selection pane="bottomLeft" activeCell="C14" sqref="C14"/>
      <selection activeCell="B1" sqref="B1"/>
    </sheetView>
  </sheetViews>
  <sheetFormatPr defaultColWidth="11.42578125" defaultRowHeight="14.45"/>
  <cols>
    <col min="1" max="2" width="11.85546875" customWidth="1"/>
    <col min="3" max="3" width="21.85546875" bestFit="1" customWidth="1"/>
    <col min="4" max="4" width="14" bestFit="1" customWidth="1"/>
    <col min="5" max="5" width="10.42578125" customWidth="1"/>
    <col min="6" max="6" width="6.85546875" customWidth="1"/>
    <col min="7" max="7" width="12.140625" hidden="1" customWidth="1"/>
    <col min="8" max="8" width="19.28515625" style="1" bestFit="1" customWidth="1"/>
    <col min="9" max="9" width="11.5703125" style="13" customWidth="1"/>
    <col min="10" max="10" width="12.7109375" style="1" customWidth="1"/>
    <col min="11" max="11" width="12.7109375" style="13" customWidth="1"/>
    <col min="12" max="12" width="13.85546875" style="1" customWidth="1"/>
    <col min="13" max="13" width="16.42578125" bestFit="1" customWidth="1"/>
    <col min="14" max="14" width="14.5703125" customWidth="1"/>
    <col min="15" max="15" width="16.42578125" bestFit="1" customWidth="1"/>
    <col min="16" max="16" width="13.42578125" customWidth="1"/>
    <col min="17" max="17" width="20.140625" customWidth="1"/>
    <col min="18" max="18" width="17.7109375" customWidth="1"/>
    <col min="19" max="19" width="47.7109375" customWidth="1"/>
  </cols>
  <sheetData>
    <row r="1" spans="1:19" ht="19.5">
      <c r="A1" s="9">
        <v>44866</v>
      </c>
      <c r="B1" s="9">
        <v>44957</v>
      </c>
      <c r="C1" s="64" t="s">
        <v>66</v>
      </c>
      <c r="D1" s="64"/>
      <c r="E1" s="64"/>
      <c r="F1" s="64"/>
      <c r="G1" s="7"/>
      <c r="H1" s="7"/>
      <c r="I1" s="63" t="s">
        <v>67</v>
      </c>
      <c r="J1" s="63"/>
      <c r="K1" s="63"/>
      <c r="L1" s="63"/>
      <c r="M1" s="65" t="s">
        <v>68</v>
      </c>
      <c r="N1" s="65"/>
    </row>
    <row r="2" spans="1:19" ht="10.5" customHeight="1">
      <c r="C2" s="29"/>
      <c r="D2" s="8" t="s">
        <v>69</v>
      </c>
      <c r="E2" s="8" t="s">
        <v>70</v>
      </c>
      <c r="F2" s="10" t="s">
        <v>71</v>
      </c>
      <c r="G2" s="29"/>
      <c r="H2" s="30"/>
      <c r="I2" s="31" t="s">
        <v>72</v>
      </c>
      <c r="J2" s="32"/>
      <c r="K2" s="33"/>
      <c r="L2" s="33">
        <f>COUNTIF(Tabla3[ASIGNACIÓN],I2)</f>
        <v>208</v>
      </c>
      <c r="M2" s="31" t="s">
        <v>72</v>
      </c>
      <c r="N2" s="33">
        <f>COUNTIFS(J9:J1847,"MARZO",L9:L1847,M2)</f>
        <v>49</v>
      </c>
    </row>
    <row r="3" spans="1:19" ht="10.5" customHeight="1">
      <c r="C3" s="32" t="s">
        <v>72</v>
      </c>
      <c r="D3" s="33">
        <f>COUNTIFS(Tabla3[CONTACTO1],"&gt;="&amp;$A$1,Tabla3[CONTACTO1],"&lt;="&amp;$B$1,Tabla3[ASIGNACIÓN],"="&amp;C3)</f>
        <v>150</v>
      </c>
      <c r="E3" s="33">
        <f>COUNTIFS(Tabla3[CONTACTO2],"&gt;="&amp;$A$1,Tabla3[CONTACTO2],"&lt;="&amp;$B$1,Tabla3[ASIGNACIÓN],"="&amp;C3)</f>
        <v>0</v>
      </c>
      <c r="F3" s="33">
        <f>D3+E3</f>
        <v>150</v>
      </c>
      <c r="G3" s="29"/>
      <c r="H3" s="30"/>
      <c r="I3" s="34" t="s">
        <v>73</v>
      </c>
      <c r="J3" s="35"/>
      <c r="K3" s="36"/>
      <c r="L3" s="36">
        <f>COUNTIF(Tabla3[ASIGNACIÓN],I3)</f>
        <v>223</v>
      </c>
      <c r="M3" s="34" t="s">
        <v>73</v>
      </c>
      <c r="N3" s="36">
        <f>COUNTIFS(J10:J1848,"MARZO",L10:L1848,M3)</f>
        <v>48</v>
      </c>
    </row>
    <row r="4" spans="1:19" ht="10.5" customHeight="1">
      <c r="C4" s="35" t="s">
        <v>73</v>
      </c>
      <c r="D4" s="36">
        <f>COUNTIFS(Tabla3[CONTACTO1],"&gt;="&amp;$A$1,Tabla3[CONTACTO1],"&lt;="&amp;$B$1,Tabla3[ASIGNACIÓN],"="&amp;C4)</f>
        <v>150</v>
      </c>
      <c r="E4" s="36">
        <f>COUNTIFS(Tabla3[CONTACTO2],"&gt;="&amp;$A$1,Tabla3[CONTACTO2],"&lt;="&amp;$B$1,Tabla3[ASIGNACIÓN],"="&amp;C4)</f>
        <v>0</v>
      </c>
      <c r="F4" s="36">
        <f>D4+E4</f>
        <v>150</v>
      </c>
      <c r="G4" s="29"/>
      <c r="H4" s="30"/>
      <c r="I4" s="37" t="s">
        <v>74</v>
      </c>
      <c r="J4" s="38"/>
      <c r="K4" s="39"/>
      <c r="L4" s="39">
        <f>COUNTIF(Tabla3[ASIGNACIÓN],I4)</f>
        <v>210</v>
      </c>
      <c r="M4" s="37" t="s">
        <v>74</v>
      </c>
      <c r="N4" s="39">
        <f>COUNTIFS(J11:J1849,"MARZO",L11:L1849,M4)</f>
        <v>49</v>
      </c>
    </row>
    <row r="5" spans="1:19" ht="10.5" customHeight="1">
      <c r="C5" s="38" t="s">
        <v>74</v>
      </c>
      <c r="D5" s="39">
        <f>COUNTIFS(Tabla3[CONTACTO1],"&gt;="&amp;$A$1,Tabla3[CONTACTO1],"&lt;="&amp;$B$1,Tabla3[ASIGNACIÓN],"="&amp;C5)</f>
        <v>150</v>
      </c>
      <c r="E5" s="39">
        <f>COUNTIFS(Tabla3[CONTACTO2],"&gt;="&amp;$A$1,Tabla3[CONTACTO2],"&lt;="&amp;$B$1,Tabla3[ASIGNACIÓN],"="&amp;C5)</f>
        <v>0</v>
      </c>
      <c r="F5" s="39">
        <f>D5+E5</f>
        <v>150</v>
      </c>
      <c r="G5" s="29"/>
      <c r="H5" s="30"/>
      <c r="I5" s="40" t="s">
        <v>75</v>
      </c>
      <c r="J5" s="41"/>
      <c r="K5" s="42"/>
      <c r="L5" s="42">
        <f>COUNTIF(Tabla3[ASIGNACIÓN],I5)</f>
        <v>161</v>
      </c>
      <c r="M5" s="40" t="s">
        <v>75</v>
      </c>
      <c r="N5" s="42">
        <f>COUNTIFS(J12:J1850,"MARZO",L12:L1850,M5)</f>
        <v>48</v>
      </c>
    </row>
    <row r="6" spans="1:19" ht="10.5" customHeight="1">
      <c r="C6" s="41" t="s">
        <v>75</v>
      </c>
      <c r="D6" s="42">
        <f>COUNTIFS(Tabla3[CONTACTO1],"&gt;="&amp;$A$1,Tabla3[CONTACTO1],"&lt;="&amp;$B$1,Tabla3[ASIGNACIÓN],"="&amp;C6)</f>
        <v>33</v>
      </c>
      <c r="E6" s="42">
        <f>COUNTIFS(Tabla3[CONTACTO2],"&gt;="&amp;$A$1,Tabla3[CONTACTO2],"&lt;="&amp;$B$1,Tabla3[ASIGNACIÓN],"="&amp;C6)</f>
        <v>0</v>
      </c>
      <c r="F6" s="42">
        <f>D6+E6</f>
        <v>33</v>
      </c>
      <c r="G6" s="29"/>
      <c r="H6" s="30"/>
      <c r="I6" s="43"/>
      <c r="J6" s="30"/>
      <c r="K6" s="43"/>
      <c r="L6" s="44">
        <f>SUM(L2:L5)</f>
        <v>802</v>
      </c>
      <c r="N6" s="56">
        <f>SUM(N2:N5)</f>
        <v>194</v>
      </c>
    </row>
    <row r="7" spans="1:19" ht="10.5" customHeight="1">
      <c r="C7" s="11" t="s">
        <v>76</v>
      </c>
      <c r="D7" s="11">
        <f>SUM(D3:D6)</f>
        <v>483</v>
      </c>
      <c r="E7" s="11">
        <f>SUM(E3:E6)</f>
        <v>0</v>
      </c>
      <c r="F7" s="11">
        <f>SUM(F3:F6)</f>
        <v>483</v>
      </c>
    </row>
    <row r="8" spans="1:19" s="1" customFormat="1" ht="43.5">
      <c r="A8" s="6" t="s">
        <v>77</v>
      </c>
      <c r="B8" s="6" t="s">
        <v>78</v>
      </c>
      <c r="C8" s="6" t="s">
        <v>79</v>
      </c>
      <c r="D8" s="6" t="s">
        <v>80</v>
      </c>
      <c r="E8" s="6" t="s">
        <v>81</v>
      </c>
      <c r="F8" s="6" t="s">
        <v>82</v>
      </c>
      <c r="G8" s="6" t="s">
        <v>83</v>
      </c>
      <c r="H8" s="6" t="s">
        <v>84</v>
      </c>
      <c r="I8" s="6" t="s">
        <v>85</v>
      </c>
      <c r="J8" s="27" t="s">
        <v>86</v>
      </c>
      <c r="K8" s="27" t="s">
        <v>87</v>
      </c>
      <c r="L8" s="27" t="s">
        <v>88</v>
      </c>
      <c r="M8" s="6" t="s">
        <v>89</v>
      </c>
      <c r="N8" s="6" t="s">
        <v>90</v>
      </c>
      <c r="O8" s="57" t="s">
        <v>91</v>
      </c>
      <c r="P8" s="6" t="s">
        <v>92</v>
      </c>
      <c r="Q8" s="6" t="s">
        <v>3</v>
      </c>
      <c r="R8" s="6" t="s">
        <v>4</v>
      </c>
      <c r="S8" s="6" t="s">
        <v>93</v>
      </c>
    </row>
    <row r="9" spans="1:19">
      <c r="A9" t="s">
        <v>94</v>
      </c>
      <c r="B9" t="s">
        <v>95</v>
      </c>
      <c r="C9" t="s">
        <v>96</v>
      </c>
      <c r="D9" t="str">
        <f>MID(Tabla3[[#This Row],[NUMERO DE SERIE]],10,8)</f>
        <v>K1403491</v>
      </c>
      <c r="E9" t="s">
        <v>97</v>
      </c>
      <c r="F9">
        <v>2019</v>
      </c>
      <c r="G9" t="s">
        <v>13</v>
      </c>
      <c r="H9" s="1" t="s">
        <v>17</v>
      </c>
      <c r="I9" s="13" t="s">
        <v>98</v>
      </c>
      <c r="J9" s="12" t="s">
        <v>94</v>
      </c>
      <c r="K9" s="13">
        <v>2022</v>
      </c>
      <c r="L9" s="1" t="s">
        <v>74</v>
      </c>
      <c r="M9" s="15">
        <v>44875</v>
      </c>
      <c r="N9" t="s">
        <v>10</v>
      </c>
      <c r="Q9" t="s">
        <v>20</v>
      </c>
      <c r="R9" t="s">
        <v>41</v>
      </c>
      <c r="S9" t="s">
        <v>99</v>
      </c>
    </row>
    <row r="10" spans="1:19">
      <c r="A10" t="s">
        <v>94</v>
      </c>
      <c r="B10" t="s">
        <v>95</v>
      </c>
      <c r="C10" t="s">
        <v>100</v>
      </c>
      <c r="D10" t="str">
        <f>MID(Tabla3[[#This Row],[NUMERO DE SERIE]],10,8)</f>
        <v>K1407895</v>
      </c>
      <c r="E10" t="s">
        <v>97</v>
      </c>
      <c r="F10">
        <v>2019</v>
      </c>
      <c r="G10" t="s">
        <v>13</v>
      </c>
      <c r="H10" s="1" t="s">
        <v>9</v>
      </c>
      <c r="I10" s="14">
        <v>43893</v>
      </c>
      <c r="J10" s="12" t="s">
        <v>94</v>
      </c>
      <c r="K10" s="13">
        <v>2022</v>
      </c>
      <c r="L10" s="1" t="s">
        <v>73</v>
      </c>
      <c r="M10" s="15">
        <v>44868</v>
      </c>
      <c r="N10" t="s">
        <v>14</v>
      </c>
      <c r="Q10" t="s">
        <v>20</v>
      </c>
      <c r="R10" t="s">
        <v>16</v>
      </c>
      <c r="S10" t="s">
        <v>101</v>
      </c>
    </row>
    <row r="11" spans="1:19">
      <c r="A11" t="s">
        <v>94</v>
      </c>
      <c r="B11" t="s">
        <v>95</v>
      </c>
      <c r="C11" t="s">
        <v>102</v>
      </c>
      <c r="D11" t="str">
        <f>MID(Tabla3[[#This Row],[NUMERO DE SERIE]],10,8)</f>
        <v>K1403213</v>
      </c>
      <c r="E11" t="s">
        <v>97</v>
      </c>
      <c r="F11">
        <v>2019</v>
      </c>
      <c r="G11" t="s">
        <v>13</v>
      </c>
      <c r="H11" s="1" t="s">
        <v>9</v>
      </c>
      <c r="I11" s="14">
        <v>43748</v>
      </c>
      <c r="J11" s="12" t="s">
        <v>94</v>
      </c>
      <c r="K11" s="13">
        <v>2022</v>
      </c>
      <c r="L11" s="1" t="s">
        <v>72</v>
      </c>
      <c r="M11" s="15">
        <v>44895</v>
      </c>
      <c r="N11" t="s">
        <v>18</v>
      </c>
      <c r="Q11" t="s">
        <v>15</v>
      </c>
      <c r="R11" t="s">
        <v>46</v>
      </c>
      <c r="S11" t="s">
        <v>103</v>
      </c>
    </row>
    <row r="12" spans="1:19">
      <c r="A12" t="s">
        <v>94</v>
      </c>
      <c r="B12" t="s">
        <v>95</v>
      </c>
      <c r="C12" t="s">
        <v>104</v>
      </c>
      <c r="D12" t="str">
        <f>MID(Tabla3[[#This Row],[NUMERO DE SERIE]],10,8)</f>
        <v>K1402917</v>
      </c>
      <c r="E12" t="s">
        <v>97</v>
      </c>
      <c r="F12">
        <v>2019</v>
      </c>
      <c r="G12" t="s">
        <v>13</v>
      </c>
      <c r="H12" s="1" t="s">
        <v>9</v>
      </c>
      <c r="I12" s="14">
        <v>44098</v>
      </c>
      <c r="J12" s="12" t="s">
        <v>94</v>
      </c>
      <c r="K12" s="13">
        <v>2022</v>
      </c>
      <c r="L12" s="1" t="s">
        <v>74</v>
      </c>
      <c r="M12" s="15">
        <v>44875</v>
      </c>
      <c r="N12" t="s">
        <v>14</v>
      </c>
      <c r="Q12" t="s">
        <v>20</v>
      </c>
      <c r="R12" t="s">
        <v>46</v>
      </c>
      <c r="S12" t="s">
        <v>105</v>
      </c>
    </row>
    <row r="13" spans="1:19">
      <c r="A13" t="s">
        <v>94</v>
      </c>
      <c r="B13" t="s">
        <v>95</v>
      </c>
      <c r="C13" t="s">
        <v>106</v>
      </c>
      <c r="D13" t="str">
        <f>MID(Tabla3[[#This Row],[NUMERO DE SERIE]],10,8)</f>
        <v>K1407375</v>
      </c>
      <c r="E13" t="s">
        <v>97</v>
      </c>
      <c r="F13">
        <v>2019</v>
      </c>
      <c r="G13" t="s">
        <v>13</v>
      </c>
      <c r="H13" s="1" t="s">
        <v>9</v>
      </c>
      <c r="I13" s="14">
        <v>43998</v>
      </c>
      <c r="J13" s="12" t="s">
        <v>94</v>
      </c>
      <c r="K13" s="13">
        <v>2022</v>
      </c>
      <c r="L13" s="1" t="s">
        <v>73</v>
      </c>
      <c r="M13" s="15">
        <v>44868</v>
      </c>
      <c r="N13" t="s">
        <v>18</v>
      </c>
      <c r="Q13" t="s">
        <v>15</v>
      </c>
      <c r="R13" t="s">
        <v>50</v>
      </c>
      <c r="S13" t="s">
        <v>107</v>
      </c>
    </row>
    <row r="14" spans="1:19">
      <c r="A14" t="s">
        <v>68</v>
      </c>
      <c r="B14" t="s">
        <v>95</v>
      </c>
      <c r="C14" t="s">
        <v>108</v>
      </c>
      <c r="D14" t="str">
        <f>MID(Tabla3[[#This Row],[NUMERO DE SERIE]],10,8)</f>
        <v>K1403103</v>
      </c>
      <c r="E14" t="s">
        <v>97</v>
      </c>
      <c r="F14">
        <v>2019</v>
      </c>
      <c r="G14" t="s">
        <v>13</v>
      </c>
      <c r="H14" s="1" t="s">
        <v>9</v>
      </c>
      <c r="I14" s="13" t="s">
        <v>98</v>
      </c>
      <c r="J14" s="12" t="s">
        <v>68</v>
      </c>
      <c r="K14" s="13">
        <v>2023</v>
      </c>
      <c r="L14" s="1" t="s">
        <v>72</v>
      </c>
      <c r="M14" s="15">
        <v>44895</v>
      </c>
      <c r="N14" t="s">
        <v>10</v>
      </c>
      <c r="Q14" t="s">
        <v>11</v>
      </c>
      <c r="R14" t="s">
        <v>40</v>
      </c>
      <c r="S14" t="s">
        <v>109</v>
      </c>
    </row>
    <row r="15" spans="1:19">
      <c r="A15" t="s">
        <v>94</v>
      </c>
      <c r="B15" t="s">
        <v>95</v>
      </c>
      <c r="C15" t="s">
        <v>110</v>
      </c>
      <c r="D15" t="str">
        <f>MID(Tabla3[[#This Row],[NUMERO DE SERIE]],10,8)</f>
        <v>K1403135</v>
      </c>
      <c r="E15" t="s">
        <v>97</v>
      </c>
      <c r="F15">
        <v>2019</v>
      </c>
      <c r="G15" t="s">
        <v>13</v>
      </c>
      <c r="H15" s="1" t="s">
        <v>13</v>
      </c>
    </row>
    <row r="16" spans="1:19">
      <c r="A16" t="s">
        <v>94</v>
      </c>
      <c r="B16" t="s">
        <v>95</v>
      </c>
      <c r="C16" t="s">
        <v>111</v>
      </c>
      <c r="D16" t="str">
        <f>MID(Tabla3[[#This Row],[NUMERO DE SERIE]],10,8)</f>
        <v>K1407626</v>
      </c>
      <c r="E16" t="s">
        <v>97</v>
      </c>
      <c r="F16">
        <v>2019</v>
      </c>
      <c r="G16" t="s">
        <v>13</v>
      </c>
      <c r="H16" s="1" t="s">
        <v>34</v>
      </c>
    </row>
    <row r="17" spans="1:19">
      <c r="A17" t="s">
        <v>94</v>
      </c>
      <c r="B17" t="s">
        <v>95</v>
      </c>
      <c r="C17" t="s">
        <v>112</v>
      </c>
      <c r="D17" t="str">
        <f>MID(Tabla3[[#This Row],[NUMERO DE SERIE]],10,8)</f>
        <v>K0180515</v>
      </c>
      <c r="E17" t="s">
        <v>97</v>
      </c>
      <c r="F17">
        <v>2019</v>
      </c>
      <c r="G17" t="s">
        <v>13</v>
      </c>
      <c r="H17" s="1" t="s">
        <v>34</v>
      </c>
    </row>
    <row r="18" spans="1:19">
      <c r="A18" t="s">
        <v>68</v>
      </c>
      <c r="B18" t="s">
        <v>95</v>
      </c>
      <c r="C18" t="s">
        <v>113</v>
      </c>
      <c r="D18" t="str">
        <f>MID(Tabla3[[#This Row],[NUMERO DE SERIE]],10,8)</f>
        <v>K0185865</v>
      </c>
      <c r="E18" t="s">
        <v>97</v>
      </c>
      <c r="F18">
        <v>2019</v>
      </c>
      <c r="G18" t="s">
        <v>13</v>
      </c>
      <c r="H18" s="1" t="s">
        <v>9</v>
      </c>
      <c r="I18" s="13" t="s">
        <v>98</v>
      </c>
      <c r="J18" s="12" t="s">
        <v>68</v>
      </c>
      <c r="K18" s="13">
        <v>2023</v>
      </c>
      <c r="L18" s="1" t="s">
        <v>74</v>
      </c>
      <c r="M18" s="15">
        <v>44876</v>
      </c>
      <c r="N18" t="s">
        <v>10</v>
      </c>
      <c r="O18" s="15">
        <v>45016</v>
      </c>
      <c r="Q18" t="s">
        <v>11</v>
      </c>
      <c r="R18" t="s">
        <v>40</v>
      </c>
      <c r="S18" t="s">
        <v>114</v>
      </c>
    </row>
    <row r="19" spans="1:19">
      <c r="A19" t="s">
        <v>94</v>
      </c>
      <c r="B19" t="s">
        <v>95</v>
      </c>
      <c r="C19" t="s">
        <v>115</v>
      </c>
      <c r="D19" t="str">
        <f>MID(Tabla3[[#This Row],[NUMERO DE SERIE]],10,8)</f>
        <v>K0266027</v>
      </c>
      <c r="E19" t="s">
        <v>97</v>
      </c>
      <c r="F19">
        <v>2019</v>
      </c>
      <c r="G19" t="s">
        <v>13</v>
      </c>
      <c r="H19" s="1" t="s">
        <v>9</v>
      </c>
      <c r="I19" s="13" t="s">
        <v>98</v>
      </c>
      <c r="J19" s="12" t="s">
        <v>94</v>
      </c>
      <c r="K19" s="13">
        <v>2022</v>
      </c>
      <c r="L19" s="1" t="s">
        <v>73</v>
      </c>
      <c r="M19" s="15">
        <v>44868</v>
      </c>
      <c r="N19" t="s">
        <v>18</v>
      </c>
      <c r="Q19" t="s">
        <v>15</v>
      </c>
      <c r="R19" t="s">
        <v>46</v>
      </c>
      <c r="S19" t="s">
        <v>46</v>
      </c>
    </row>
    <row r="20" spans="1:19">
      <c r="A20" t="s">
        <v>94</v>
      </c>
      <c r="B20" t="s">
        <v>95</v>
      </c>
      <c r="C20" t="s">
        <v>116</v>
      </c>
      <c r="D20" t="str">
        <f>MID(Tabla3[[#This Row],[NUMERO DE SERIE]],10,8)</f>
        <v>K0260222</v>
      </c>
      <c r="E20" t="s">
        <v>97</v>
      </c>
      <c r="F20">
        <v>2019</v>
      </c>
      <c r="G20" t="s">
        <v>13</v>
      </c>
      <c r="H20" s="1" t="s">
        <v>9</v>
      </c>
      <c r="I20" s="14">
        <v>44208</v>
      </c>
      <c r="J20" s="12" t="s">
        <v>94</v>
      </c>
      <c r="K20" s="13">
        <v>2022</v>
      </c>
      <c r="L20" s="1" t="s">
        <v>72</v>
      </c>
      <c r="M20" s="15">
        <v>44895</v>
      </c>
      <c r="N20" t="s">
        <v>18</v>
      </c>
      <c r="Q20" t="s">
        <v>15</v>
      </c>
      <c r="R20" t="s">
        <v>46</v>
      </c>
      <c r="S20" t="s">
        <v>103</v>
      </c>
    </row>
    <row r="21" spans="1:19">
      <c r="A21" t="s">
        <v>94</v>
      </c>
      <c r="B21" t="s">
        <v>95</v>
      </c>
      <c r="C21" t="s">
        <v>117</v>
      </c>
      <c r="D21" t="str">
        <f>MID(Tabla3[[#This Row],[NUMERO DE SERIE]],10,8)</f>
        <v>K0260978</v>
      </c>
      <c r="E21" t="s">
        <v>97</v>
      </c>
      <c r="F21">
        <v>2019</v>
      </c>
      <c r="G21" t="s">
        <v>13</v>
      </c>
      <c r="H21" s="1" t="s">
        <v>34</v>
      </c>
    </row>
    <row r="22" spans="1:19">
      <c r="A22" t="s">
        <v>94</v>
      </c>
      <c r="B22" t="s">
        <v>95</v>
      </c>
      <c r="C22" t="s">
        <v>118</v>
      </c>
      <c r="D22" t="str">
        <f>MID(Tabla3[[#This Row],[NUMERO DE SERIE]],10,8)</f>
        <v>K0186650</v>
      </c>
      <c r="E22" t="s">
        <v>97</v>
      </c>
      <c r="F22">
        <v>2019</v>
      </c>
      <c r="G22" t="s">
        <v>13</v>
      </c>
      <c r="H22" s="1" t="s">
        <v>9</v>
      </c>
      <c r="I22" s="13" t="s">
        <v>98</v>
      </c>
      <c r="J22" s="12" t="s">
        <v>94</v>
      </c>
      <c r="K22" s="13">
        <v>2022</v>
      </c>
      <c r="L22" s="1" t="s">
        <v>73</v>
      </c>
      <c r="M22" s="15">
        <v>44868</v>
      </c>
      <c r="N22" t="s">
        <v>18</v>
      </c>
      <c r="Q22" t="s">
        <v>20</v>
      </c>
      <c r="R22" t="s">
        <v>16</v>
      </c>
      <c r="S22" t="s">
        <v>101</v>
      </c>
    </row>
    <row r="23" spans="1:19">
      <c r="A23" t="s">
        <v>68</v>
      </c>
      <c r="B23" t="s">
        <v>95</v>
      </c>
      <c r="C23" t="s">
        <v>119</v>
      </c>
      <c r="D23" t="str">
        <f>MID(Tabla3[[#This Row],[NUMERO DE SERIE]],10,8)</f>
        <v>K0185797</v>
      </c>
      <c r="E23" t="s">
        <v>97</v>
      </c>
      <c r="F23">
        <v>2019</v>
      </c>
      <c r="G23" t="s">
        <v>13</v>
      </c>
      <c r="H23" s="1" t="s">
        <v>9</v>
      </c>
      <c r="I23" s="13" t="s">
        <v>98</v>
      </c>
      <c r="J23" s="12" t="s">
        <v>68</v>
      </c>
      <c r="K23" s="13">
        <v>2023</v>
      </c>
      <c r="L23" s="1" t="s">
        <v>72</v>
      </c>
      <c r="M23" s="15">
        <v>44895</v>
      </c>
      <c r="N23" t="s">
        <v>10</v>
      </c>
      <c r="Q23" t="s">
        <v>11</v>
      </c>
      <c r="R23" t="s">
        <v>40</v>
      </c>
      <c r="S23" t="s">
        <v>109</v>
      </c>
    </row>
    <row r="24" spans="1:19">
      <c r="A24" t="s">
        <v>68</v>
      </c>
      <c r="B24" t="s">
        <v>95</v>
      </c>
      <c r="C24" t="s">
        <v>120</v>
      </c>
      <c r="D24" t="str">
        <f>MID(Tabla3[[#This Row],[NUMERO DE SERIE]],10,8)</f>
        <v>K0259981</v>
      </c>
      <c r="E24" t="s">
        <v>97</v>
      </c>
      <c r="F24">
        <v>2019</v>
      </c>
      <c r="G24" t="s">
        <v>13</v>
      </c>
      <c r="H24" s="1" t="s">
        <v>17</v>
      </c>
      <c r="I24" s="14">
        <v>43655</v>
      </c>
      <c r="J24" s="12" t="s">
        <v>94</v>
      </c>
      <c r="K24" s="13">
        <v>2022</v>
      </c>
      <c r="L24" s="1" t="s">
        <v>74</v>
      </c>
      <c r="M24" s="15">
        <v>44876</v>
      </c>
      <c r="N24" t="s">
        <v>10</v>
      </c>
      <c r="O24" s="15">
        <v>45016</v>
      </c>
      <c r="Q24" t="s">
        <v>11</v>
      </c>
      <c r="R24" t="s">
        <v>63</v>
      </c>
      <c r="S24" t="s">
        <v>121</v>
      </c>
    </row>
    <row r="25" spans="1:19">
      <c r="A25" t="s">
        <v>68</v>
      </c>
      <c r="B25" t="s">
        <v>95</v>
      </c>
      <c r="C25" t="s">
        <v>122</v>
      </c>
      <c r="D25" t="str">
        <f>MID(Tabla3[[#This Row],[NUMERO DE SERIE]],10,8)</f>
        <v>K0185910</v>
      </c>
      <c r="E25" t="s">
        <v>97</v>
      </c>
      <c r="F25">
        <v>2019</v>
      </c>
      <c r="G25" t="s">
        <v>13</v>
      </c>
      <c r="H25" s="1" t="s">
        <v>17</v>
      </c>
      <c r="I25" s="13" t="s">
        <v>98</v>
      </c>
      <c r="J25" s="12" t="s">
        <v>94</v>
      </c>
      <c r="K25" s="13">
        <v>2022</v>
      </c>
      <c r="L25" s="1" t="s">
        <v>73</v>
      </c>
      <c r="M25" s="15">
        <v>44868</v>
      </c>
      <c r="N25" t="s">
        <v>14</v>
      </c>
      <c r="Q25" t="s">
        <v>20</v>
      </c>
      <c r="R25" t="s">
        <v>60</v>
      </c>
      <c r="S25" t="s">
        <v>123</v>
      </c>
    </row>
    <row r="26" spans="1:19">
      <c r="A26" t="s">
        <v>68</v>
      </c>
      <c r="B26" t="s">
        <v>95</v>
      </c>
      <c r="C26" t="s">
        <v>124</v>
      </c>
      <c r="D26" t="str">
        <f>MID(Tabla3[[#This Row],[NUMERO DE SERIE]],10,8)</f>
        <v>K0185903</v>
      </c>
      <c r="E26" t="s">
        <v>97</v>
      </c>
      <c r="F26">
        <v>2019</v>
      </c>
      <c r="G26" t="s">
        <v>13</v>
      </c>
      <c r="H26" s="1" t="s">
        <v>17</v>
      </c>
      <c r="I26" s="14">
        <v>43782</v>
      </c>
      <c r="J26" s="12" t="s">
        <v>94</v>
      </c>
      <c r="K26" s="13">
        <v>2022</v>
      </c>
      <c r="L26" s="1" t="s">
        <v>72</v>
      </c>
      <c r="M26" s="15">
        <v>44895</v>
      </c>
      <c r="N26" t="s">
        <v>10</v>
      </c>
      <c r="Q26" t="s">
        <v>11</v>
      </c>
      <c r="R26" t="s">
        <v>40</v>
      </c>
      <c r="S26" t="s">
        <v>109</v>
      </c>
    </row>
    <row r="27" spans="1:19">
      <c r="A27" t="s">
        <v>68</v>
      </c>
      <c r="B27" t="s">
        <v>95</v>
      </c>
      <c r="C27" t="s">
        <v>125</v>
      </c>
      <c r="D27" t="str">
        <f>MID(Tabla3[[#This Row],[NUMERO DE SERIE]],10,8)</f>
        <v>K0260958</v>
      </c>
      <c r="E27" t="s">
        <v>97</v>
      </c>
      <c r="F27">
        <v>2019</v>
      </c>
      <c r="G27" t="s">
        <v>13</v>
      </c>
      <c r="H27" s="1" t="s">
        <v>9</v>
      </c>
      <c r="I27" s="14">
        <v>43872</v>
      </c>
      <c r="J27" s="12" t="s">
        <v>68</v>
      </c>
      <c r="K27" s="13">
        <v>2023</v>
      </c>
      <c r="L27" s="1" t="s">
        <v>74</v>
      </c>
      <c r="M27" s="15">
        <v>44894</v>
      </c>
      <c r="N27" t="s">
        <v>10</v>
      </c>
      <c r="O27" s="15">
        <v>45016</v>
      </c>
      <c r="Q27" t="s">
        <v>11</v>
      </c>
      <c r="R27" t="s">
        <v>41</v>
      </c>
      <c r="S27" t="s">
        <v>126</v>
      </c>
    </row>
    <row r="28" spans="1:19">
      <c r="A28" t="s">
        <v>68</v>
      </c>
      <c r="B28" t="s">
        <v>95</v>
      </c>
      <c r="C28" t="s">
        <v>127</v>
      </c>
      <c r="D28" t="str">
        <f>MID(Tabla3[[#This Row],[NUMERO DE SERIE]],10,8)</f>
        <v>J1402217</v>
      </c>
      <c r="E28" t="s">
        <v>97</v>
      </c>
      <c r="F28">
        <v>2018</v>
      </c>
      <c r="G28" t="s">
        <v>13</v>
      </c>
      <c r="H28" s="1" t="s">
        <v>17</v>
      </c>
      <c r="I28" s="13" t="s">
        <v>98</v>
      </c>
      <c r="J28" s="12" t="s">
        <v>94</v>
      </c>
      <c r="K28" s="13">
        <v>2022</v>
      </c>
      <c r="L28" s="1" t="s">
        <v>73</v>
      </c>
      <c r="M28" s="15">
        <v>44872</v>
      </c>
      <c r="N28" t="s">
        <v>10</v>
      </c>
      <c r="Q28" t="s">
        <v>11</v>
      </c>
      <c r="R28" t="s">
        <v>60</v>
      </c>
      <c r="S28" t="s">
        <v>128</v>
      </c>
    </row>
    <row r="29" spans="1:19">
      <c r="A29" t="s">
        <v>94</v>
      </c>
      <c r="B29" t="s">
        <v>95</v>
      </c>
      <c r="C29" t="s">
        <v>129</v>
      </c>
      <c r="D29" t="str">
        <f>MID(Tabla3[[#This Row],[NUMERO DE SERIE]],10,8)</f>
        <v>J1402482</v>
      </c>
      <c r="E29" t="s">
        <v>97</v>
      </c>
      <c r="F29">
        <v>2018</v>
      </c>
      <c r="G29" t="s">
        <v>13</v>
      </c>
      <c r="H29" s="1" t="s">
        <v>17</v>
      </c>
      <c r="I29" s="14">
        <v>43564</v>
      </c>
      <c r="J29" s="12" t="s">
        <v>94</v>
      </c>
      <c r="K29" s="13">
        <v>2022</v>
      </c>
      <c r="L29" s="1" t="s">
        <v>72</v>
      </c>
      <c r="M29" s="15">
        <v>44895</v>
      </c>
      <c r="N29" t="s">
        <v>14</v>
      </c>
      <c r="Q29" t="s">
        <v>20</v>
      </c>
      <c r="R29" t="s">
        <v>60</v>
      </c>
      <c r="S29" t="s">
        <v>130</v>
      </c>
    </row>
    <row r="30" spans="1:19">
      <c r="A30" t="s">
        <v>94</v>
      </c>
      <c r="B30" t="s">
        <v>95</v>
      </c>
      <c r="C30" t="s">
        <v>131</v>
      </c>
      <c r="D30" t="str">
        <f>MID(Tabla3[[#This Row],[NUMERO DE SERIE]],10,8)</f>
        <v>J1402571</v>
      </c>
      <c r="E30" t="s">
        <v>97</v>
      </c>
      <c r="F30">
        <v>2018</v>
      </c>
      <c r="G30" t="s">
        <v>13</v>
      </c>
      <c r="H30" s="1" t="s">
        <v>9</v>
      </c>
      <c r="I30" s="14">
        <v>44111</v>
      </c>
      <c r="J30" s="12" t="s">
        <v>94</v>
      </c>
      <c r="K30" s="13">
        <v>2022</v>
      </c>
      <c r="L30" s="1" t="s">
        <v>74</v>
      </c>
      <c r="M30" s="15">
        <v>44894</v>
      </c>
      <c r="N30" t="s">
        <v>18</v>
      </c>
      <c r="Q30" t="s">
        <v>15</v>
      </c>
      <c r="R30" t="s">
        <v>54</v>
      </c>
      <c r="S30" t="s">
        <v>132</v>
      </c>
    </row>
    <row r="31" spans="1:19">
      <c r="A31" t="s">
        <v>94</v>
      </c>
      <c r="B31" t="s">
        <v>95</v>
      </c>
      <c r="C31" t="s">
        <v>133</v>
      </c>
      <c r="D31" t="str">
        <f>MID(Tabla3[[#This Row],[NUMERO DE SERIE]],10,8)</f>
        <v>J0259288</v>
      </c>
      <c r="E31" t="s">
        <v>97</v>
      </c>
      <c r="F31">
        <v>2018</v>
      </c>
      <c r="G31" t="s">
        <v>13</v>
      </c>
      <c r="H31" s="1" t="s">
        <v>9</v>
      </c>
      <c r="I31" s="13" t="s">
        <v>98</v>
      </c>
      <c r="J31" s="12" t="s">
        <v>94</v>
      </c>
      <c r="K31" s="13">
        <v>2022</v>
      </c>
      <c r="L31" s="1" t="s">
        <v>73</v>
      </c>
      <c r="M31" s="15">
        <v>44872</v>
      </c>
      <c r="N31" t="s">
        <v>14</v>
      </c>
      <c r="Q31" t="s">
        <v>20</v>
      </c>
      <c r="R31" t="s">
        <v>16</v>
      </c>
      <c r="S31" t="s">
        <v>134</v>
      </c>
    </row>
    <row r="32" spans="1:19">
      <c r="A32" t="s">
        <v>94</v>
      </c>
      <c r="B32" t="s">
        <v>95</v>
      </c>
      <c r="C32" t="s">
        <v>135</v>
      </c>
      <c r="D32" t="str">
        <f>MID(Tabla3[[#This Row],[NUMERO DE SERIE]],10,8)</f>
        <v>J0258005</v>
      </c>
      <c r="E32" t="s">
        <v>97</v>
      </c>
      <c r="F32">
        <v>2018</v>
      </c>
      <c r="G32" t="s">
        <v>13</v>
      </c>
      <c r="H32" s="1" t="s">
        <v>9</v>
      </c>
      <c r="I32" s="14">
        <v>43308</v>
      </c>
      <c r="J32" s="12" t="s">
        <v>94</v>
      </c>
      <c r="K32" s="13">
        <v>2022</v>
      </c>
      <c r="L32" s="1" t="s">
        <v>72</v>
      </c>
      <c r="M32" s="15">
        <v>44895</v>
      </c>
      <c r="N32" t="s">
        <v>18</v>
      </c>
      <c r="Q32" t="s">
        <v>20</v>
      </c>
      <c r="R32" t="s">
        <v>46</v>
      </c>
      <c r="S32" t="s">
        <v>103</v>
      </c>
    </row>
    <row r="33" spans="1:19">
      <c r="A33" t="s">
        <v>94</v>
      </c>
      <c r="B33" t="s">
        <v>95</v>
      </c>
      <c r="C33" t="s">
        <v>136</v>
      </c>
      <c r="D33" t="str">
        <f>MID(Tabla3[[#This Row],[NUMERO DE SERIE]],10,8)</f>
        <v>J0178141</v>
      </c>
      <c r="E33" t="s">
        <v>97</v>
      </c>
      <c r="F33">
        <v>2018</v>
      </c>
      <c r="G33" t="s">
        <v>13</v>
      </c>
      <c r="H33" s="1" t="s">
        <v>9</v>
      </c>
      <c r="I33" s="14">
        <v>43570</v>
      </c>
      <c r="J33" s="12" t="s">
        <v>94</v>
      </c>
      <c r="K33" s="13">
        <v>2022</v>
      </c>
      <c r="L33" s="1" t="s">
        <v>74</v>
      </c>
      <c r="M33" s="15">
        <v>44894</v>
      </c>
      <c r="N33" t="s">
        <v>18</v>
      </c>
      <c r="Q33" t="s">
        <v>15</v>
      </c>
      <c r="R33" t="s">
        <v>56</v>
      </c>
      <c r="S33" t="s">
        <v>137</v>
      </c>
    </row>
    <row r="34" spans="1:19">
      <c r="A34" t="s">
        <v>94</v>
      </c>
      <c r="B34" t="s">
        <v>95</v>
      </c>
      <c r="C34" t="s">
        <v>138</v>
      </c>
      <c r="D34" t="str">
        <f>MID(Tabla3[[#This Row],[NUMERO DE SERIE]],10,8)</f>
        <v>J0256630</v>
      </c>
      <c r="E34" t="s">
        <v>97</v>
      </c>
      <c r="F34">
        <v>2018</v>
      </c>
      <c r="G34" t="s">
        <v>13</v>
      </c>
      <c r="H34" s="1" t="s">
        <v>17</v>
      </c>
      <c r="I34" s="13" t="s">
        <v>98</v>
      </c>
      <c r="J34" s="12" t="s">
        <v>94</v>
      </c>
      <c r="K34" s="13">
        <v>2022</v>
      </c>
      <c r="L34" s="1" t="s">
        <v>73</v>
      </c>
      <c r="M34" s="15">
        <v>44879</v>
      </c>
      <c r="N34" t="s">
        <v>14</v>
      </c>
      <c r="Q34" t="s">
        <v>20</v>
      </c>
      <c r="R34" t="s">
        <v>16</v>
      </c>
      <c r="S34" t="s">
        <v>139</v>
      </c>
    </row>
    <row r="35" spans="1:19">
      <c r="A35" t="s">
        <v>68</v>
      </c>
      <c r="B35" t="s">
        <v>95</v>
      </c>
      <c r="C35" t="s">
        <v>140</v>
      </c>
      <c r="D35" t="str">
        <f>MID(Tabla3[[#This Row],[NUMERO DE SERIE]],10,8)</f>
        <v>J0258958</v>
      </c>
      <c r="E35" t="s">
        <v>97</v>
      </c>
      <c r="F35">
        <v>2018</v>
      </c>
      <c r="G35" t="s">
        <v>13</v>
      </c>
      <c r="H35" s="1" t="s">
        <v>9</v>
      </c>
      <c r="I35" s="14">
        <v>43808</v>
      </c>
      <c r="J35" s="12" t="s">
        <v>68</v>
      </c>
      <c r="K35" s="13">
        <v>2023</v>
      </c>
      <c r="L35" s="1" t="s">
        <v>72</v>
      </c>
      <c r="M35" s="15">
        <v>44895</v>
      </c>
      <c r="N35" t="s">
        <v>10</v>
      </c>
      <c r="Q35" t="s">
        <v>11</v>
      </c>
      <c r="R35" t="s">
        <v>40</v>
      </c>
      <c r="S35" t="s">
        <v>109</v>
      </c>
    </row>
    <row r="36" spans="1:19">
      <c r="A36" t="s">
        <v>68</v>
      </c>
      <c r="B36" t="s">
        <v>95</v>
      </c>
      <c r="C36" t="s">
        <v>141</v>
      </c>
      <c r="D36" t="str">
        <f>MID(Tabla3[[#This Row],[NUMERO DE SERIE]],10,8)</f>
        <v>J0256740</v>
      </c>
      <c r="E36" t="s">
        <v>97</v>
      </c>
      <c r="F36">
        <v>2018</v>
      </c>
      <c r="G36" t="s">
        <v>13</v>
      </c>
      <c r="H36" s="1" t="s">
        <v>9</v>
      </c>
      <c r="I36" s="14">
        <v>43343</v>
      </c>
      <c r="J36" s="12" t="s">
        <v>68</v>
      </c>
      <c r="K36" s="13">
        <v>2023</v>
      </c>
      <c r="L36" s="1" t="s">
        <v>74</v>
      </c>
      <c r="M36" s="15">
        <v>44894</v>
      </c>
      <c r="N36" t="s">
        <v>10</v>
      </c>
      <c r="O36" s="15">
        <v>45016</v>
      </c>
      <c r="Q36" t="s">
        <v>11</v>
      </c>
      <c r="R36" t="s">
        <v>42</v>
      </c>
      <c r="S36" t="s">
        <v>142</v>
      </c>
    </row>
    <row r="37" spans="1:19">
      <c r="A37" t="s">
        <v>68</v>
      </c>
      <c r="B37" t="s">
        <v>95</v>
      </c>
      <c r="C37" t="s">
        <v>143</v>
      </c>
      <c r="D37" t="str">
        <f>MID(Tabla3[[#This Row],[NUMERO DE SERIE]],10,8)</f>
        <v>J0258848</v>
      </c>
      <c r="E37" t="s">
        <v>97</v>
      </c>
      <c r="F37">
        <v>2018</v>
      </c>
      <c r="G37" t="s">
        <v>13</v>
      </c>
      <c r="H37" s="1" t="s">
        <v>9</v>
      </c>
      <c r="I37" s="14">
        <v>43844</v>
      </c>
      <c r="J37" s="12" t="s">
        <v>68</v>
      </c>
      <c r="K37" s="13">
        <v>2023</v>
      </c>
      <c r="L37" s="1" t="s">
        <v>73</v>
      </c>
      <c r="M37" s="15">
        <v>44879</v>
      </c>
      <c r="N37" s="16" t="s">
        <v>10</v>
      </c>
      <c r="O37" s="15">
        <v>45016</v>
      </c>
      <c r="P37" s="16" t="s">
        <v>10</v>
      </c>
      <c r="Q37" s="16" t="s">
        <v>11</v>
      </c>
      <c r="R37" s="16" t="s">
        <v>38</v>
      </c>
      <c r="S37" s="16" t="s">
        <v>144</v>
      </c>
    </row>
    <row r="38" spans="1:19" ht="29.1">
      <c r="A38" t="s">
        <v>94</v>
      </c>
      <c r="B38" t="s">
        <v>95</v>
      </c>
      <c r="C38" t="s">
        <v>145</v>
      </c>
      <c r="D38" t="str">
        <f>MID(Tabla3[[#This Row],[NUMERO DE SERIE]],10,8)</f>
        <v>J0257921</v>
      </c>
      <c r="E38" t="s">
        <v>97</v>
      </c>
      <c r="F38">
        <v>2018</v>
      </c>
      <c r="G38" t="s">
        <v>13</v>
      </c>
      <c r="H38" s="1" t="s">
        <v>30</v>
      </c>
    </row>
    <row r="39" spans="1:19">
      <c r="A39" t="s">
        <v>68</v>
      </c>
      <c r="B39" t="s">
        <v>95</v>
      </c>
      <c r="C39" t="s">
        <v>146</v>
      </c>
      <c r="D39" t="str">
        <f>MID(Tabla3[[#This Row],[NUMERO DE SERIE]],10,8)</f>
        <v>J0259101</v>
      </c>
      <c r="E39" t="s">
        <v>97</v>
      </c>
      <c r="F39">
        <v>2018</v>
      </c>
      <c r="G39" t="s">
        <v>13</v>
      </c>
      <c r="H39" s="1" t="s">
        <v>17</v>
      </c>
      <c r="I39" s="13" t="s">
        <v>98</v>
      </c>
      <c r="J39" s="12" t="s">
        <v>94</v>
      </c>
      <c r="K39" s="13">
        <v>2022</v>
      </c>
      <c r="L39" s="1" t="s">
        <v>74</v>
      </c>
      <c r="M39" s="15">
        <v>44894</v>
      </c>
      <c r="N39" t="s">
        <v>10</v>
      </c>
      <c r="Q39" t="s">
        <v>11</v>
      </c>
      <c r="R39" t="s">
        <v>63</v>
      </c>
      <c r="S39" t="s">
        <v>121</v>
      </c>
    </row>
    <row r="40" spans="1:19">
      <c r="A40" t="s">
        <v>94</v>
      </c>
      <c r="B40" t="s">
        <v>95</v>
      </c>
      <c r="C40" t="s">
        <v>147</v>
      </c>
      <c r="D40" t="str">
        <f>MID(Tabla3[[#This Row],[NUMERO DE SERIE]],10,8)</f>
        <v>J0258281</v>
      </c>
      <c r="E40" t="s">
        <v>97</v>
      </c>
      <c r="F40">
        <v>2018</v>
      </c>
      <c r="G40" t="s">
        <v>13</v>
      </c>
      <c r="H40" s="1" t="s">
        <v>9</v>
      </c>
      <c r="I40" s="14">
        <v>43615</v>
      </c>
      <c r="J40" s="12" t="s">
        <v>94</v>
      </c>
      <c r="K40" s="13">
        <v>2022</v>
      </c>
      <c r="L40" s="1" t="s">
        <v>73</v>
      </c>
      <c r="M40" s="15">
        <v>44890</v>
      </c>
      <c r="N40" s="16" t="s">
        <v>31</v>
      </c>
      <c r="Q40" t="s">
        <v>25</v>
      </c>
      <c r="R40" s="16" t="s">
        <v>53</v>
      </c>
      <c r="S40" t="s">
        <v>148</v>
      </c>
    </row>
    <row r="41" spans="1:19">
      <c r="A41" t="s">
        <v>94</v>
      </c>
      <c r="B41" t="s">
        <v>95</v>
      </c>
      <c r="C41" t="s">
        <v>149</v>
      </c>
      <c r="D41" t="str">
        <f>MID(Tabla3[[#This Row],[NUMERO DE SERIE]],10,8)</f>
        <v>J0178604</v>
      </c>
      <c r="E41" t="s">
        <v>97</v>
      </c>
      <c r="F41">
        <v>2018</v>
      </c>
      <c r="G41" t="s">
        <v>13</v>
      </c>
      <c r="H41" s="1" t="s">
        <v>9</v>
      </c>
      <c r="I41" s="14">
        <v>43640</v>
      </c>
      <c r="J41" s="12" t="s">
        <v>94</v>
      </c>
      <c r="K41" s="13">
        <v>2022</v>
      </c>
      <c r="L41" s="1" t="s">
        <v>72</v>
      </c>
      <c r="M41" s="15">
        <v>44895</v>
      </c>
      <c r="N41" t="s">
        <v>14</v>
      </c>
      <c r="Q41" t="s">
        <v>20</v>
      </c>
      <c r="R41" t="s">
        <v>46</v>
      </c>
      <c r="S41" t="s">
        <v>103</v>
      </c>
    </row>
    <row r="42" spans="1:19">
      <c r="A42" t="s">
        <v>68</v>
      </c>
      <c r="B42" t="s">
        <v>95</v>
      </c>
      <c r="C42" t="s">
        <v>150</v>
      </c>
      <c r="D42" t="str">
        <f>MID(Tabla3[[#This Row],[NUMERO DE SERIE]],10,8)</f>
        <v>J0258655</v>
      </c>
      <c r="E42" t="s">
        <v>97</v>
      </c>
      <c r="F42">
        <v>2018</v>
      </c>
      <c r="G42" t="s">
        <v>13</v>
      </c>
      <c r="H42" s="1" t="s">
        <v>9</v>
      </c>
      <c r="I42" s="14">
        <v>43806</v>
      </c>
      <c r="J42" s="12" t="s">
        <v>68</v>
      </c>
      <c r="K42" s="13">
        <v>2023</v>
      </c>
      <c r="L42" s="1" t="s">
        <v>74</v>
      </c>
      <c r="M42" s="15">
        <v>44894</v>
      </c>
      <c r="N42" t="s">
        <v>10</v>
      </c>
      <c r="O42" s="15">
        <v>45016</v>
      </c>
      <c r="Q42" t="s">
        <v>11</v>
      </c>
      <c r="R42" t="s">
        <v>44</v>
      </c>
      <c r="S42" t="s">
        <v>151</v>
      </c>
    </row>
    <row r="43" spans="1:19">
      <c r="A43" t="s">
        <v>94</v>
      </c>
      <c r="B43" t="s">
        <v>95</v>
      </c>
      <c r="C43" t="s">
        <v>152</v>
      </c>
      <c r="D43" t="str">
        <f>MID(Tabla3[[#This Row],[NUMERO DE SERIE]],10,8)</f>
        <v>J0256484</v>
      </c>
      <c r="E43" t="s">
        <v>97</v>
      </c>
      <c r="F43">
        <v>2018</v>
      </c>
      <c r="G43" t="s">
        <v>13</v>
      </c>
      <c r="H43" s="1" t="s">
        <v>34</v>
      </c>
    </row>
    <row r="44" spans="1:19">
      <c r="A44" t="s">
        <v>68</v>
      </c>
      <c r="B44" t="s">
        <v>95</v>
      </c>
      <c r="C44" t="s">
        <v>153</v>
      </c>
      <c r="D44" t="str">
        <f>MID(Tabla3[[#This Row],[NUMERO DE SERIE]],10,8)</f>
        <v>J0259023</v>
      </c>
      <c r="E44" t="s">
        <v>97</v>
      </c>
      <c r="F44">
        <v>2018</v>
      </c>
      <c r="G44" t="s">
        <v>13</v>
      </c>
      <c r="H44" s="1" t="s">
        <v>9</v>
      </c>
      <c r="I44" s="14">
        <v>44018</v>
      </c>
      <c r="J44" s="12" t="s">
        <v>68</v>
      </c>
      <c r="K44" s="13">
        <v>2023</v>
      </c>
      <c r="L44" s="1" t="s">
        <v>72</v>
      </c>
      <c r="M44" s="15">
        <v>44895</v>
      </c>
      <c r="N44" t="s">
        <v>10</v>
      </c>
      <c r="Q44" t="s">
        <v>11</v>
      </c>
      <c r="R44" t="s">
        <v>40</v>
      </c>
      <c r="S44" t="s">
        <v>109</v>
      </c>
    </row>
    <row r="45" spans="1:19">
      <c r="A45" t="s">
        <v>94</v>
      </c>
      <c r="B45" t="s">
        <v>154</v>
      </c>
      <c r="C45" t="s">
        <v>155</v>
      </c>
      <c r="D45" t="str">
        <f>MID(Tabla3[[#This Row],[NUMERO DE SERIE]],10,8)</f>
        <v>A5317362</v>
      </c>
      <c r="E45" t="s">
        <v>156</v>
      </c>
      <c r="F45">
        <v>2010</v>
      </c>
      <c r="G45" t="s">
        <v>13</v>
      </c>
      <c r="H45" s="1" t="s">
        <v>34</v>
      </c>
    </row>
    <row r="46" spans="1:19">
      <c r="A46" t="s">
        <v>94</v>
      </c>
      <c r="B46" t="s">
        <v>154</v>
      </c>
      <c r="C46" t="s">
        <v>157</v>
      </c>
      <c r="D46" t="str">
        <f>MID(Tabla3[[#This Row],[NUMERO DE SERIE]],10,8)</f>
        <v>A5314019</v>
      </c>
      <c r="E46" t="s">
        <v>156</v>
      </c>
      <c r="F46">
        <v>2010</v>
      </c>
      <c r="G46" t="s">
        <v>13</v>
      </c>
      <c r="H46" s="1" t="s">
        <v>34</v>
      </c>
    </row>
    <row r="47" spans="1:19">
      <c r="A47" t="s">
        <v>94</v>
      </c>
      <c r="B47" t="s">
        <v>154</v>
      </c>
      <c r="C47" t="s">
        <v>158</v>
      </c>
      <c r="D47" t="str">
        <f>MID(Tabla3[[#This Row],[NUMERO DE SERIE]],10,8)</f>
        <v>A5307180</v>
      </c>
      <c r="E47" t="s">
        <v>156</v>
      </c>
      <c r="F47">
        <v>2010</v>
      </c>
      <c r="G47" t="s">
        <v>13</v>
      </c>
      <c r="H47" s="1" t="s">
        <v>34</v>
      </c>
    </row>
    <row r="48" spans="1:19">
      <c r="A48" t="s">
        <v>94</v>
      </c>
      <c r="B48" t="s">
        <v>154</v>
      </c>
      <c r="C48" t="s">
        <v>159</v>
      </c>
      <c r="D48" t="str">
        <f>MID(Tabla3[[#This Row],[NUMERO DE SERIE]],10,8)</f>
        <v>A5311022</v>
      </c>
      <c r="E48" t="s">
        <v>156</v>
      </c>
      <c r="F48">
        <v>2010</v>
      </c>
      <c r="G48" t="s">
        <v>13</v>
      </c>
      <c r="H48" s="1" t="s">
        <v>34</v>
      </c>
    </row>
    <row r="49" spans="1:19" ht="29.1">
      <c r="A49" t="s">
        <v>94</v>
      </c>
      <c r="B49" t="s">
        <v>154</v>
      </c>
      <c r="C49" t="s">
        <v>160</v>
      </c>
      <c r="D49" t="str">
        <f>MID(Tabla3[[#This Row],[NUMERO DE SERIE]],10,8)</f>
        <v>A5285528</v>
      </c>
      <c r="E49" t="s">
        <v>156</v>
      </c>
      <c r="F49">
        <v>2010</v>
      </c>
      <c r="G49" t="s">
        <v>13</v>
      </c>
      <c r="H49" s="1" t="s">
        <v>22</v>
      </c>
    </row>
    <row r="50" spans="1:19">
      <c r="A50" t="s">
        <v>94</v>
      </c>
      <c r="B50" t="s">
        <v>154</v>
      </c>
      <c r="C50" t="s">
        <v>161</v>
      </c>
      <c r="D50" t="str">
        <f>MID(Tabla3[[#This Row],[NUMERO DE SERIE]],10,8)</f>
        <v>A5281405</v>
      </c>
      <c r="E50" t="s">
        <v>156</v>
      </c>
      <c r="F50">
        <v>2010</v>
      </c>
      <c r="G50" t="s">
        <v>13</v>
      </c>
      <c r="H50" s="1" t="s">
        <v>34</v>
      </c>
    </row>
    <row r="51" spans="1:19">
      <c r="A51" t="s">
        <v>94</v>
      </c>
      <c r="B51" t="s">
        <v>154</v>
      </c>
      <c r="C51" t="s">
        <v>162</v>
      </c>
      <c r="D51" t="str">
        <f>MID(Tabla3[[#This Row],[NUMERO DE SERIE]],10,8)</f>
        <v>A5285524</v>
      </c>
      <c r="E51" t="s">
        <v>156</v>
      </c>
      <c r="F51">
        <v>2010</v>
      </c>
      <c r="G51" t="s">
        <v>13</v>
      </c>
      <c r="H51" s="1" t="s">
        <v>34</v>
      </c>
    </row>
    <row r="52" spans="1:19">
      <c r="A52" t="s">
        <v>94</v>
      </c>
      <c r="B52" t="s">
        <v>154</v>
      </c>
      <c r="C52" t="s">
        <v>163</v>
      </c>
      <c r="D52" t="str">
        <f>MID(Tabla3[[#This Row],[NUMERO DE SERIE]],10,8)</f>
        <v>A1354988</v>
      </c>
      <c r="E52" t="s">
        <v>164</v>
      </c>
      <c r="F52">
        <v>2010</v>
      </c>
      <c r="G52" t="s">
        <v>13</v>
      </c>
      <c r="H52" s="1" t="s">
        <v>34</v>
      </c>
    </row>
    <row r="53" spans="1:19">
      <c r="A53" t="s">
        <v>94</v>
      </c>
      <c r="B53" t="s">
        <v>154</v>
      </c>
      <c r="C53" t="s">
        <v>165</v>
      </c>
      <c r="D53" t="str">
        <f>MID(Tabla3[[#This Row],[NUMERO DE SERIE]],10,8)</f>
        <v>A1354916</v>
      </c>
      <c r="E53" t="s">
        <v>164</v>
      </c>
      <c r="F53">
        <v>2010</v>
      </c>
      <c r="G53" t="s">
        <v>13</v>
      </c>
      <c r="H53" s="1" t="s">
        <v>34</v>
      </c>
    </row>
    <row r="54" spans="1:19">
      <c r="A54" t="s">
        <v>94</v>
      </c>
      <c r="B54" t="s">
        <v>154</v>
      </c>
      <c r="C54" t="s">
        <v>166</v>
      </c>
      <c r="D54" t="str">
        <f>MID(Tabla3[[#This Row],[NUMERO DE SERIE]],10,8)</f>
        <v>A1354785</v>
      </c>
      <c r="E54" t="s">
        <v>164</v>
      </c>
      <c r="F54">
        <v>2010</v>
      </c>
      <c r="G54" t="s">
        <v>13</v>
      </c>
      <c r="H54" s="1" t="s">
        <v>34</v>
      </c>
    </row>
    <row r="55" spans="1:19">
      <c r="A55" t="s">
        <v>94</v>
      </c>
      <c r="B55" t="s">
        <v>154</v>
      </c>
      <c r="C55" t="s">
        <v>167</v>
      </c>
      <c r="D55" t="str">
        <f>MID(Tabla3[[#This Row],[NUMERO DE SERIE]],10,8)</f>
        <v>A1390526</v>
      </c>
      <c r="E55" t="s">
        <v>164</v>
      </c>
      <c r="F55">
        <v>2010</v>
      </c>
      <c r="G55" t="s">
        <v>13</v>
      </c>
      <c r="H55" s="1" t="s">
        <v>9</v>
      </c>
      <c r="I55" s="13" t="s">
        <v>98</v>
      </c>
      <c r="J55" s="12" t="s">
        <v>94</v>
      </c>
      <c r="K55" s="13">
        <v>2022</v>
      </c>
      <c r="L55" s="1" t="s">
        <v>73</v>
      </c>
      <c r="M55" s="15">
        <v>44890</v>
      </c>
      <c r="N55" t="s">
        <v>14</v>
      </c>
      <c r="Q55" t="s">
        <v>20</v>
      </c>
      <c r="R55" t="s">
        <v>16</v>
      </c>
      <c r="S55" t="s">
        <v>168</v>
      </c>
    </row>
    <row r="56" spans="1:19">
      <c r="A56" t="s">
        <v>94</v>
      </c>
      <c r="B56" t="s">
        <v>154</v>
      </c>
      <c r="C56" t="s">
        <v>169</v>
      </c>
      <c r="D56" t="str">
        <f>MID(Tabla3[[#This Row],[NUMERO DE SERIE]],10,8)</f>
        <v>A4069432</v>
      </c>
      <c r="E56" t="s">
        <v>164</v>
      </c>
      <c r="F56">
        <v>2010</v>
      </c>
      <c r="G56" t="s">
        <v>13</v>
      </c>
      <c r="H56" s="1" t="s">
        <v>34</v>
      </c>
    </row>
    <row r="57" spans="1:19">
      <c r="A57" t="s">
        <v>94</v>
      </c>
      <c r="B57" t="s">
        <v>154</v>
      </c>
      <c r="C57" t="s">
        <v>170</v>
      </c>
      <c r="D57" t="str">
        <f>MID(Tabla3[[#This Row],[NUMERO DE SERIE]],10,8)</f>
        <v>A1375648</v>
      </c>
      <c r="E57" t="s">
        <v>164</v>
      </c>
      <c r="F57">
        <v>2010</v>
      </c>
      <c r="G57" t="s">
        <v>13</v>
      </c>
      <c r="H57" s="1" t="s">
        <v>34</v>
      </c>
    </row>
    <row r="58" spans="1:19">
      <c r="A58" t="s">
        <v>94</v>
      </c>
      <c r="B58" t="s">
        <v>154</v>
      </c>
      <c r="C58" t="s">
        <v>171</v>
      </c>
      <c r="D58" t="str">
        <f>MID(Tabla3[[#This Row],[NUMERO DE SERIE]],10,8)</f>
        <v>A5289772</v>
      </c>
      <c r="E58" t="s">
        <v>156</v>
      </c>
      <c r="F58">
        <v>2010</v>
      </c>
      <c r="G58" t="s">
        <v>13</v>
      </c>
      <c r="H58" s="1" t="s">
        <v>34</v>
      </c>
    </row>
    <row r="59" spans="1:19">
      <c r="A59" t="s">
        <v>94</v>
      </c>
      <c r="B59" t="s">
        <v>154</v>
      </c>
      <c r="C59" t="s">
        <v>172</v>
      </c>
      <c r="D59" t="str">
        <f>MID(Tabla3[[#This Row],[NUMERO DE SERIE]],10,8)</f>
        <v>95253752</v>
      </c>
      <c r="E59" t="s">
        <v>156</v>
      </c>
      <c r="F59">
        <v>2009</v>
      </c>
      <c r="G59" t="s">
        <v>13</v>
      </c>
      <c r="H59" s="1" t="s">
        <v>34</v>
      </c>
    </row>
    <row r="60" spans="1:19">
      <c r="A60" t="s">
        <v>94</v>
      </c>
      <c r="B60" t="s">
        <v>154</v>
      </c>
      <c r="C60" t="s">
        <v>173</v>
      </c>
      <c r="D60" t="str">
        <f>MID(Tabla3[[#This Row],[NUMERO DE SERIE]],10,8)</f>
        <v>91349435</v>
      </c>
      <c r="E60" t="s">
        <v>164</v>
      </c>
      <c r="F60">
        <v>2009</v>
      </c>
      <c r="G60" t="s">
        <v>13</v>
      </c>
      <c r="H60" s="1" t="s">
        <v>34</v>
      </c>
    </row>
    <row r="61" spans="1:19">
      <c r="A61" t="s">
        <v>94</v>
      </c>
      <c r="B61" t="s">
        <v>154</v>
      </c>
      <c r="C61" t="s">
        <v>174</v>
      </c>
      <c r="D61" t="str">
        <f>MID(Tabla3[[#This Row],[NUMERO DE SERIE]],10,8)</f>
        <v>91303906</v>
      </c>
      <c r="E61" t="s">
        <v>164</v>
      </c>
      <c r="F61">
        <v>2009</v>
      </c>
      <c r="G61" t="s">
        <v>13</v>
      </c>
      <c r="H61" s="1" t="s">
        <v>34</v>
      </c>
    </row>
    <row r="62" spans="1:19">
      <c r="A62" t="s">
        <v>94</v>
      </c>
      <c r="B62" t="s">
        <v>154</v>
      </c>
      <c r="C62" t="s">
        <v>175</v>
      </c>
      <c r="D62" t="str">
        <f>MID(Tabla3[[#This Row],[NUMERO DE SERIE]],10,8)</f>
        <v>91325853</v>
      </c>
      <c r="E62" t="s">
        <v>164</v>
      </c>
      <c r="F62">
        <v>2009</v>
      </c>
      <c r="G62" t="s">
        <v>13</v>
      </c>
      <c r="H62" s="1" t="s">
        <v>34</v>
      </c>
    </row>
    <row r="63" spans="1:19">
      <c r="A63" t="s">
        <v>94</v>
      </c>
      <c r="B63" t="s">
        <v>154</v>
      </c>
      <c r="C63" t="s">
        <v>176</v>
      </c>
      <c r="D63" t="str">
        <f>MID(Tabla3[[#This Row],[NUMERO DE SERIE]],10,8)</f>
        <v>91325773</v>
      </c>
      <c r="E63" t="s">
        <v>164</v>
      </c>
      <c r="F63">
        <v>2009</v>
      </c>
      <c r="G63" t="s">
        <v>13</v>
      </c>
      <c r="H63" s="1" t="s">
        <v>9</v>
      </c>
      <c r="I63" s="13" t="s">
        <v>98</v>
      </c>
      <c r="J63" s="12" t="s">
        <v>94</v>
      </c>
      <c r="K63" s="13">
        <v>2022</v>
      </c>
      <c r="L63" s="1" t="s">
        <v>74</v>
      </c>
      <c r="M63" s="15">
        <v>44894</v>
      </c>
      <c r="N63" t="s">
        <v>14</v>
      </c>
      <c r="Q63" t="s">
        <v>20</v>
      </c>
      <c r="R63" t="s">
        <v>46</v>
      </c>
      <c r="S63" t="s">
        <v>177</v>
      </c>
    </row>
    <row r="64" spans="1:19">
      <c r="A64" t="s">
        <v>94</v>
      </c>
      <c r="B64" t="s">
        <v>154</v>
      </c>
      <c r="C64" t="s">
        <v>178</v>
      </c>
      <c r="D64" t="str">
        <f>MID(Tabla3[[#This Row],[NUMERO DE SERIE]],10,8)</f>
        <v>91310122</v>
      </c>
      <c r="E64" t="s">
        <v>164</v>
      </c>
      <c r="F64">
        <v>2009</v>
      </c>
      <c r="G64" t="s">
        <v>13</v>
      </c>
      <c r="H64" s="1" t="s">
        <v>34</v>
      </c>
    </row>
    <row r="65" spans="1:8">
      <c r="A65" t="s">
        <v>94</v>
      </c>
      <c r="B65" t="s">
        <v>154</v>
      </c>
      <c r="C65" t="s">
        <v>179</v>
      </c>
      <c r="D65" t="str">
        <f>MID(Tabla3[[#This Row],[NUMERO DE SERIE]],10,8)</f>
        <v>91323313</v>
      </c>
      <c r="E65" t="s">
        <v>164</v>
      </c>
      <c r="F65">
        <v>2009</v>
      </c>
      <c r="G65" t="s">
        <v>13</v>
      </c>
      <c r="H65" s="1" t="s">
        <v>34</v>
      </c>
    </row>
    <row r="66" spans="1:8">
      <c r="A66" t="s">
        <v>94</v>
      </c>
      <c r="B66" t="s">
        <v>154</v>
      </c>
      <c r="C66" t="s">
        <v>180</v>
      </c>
      <c r="D66" t="str">
        <f>MID(Tabla3[[#This Row],[NUMERO DE SERIE]],10,8)</f>
        <v>91324754</v>
      </c>
      <c r="E66" t="s">
        <v>164</v>
      </c>
      <c r="F66">
        <v>2009</v>
      </c>
      <c r="G66" t="s">
        <v>13</v>
      </c>
      <c r="H66" s="1" t="s">
        <v>34</v>
      </c>
    </row>
    <row r="67" spans="1:8">
      <c r="A67" t="s">
        <v>94</v>
      </c>
      <c r="B67" t="s">
        <v>154</v>
      </c>
      <c r="C67" t="s">
        <v>181</v>
      </c>
      <c r="D67" t="str">
        <f>MID(Tabla3[[#This Row],[NUMERO DE SERIE]],10,8)</f>
        <v>94043686</v>
      </c>
      <c r="E67" t="s">
        <v>164</v>
      </c>
      <c r="F67">
        <v>2009</v>
      </c>
      <c r="G67" t="s">
        <v>13</v>
      </c>
      <c r="H67" s="1" t="s">
        <v>34</v>
      </c>
    </row>
    <row r="68" spans="1:8">
      <c r="A68" t="s">
        <v>94</v>
      </c>
      <c r="B68" t="s">
        <v>154</v>
      </c>
      <c r="C68" t="s">
        <v>182</v>
      </c>
      <c r="D68" t="str">
        <f>MID(Tabla3[[#This Row],[NUMERO DE SERIE]],10,8)</f>
        <v>95248877</v>
      </c>
      <c r="E68" t="s">
        <v>156</v>
      </c>
      <c r="F68">
        <v>2009</v>
      </c>
      <c r="G68" t="s">
        <v>13</v>
      </c>
      <c r="H68" s="1" t="s">
        <v>34</v>
      </c>
    </row>
    <row r="69" spans="1:8">
      <c r="A69" t="s">
        <v>94</v>
      </c>
      <c r="B69" t="s">
        <v>154</v>
      </c>
      <c r="C69" t="s">
        <v>183</v>
      </c>
      <c r="D69" t="str">
        <f>MID(Tabla3[[#This Row],[NUMERO DE SERIE]],10,8)</f>
        <v>95221408</v>
      </c>
      <c r="E69" t="s">
        <v>156</v>
      </c>
      <c r="F69">
        <v>2009</v>
      </c>
      <c r="G69" t="s">
        <v>13</v>
      </c>
      <c r="H69" s="1" t="s">
        <v>34</v>
      </c>
    </row>
    <row r="70" spans="1:8">
      <c r="A70" t="s">
        <v>94</v>
      </c>
      <c r="B70" t="s">
        <v>154</v>
      </c>
      <c r="C70" t="s">
        <v>184</v>
      </c>
      <c r="D70" t="str">
        <f>MID(Tabla3[[#This Row],[NUMERO DE SERIE]],10,8)</f>
        <v>94058527</v>
      </c>
      <c r="E70" t="s">
        <v>164</v>
      </c>
      <c r="F70">
        <v>2009</v>
      </c>
      <c r="G70" t="s">
        <v>13</v>
      </c>
      <c r="H70" s="1" t="s">
        <v>34</v>
      </c>
    </row>
    <row r="71" spans="1:8">
      <c r="A71" t="s">
        <v>94</v>
      </c>
      <c r="B71" t="s">
        <v>154</v>
      </c>
      <c r="C71" t="s">
        <v>185</v>
      </c>
      <c r="D71" t="str">
        <f>MID(Tabla3[[#This Row],[NUMERO DE SERIE]],10,8)</f>
        <v>91348485</v>
      </c>
      <c r="E71" t="s">
        <v>164</v>
      </c>
      <c r="F71">
        <v>2009</v>
      </c>
      <c r="G71" t="s">
        <v>13</v>
      </c>
      <c r="H71" s="1" t="s">
        <v>13</v>
      </c>
    </row>
    <row r="72" spans="1:8">
      <c r="A72" t="s">
        <v>94</v>
      </c>
      <c r="B72" t="s">
        <v>154</v>
      </c>
      <c r="C72" t="s">
        <v>186</v>
      </c>
      <c r="D72" t="str">
        <f>MID(Tabla3[[#This Row],[NUMERO DE SERIE]],10,8)</f>
        <v>91323597</v>
      </c>
      <c r="E72" t="s">
        <v>164</v>
      </c>
      <c r="F72">
        <v>2009</v>
      </c>
      <c r="G72" t="s">
        <v>13</v>
      </c>
      <c r="H72" s="1" t="s">
        <v>34</v>
      </c>
    </row>
    <row r="73" spans="1:8">
      <c r="A73" t="s">
        <v>94</v>
      </c>
      <c r="B73" t="s">
        <v>154</v>
      </c>
      <c r="C73" t="s">
        <v>187</v>
      </c>
      <c r="D73" t="str">
        <f>MID(Tabla3[[#This Row],[NUMERO DE SERIE]],10,8)</f>
        <v>85156280</v>
      </c>
      <c r="E73" t="s">
        <v>156</v>
      </c>
      <c r="F73">
        <v>2008</v>
      </c>
      <c r="G73" t="s">
        <v>13</v>
      </c>
      <c r="H73" s="1" t="s">
        <v>34</v>
      </c>
    </row>
    <row r="74" spans="1:8">
      <c r="A74" t="s">
        <v>94</v>
      </c>
      <c r="B74" t="s">
        <v>154</v>
      </c>
      <c r="C74" t="s">
        <v>188</v>
      </c>
      <c r="D74" t="str">
        <f>MID(Tabla3[[#This Row],[NUMERO DE SERIE]],10,8)</f>
        <v>85163778</v>
      </c>
      <c r="E74" t="s">
        <v>156</v>
      </c>
      <c r="F74">
        <v>2008</v>
      </c>
      <c r="G74" t="s">
        <v>13</v>
      </c>
      <c r="H74" s="1" t="s">
        <v>34</v>
      </c>
    </row>
    <row r="75" spans="1:8" ht="29.1">
      <c r="A75" t="s">
        <v>94</v>
      </c>
      <c r="B75" t="s">
        <v>154</v>
      </c>
      <c r="C75" t="s">
        <v>189</v>
      </c>
      <c r="D75" t="str">
        <f>MID(Tabla3[[#This Row],[NUMERO DE SERIE]],10,8)</f>
        <v>85167616</v>
      </c>
      <c r="E75" t="s">
        <v>156</v>
      </c>
      <c r="F75">
        <v>2008</v>
      </c>
      <c r="G75" t="s">
        <v>13</v>
      </c>
      <c r="H75" s="1" t="s">
        <v>22</v>
      </c>
    </row>
    <row r="76" spans="1:8">
      <c r="A76" t="s">
        <v>94</v>
      </c>
      <c r="B76" t="s">
        <v>154</v>
      </c>
      <c r="C76" t="s">
        <v>190</v>
      </c>
      <c r="D76" t="str">
        <f>MID(Tabla3[[#This Row],[NUMERO DE SERIE]],10,8)</f>
        <v>85148564</v>
      </c>
      <c r="E76" t="s">
        <v>156</v>
      </c>
      <c r="F76">
        <v>2008</v>
      </c>
      <c r="G76" t="s">
        <v>13</v>
      </c>
      <c r="H76" s="1" t="s">
        <v>13</v>
      </c>
    </row>
    <row r="77" spans="1:8">
      <c r="A77" t="s">
        <v>94</v>
      </c>
      <c r="B77" t="s">
        <v>154</v>
      </c>
      <c r="C77" t="s">
        <v>191</v>
      </c>
      <c r="D77" t="str">
        <f>MID(Tabla3[[#This Row],[NUMERO DE SERIE]],10,8)</f>
        <v>85162078</v>
      </c>
      <c r="E77" t="s">
        <v>156</v>
      </c>
      <c r="F77">
        <v>2008</v>
      </c>
      <c r="G77" t="s">
        <v>13</v>
      </c>
      <c r="H77" s="1" t="s">
        <v>34</v>
      </c>
    </row>
    <row r="78" spans="1:8">
      <c r="A78" t="s">
        <v>94</v>
      </c>
      <c r="B78" t="s">
        <v>154</v>
      </c>
      <c r="C78" t="s">
        <v>192</v>
      </c>
      <c r="D78" t="str">
        <f>MID(Tabla3[[#This Row],[NUMERO DE SERIE]],10,8)</f>
        <v>85179033</v>
      </c>
      <c r="E78" t="s">
        <v>156</v>
      </c>
      <c r="F78">
        <v>2008</v>
      </c>
      <c r="G78" t="s">
        <v>13</v>
      </c>
      <c r="H78" s="1" t="s">
        <v>34</v>
      </c>
    </row>
    <row r="79" spans="1:8">
      <c r="A79" t="s">
        <v>94</v>
      </c>
      <c r="B79" t="s">
        <v>154</v>
      </c>
      <c r="C79" t="s">
        <v>193</v>
      </c>
      <c r="D79" t="str">
        <f>MID(Tabla3[[#This Row],[NUMERO DE SERIE]],10,8)</f>
        <v>85173741</v>
      </c>
      <c r="E79" t="s">
        <v>156</v>
      </c>
      <c r="F79">
        <v>2008</v>
      </c>
      <c r="G79" t="s">
        <v>13</v>
      </c>
      <c r="H79" s="1" t="s">
        <v>34</v>
      </c>
    </row>
    <row r="80" spans="1:8">
      <c r="A80" t="s">
        <v>94</v>
      </c>
      <c r="B80" t="s">
        <v>154</v>
      </c>
      <c r="C80" t="s">
        <v>194</v>
      </c>
      <c r="D80" t="str">
        <f>MID(Tabla3[[#This Row],[NUMERO DE SERIE]],10,8)</f>
        <v>85159465</v>
      </c>
      <c r="E80" t="s">
        <v>156</v>
      </c>
      <c r="F80">
        <v>2008</v>
      </c>
      <c r="G80" t="s">
        <v>13</v>
      </c>
      <c r="H80" s="1" t="s">
        <v>34</v>
      </c>
    </row>
    <row r="81" spans="1:19">
      <c r="A81" t="s">
        <v>94</v>
      </c>
      <c r="B81" t="s">
        <v>154</v>
      </c>
      <c r="C81" t="s">
        <v>195</v>
      </c>
      <c r="D81" t="str">
        <f>MID(Tabla3[[#This Row],[NUMERO DE SERIE]],10,8)</f>
        <v>81221735</v>
      </c>
      <c r="E81" t="s">
        <v>164</v>
      </c>
      <c r="F81">
        <v>2008</v>
      </c>
      <c r="G81" t="s">
        <v>13</v>
      </c>
      <c r="H81" s="1" t="s">
        <v>34</v>
      </c>
    </row>
    <row r="82" spans="1:19">
      <c r="A82" t="s">
        <v>94</v>
      </c>
      <c r="B82" t="s">
        <v>154</v>
      </c>
      <c r="C82" t="s">
        <v>196</v>
      </c>
      <c r="D82" t="str">
        <f>MID(Tabla3[[#This Row],[NUMERO DE SERIE]],10,8)</f>
        <v>81250009</v>
      </c>
      <c r="E82" t="s">
        <v>164</v>
      </c>
      <c r="F82">
        <v>2008</v>
      </c>
      <c r="G82" t="s">
        <v>13</v>
      </c>
      <c r="H82" s="1" t="s">
        <v>13</v>
      </c>
    </row>
    <row r="83" spans="1:19">
      <c r="A83" t="s">
        <v>94</v>
      </c>
      <c r="B83" t="s">
        <v>154</v>
      </c>
      <c r="C83" t="s">
        <v>197</v>
      </c>
      <c r="D83" t="str">
        <f>MID(Tabla3[[#This Row],[NUMERO DE SERIE]],10,8)</f>
        <v>84031078</v>
      </c>
      <c r="E83" t="s">
        <v>164</v>
      </c>
      <c r="F83">
        <v>2008</v>
      </c>
      <c r="G83" t="s">
        <v>13</v>
      </c>
      <c r="H83" s="1" t="s">
        <v>34</v>
      </c>
    </row>
    <row r="84" spans="1:19">
      <c r="A84" t="s">
        <v>94</v>
      </c>
      <c r="B84" t="s">
        <v>154</v>
      </c>
      <c r="C84" t="s">
        <v>198</v>
      </c>
      <c r="D84" t="str">
        <f>MID(Tabla3[[#This Row],[NUMERO DE SERIE]],10,8)</f>
        <v>84004032</v>
      </c>
      <c r="E84" t="s">
        <v>164</v>
      </c>
      <c r="F84">
        <v>2008</v>
      </c>
      <c r="G84" t="s">
        <v>13</v>
      </c>
      <c r="H84" s="1" t="s">
        <v>34</v>
      </c>
    </row>
    <row r="85" spans="1:19">
      <c r="A85" t="s">
        <v>94</v>
      </c>
      <c r="B85" t="s">
        <v>154</v>
      </c>
      <c r="C85" t="s">
        <v>199</v>
      </c>
      <c r="D85" t="str">
        <f>MID(Tabla3[[#This Row],[NUMERO DE SERIE]],10,8)</f>
        <v>81231393</v>
      </c>
      <c r="E85" t="s">
        <v>164</v>
      </c>
      <c r="F85">
        <v>2008</v>
      </c>
      <c r="G85" t="s">
        <v>13</v>
      </c>
      <c r="H85" s="1" t="s">
        <v>34</v>
      </c>
    </row>
    <row r="86" spans="1:19">
      <c r="A86" t="s">
        <v>94</v>
      </c>
      <c r="B86" t="s">
        <v>154</v>
      </c>
      <c r="C86" t="s">
        <v>200</v>
      </c>
      <c r="D86" t="str">
        <f>MID(Tabla3[[#This Row],[NUMERO DE SERIE]],10,8)</f>
        <v>84013977</v>
      </c>
      <c r="E86" t="s">
        <v>164</v>
      </c>
      <c r="F86">
        <v>2008</v>
      </c>
      <c r="G86" t="s">
        <v>13</v>
      </c>
      <c r="H86" s="1" t="s">
        <v>34</v>
      </c>
    </row>
    <row r="87" spans="1:19">
      <c r="A87" t="s">
        <v>68</v>
      </c>
      <c r="B87" t="s">
        <v>154</v>
      </c>
      <c r="C87" t="s">
        <v>201</v>
      </c>
      <c r="D87" t="str">
        <f>MID(Tabla3[[#This Row],[NUMERO DE SERIE]],10,8)</f>
        <v>81227040</v>
      </c>
      <c r="E87" t="s">
        <v>164</v>
      </c>
      <c r="F87">
        <v>2008</v>
      </c>
      <c r="G87" t="s">
        <v>13</v>
      </c>
      <c r="H87" s="1" t="s">
        <v>9</v>
      </c>
      <c r="I87" s="13" t="s">
        <v>98</v>
      </c>
      <c r="J87" s="12" t="s">
        <v>68</v>
      </c>
      <c r="K87" s="13">
        <v>2023</v>
      </c>
      <c r="L87" s="1" t="s">
        <v>74</v>
      </c>
      <c r="M87" s="15">
        <v>44894</v>
      </c>
      <c r="N87" t="s">
        <v>10</v>
      </c>
      <c r="O87" s="15">
        <v>45016</v>
      </c>
      <c r="Q87" t="s">
        <v>15</v>
      </c>
      <c r="R87" t="s">
        <v>39</v>
      </c>
      <c r="S87" t="s">
        <v>202</v>
      </c>
    </row>
    <row r="88" spans="1:19">
      <c r="A88" t="s">
        <v>94</v>
      </c>
      <c r="B88" t="s">
        <v>154</v>
      </c>
      <c r="C88" t="s">
        <v>203</v>
      </c>
      <c r="D88" t="str">
        <f>MID(Tabla3[[#This Row],[NUMERO DE SERIE]],10,8)</f>
        <v>84013180</v>
      </c>
      <c r="E88" t="s">
        <v>164</v>
      </c>
      <c r="F88">
        <v>2008</v>
      </c>
      <c r="G88" t="s">
        <v>13</v>
      </c>
      <c r="H88" s="1" t="s">
        <v>34</v>
      </c>
    </row>
    <row r="89" spans="1:19">
      <c r="A89" t="s">
        <v>94</v>
      </c>
      <c r="B89" t="s">
        <v>154</v>
      </c>
      <c r="C89" t="s">
        <v>204</v>
      </c>
      <c r="D89" t="str">
        <f>MID(Tabla3[[#This Row],[NUMERO DE SERIE]],10,8)</f>
        <v>81231485</v>
      </c>
      <c r="E89" t="s">
        <v>164</v>
      </c>
      <c r="F89">
        <v>2008</v>
      </c>
      <c r="G89" t="s">
        <v>13</v>
      </c>
      <c r="H89" s="1" t="s">
        <v>34</v>
      </c>
    </row>
    <row r="90" spans="1:19">
      <c r="A90" t="s">
        <v>94</v>
      </c>
      <c r="B90" t="s">
        <v>154</v>
      </c>
      <c r="C90" t="s">
        <v>205</v>
      </c>
      <c r="D90" t="str">
        <f>MID(Tabla3[[#This Row],[NUMERO DE SERIE]],10,8)</f>
        <v>81208647</v>
      </c>
      <c r="E90" t="s">
        <v>164</v>
      </c>
      <c r="F90">
        <v>2008</v>
      </c>
      <c r="G90" t="s">
        <v>13</v>
      </c>
      <c r="H90" s="1" t="s">
        <v>34</v>
      </c>
    </row>
    <row r="91" spans="1:19">
      <c r="A91" t="s">
        <v>94</v>
      </c>
      <c r="B91" t="s">
        <v>154</v>
      </c>
      <c r="C91" t="s">
        <v>206</v>
      </c>
      <c r="D91" t="str">
        <f>MID(Tabla3[[#This Row],[NUMERO DE SERIE]],10,8)</f>
        <v>81251975</v>
      </c>
      <c r="E91" t="s">
        <v>164</v>
      </c>
      <c r="F91">
        <v>2008</v>
      </c>
      <c r="G91" t="s">
        <v>13</v>
      </c>
      <c r="H91" s="1" t="s">
        <v>34</v>
      </c>
    </row>
    <row r="92" spans="1:19">
      <c r="A92" t="s">
        <v>94</v>
      </c>
      <c r="B92" t="s">
        <v>154</v>
      </c>
      <c r="C92" t="s">
        <v>207</v>
      </c>
      <c r="D92" t="str">
        <f>MID(Tabla3[[#This Row],[NUMERO DE SERIE]],10,8)</f>
        <v>81255342</v>
      </c>
      <c r="E92" t="s">
        <v>164</v>
      </c>
      <c r="F92">
        <v>2008</v>
      </c>
      <c r="G92" t="s">
        <v>13</v>
      </c>
      <c r="H92" s="1" t="s">
        <v>34</v>
      </c>
    </row>
    <row r="93" spans="1:19">
      <c r="A93" t="s">
        <v>94</v>
      </c>
      <c r="B93" t="s">
        <v>154</v>
      </c>
      <c r="C93" t="s">
        <v>208</v>
      </c>
      <c r="D93" t="str">
        <f>MID(Tabla3[[#This Row],[NUMERO DE SERIE]],10,8)</f>
        <v>84005276</v>
      </c>
      <c r="E93" t="s">
        <v>164</v>
      </c>
      <c r="F93">
        <v>2008</v>
      </c>
      <c r="G93" t="s">
        <v>13</v>
      </c>
      <c r="H93" s="1" t="s">
        <v>34</v>
      </c>
    </row>
    <row r="94" spans="1:19">
      <c r="A94" t="s">
        <v>94</v>
      </c>
      <c r="B94" t="s">
        <v>154</v>
      </c>
      <c r="C94" t="s">
        <v>209</v>
      </c>
      <c r="D94" t="str">
        <f>MID(Tabla3[[#This Row],[NUMERO DE SERIE]],10,8)</f>
        <v>81210270</v>
      </c>
      <c r="E94" t="s">
        <v>164</v>
      </c>
      <c r="F94">
        <v>2008</v>
      </c>
      <c r="G94" t="s">
        <v>13</v>
      </c>
      <c r="H94" s="1" t="s">
        <v>34</v>
      </c>
    </row>
    <row r="95" spans="1:19">
      <c r="A95" t="s">
        <v>94</v>
      </c>
      <c r="B95" t="s">
        <v>154</v>
      </c>
      <c r="C95" t="s">
        <v>210</v>
      </c>
      <c r="D95" t="str">
        <f>MID(Tabla3[[#This Row],[NUMERO DE SERIE]],10,8)</f>
        <v>81257251</v>
      </c>
      <c r="E95" t="s">
        <v>164</v>
      </c>
      <c r="F95">
        <v>2008</v>
      </c>
      <c r="G95" t="s">
        <v>13</v>
      </c>
      <c r="H95" s="1" t="s">
        <v>34</v>
      </c>
    </row>
    <row r="96" spans="1:19">
      <c r="A96" t="s">
        <v>94</v>
      </c>
      <c r="B96" t="s">
        <v>154</v>
      </c>
      <c r="C96" t="s">
        <v>211</v>
      </c>
      <c r="D96" t="str">
        <f>MID(Tabla3[[#This Row],[NUMERO DE SERIE]],10,8)</f>
        <v>84005468</v>
      </c>
      <c r="E96" t="s">
        <v>164</v>
      </c>
      <c r="F96">
        <v>2008</v>
      </c>
      <c r="G96" t="s">
        <v>13</v>
      </c>
      <c r="H96" s="1" t="s">
        <v>9</v>
      </c>
      <c r="I96" s="13" t="s">
        <v>98</v>
      </c>
      <c r="J96" s="12" t="s">
        <v>94</v>
      </c>
      <c r="K96" s="13">
        <v>2022</v>
      </c>
      <c r="L96" s="1" t="s">
        <v>74</v>
      </c>
      <c r="M96" s="15">
        <v>44894</v>
      </c>
      <c r="N96" t="s">
        <v>10</v>
      </c>
      <c r="Q96" t="s">
        <v>15</v>
      </c>
      <c r="R96" t="s">
        <v>42</v>
      </c>
      <c r="S96" t="s">
        <v>212</v>
      </c>
    </row>
    <row r="97" spans="1:19">
      <c r="A97" t="s">
        <v>94</v>
      </c>
      <c r="B97" t="s">
        <v>154</v>
      </c>
      <c r="C97" t="s">
        <v>213</v>
      </c>
      <c r="D97" t="str">
        <f>MID(Tabla3[[#This Row],[NUMERO DE SERIE]],10,8)</f>
        <v>84008323</v>
      </c>
      <c r="E97" t="s">
        <v>164</v>
      </c>
      <c r="F97">
        <v>2008</v>
      </c>
      <c r="G97" t="s">
        <v>13</v>
      </c>
      <c r="H97" s="1" t="s">
        <v>9</v>
      </c>
      <c r="I97" s="13" t="s">
        <v>98</v>
      </c>
      <c r="J97" s="12" t="s">
        <v>94</v>
      </c>
      <c r="K97" s="13">
        <v>2022</v>
      </c>
      <c r="L97" s="1" t="s">
        <v>73</v>
      </c>
      <c r="M97" s="15">
        <v>44890</v>
      </c>
      <c r="N97" t="s">
        <v>14</v>
      </c>
      <c r="Q97" t="s">
        <v>20</v>
      </c>
      <c r="R97" t="s">
        <v>16</v>
      </c>
      <c r="S97" t="s">
        <v>168</v>
      </c>
    </row>
    <row r="98" spans="1:19">
      <c r="A98" t="s">
        <v>94</v>
      </c>
      <c r="B98" t="s">
        <v>154</v>
      </c>
      <c r="C98" t="s">
        <v>214</v>
      </c>
      <c r="D98" t="str">
        <f>MID(Tabla3[[#This Row],[NUMERO DE SERIE]],10,8)</f>
        <v>85183297</v>
      </c>
      <c r="E98" t="s">
        <v>156</v>
      </c>
      <c r="F98">
        <v>2008</v>
      </c>
      <c r="G98" t="s">
        <v>13</v>
      </c>
      <c r="H98" s="1" t="s">
        <v>34</v>
      </c>
    </row>
    <row r="99" spans="1:19">
      <c r="A99" t="s">
        <v>94</v>
      </c>
      <c r="B99" t="s">
        <v>154</v>
      </c>
      <c r="C99" t="s">
        <v>215</v>
      </c>
      <c r="D99" t="str">
        <f>MID(Tabla3[[#This Row],[NUMERO DE SERIE]],10,8)</f>
        <v>85161921</v>
      </c>
      <c r="E99" t="s">
        <v>156</v>
      </c>
      <c r="F99">
        <v>2008</v>
      </c>
      <c r="G99" t="s">
        <v>13</v>
      </c>
      <c r="H99" s="1" t="s">
        <v>34</v>
      </c>
    </row>
    <row r="100" spans="1:19">
      <c r="A100" t="s">
        <v>94</v>
      </c>
      <c r="B100" t="s">
        <v>154</v>
      </c>
      <c r="C100" t="s">
        <v>216</v>
      </c>
      <c r="D100" t="str">
        <f>MID(Tabla3[[#This Row],[NUMERO DE SERIE]],10,8)</f>
        <v>85214038</v>
      </c>
      <c r="E100" t="s">
        <v>156</v>
      </c>
      <c r="F100">
        <v>2008</v>
      </c>
      <c r="G100" t="s">
        <v>13</v>
      </c>
      <c r="H100" s="1" t="s">
        <v>34</v>
      </c>
    </row>
    <row r="101" spans="1:19">
      <c r="A101" t="s">
        <v>94</v>
      </c>
      <c r="B101" t="s">
        <v>154</v>
      </c>
      <c r="C101" t="s">
        <v>217</v>
      </c>
      <c r="D101" t="str">
        <f>MID(Tabla3[[#This Row],[NUMERO DE SERIE]],10,8)</f>
        <v>81234124</v>
      </c>
      <c r="E101" t="s">
        <v>164</v>
      </c>
      <c r="F101">
        <v>2008</v>
      </c>
      <c r="G101" t="s">
        <v>13</v>
      </c>
      <c r="H101" s="1" t="s">
        <v>34</v>
      </c>
    </row>
    <row r="102" spans="1:19">
      <c r="A102" t="s">
        <v>94</v>
      </c>
      <c r="B102" t="s">
        <v>154</v>
      </c>
      <c r="C102" t="s">
        <v>218</v>
      </c>
      <c r="D102" t="str">
        <f>MID(Tabla3[[#This Row],[NUMERO DE SERIE]],10,8)</f>
        <v>84004012</v>
      </c>
      <c r="E102" t="s">
        <v>164</v>
      </c>
      <c r="F102">
        <v>2008</v>
      </c>
      <c r="G102" t="s">
        <v>13</v>
      </c>
      <c r="H102" s="1" t="s">
        <v>34</v>
      </c>
    </row>
    <row r="103" spans="1:19">
      <c r="A103" t="s">
        <v>94</v>
      </c>
      <c r="B103" t="s">
        <v>154</v>
      </c>
      <c r="C103" t="s">
        <v>219</v>
      </c>
      <c r="D103" t="str">
        <f>MID(Tabla3[[#This Row],[NUMERO DE SERIE]],10,8)</f>
        <v>81199621</v>
      </c>
      <c r="E103" t="s">
        <v>164</v>
      </c>
      <c r="F103">
        <v>2008</v>
      </c>
      <c r="G103" t="s">
        <v>13</v>
      </c>
      <c r="H103" s="1" t="s">
        <v>34</v>
      </c>
    </row>
    <row r="104" spans="1:19">
      <c r="A104" t="s">
        <v>94</v>
      </c>
      <c r="B104" t="s">
        <v>154</v>
      </c>
      <c r="C104" t="s">
        <v>220</v>
      </c>
      <c r="D104" t="str">
        <f>MID(Tabla3[[#This Row],[NUMERO DE SERIE]],10,8)</f>
        <v>84014556</v>
      </c>
      <c r="E104" t="s">
        <v>164</v>
      </c>
      <c r="F104">
        <v>2008</v>
      </c>
      <c r="G104" t="s">
        <v>13</v>
      </c>
      <c r="H104" s="1" t="s">
        <v>34</v>
      </c>
    </row>
    <row r="105" spans="1:19">
      <c r="A105" t="s">
        <v>94</v>
      </c>
      <c r="B105" t="s">
        <v>154</v>
      </c>
      <c r="C105" t="s">
        <v>221</v>
      </c>
      <c r="D105" t="str">
        <f>MID(Tabla3[[#This Row],[NUMERO DE SERIE]],10,8)</f>
        <v>84006973</v>
      </c>
      <c r="E105" t="s">
        <v>164</v>
      </c>
      <c r="F105">
        <v>2008</v>
      </c>
      <c r="G105" t="s">
        <v>13</v>
      </c>
      <c r="H105" s="1" t="s">
        <v>34</v>
      </c>
    </row>
    <row r="106" spans="1:19">
      <c r="A106" t="s">
        <v>94</v>
      </c>
      <c r="B106" t="s">
        <v>154</v>
      </c>
      <c r="C106" t="s">
        <v>222</v>
      </c>
      <c r="D106" t="str">
        <f>MID(Tabla3[[#This Row],[NUMERO DE SERIE]],10,8)</f>
        <v>84019157</v>
      </c>
      <c r="E106" t="s">
        <v>164</v>
      </c>
      <c r="F106">
        <v>2008</v>
      </c>
      <c r="G106" t="s">
        <v>13</v>
      </c>
      <c r="H106" s="1" t="s">
        <v>34</v>
      </c>
    </row>
    <row r="107" spans="1:19">
      <c r="A107" t="s">
        <v>94</v>
      </c>
      <c r="B107" t="s">
        <v>154</v>
      </c>
      <c r="C107" t="s">
        <v>223</v>
      </c>
      <c r="D107" t="str">
        <f>MID(Tabla3[[#This Row],[NUMERO DE SERIE]],10,8)</f>
        <v>81265211</v>
      </c>
      <c r="E107" t="s">
        <v>164</v>
      </c>
      <c r="F107">
        <v>2008</v>
      </c>
      <c r="G107" t="s">
        <v>13</v>
      </c>
      <c r="H107" s="1" t="s">
        <v>34</v>
      </c>
    </row>
    <row r="108" spans="1:19">
      <c r="A108" t="s">
        <v>94</v>
      </c>
      <c r="B108" t="s">
        <v>154</v>
      </c>
      <c r="C108" t="s">
        <v>224</v>
      </c>
      <c r="D108" t="str">
        <f>MID(Tabla3[[#This Row],[NUMERO DE SERIE]],10,8)</f>
        <v>84007016</v>
      </c>
      <c r="E108" t="s">
        <v>164</v>
      </c>
      <c r="F108">
        <v>2008</v>
      </c>
      <c r="G108" t="s">
        <v>13</v>
      </c>
      <c r="H108" s="1" t="s">
        <v>34</v>
      </c>
    </row>
    <row r="109" spans="1:19">
      <c r="A109" t="s">
        <v>94</v>
      </c>
      <c r="B109" t="s">
        <v>154</v>
      </c>
      <c r="C109" t="s">
        <v>225</v>
      </c>
      <c r="D109" t="str">
        <f>MID(Tabla3[[#This Row],[NUMERO DE SERIE]],10,8)</f>
        <v>81269886</v>
      </c>
      <c r="E109" t="s">
        <v>164</v>
      </c>
      <c r="F109">
        <v>2008</v>
      </c>
      <c r="G109" t="s">
        <v>13</v>
      </c>
      <c r="H109" s="1" t="s">
        <v>34</v>
      </c>
    </row>
    <row r="110" spans="1:19">
      <c r="A110" t="s">
        <v>94</v>
      </c>
      <c r="B110" t="s">
        <v>154</v>
      </c>
      <c r="C110" t="s">
        <v>226</v>
      </c>
      <c r="D110" t="str">
        <f>MID(Tabla3[[#This Row],[NUMERO DE SERIE]],10,8)</f>
        <v>81247453</v>
      </c>
      <c r="E110" t="s">
        <v>164</v>
      </c>
      <c r="F110">
        <v>2008</v>
      </c>
      <c r="G110" t="s">
        <v>13</v>
      </c>
      <c r="H110" s="1" t="s">
        <v>34</v>
      </c>
    </row>
    <row r="111" spans="1:19">
      <c r="A111" t="s">
        <v>94</v>
      </c>
      <c r="B111" t="s">
        <v>154</v>
      </c>
      <c r="C111" t="s">
        <v>227</v>
      </c>
      <c r="D111" t="str">
        <f>MID(Tabla3[[#This Row],[NUMERO DE SERIE]],10,8)</f>
        <v>81211437</v>
      </c>
      <c r="E111" t="s">
        <v>164</v>
      </c>
      <c r="F111">
        <v>2008</v>
      </c>
      <c r="G111" t="s">
        <v>13</v>
      </c>
      <c r="H111" s="1" t="s">
        <v>34</v>
      </c>
    </row>
    <row r="112" spans="1:19">
      <c r="A112" t="s">
        <v>94</v>
      </c>
      <c r="B112" t="s">
        <v>154</v>
      </c>
      <c r="C112" t="s">
        <v>228</v>
      </c>
      <c r="D112" t="str">
        <f>MID(Tabla3[[#This Row],[NUMERO DE SERIE]],10,8)</f>
        <v>84018075</v>
      </c>
      <c r="E112" t="s">
        <v>164</v>
      </c>
      <c r="F112">
        <v>2008</v>
      </c>
      <c r="G112" t="s">
        <v>13</v>
      </c>
      <c r="H112" s="1" t="s">
        <v>34</v>
      </c>
    </row>
    <row r="113" spans="1:19">
      <c r="A113" t="s">
        <v>94</v>
      </c>
      <c r="B113" t="s">
        <v>154</v>
      </c>
      <c r="C113" t="s">
        <v>229</v>
      </c>
      <c r="D113" t="str">
        <f>MID(Tabla3[[#This Row],[NUMERO DE SERIE]],10,8)</f>
        <v>75096665</v>
      </c>
      <c r="E113" t="s">
        <v>156</v>
      </c>
      <c r="F113">
        <v>2007</v>
      </c>
      <c r="G113" t="s">
        <v>13</v>
      </c>
      <c r="H113" s="1" t="s">
        <v>34</v>
      </c>
    </row>
    <row r="114" spans="1:19">
      <c r="A114" t="s">
        <v>94</v>
      </c>
      <c r="B114" t="s">
        <v>154</v>
      </c>
      <c r="C114" t="s">
        <v>230</v>
      </c>
      <c r="D114" t="str">
        <f>MID(Tabla3[[#This Row],[NUMERO DE SERIE]],10,8)</f>
        <v>75103683</v>
      </c>
      <c r="E114" t="s">
        <v>156</v>
      </c>
      <c r="F114">
        <v>2007</v>
      </c>
      <c r="G114" t="s">
        <v>13</v>
      </c>
      <c r="H114" s="1" t="s">
        <v>34</v>
      </c>
    </row>
    <row r="115" spans="1:19">
      <c r="A115" t="s">
        <v>94</v>
      </c>
      <c r="B115" t="s">
        <v>154</v>
      </c>
      <c r="C115" t="s">
        <v>231</v>
      </c>
      <c r="D115" t="str">
        <f>MID(Tabla3[[#This Row],[NUMERO DE SERIE]],10,8)</f>
        <v>75080222</v>
      </c>
      <c r="E115" t="s">
        <v>156</v>
      </c>
      <c r="F115">
        <v>2007</v>
      </c>
      <c r="G115" t="s">
        <v>13</v>
      </c>
      <c r="H115" s="1" t="s">
        <v>34</v>
      </c>
    </row>
    <row r="116" spans="1:19">
      <c r="A116" t="s">
        <v>94</v>
      </c>
      <c r="B116" t="s">
        <v>154</v>
      </c>
      <c r="C116" t="s">
        <v>232</v>
      </c>
      <c r="D116" t="str">
        <f>MID(Tabla3[[#This Row],[NUMERO DE SERIE]],10,8)</f>
        <v>75105808</v>
      </c>
      <c r="E116" t="s">
        <v>156</v>
      </c>
      <c r="F116">
        <v>2007</v>
      </c>
      <c r="G116" t="s">
        <v>13</v>
      </c>
      <c r="H116" s="1" t="s">
        <v>34</v>
      </c>
    </row>
    <row r="117" spans="1:19">
      <c r="A117" t="s">
        <v>94</v>
      </c>
      <c r="B117" t="s">
        <v>154</v>
      </c>
      <c r="C117" t="s">
        <v>233</v>
      </c>
      <c r="D117" t="str">
        <f>MID(Tabla3[[#This Row],[NUMERO DE SERIE]],10,8)</f>
        <v>75136835</v>
      </c>
      <c r="E117" t="s">
        <v>156</v>
      </c>
      <c r="F117">
        <v>2007</v>
      </c>
      <c r="G117" t="s">
        <v>13</v>
      </c>
      <c r="H117" s="1" t="s">
        <v>34</v>
      </c>
    </row>
    <row r="118" spans="1:19">
      <c r="A118" t="s">
        <v>94</v>
      </c>
      <c r="B118" t="s">
        <v>154</v>
      </c>
      <c r="C118" t="s">
        <v>234</v>
      </c>
      <c r="D118" t="str">
        <f>MID(Tabla3[[#This Row],[NUMERO DE SERIE]],10,8)</f>
        <v>75131052</v>
      </c>
      <c r="E118" t="s">
        <v>156</v>
      </c>
      <c r="F118">
        <v>2007</v>
      </c>
      <c r="G118" t="s">
        <v>13</v>
      </c>
      <c r="H118" s="1" t="s">
        <v>34</v>
      </c>
    </row>
    <row r="119" spans="1:19">
      <c r="A119" t="s">
        <v>94</v>
      </c>
      <c r="B119" t="s">
        <v>154</v>
      </c>
      <c r="C119" t="s">
        <v>235</v>
      </c>
      <c r="D119" t="str">
        <f>MID(Tabla3[[#This Row],[NUMERO DE SERIE]],10,8)</f>
        <v>75119475</v>
      </c>
      <c r="E119" t="s">
        <v>156</v>
      </c>
      <c r="F119">
        <v>2007</v>
      </c>
      <c r="G119" t="s">
        <v>13</v>
      </c>
      <c r="H119" s="1" t="s">
        <v>34</v>
      </c>
    </row>
    <row r="120" spans="1:19">
      <c r="A120" t="s">
        <v>68</v>
      </c>
      <c r="B120" t="s">
        <v>154</v>
      </c>
      <c r="C120" t="s">
        <v>236</v>
      </c>
      <c r="D120" t="str">
        <f>MID(Tabla3[[#This Row],[NUMERO DE SERIE]],10,8)</f>
        <v>75096432</v>
      </c>
      <c r="E120" t="s">
        <v>156</v>
      </c>
      <c r="F120">
        <v>2007</v>
      </c>
      <c r="G120" t="s">
        <v>13</v>
      </c>
      <c r="H120" s="1" t="s">
        <v>9</v>
      </c>
      <c r="I120" s="13" t="s">
        <v>98</v>
      </c>
      <c r="J120" s="12" t="s">
        <v>68</v>
      </c>
      <c r="K120" s="13">
        <v>2023</v>
      </c>
      <c r="L120" s="1" t="s">
        <v>74</v>
      </c>
      <c r="M120" s="15">
        <v>44894</v>
      </c>
      <c r="N120" t="s">
        <v>10</v>
      </c>
      <c r="O120" s="15">
        <v>45016</v>
      </c>
      <c r="Q120" t="s">
        <v>11</v>
      </c>
      <c r="R120" t="s">
        <v>40</v>
      </c>
      <c r="S120" t="s">
        <v>142</v>
      </c>
    </row>
    <row r="121" spans="1:19">
      <c r="A121" t="s">
        <v>94</v>
      </c>
      <c r="B121" t="s">
        <v>154</v>
      </c>
      <c r="C121" t="s">
        <v>237</v>
      </c>
      <c r="D121" t="str">
        <f>MID(Tabla3[[#This Row],[NUMERO DE SERIE]],10,8)</f>
        <v>75068211</v>
      </c>
      <c r="E121" t="s">
        <v>156</v>
      </c>
      <c r="F121">
        <v>2007</v>
      </c>
      <c r="G121" t="s">
        <v>13</v>
      </c>
      <c r="H121" s="1" t="s">
        <v>34</v>
      </c>
    </row>
    <row r="122" spans="1:19">
      <c r="A122" t="s">
        <v>94</v>
      </c>
      <c r="B122" t="s">
        <v>154</v>
      </c>
      <c r="C122" t="s">
        <v>238</v>
      </c>
      <c r="D122" t="str">
        <f>MID(Tabla3[[#This Row],[NUMERO DE SERIE]],10,8)</f>
        <v>75047047</v>
      </c>
      <c r="E122" t="s">
        <v>156</v>
      </c>
      <c r="F122">
        <v>2007</v>
      </c>
      <c r="G122" t="s">
        <v>13</v>
      </c>
      <c r="H122" s="1" t="s">
        <v>34</v>
      </c>
    </row>
    <row r="123" spans="1:19">
      <c r="A123" t="s">
        <v>94</v>
      </c>
      <c r="B123" t="s">
        <v>154</v>
      </c>
      <c r="C123" t="s">
        <v>239</v>
      </c>
      <c r="D123" t="str">
        <f>MID(Tabla3[[#This Row],[NUMERO DE SERIE]],10,8)</f>
        <v>75036719</v>
      </c>
      <c r="E123" t="s">
        <v>156</v>
      </c>
      <c r="F123">
        <v>2007</v>
      </c>
      <c r="G123" t="s">
        <v>13</v>
      </c>
      <c r="H123" s="1" t="s">
        <v>34</v>
      </c>
    </row>
    <row r="124" spans="1:19">
      <c r="A124" t="s">
        <v>94</v>
      </c>
      <c r="B124" t="s">
        <v>154</v>
      </c>
      <c r="C124" t="s">
        <v>240</v>
      </c>
      <c r="D124" t="str">
        <f>MID(Tabla3[[#This Row],[NUMERO DE SERIE]],10,8)</f>
        <v>75073889</v>
      </c>
      <c r="E124" t="s">
        <v>156</v>
      </c>
      <c r="F124">
        <v>2007</v>
      </c>
      <c r="G124" t="s">
        <v>13</v>
      </c>
      <c r="H124" s="1" t="s">
        <v>34</v>
      </c>
    </row>
    <row r="125" spans="1:19">
      <c r="A125" t="s">
        <v>94</v>
      </c>
      <c r="B125" t="s">
        <v>154</v>
      </c>
      <c r="C125" t="s">
        <v>241</v>
      </c>
      <c r="D125" t="str">
        <f>MID(Tabla3[[#This Row],[NUMERO DE SERIE]],10,8)</f>
        <v>75091319</v>
      </c>
      <c r="E125" t="s">
        <v>156</v>
      </c>
      <c r="F125">
        <v>2007</v>
      </c>
      <c r="G125" t="s">
        <v>13</v>
      </c>
      <c r="H125" s="1" t="s">
        <v>34</v>
      </c>
    </row>
    <row r="126" spans="1:19">
      <c r="A126" t="s">
        <v>94</v>
      </c>
      <c r="B126" t="s">
        <v>154</v>
      </c>
      <c r="C126" t="s">
        <v>242</v>
      </c>
      <c r="D126" t="str">
        <f>MID(Tabla3[[#This Row],[NUMERO DE SERIE]],10,8)</f>
        <v>75092595</v>
      </c>
      <c r="E126" t="s">
        <v>156</v>
      </c>
      <c r="F126">
        <v>2007</v>
      </c>
      <c r="G126" t="s">
        <v>13</v>
      </c>
      <c r="H126" s="1" t="s">
        <v>34</v>
      </c>
    </row>
    <row r="127" spans="1:19">
      <c r="A127" t="s">
        <v>94</v>
      </c>
      <c r="B127" t="s">
        <v>154</v>
      </c>
      <c r="C127" t="s">
        <v>243</v>
      </c>
      <c r="D127" t="str">
        <f>MID(Tabla3[[#This Row],[NUMERO DE SERIE]],10,8)</f>
        <v>75129086</v>
      </c>
      <c r="E127" t="s">
        <v>156</v>
      </c>
      <c r="F127">
        <v>2007</v>
      </c>
      <c r="G127" t="s">
        <v>13</v>
      </c>
      <c r="H127" s="1" t="s">
        <v>34</v>
      </c>
    </row>
    <row r="128" spans="1:19">
      <c r="A128" t="s">
        <v>94</v>
      </c>
      <c r="B128" t="s">
        <v>154</v>
      </c>
      <c r="C128" t="s">
        <v>244</v>
      </c>
      <c r="D128" t="str">
        <f>MID(Tabla3[[#This Row],[NUMERO DE SERIE]],10,8)</f>
        <v>75072610</v>
      </c>
      <c r="E128" t="s">
        <v>156</v>
      </c>
      <c r="F128">
        <v>2007</v>
      </c>
      <c r="G128" t="s">
        <v>13</v>
      </c>
      <c r="H128" s="1" t="s">
        <v>34</v>
      </c>
    </row>
    <row r="129" spans="1:19">
      <c r="A129" t="s">
        <v>94</v>
      </c>
      <c r="B129" t="s">
        <v>154</v>
      </c>
      <c r="C129" t="s">
        <v>245</v>
      </c>
      <c r="D129" t="str">
        <f>MID(Tabla3[[#This Row],[NUMERO DE SERIE]],10,8)</f>
        <v>75064199</v>
      </c>
      <c r="E129" t="s">
        <v>156</v>
      </c>
      <c r="F129">
        <v>2007</v>
      </c>
      <c r="G129" t="s">
        <v>13</v>
      </c>
      <c r="H129" s="1" t="s">
        <v>34</v>
      </c>
    </row>
    <row r="130" spans="1:19">
      <c r="A130" t="s">
        <v>94</v>
      </c>
      <c r="B130" t="s">
        <v>154</v>
      </c>
      <c r="C130" t="s">
        <v>246</v>
      </c>
      <c r="D130" t="str">
        <f>MID(Tabla3[[#This Row],[NUMERO DE SERIE]],10,8)</f>
        <v>75068562</v>
      </c>
      <c r="E130" t="s">
        <v>156</v>
      </c>
      <c r="F130">
        <v>2007</v>
      </c>
      <c r="G130" t="s">
        <v>13</v>
      </c>
      <c r="H130" s="1" t="s">
        <v>34</v>
      </c>
    </row>
    <row r="131" spans="1:19">
      <c r="A131" t="s">
        <v>94</v>
      </c>
      <c r="B131" t="s">
        <v>154</v>
      </c>
      <c r="C131" t="s">
        <v>247</v>
      </c>
      <c r="D131" t="str">
        <f>MID(Tabla3[[#This Row],[NUMERO DE SERIE]],10,8)</f>
        <v>71052215</v>
      </c>
      <c r="E131" t="s">
        <v>164</v>
      </c>
      <c r="F131">
        <v>2007</v>
      </c>
      <c r="G131" t="s">
        <v>13</v>
      </c>
      <c r="H131" s="1" t="s">
        <v>34</v>
      </c>
      <c r="L131" s="3"/>
    </row>
    <row r="132" spans="1:19">
      <c r="A132" t="s">
        <v>94</v>
      </c>
      <c r="B132" t="s">
        <v>154</v>
      </c>
      <c r="C132" t="s">
        <v>248</v>
      </c>
      <c r="D132" t="str">
        <f>MID(Tabla3[[#This Row],[NUMERO DE SERIE]],10,8)</f>
        <v>71171107</v>
      </c>
      <c r="E132" t="s">
        <v>164</v>
      </c>
      <c r="F132">
        <v>2007</v>
      </c>
      <c r="G132" t="s">
        <v>13</v>
      </c>
      <c r="H132" s="1" t="s">
        <v>34</v>
      </c>
    </row>
    <row r="133" spans="1:19">
      <c r="A133" t="s">
        <v>94</v>
      </c>
      <c r="B133" t="s">
        <v>154</v>
      </c>
      <c r="C133" t="s">
        <v>249</v>
      </c>
      <c r="D133" t="str">
        <f>MID(Tabla3[[#This Row],[NUMERO DE SERIE]],10,8)</f>
        <v>71115858</v>
      </c>
      <c r="E133" t="s">
        <v>164</v>
      </c>
      <c r="F133">
        <v>2007</v>
      </c>
      <c r="G133" t="s">
        <v>13</v>
      </c>
      <c r="H133" s="1" t="s">
        <v>34</v>
      </c>
    </row>
    <row r="134" spans="1:19">
      <c r="A134" t="s">
        <v>94</v>
      </c>
      <c r="B134" t="s">
        <v>154</v>
      </c>
      <c r="C134" t="s">
        <v>250</v>
      </c>
      <c r="D134" t="str">
        <f>MID(Tabla3[[#This Row],[NUMERO DE SERIE]],10,8)</f>
        <v>71069072</v>
      </c>
      <c r="E134" t="s">
        <v>164</v>
      </c>
      <c r="F134">
        <v>2007</v>
      </c>
      <c r="G134" t="s">
        <v>13</v>
      </c>
      <c r="H134" s="1" t="s">
        <v>34</v>
      </c>
    </row>
    <row r="135" spans="1:19">
      <c r="A135" t="s">
        <v>94</v>
      </c>
      <c r="B135" t="s">
        <v>154</v>
      </c>
      <c r="C135" t="s">
        <v>251</v>
      </c>
      <c r="D135" t="str">
        <f>MID(Tabla3[[#This Row],[NUMERO DE SERIE]],10,8)</f>
        <v>71030499</v>
      </c>
      <c r="E135" t="s">
        <v>164</v>
      </c>
      <c r="F135">
        <v>2007</v>
      </c>
      <c r="G135" t="s">
        <v>13</v>
      </c>
      <c r="H135" s="1" t="s">
        <v>34</v>
      </c>
    </row>
    <row r="136" spans="1:19">
      <c r="A136" t="s">
        <v>94</v>
      </c>
      <c r="B136" t="s">
        <v>154</v>
      </c>
      <c r="C136" t="s">
        <v>252</v>
      </c>
      <c r="D136" t="str">
        <f>MID(Tabla3[[#This Row],[NUMERO DE SERIE]],10,8)</f>
        <v>71125251</v>
      </c>
      <c r="E136" t="s">
        <v>164</v>
      </c>
      <c r="F136">
        <v>2007</v>
      </c>
      <c r="G136" t="s">
        <v>13</v>
      </c>
      <c r="H136" s="1" t="s">
        <v>34</v>
      </c>
    </row>
    <row r="137" spans="1:19">
      <c r="A137" t="s">
        <v>94</v>
      </c>
      <c r="B137" t="s">
        <v>154</v>
      </c>
      <c r="C137" t="s">
        <v>253</v>
      </c>
      <c r="D137" t="str">
        <f>MID(Tabla3[[#This Row],[NUMERO DE SERIE]],10,8)</f>
        <v>71008269</v>
      </c>
      <c r="E137" t="s">
        <v>164</v>
      </c>
      <c r="F137">
        <v>2007</v>
      </c>
      <c r="G137" t="s">
        <v>13</v>
      </c>
      <c r="H137" s="1" t="s">
        <v>34</v>
      </c>
    </row>
    <row r="138" spans="1:19">
      <c r="A138" t="s">
        <v>94</v>
      </c>
      <c r="B138" t="s">
        <v>154</v>
      </c>
      <c r="C138" t="s">
        <v>254</v>
      </c>
      <c r="D138" t="str">
        <f>MID(Tabla3[[#This Row],[NUMERO DE SERIE]],10,8)</f>
        <v>71057082</v>
      </c>
      <c r="E138" t="s">
        <v>164</v>
      </c>
      <c r="F138">
        <v>2007</v>
      </c>
      <c r="G138" t="s">
        <v>13</v>
      </c>
      <c r="H138" s="1" t="s">
        <v>34</v>
      </c>
    </row>
    <row r="139" spans="1:19">
      <c r="A139" t="s">
        <v>94</v>
      </c>
      <c r="B139" t="s">
        <v>154</v>
      </c>
      <c r="C139" t="s">
        <v>255</v>
      </c>
      <c r="D139" t="str">
        <f>MID(Tabla3[[#This Row],[NUMERO DE SERIE]],10,8)</f>
        <v>71094920</v>
      </c>
      <c r="E139" t="s">
        <v>164</v>
      </c>
      <c r="F139">
        <v>2007</v>
      </c>
      <c r="G139" t="s">
        <v>13</v>
      </c>
      <c r="H139" s="1" t="s">
        <v>34</v>
      </c>
    </row>
    <row r="140" spans="1:19">
      <c r="A140" t="s">
        <v>94</v>
      </c>
      <c r="B140" t="s">
        <v>154</v>
      </c>
      <c r="C140" t="s">
        <v>256</v>
      </c>
      <c r="D140" t="str">
        <f>MID(Tabla3[[#This Row],[NUMERO DE SERIE]],10,8)</f>
        <v>71058593</v>
      </c>
      <c r="E140" t="s">
        <v>164</v>
      </c>
      <c r="F140">
        <v>2007</v>
      </c>
      <c r="G140" t="s">
        <v>13</v>
      </c>
      <c r="H140" s="1" t="s">
        <v>34</v>
      </c>
    </row>
    <row r="141" spans="1:19">
      <c r="A141" t="s">
        <v>94</v>
      </c>
      <c r="B141" t="s">
        <v>154</v>
      </c>
      <c r="C141" t="s">
        <v>257</v>
      </c>
      <c r="D141" t="str">
        <f>MID(Tabla3[[#This Row],[NUMERO DE SERIE]],10,8)</f>
        <v>71089439</v>
      </c>
      <c r="E141" t="s">
        <v>164</v>
      </c>
      <c r="F141">
        <v>2007</v>
      </c>
      <c r="G141" t="s">
        <v>13</v>
      </c>
      <c r="H141" s="1" t="s">
        <v>34</v>
      </c>
    </row>
    <row r="142" spans="1:19">
      <c r="A142" t="s">
        <v>94</v>
      </c>
      <c r="B142" t="s">
        <v>154</v>
      </c>
      <c r="C142" t="s">
        <v>258</v>
      </c>
      <c r="D142" t="str">
        <f>MID(Tabla3[[#This Row],[NUMERO DE SERIE]],10,8)</f>
        <v>71087148</v>
      </c>
      <c r="E142" t="s">
        <v>164</v>
      </c>
      <c r="F142">
        <v>2007</v>
      </c>
      <c r="G142" t="s">
        <v>13</v>
      </c>
      <c r="H142" s="1" t="s">
        <v>34</v>
      </c>
    </row>
    <row r="143" spans="1:19">
      <c r="A143" t="s">
        <v>94</v>
      </c>
      <c r="B143" t="s">
        <v>154</v>
      </c>
      <c r="C143" t="s">
        <v>259</v>
      </c>
      <c r="D143" t="str">
        <f>MID(Tabla3[[#This Row],[NUMERO DE SERIE]],10,8)</f>
        <v>71074085</v>
      </c>
      <c r="E143" t="s">
        <v>164</v>
      </c>
      <c r="F143">
        <v>2007</v>
      </c>
      <c r="G143" t="s">
        <v>13</v>
      </c>
      <c r="H143" s="1" t="s">
        <v>34</v>
      </c>
    </row>
    <row r="144" spans="1:19">
      <c r="A144" t="s">
        <v>94</v>
      </c>
      <c r="B144" t="s">
        <v>154</v>
      </c>
      <c r="C144" t="s">
        <v>260</v>
      </c>
      <c r="D144" t="str">
        <f>MID(Tabla3[[#This Row],[NUMERO DE SERIE]],10,8)</f>
        <v>71071663</v>
      </c>
      <c r="E144" t="s">
        <v>164</v>
      </c>
      <c r="F144">
        <v>2007</v>
      </c>
      <c r="G144" t="s">
        <v>13</v>
      </c>
      <c r="H144" s="1" t="s">
        <v>9</v>
      </c>
      <c r="I144" s="13" t="s">
        <v>98</v>
      </c>
      <c r="J144" s="12" t="s">
        <v>94</v>
      </c>
      <c r="K144" s="13">
        <v>2022</v>
      </c>
      <c r="L144" s="1" t="s">
        <v>74</v>
      </c>
      <c r="M144" s="15">
        <v>44894</v>
      </c>
      <c r="N144" t="s">
        <v>14</v>
      </c>
      <c r="Q144" t="s">
        <v>20</v>
      </c>
      <c r="R144" t="s">
        <v>60</v>
      </c>
      <c r="S144" t="s">
        <v>261</v>
      </c>
    </row>
    <row r="145" spans="1:8">
      <c r="A145" t="s">
        <v>94</v>
      </c>
      <c r="B145" t="s">
        <v>154</v>
      </c>
      <c r="C145" t="s">
        <v>262</v>
      </c>
      <c r="D145" t="str">
        <f>MID(Tabla3[[#This Row],[NUMERO DE SERIE]],10,8)</f>
        <v>71141219</v>
      </c>
      <c r="E145" t="s">
        <v>164</v>
      </c>
      <c r="F145">
        <v>2007</v>
      </c>
      <c r="G145" t="s">
        <v>13</v>
      </c>
      <c r="H145" s="1" t="s">
        <v>34</v>
      </c>
    </row>
    <row r="146" spans="1:8">
      <c r="A146" t="s">
        <v>94</v>
      </c>
      <c r="B146" t="s">
        <v>154</v>
      </c>
      <c r="C146" t="s">
        <v>263</v>
      </c>
      <c r="D146" t="str">
        <f>MID(Tabla3[[#This Row],[NUMERO DE SERIE]],10,8)</f>
        <v>71148578</v>
      </c>
      <c r="E146" t="s">
        <v>164</v>
      </c>
      <c r="F146">
        <v>2007</v>
      </c>
      <c r="G146" t="s">
        <v>13</v>
      </c>
      <c r="H146" s="1" t="s">
        <v>34</v>
      </c>
    </row>
    <row r="147" spans="1:8">
      <c r="A147" t="s">
        <v>94</v>
      </c>
      <c r="B147" t="s">
        <v>154</v>
      </c>
      <c r="C147" t="s">
        <v>264</v>
      </c>
      <c r="D147" t="str">
        <f>MID(Tabla3[[#This Row],[NUMERO DE SERIE]],10,8)</f>
        <v>71058987</v>
      </c>
      <c r="E147" t="s">
        <v>164</v>
      </c>
      <c r="F147">
        <v>2007</v>
      </c>
      <c r="G147" t="s">
        <v>13</v>
      </c>
      <c r="H147" s="1" t="s">
        <v>34</v>
      </c>
    </row>
    <row r="148" spans="1:8">
      <c r="A148" t="s">
        <v>94</v>
      </c>
      <c r="B148" t="s">
        <v>154</v>
      </c>
      <c r="C148" t="s">
        <v>265</v>
      </c>
      <c r="D148" t="str">
        <f>MID(Tabla3[[#This Row],[NUMERO DE SERIE]],10,8)</f>
        <v>71091336</v>
      </c>
      <c r="E148" t="s">
        <v>164</v>
      </c>
      <c r="F148">
        <v>2007</v>
      </c>
      <c r="G148" t="s">
        <v>13</v>
      </c>
      <c r="H148" s="1" t="s">
        <v>34</v>
      </c>
    </row>
    <row r="149" spans="1:8">
      <c r="A149" t="s">
        <v>94</v>
      </c>
      <c r="B149" t="s">
        <v>154</v>
      </c>
      <c r="C149" t="s">
        <v>266</v>
      </c>
      <c r="D149" t="str">
        <f>MID(Tabla3[[#This Row],[NUMERO DE SERIE]],10,8)</f>
        <v>71018959</v>
      </c>
      <c r="E149" t="s">
        <v>164</v>
      </c>
      <c r="F149">
        <v>2007</v>
      </c>
      <c r="G149" t="s">
        <v>13</v>
      </c>
      <c r="H149" s="1" t="s">
        <v>34</v>
      </c>
    </row>
    <row r="150" spans="1:8">
      <c r="A150" t="s">
        <v>94</v>
      </c>
      <c r="B150" t="s">
        <v>154</v>
      </c>
      <c r="C150" t="s">
        <v>267</v>
      </c>
      <c r="D150" t="str">
        <f>MID(Tabla3[[#This Row],[NUMERO DE SERIE]],10,8)</f>
        <v>71057595</v>
      </c>
      <c r="E150" t="s">
        <v>164</v>
      </c>
      <c r="F150">
        <v>2007</v>
      </c>
      <c r="G150" t="s">
        <v>13</v>
      </c>
      <c r="H150" s="1" t="s">
        <v>34</v>
      </c>
    </row>
    <row r="151" spans="1:8">
      <c r="A151" t="s">
        <v>94</v>
      </c>
      <c r="B151" t="s">
        <v>154</v>
      </c>
      <c r="C151" t="s">
        <v>268</v>
      </c>
      <c r="D151" t="str">
        <f>MID(Tabla3[[#This Row],[NUMERO DE SERIE]],10,8)</f>
        <v>71094721</v>
      </c>
      <c r="E151" t="s">
        <v>164</v>
      </c>
      <c r="F151">
        <v>2007</v>
      </c>
      <c r="G151" t="s">
        <v>13</v>
      </c>
      <c r="H151" s="1" t="s">
        <v>34</v>
      </c>
    </row>
    <row r="152" spans="1:8">
      <c r="A152" t="s">
        <v>94</v>
      </c>
      <c r="B152" t="s">
        <v>154</v>
      </c>
      <c r="C152" t="s">
        <v>269</v>
      </c>
      <c r="D152" t="str">
        <f>MID(Tabla3[[#This Row],[NUMERO DE SERIE]],10,8)</f>
        <v>71087536</v>
      </c>
      <c r="E152" t="s">
        <v>164</v>
      </c>
      <c r="F152">
        <v>2007</v>
      </c>
      <c r="G152" t="s">
        <v>13</v>
      </c>
      <c r="H152" s="1" t="s">
        <v>34</v>
      </c>
    </row>
    <row r="153" spans="1:8">
      <c r="A153" t="s">
        <v>94</v>
      </c>
      <c r="B153" t="s">
        <v>154</v>
      </c>
      <c r="C153" t="s">
        <v>270</v>
      </c>
      <c r="D153" t="str">
        <f>MID(Tabla3[[#This Row],[NUMERO DE SERIE]],10,8)</f>
        <v>74002279</v>
      </c>
      <c r="E153" t="s">
        <v>164</v>
      </c>
      <c r="F153">
        <v>2007</v>
      </c>
      <c r="G153" t="s">
        <v>13</v>
      </c>
      <c r="H153" s="1" t="s">
        <v>34</v>
      </c>
    </row>
    <row r="154" spans="1:8">
      <c r="A154" t="s">
        <v>94</v>
      </c>
      <c r="B154" t="s">
        <v>154</v>
      </c>
      <c r="C154" t="s">
        <v>271</v>
      </c>
      <c r="D154" t="str">
        <f>MID(Tabla3[[#This Row],[NUMERO DE SERIE]],10,8)</f>
        <v>71186410</v>
      </c>
      <c r="E154" t="s">
        <v>164</v>
      </c>
      <c r="F154">
        <v>2007</v>
      </c>
      <c r="G154" t="s">
        <v>13</v>
      </c>
      <c r="H154" s="1" t="s">
        <v>34</v>
      </c>
    </row>
    <row r="155" spans="1:8">
      <c r="A155" t="s">
        <v>94</v>
      </c>
      <c r="B155" t="s">
        <v>154</v>
      </c>
      <c r="C155" t="s">
        <v>272</v>
      </c>
      <c r="D155" t="str">
        <f>MID(Tabla3[[#This Row],[NUMERO DE SERIE]],10,8)</f>
        <v>71082372</v>
      </c>
      <c r="E155" t="s">
        <v>164</v>
      </c>
      <c r="F155">
        <v>2007</v>
      </c>
      <c r="G155" t="s">
        <v>13</v>
      </c>
      <c r="H155" s="1" t="s">
        <v>34</v>
      </c>
    </row>
    <row r="156" spans="1:8">
      <c r="A156" t="s">
        <v>94</v>
      </c>
      <c r="B156" t="s">
        <v>154</v>
      </c>
      <c r="C156" t="s">
        <v>273</v>
      </c>
      <c r="D156" t="str">
        <f>MID(Tabla3[[#This Row],[NUMERO DE SERIE]],10,8)</f>
        <v>71118495</v>
      </c>
      <c r="E156" t="s">
        <v>164</v>
      </c>
      <c r="F156">
        <v>2007</v>
      </c>
      <c r="G156" t="s">
        <v>13</v>
      </c>
      <c r="H156" s="1" t="s">
        <v>34</v>
      </c>
    </row>
    <row r="157" spans="1:8">
      <c r="A157" t="s">
        <v>94</v>
      </c>
      <c r="B157" t="s">
        <v>154</v>
      </c>
      <c r="C157" t="s">
        <v>274</v>
      </c>
      <c r="D157" t="str">
        <f>MID(Tabla3[[#This Row],[NUMERO DE SERIE]],10,8)</f>
        <v>71056348</v>
      </c>
      <c r="E157" t="s">
        <v>164</v>
      </c>
      <c r="F157">
        <v>2007</v>
      </c>
      <c r="G157" t="s">
        <v>13</v>
      </c>
      <c r="H157" s="1" t="s">
        <v>34</v>
      </c>
    </row>
    <row r="158" spans="1:8">
      <c r="A158" t="s">
        <v>94</v>
      </c>
      <c r="B158" t="s">
        <v>154</v>
      </c>
      <c r="C158" t="s">
        <v>275</v>
      </c>
      <c r="D158" t="str">
        <f>MID(Tabla3[[#This Row],[NUMERO DE SERIE]],10,8)</f>
        <v>71156591</v>
      </c>
      <c r="E158" t="s">
        <v>164</v>
      </c>
      <c r="F158">
        <v>2007</v>
      </c>
      <c r="G158" t="s">
        <v>13</v>
      </c>
      <c r="H158" s="1" t="s">
        <v>34</v>
      </c>
    </row>
    <row r="159" spans="1:8">
      <c r="A159" t="s">
        <v>94</v>
      </c>
      <c r="B159" t="s">
        <v>154</v>
      </c>
      <c r="C159" t="s">
        <v>276</v>
      </c>
      <c r="D159" t="str">
        <f>MID(Tabla3[[#This Row],[NUMERO DE SERIE]],10,8)</f>
        <v>75095439</v>
      </c>
      <c r="E159" t="s">
        <v>156</v>
      </c>
      <c r="F159">
        <v>2007</v>
      </c>
      <c r="G159" t="s">
        <v>13</v>
      </c>
      <c r="H159" s="1" t="s">
        <v>34</v>
      </c>
    </row>
    <row r="160" spans="1:8">
      <c r="A160" t="s">
        <v>94</v>
      </c>
      <c r="B160" t="s">
        <v>154</v>
      </c>
      <c r="C160" t="s">
        <v>277</v>
      </c>
      <c r="D160" t="str">
        <f>MID(Tabla3[[#This Row],[NUMERO DE SERIE]],10,8)</f>
        <v>75137644</v>
      </c>
      <c r="E160" t="s">
        <v>156</v>
      </c>
      <c r="F160">
        <v>2007</v>
      </c>
      <c r="G160" t="s">
        <v>13</v>
      </c>
      <c r="H160" s="1" t="s">
        <v>34</v>
      </c>
    </row>
    <row r="161" spans="1:19">
      <c r="A161" t="s">
        <v>94</v>
      </c>
      <c r="B161" t="s">
        <v>154</v>
      </c>
      <c r="C161" t="s">
        <v>278</v>
      </c>
      <c r="D161" t="str">
        <f>MID(Tabla3[[#This Row],[NUMERO DE SERIE]],10,8)</f>
        <v>75078914</v>
      </c>
      <c r="E161" t="s">
        <v>156</v>
      </c>
      <c r="F161">
        <v>2007</v>
      </c>
      <c r="G161" t="s">
        <v>13</v>
      </c>
      <c r="H161" s="1" t="s">
        <v>34</v>
      </c>
    </row>
    <row r="162" spans="1:19">
      <c r="A162" t="s">
        <v>94</v>
      </c>
      <c r="B162" t="s">
        <v>154</v>
      </c>
      <c r="C162" t="s">
        <v>279</v>
      </c>
      <c r="D162" t="str">
        <f>MID(Tabla3[[#This Row],[NUMERO DE SERIE]],10,8)</f>
        <v>75061080</v>
      </c>
      <c r="E162" t="s">
        <v>156</v>
      </c>
      <c r="F162">
        <v>2007</v>
      </c>
      <c r="G162" t="s">
        <v>13</v>
      </c>
      <c r="H162" s="1" t="s">
        <v>34</v>
      </c>
    </row>
    <row r="163" spans="1:19">
      <c r="A163" t="s">
        <v>94</v>
      </c>
      <c r="B163" t="s">
        <v>154</v>
      </c>
      <c r="C163" t="s">
        <v>280</v>
      </c>
      <c r="D163" t="str">
        <f>MID(Tabla3[[#This Row],[NUMERO DE SERIE]],10,8)</f>
        <v>75078313</v>
      </c>
      <c r="E163" t="s">
        <v>156</v>
      </c>
      <c r="F163">
        <v>2007</v>
      </c>
      <c r="G163" t="s">
        <v>13</v>
      </c>
      <c r="H163" s="1" t="s">
        <v>34</v>
      </c>
    </row>
    <row r="164" spans="1:19">
      <c r="A164" t="s">
        <v>94</v>
      </c>
      <c r="B164" t="s">
        <v>154</v>
      </c>
      <c r="C164" t="s">
        <v>281</v>
      </c>
      <c r="D164" t="str">
        <f>MID(Tabla3[[#This Row],[NUMERO DE SERIE]],10,8)</f>
        <v>75125393</v>
      </c>
      <c r="E164" t="s">
        <v>156</v>
      </c>
      <c r="F164">
        <v>2007</v>
      </c>
      <c r="G164" t="s">
        <v>13</v>
      </c>
      <c r="H164" s="1" t="s">
        <v>34</v>
      </c>
    </row>
    <row r="165" spans="1:19">
      <c r="A165" t="s">
        <v>94</v>
      </c>
      <c r="B165" t="s">
        <v>154</v>
      </c>
      <c r="C165" t="s">
        <v>282</v>
      </c>
      <c r="D165" t="str">
        <f>MID(Tabla3[[#This Row],[NUMERO DE SERIE]],10,8)</f>
        <v>75108998</v>
      </c>
      <c r="E165" t="s">
        <v>156</v>
      </c>
      <c r="F165">
        <v>2007</v>
      </c>
      <c r="G165" t="s">
        <v>13</v>
      </c>
      <c r="H165" s="1" t="s">
        <v>34</v>
      </c>
    </row>
    <row r="166" spans="1:19">
      <c r="A166" t="s">
        <v>94</v>
      </c>
      <c r="B166" t="s">
        <v>154</v>
      </c>
      <c r="C166" t="s">
        <v>283</v>
      </c>
      <c r="D166" t="str">
        <f>MID(Tabla3[[#This Row],[NUMERO DE SERIE]],10,8)</f>
        <v>75051597</v>
      </c>
      <c r="E166" t="s">
        <v>156</v>
      </c>
      <c r="F166">
        <v>2007</v>
      </c>
      <c r="G166" t="s">
        <v>13</v>
      </c>
      <c r="H166" s="1" t="s">
        <v>34</v>
      </c>
    </row>
    <row r="167" spans="1:19">
      <c r="A167" t="s">
        <v>94</v>
      </c>
      <c r="B167" t="s">
        <v>154</v>
      </c>
      <c r="C167" t="s">
        <v>284</v>
      </c>
      <c r="D167" t="str">
        <f>MID(Tabla3[[#This Row],[NUMERO DE SERIE]],10,8)</f>
        <v>75123186</v>
      </c>
      <c r="E167" t="s">
        <v>156</v>
      </c>
      <c r="F167">
        <v>2007</v>
      </c>
      <c r="G167" t="s">
        <v>13</v>
      </c>
      <c r="H167" s="1" t="s">
        <v>34</v>
      </c>
    </row>
    <row r="168" spans="1:19">
      <c r="A168" t="s">
        <v>94</v>
      </c>
      <c r="B168" t="s">
        <v>154</v>
      </c>
      <c r="C168" t="s">
        <v>285</v>
      </c>
      <c r="D168" t="str">
        <f>MID(Tabla3[[#This Row],[NUMERO DE SERIE]],10,8)</f>
        <v>71161774</v>
      </c>
      <c r="E168" t="s">
        <v>164</v>
      </c>
      <c r="F168">
        <v>2007</v>
      </c>
      <c r="G168" t="s">
        <v>13</v>
      </c>
      <c r="H168" s="1" t="s">
        <v>34</v>
      </c>
    </row>
    <row r="169" spans="1:19">
      <c r="A169" t="s">
        <v>94</v>
      </c>
      <c r="B169" t="s">
        <v>154</v>
      </c>
      <c r="C169" t="s">
        <v>286</v>
      </c>
      <c r="D169" t="str">
        <f>MID(Tabla3[[#This Row],[NUMERO DE SERIE]],10,8)</f>
        <v>71178788</v>
      </c>
      <c r="E169" t="s">
        <v>164</v>
      </c>
      <c r="F169">
        <v>2007</v>
      </c>
      <c r="G169" t="s">
        <v>13</v>
      </c>
      <c r="H169" s="1" t="s">
        <v>34</v>
      </c>
    </row>
    <row r="170" spans="1:19">
      <c r="A170" t="s">
        <v>94</v>
      </c>
      <c r="B170" t="s">
        <v>154</v>
      </c>
      <c r="C170" t="s">
        <v>287</v>
      </c>
      <c r="D170" t="str">
        <f>MID(Tabla3[[#This Row],[NUMERO DE SERIE]],10,8)</f>
        <v>71107639</v>
      </c>
      <c r="E170" t="s">
        <v>164</v>
      </c>
      <c r="F170">
        <v>2007</v>
      </c>
      <c r="G170" t="s">
        <v>13</v>
      </c>
      <c r="H170" s="1" t="s">
        <v>34</v>
      </c>
    </row>
    <row r="171" spans="1:19">
      <c r="A171" t="s">
        <v>68</v>
      </c>
      <c r="B171" t="s">
        <v>154</v>
      </c>
      <c r="C171" t="s">
        <v>288</v>
      </c>
      <c r="D171" t="str">
        <f>MID(Tabla3[[#This Row],[NUMERO DE SERIE]],10,8)</f>
        <v>71116842</v>
      </c>
      <c r="E171" t="s">
        <v>164</v>
      </c>
      <c r="F171">
        <v>2007</v>
      </c>
      <c r="G171" t="s">
        <v>13</v>
      </c>
      <c r="H171" s="1" t="s">
        <v>9</v>
      </c>
      <c r="I171" s="14">
        <v>43407</v>
      </c>
      <c r="J171" s="12" t="s">
        <v>68</v>
      </c>
      <c r="K171" s="13">
        <v>2023</v>
      </c>
      <c r="L171" s="1" t="s">
        <v>74</v>
      </c>
      <c r="M171" s="15">
        <v>44894</v>
      </c>
      <c r="N171" t="s">
        <v>10</v>
      </c>
      <c r="O171" s="15">
        <v>45016</v>
      </c>
      <c r="Q171" t="s">
        <v>11</v>
      </c>
      <c r="R171" t="s">
        <v>38</v>
      </c>
      <c r="S171" t="s">
        <v>289</v>
      </c>
    </row>
    <row r="172" spans="1:19">
      <c r="A172" t="s">
        <v>94</v>
      </c>
      <c r="B172" t="s">
        <v>154</v>
      </c>
      <c r="C172" t="s">
        <v>290</v>
      </c>
      <c r="D172" t="str">
        <f>MID(Tabla3[[#This Row],[NUMERO DE SERIE]],10,8)</f>
        <v>71078953</v>
      </c>
      <c r="E172" t="s">
        <v>164</v>
      </c>
      <c r="F172">
        <v>2007</v>
      </c>
      <c r="G172" t="s">
        <v>13</v>
      </c>
      <c r="H172" s="1" t="s">
        <v>34</v>
      </c>
    </row>
    <row r="173" spans="1:19">
      <c r="A173" t="s">
        <v>94</v>
      </c>
      <c r="B173" t="s">
        <v>154</v>
      </c>
      <c r="C173" t="s">
        <v>291</v>
      </c>
      <c r="D173" t="str">
        <f>MID(Tabla3[[#This Row],[NUMERO DE SERIE]],10,8)</f>
        <v>71088570</v>
      </c>
      <c r="E173" t="s">
        <v>164</v>
      </c>
      <c r="F173">
        <v>2007</v>
      </c>
      <c r="G173" t="s">
        <v>13</v>
      </c>
      <c r="H173" s="1" t="s">
        <v>34</v>
      </c>
    </row>
    <row r="174" spans="1:19">
      <c r="A174" t="s">
        <v>94</v>
      </c>
      <c r="B174" t="s">
        <v>154</v>
      </c>
      <c r="C174" t="s">
        <v>292</v>
      </c>
      <c r="D174" t="str">
        <f>MID(Tabla3[[#This Row],[NUMERO DE SERIE]],10,8)</f>
        <v>71110213</v>
      </c>
      <c r="E174" t="s">
        <v>164</v>
      </c>
      <c r="F174">
        <v>2007</v>
      </c>
      <c r="G174" t="s">
        <v>13</v>
      </c>
      <c r="H174" s="1" t="s">
        <v>34</v>
      </c>
    </row>
    <row r="175" spans="1:19">
      <c r="A175" t="s">
        <v>94</v>
      </c>
      <c r="B175" t="s">
        <v>154</v>
      </c>
      <c r="C175" t="s">
        <v>293</v>
      </c>
      <c r="D175" t="str">
        <f>MID(Tabla3[[#This Row],[NUMERO DE SERIE]],10,8)</f>
        <v>74000516</v>
      </c>
      <c r="E175" t="s">
        <v>164</v>
      </c>
      <c r="F175">
        <v>2007</v>
      </c>
      <c r="G175" t="s">
        <v>13</v>
      </c>
      <c r="H175" s="1" t="s">
        <v>34</v>
      </c>
    </row>
    <row r="176" spans="1:19">
      <c r="A176" t="s">
        <v>94</v>
      </c>
      <c r="B176" t="s">
        <v>154</v>
      </c>
      <c r="C176" t="s">
        <v>294</v>
      </c>
      <c r="D176" t="str">
        <f>MID(Tabla3[[#This Row],[NUMERO DE SERIE]],10,8)</f>
        <v>71109244</v>
      </c>
      <c r="E176" t="s">
        <v>164</v>
      </c>
      <c r="F176">
        <v>2007</v>
      </c>
      <c r="G176" t="s">
        <v>13</v>
      </c>
      <c r="H176" s="1" t="s">
        <v>9</v>
      </c>
      <c r="I176" s="13" t="s">
        <v>98</v>
      </c>
      <c r="J176" s="12" t="s">
        <v>94</v>
      </c>
      <c r="K176" s="13">
        <v>2022</v>
      </c>
      <c r="L176" s="1" t="s">
        <v>72</v>
      </c>
      <c r="M176" s="15">
        <v>44895</v>
      </c>
      <c r="N176" t="s">
        <v>14</v>
      </c>
      <c r="Q176" t="s">
        <v>20</v>
      </c>
      <c r="R176" t="s">
        <v>46</v>
      </c>
      <c r="S176" t="s">
        <v>130</v>
      </c>
    </row>
    <row r="177" spans="1:19">
      <c r="A177" t="s">
        <v>94</v>
      </c>
      <c r="B177" t="s">
        <v>154</v>
      </c>
      <c r="C177" t="s">
        <v>295</v>
      </c>
      <c r="D177" t="str">
        <f>MID(Tabla3[[#This Row],[NUMERO DE SERIE]],10,8)</f>
        <v>71165799</v>
      </c>
      <c r="E177" t="s">
        <v>164</v>
      </c>
      <c r="F177">
        <v>2007</v>
      </c>
      <c r="G177" t="s">
        <v>13</v>
      </c>
      <c r="H177" s="1" t="s">
        <v>34</v>
      </c>
    </row>
    <row r="178" spans="1:19">
      <c r="A178" t="s">
        <v>94</v>
      </c>
      <c r="B178" t="s">
        <v>154</v>
      </c>
      <c r="C178" t="s">
        <v>296</v>
      </c>
      <c r="D178" t="str">
        <f>MID(Tabla3[[#This Row],[NUMERO DE SERIE]],10,8)</f>
        <v>65023557</v>
      </c>
      <c r="E178" t="s">
        <v>156</v>
      </c>
      <c r="F178">
        <v>2006</v>
      </c>
      <c r="G178" t="s">
        <v>13</v>
      </c>
      <c r="H178" s="1" t="s">
        <v>34</v>
      </c>
    </row>
    <row r="179" spans="1:19">
      <c r="A179" t="s">
        <v>94</v>
      </c>
      <c r="B179" t="s">
        <v>154</v>
      </c>
      <c r="C179" t="s">
        <v>297</v>
      </c>
      <c r="D179" t="str">
        <f>MID(Tabla3[[#This Row],[NUMERO DE SERIE]],10,8)</f>
        <v>65020569</v>
      </c>
      <c r="E179" t="s">
        <v>156</v>
      </c>
      <c r="F179">
        <v>2006</v>
      </c>
      <c r="G179" t="s">
        <v>13</v>
      </c>
      <c r="H179" s="1" t="s">
        <v>34</v>
      </c>
    </row>
    <row r="180" spans="1:19">
      <c r="A180" t="s">
        <v>94</v>
      </c>
      <c r="B180" t="s">
        <v>298</v>
      </c>
      <c r="C180" t="s">
        <v>299</v>
      </c>
      <c r="D180" t="str">
        <f>MID(Tabla3[[#This Row],[NUMERO DE SERIE]],10,8)</f>
        <v>LP135828</v>
      </c>
      <c r="E180" t="s">
        <v>300</v>
      </c>
      <c r="F180">
        <v>2020</v>
      </c>
      <c r="G180" t="s">
        <v>13</v>
      </c>
      <c r="H180" s="1" t="s">
        <v>9</v>
      </c>
      <c r="I180" s="13" t="s">
        <v>98</v>
      </c>
      <c r="J180" s="12" t="s">
        <v>94</v>
      </c>
      <c r="K180" s="13">
        <v>2022</v>
      </c>
      <c r="L180" s="1" t="s">
        <v>74</v>
      </c>
      <c r="M180" s="15">
        <v>44894</v>
      </c>
      <c r="N180" t="s">
        <v>301</v>
      </c>
      <c r="Q180" t="s">
        <v>15</v>
      </c>
      <c r="R180" t="s">
        <v>60</v>
      </c>
      <c r="S180" t="s">
        <v>302</v>
      </c>
    </row>
    <row r="181" spans="1:19" ht="29.1">
      <c r="A181" t="s">
        <v>94</v>
      </c>
      <c r="B181" t="s">
        <v>298</v>
      </c>
      <c r="C181" t="s">
        <v>303</v>
      </c>
      <c r="D181" t="str">
        <f>MID(Tabla3[[#This Row],[NUMERO DE SERIE]],10,8)</f>
        <v>LP015383</v>
      </c>
      <c r="E181" t="s">
        <v>300</v>
      </c>
      <c r="F181">
        <v>2020</v>
      </c>
      <c r="G181" t="s">
        <v>13</v>
      </c>
      <c r="H181" s="1" t="s">
        <v>22</v>
      </c>
    </row>
    <row r="182" spans="1:19">
      <c r="A182" t="s">
        <v>94</v>
      </c>
      <c r="B182" t="s">
        <v>298</v>
      </c>
      <c r="C182" t="s">
        <v>304</v>
      </c>
      <c r="D182" t="str">
        <f>MID(Tabla3[[#This Row],[NUMERO DE SERIE]],10,8)</f>
        <v>LP044469</v>
      </c>
      <c r="E182" t="s">
        <v>300</v>
      </c>
      <c r="F182">
        <v>2020</v>
      </c>
      <c r="G182" t="s">
        <v>13</v>
      </c>
      <c r="H182" s="1" t="s">
        <v>9</v>
      </c>
      <c r="I182" s="14">
        <v>44355</v>
      </c>
      <c r="J182" s="12" t="s">
        <v>94</v>
      </c>
      <c r="K182" s="13">
        <v>2022</v>
      </c>
      <c r="L182" s="1" t="s">
        <v>72</v>
      </c>
      <c r="M182" s="15">
        <v>44895</v>
      </c>
      <c r="N182" t="s">
        <v>10</v>
      </c>
      <c r="Q182" t="s">
        <v>25</v>
      </c>
      <c r="R182" t="s">
        <v>53</v>
      </c>
      <c r="S182" t="s">
        <v>305</v>
      </c>
    </row>
    <row r="183" spans="1:19">
      <c r="A183" t="s">
        <v>94</v>
      </c>
      <c r="B183" t="s">
        <v>298</v>
      </c>
      <c r="C183" t="s">
        <v>306</v>
      </c>
      <c r="D183" t="str">
        <f>MID(Tabla3[[#This Row],[NUMERO DE SERIE]],10,8)</f>
        <v>LP071131</v>
      </c>
      <c r="E183" t="s">
        <v>300</v>
      </c>
      <c r="F183">
        <v>2020</v>
      </c>
      <c r="G183" t="s">
        <v>13</v>
      </c>
      <c r="H183" s="1" t="s">
        <v>9</v>
      </c>
      <c r="I183" s="14">
        <v>44722</v>
      </c>
      <c r="J183" s="12" t="s">
        <v>94</v>
      </c>
      <c r="K183" s="13">
        <v>2022</v>
      </c>
      <c r="L183" s="1" t="s">
        <v>74</v>
      </c>
      <c r="M183" s="15">
        <v>44894</v>
      </c>
      <c r="N183" t="s">
        <v>10</v>
      </c>
      <c r="Q183" t="s">
        <v>25</v>
      </c>
      <c r="R183" t="s">
        <v>53</v>
      </c>
      <c r="S183" t="s">
        <v>307</v>
      </c>
    </row>
    <row r="184" spans="1:19">
      <c r="A184" t="s">
        <v>94</v>
      </c>
      <c r="B184" t="s">
        <v>298</v>
      </c>
      <c r="C184" t="s">
        <v>308</v>
      </c>
      <c r="D184" t="str">
        <f>MID(Tabla3[[#This Row],[NUMERO DE SERIE]],10,8)</f>
        <v>LP098080</v>
      </c>
      <c r="E184" t="s">
        <v>300</v>
      </c>
      <c r="F184">
        <v>2020</v>
      </c>
      <c r="G184" t="s">
        <v>13</v>
      </c>
      <c r="H184" s="1" t="s">
        <v>9</v>
      </c>
      <c r="I184" s="14">
        <v>44729</v>
      </c>
      <c r="J184" s="12" t="s">
        <v>94</v>
      </c>
      <c r="K184" s="13">
        <v>2022</v>
      </c>
      <c r="L184" s="1" t="s">
        <v>73</v>
      </c>
      <c r="M184" s="15">
        <v>44890</v>
      </c>
      <c r="N184" s="17" t="s">
        <v>83</v>
      </c>
      <c r="Q184" t="s">
        <v>25</v>
      </c>
      <c r="R184" t="s">
        <v>29</v>
      </c>
      <c r="S184" t="s">
        <v>309</v>
      </c>
    </row>
    <row r="185" spans="1:19">
      <c r="A185" t="s">
        <v>94</v>
      </c>
      <c r="B185" t="s">
        <v>298</v>
      </c>
      <c r="C185" t="s">
        <v>310</v>
      </c>
      <c r="D185" t="str">
        <f>MID(Tabla3[[#This Row],[NUMERO DE SERIE]],10,8)</f>
        <v>LP034865</v>
      </c>
      <c r="E185" t="s">
        <v>300</v>
      </c>
      <c r="F185">
        <v>2020</v>
      </c>
      <c r="G185" t="s">
        <v>13</v>
      </c>
      <c r="H185" s="1" t="s">
        <v>9</v>
      </c>
      <c r="I185" s="13" t="s">
        <v>98</v>
      </c>
      <c r="J185" s="12" t="s">
        <v>94</v>
      </c>
      <c r="K185" s="13">
        <v>2022</v>
      </c>
      <c r="L185" s="1" t="s">
        <v>72</v>
      </c>
      <c r="M185" s="15">
        <v>44895</v>
      </c>
      <c r="N185" t="s">
        <v>14</v>
      </c>
      <c r="Q185" t="s">
        <v>20</v>
      </c>
      <c r="R185" t="s">
        <v>46</v>
      </c>
      <c r="S185" t="s">
        <v>103</v>
      </c>
    </row>
    <row r="186" spans="1:19">
      <c r="A186" t="s">
        <v>68</v>
      </c>
      <c r="B186" t="s">
        <v>298</v>
      </c>
      <c r="C186" t="s">
        <v>311</v>
      </c>
      <c r="D186" t="str">
        <f>MID(Tabla3[[#This Row],[NUMERO DE SERIE]],10,8)</f>
        <v>LP070989</v>
      </c>
      <c r="E186" t="s">
        <v>300</v>
      </c>
      <c r="F186">
        <v>2020</v>
      </c>
      <c r="G186" t="s">
        <v>13</v>
      </c>
      <c r="H186" s="1" t="s">
        <v>9</v>
      </c>
      <c r="I186" s="13" t="s">
        <v>312</v>
      </c>
      <c r="J186" s="12" t="s">
        <v>68</v>
      </c>
      <c r="K186" s="13">
        <v>2023</v>
      </c>
      <c r="L186" s="1" t="s">
        <v>74</v>
      </c>
      <c r="M186" s="15">
        <v>44894</v>
      </c>
      <c r="N186" t="s">
        <v>10</v>
      </c>
      <c r="O186" s="15">
        <v>45016</v>
      </c>
      <c r="Q186" t="s">
        <v>11</v>
      </c>
      <c r="R186" t="s">
        <v>44</v>
      </c>
      <c r="S186" t="s">
        <v>313</v>
      </c>
    </row>
    <row r="187" spans="1:19">
      <c r="A187" t="s">
        <v>68</v>
      </c>
      <c r="B187" t="s">
        <v>298</v>
      </c>
      <c r="C187" t="s">
        <v>314</v>
      </c>
      <c r="D187" t="str">
        <f>MID(Tabla3[[#This Row],[NUMERO DE SERIE]],10,8)</f>
        <v>LP023003</v>
      </c>
      <c r="E187" t="s">
        <v>300</v>
      </c>
      <c r="F187">
        <v>2020</v>
      </c>
      <c r="G187" t="s">
        <v>13</v>
      </c>
      <c r="H187" s="1" t="s">
        <v>9</v>
      </c>
      <c r="I187" s="14">
        <v>44607</v>
      </c>
      <c r="J187" s="12" t="s">
        <v>68</v>
      </c>
      <c r="K187" s="13">
        <v>2023</v>
      </c>
      <c r="L187" s="1" t="s">
        <v>73</v>
      </c>
      <c r="M187" s="15">
        <v>44890</v>
      </c>
      <c r="N187" t="s">
        <v>10</v>
      </c>
      <c r="O187" s="15">
        <v>45016</v>
      </c>
      <c r="Q187" t="s">
        <v>20</v>
      </c>
      <c r="R187" t="s">
        <v>16</v>
      </c>
      <c r="S187" t="s">
        <v>315</v>
      </c>
    </row>
    <row r="188" spans="1:19">
      <c r="A188" t="s">
        <v>94</v>
      </c>
      <c r="B188" t="s">
        <v>298</v>
      </c>
      <c r="C188" t="s">
        <v>316</v>
      </c>
      <c r="D188" t="str">
        <f>MID(Tabla3[[#This Row],[NUMERO DE SERIE]],10,8)</f>
        <v>LP024372</v>
      </c>
      <c r="E188" t="s">
        <v>300</v>
      </c>
      <c r="F188">
        <v>2020</v>
      </c>
      <c r="G188" t="s">
        <v>13</v>
      </c>
      <c r="H188" s="1" t="s">
        <v>9</v>
      </c>
      <c r="I188" s="14">
        <v>44584</v>
      </c>
      <c r="J188" s="12" t="s">
        <v>94</v>
      </c>
      <c r="K188" s="13">
        <v>2022</v>
      </c>
      <c r="L188" s="1" t="s">
        <v>72</v>
      </c>
      <c r="M188" s="15">
        <v>44895</v>
      </c>
      <c r="N188" t="s">
        <v>31</v>
      </c>
      <c r="Q188" t="s">
        <v>25</v>
      </c>
      <c r="R188" t="s">
        <v>53</v>
      </c>
      <c r="S188" t="s">
        <v>317</v>
      </c>
    </row>
    <row r="189" spans="1:19">
      <c r="A189" t="s">
        <v>94</v>
      </c>
      <c r="B189" t="s">
        <v>298</v>
      </c>
      <c r="C189" t="s">
        <v>318</v>
      </c>
      <c r="D189" t="str">
        <f>MID(Tabla3[[#This Row],[NUMERO DE SERIE]],10,8)</f>
        <v>LP046431</v>
      </c>
      <c r="E189" t="s">
        <v>300</v>
      </c>
      <c r="F189">
        <v>2020</v>
      </c>
      <c r="G189" t="s">
        <v>13</v>
      </c>
      <c r="H189" s="1" t="s">
        <v>9</v>
      </c>
      <c r="I189" s="14">
        <v>44268</v>
      </c>
      <c r="J189" s="12" t="s">
        <v>94</v>
      </c>
      <c r="K189" s="13">
        <v>2022</v>
      </c>
      <c r="L189" s="1" t="s">
        <v>74</v>
      </c>
      <c r="M189" s="15">
        <v>44894</v>
      </c>
      <c r="N189" t="s">
        <v>10</v>
      </c>
      <c r="Q189" t="s">
        <v>25</v>
      </c>
      <c r="R189" t="s">
        <v>40</v>
      </c>
      <c r="S189" t="s">
        <v>142</v>
      </c>
    </row>
    <row r="190" spans="1:19">
      <c r="A190" t="s">
        <v>68</v>
      </c>
      <c r="B190" t="s">
        <v>298</v>
      </c>
      <c r="C190" t="s">
        <v>319</v>
      </c>
      <c r="D190" t="str">
        <f>MID(Tabla3[[#This Row],[NUMERO DE SERIE]],10,8)</f>
        <v>LP020101</v>
      </c>
      <c r="E190" t="s">
        <v>300</v>
      </c>
      <c r="F190">
        <v>2020</v>
      </c>
      <c r="G190" t="s">
        <v>13</v>
      </c>
      <c r="H190" s="1" t="s">
        <v>9</v>
      </c>
      <c r="I190" s="13" t="s">
        <v>98</v>
      </c>
      <c r="J190" s="12" t="s">
        <v>68</v>
      </c>
      <c r="K190" s="13">
        <v>2023</v>
      </c>
      <c r="L190" s="1" t="s">
        <v>73</v>
      </c>
      <c r="M190" s="15">
        <v>44890</v>
      </c>
      <c r="N190" t="s">
        <v>10</v>
      </c>
      <c r="O190" s="15">
        <v>45016</v>
      </c>
      <c r="Q190" t="s">
        <v>11</v>
      </c>
      <c r="R190" t="s">
        <v>320</v>
      </c>
      <c r="S190" t="s">
        <v>321</v>
      </c>
    </row>
    <row r="191" spans="1:19">
      <c r="A191" t="s">
        <v>68</v>
      </c>
      <c r="B191" t="s">
        <v>298</v>
      </c>
      <c r="C191" t="s">
        <v>322</v>
      </c>
      <c r="D191" t="str">
        <f>MID(Tabla3[[#This Row],[NUMERO DE SERIE]],10,8)</f>
        <v>LP121998</v>
      </c>
      <c r="E191" t="s">
        <v>300</v>
      </c>
      <c r="F191">
        <v>2020</v>
      </c>
      <c r="G191" t="s">
        <v>13</v>
      </c>
      <c r="H191" s="1" t="s">
        <v>9</v>
      </c>
      <c r="I191" s="14">
        <v>44656</v>
      </c>
      <c r="J191" s="12" t="s">
        <v>68</v>
      </c>
      <c r="K191" s="13">
        <v>2023</v>
      </c>
      <c r="L191" s="1" t="s">
        <v>72</v>
      </c>
      <c r="M191" s="15">
        <v>44895</v>
      </c>
      <c r="N191" t="s">
        <v>31</v>
      </c>
      <c r="Q191" t="s">
        <v>11</v>
      </c>
      <c r="R191" t="s">
        <v>53</v>
      </c>
      <c r="S191" t="s">
        <v>323</v>
      </c>
    </row>
    <row r="192" spans="1:19">
      <c r="A192" t="s">
        <v>68</v>
      </c>
      <c r="B192" t="s">
        <v>298</v>
      </c>
      <c r="C192" t="s">
        <v>324</v>
      </c>
      <c r="D192" t="str">
        <f>MID(Tabla3[[#This Row],[NUMERO DE SERIE]],10,8)</f>
        <v>LP050942</v>
      </c>
      <c r="E192" t="s">
        <v>300</v>
      </c>
      <c r="F192">
        <v>2020</v>
      </c>
      <c r="G192" t="s">
        <v>13</v>
      </c>
      <c r="H192" s="1" t="s">
        <v>9</v>
      </c>
      <c r="I192" s="14">
        <v>44428</v>
      </c>
      <c r="J192" s="12" t="s">
        <v>68</v>
      </c>
      <c r="K192" s="13">
        <v>2023</v>
      </c>
      <c r="L192" s="1" t="s">
        <v>74</v>
      </c>
      <c r="M192" s="15">
        <v>44894</v>
      </c>
      <c r="N192" t="s">
        <v>10</v>
      </c>
      <c r="O192" s="15">
        <v>45016</v>
      </c>
      <c r="Q192" t="s">
        <v>11</v>
      </c>
      <c r="R192" t="s">
        <v>44</v>
      </c>
      <c r="S192" t="s">
        <v>325</v>
      </c>
    </row>
    <row r="193" spans="1:19">
      <c r="A193" t="s">
        <v>94</v>
      </c>
      <c r="B193" t="s">
        <v>298</v>
      </c>
      <c r="C193" t="s">
        <v>326</v>
      </c>
      <c r="D193" t="str">
        <f>MID(Tabla3[[#This Row],[NUMERO DE SERIE]],10,8)</f>
        <v>LP077588</v>
      </c>
      <c r="E193" t="s">
        <v>300</v>
      </c>
      <c r="F193">
        <v>2020</v>
      </c>
      <c r="G193" t="s">
        <v>13</v>
      </c>
      <c r="H193" s="1" t="s">
        <v>9</v>
      </c>
      <c r="I193" s="14">
        <v>43976</v>
      </c>
      <c r="J193" s="12" t="s">
        <v>94</v>
      </c>
      <c r="K193" s="13">
        <v>2022</v>
      </c>
      <c r="L193" s="1" t="s">
        <v>73</v>
      </c>
      <c r="M193" s="15">
        <v>44890</v>
      </c>
      <c r="N193" t="s">
        <v>301</v>
      </c>
      <c r="Q193" t="s">
        <v>15</v>
      </c>
      <c r="R193" t="s">
        <v>54</v>
      </c>
      <c r="S193" t="s">
        <v>54</v>
      </c>
    </row>
    <row r="194" spans="1:19">
      <c r="A194" t="s">
        <v>68</v>
      </c>
      <c r="B194" t="s">
        <v>298</v>
      </c>
      <c r="C194" t="s">
        <v>327</v>
      </c>
      <c r="D194" t="str">
        <f>MID(Tabla3[[#This Row],[NUMERO DE SERIE]],10,8)</f>
        <v>LP127518</v>
      </c>
      <c r="E194" t="s">
        <v>300</v>
      </c>
      <c r="F194">
        <v>2020</v>
      </c>
      <c r="G194" t="s">
        <v>13</v>
      </c>
      <c r="H194" s="1" t="s">
        <v>9</v>
      </c>
      <c r="I194" s="13" t="s">
        <v>98</v>
      </c>
      <c r="J194" s="12" t="s">
        <v>68</v>
      </c>
      <c r="K194" s="13">
        <v>2023</v>
      </c>
      <c r="L194" s="1" t="s">
        <v>72</v>
      </c>
      <c r="M194" s="15">
        <v>44895</v>
      </c>
      <c r="N194" t="s">
        <v>10</v>
      </c>
      <c r="Q194" t="s">
        <v>11</v>
      </c>
      <c r="R194" t="s">
        <v>40</v>
      </c>
      <c r="S194" t="s">
        <v>109</v>
      </c>
    </row>
    <row r="195" spans="1:19">
      <c r="A195" t="s">
        <v>94</v>
      </c>
      <c r="B195" t="s">
        <v>298</v>
      </c>
      <c r="C195" t="s">
        <v>328</v>
      </c>
      <c r="D195" t="str">
        <f>MID(Tabla3[[#This Row],[NUMERO DE SERIE]],10,8)</f>
        <v>LP016167</v>
      </c>
      <c r="E195" t="s">
        <v>300</v>
      </c>
      <c r="F195">
        <v>2020</v>
      </c>
      <c r="G195" t="s">
        <v>13</v>
      </c>
      <c r="H195" s="1" t="s">
        <v>9</v>
      </c>
      <c r="I195" s="14">
        <v>43880</v>
      </c>
      <c r="J195" s="12" t="s">
        <v>94</v>
      </c>
      <c r="K195" s="13">
        <v>2022</v>
      </c>
      <c r="L195" s="1" t="s">
        <v>74</v>
      </c>
      <c r="M195" s="15">
        <v>44895</v>
      </c>
      <c r="N195" t="s">
        <v>10</v>
      </c>
      <c r="Q195" t="s">
        <v>15</v>
      </c>
      <c r="R195" t="s">
        <v>60</v>
      </c>
      <c r="S195" t="s">
        <v>329</v>
      </c>
    </row>
    <row r="196" spans="1:19" ht="29.1">
      <c r="A196" t="s">
        <v>94</v>
      </c>
      <c r="B196" t="s">
        <v>298</v>
      </c>
      <c r="C196" t="s">
        <v>330</v>
      </c>
      <c r="D196" t="str">
        <f>MID(Tabla3[[#This Row],[NUMERO DE SERIE]],10,8)</f>
        <v>LP034068</v>
      </c>
      <c r="E196" t="s">
        <v>300</v>
      </c>
      <c r="F196">
        <v>2020</v>
      </c>
      <c r="G196" t="s">
        <v>13</v>
      </c>
      <c r="H196" s="1" t="s">
        <v>22</v>
      </c>
    </row>
    <row r="197" spans="1:19">
      <c r="A197" t="s">
        <v>94</v>
      </c>
      <c r="B197" t="s">
        <v>298</v>
      </c>
      <c r="C197" t="s">
        <v>331</v>
      </c>
      <c r="D197" t="str">
        <f>MID(Tabla3[[#This Row],[NUMERO DE SERIE]],10,8)</f>
        <v>LP036211</v>
      </c>
      <c r="E197" t="s">
        <v>300</v>
      </c>
      <c r="F197">
        <v>2020</v>
      </c>
      <c r="G197" t="s">
        <v>13</v>
      </c>
      <c r="H197" s="1" t="s">
        <v>9</v>
      </c>
      <c r="I197" s="14">
        <v>44281</v>
      </c>
      <c r="J197" s="12" t="s">
        <v>94</v>
      </c>
      <c r="K197" s="13">
        <v>2022</v>
      </c>
      <c r="L197" s="1" t="s">
        <v>72</v>
      </c>
      <c r="M197" s="15">
        <v>44895</v>
      </c>
      <c r="N197" t="s">
        <v>18</v>
      </c>
      <c r="Q197" t="s">
        <v>15</v>
      </c>
      <c r="R197" t="s">
        <v>56</v>
      </c>
      <c r="S197" t="s">
        <v>332</v>
      </c>
    </row>
    <row r="198" spans="1:19" ht="29.1">
      <c r="A198" t="s">
        <v>94</v>
      </c>
      <c r="B198" t="s">
        <v>298</v>
      </c>
      <c r="C198" t="s">
        <v>333</v>
      </c>
      <c r="D198" t="str">
        <f>MID(Tabla3[[#This Row],[NUMERO DE SERIE]],10,8)</f>
        <v>LP145488</v>
      </c>
      <c r="E198" t="s">
        <v>300</v>
      </c>
      <c r="F198">
        <v>2020</v>
      </c>
      <c r="G198" t="s">
        <v>13</v>
      </c>
      <c r="H198" s="1" t="s">
        <v>22</v>
      </c>
    </row>
    <row r="199" spans="1:19">
      <c r="A199" t="s">
        <v>94</v>
      </c>
      <c r="B199" t="s">
        <v>298</v>
      </c>
      <c r="C199" t="s">
        <v>334</v>
      </c>
      <c r="D199" t="str">
        <f>MID(Tabla3[[#This Row],[NUMERO DE SERIE]],10,8)</f>
        <v>LP114686</v>
      </c>
      <c r="E199" t="s">
        <v>300</v>
      </c>
      <c r="F199">
        <v>2020</v>
      </c>
      <c r="G199" t="s">
        <v>13</v>
      </c>
      <c r="H199" s="1" t="s">
        <v>9</v>
      </c>
      <c r="I199" s="14">
        <v>44744</v>
      </c>
      <c r="J199" s="12" t="s">
        <v>94</v>
      </c>
      <c r="K199" s="13">
        <v>2022</v>
      </c>
      <c r="L199" s="1" t="s">
        <v>73</v>
      </c>
      <c r="M199" s="15">
        <v>44890</v>
      </c>
      <c r="N199" t="s">
        <v>10</v>
      </c>
      <c r="Q199" t="s">
        <v>25</v>
      </c>
      <c r="R199" t="s">
        <v>40</v>
      </c>
      <c r="S199" t="s">
        <v>335</v>
      </c>
    </row>
    <row r="200" spans="1:19">
      <c r="A200" t="s">
        <v>68</v>
      </c>
      <c r="B200" t="s">
        <v>298</v>
      </c>
      <c r="C200" t="s">
        <v>336</v>
      </c>
      <c r="D200" t="str">
        <f>MID(Tabla3[[#This Row],[NUMERO DE SERIE]],10,8)</f>
        <v>LP004103</v>
      </c>
      <c r="E200" t="s">
        <v>300</v>
      </c>
      <c r="F200">
        <v>2020</v>
      </c>
      <c r="G200" t="s">
        <v>13</v>
      </c>
      <c r="H200" s="1" t="s">
        <v>9</v>
      </c>
      <c r="I200" s="14">
        <v>44404</v>
      </c>
      <c r="J200" s="12" t="s">
        <v>68</v>
      </c>
      <c r="K200" s="13">
        <v>2023</v>
      </c>
      <c r="L200" s="1" t="s">
        <v>72</v>
      </c>
      <c r="M200" s="15">
        <v>44895</v>
      </c>
      <c r="N200" t="s">
        <v>10</v>
      </c>
      <c r="Q200" t="s">
        <v>11</v>
      </c>
      <c r="R200" t="s">
        <v>40</v>
      </c>
      <c r="S200" t="s">
        <v>109</v>
      </c>
    </row>
    <row r="201" spans="1:19" ht="29.1">
      <c r="A201" t="s">
        <v>94</v>
      </c>
      <c r="B201" t="s">
        <v>298</v>
      </c>
      <c r="C201" t="s">
        <v>337</v>
      </c>
      <c r="D201" t="str">
        <f>MID(Tabla3[[#This Row],[NUMERO DE SERIE]],10,8)</f>
        <v>LP070716</v>
      </c>
      <c r="E201" t="s">
        <v>300</v>
      </c>
      <c r="F201">
        <v>2020</v>
      </c>
      <c r="G201" t="s">
        <v>13</v>
      </c>
      <c r="H201" s="1" t="s">
        <v>22</v>
      </c>
    </row>
    <row r="202" spans="1:19">
      <c r="A202" t="s">
        <v>94</v>
      </c>
      <c r="B202" t="s">
        <v>298</v>
      </c>
      <c r="C202" t="s">
        <v>338</v>
      </c>
      <c r="D202" t="str">
        <f>MID(Tabla3[[#This Row],[NUMERO DE SERIE]],10,8)</f>
        <v>LP093106</v>
      </c>
      <c r="E202" t="s">
        <v>300</v>
      </c>
      <c r="F202">
        <v>2020</v>
      </c>
      <c r="G202" t="s">
        <v>13</v>
      </c>
      <c r="H202" s="1" t="s">
        <v>34</v>
      </c>
    </row>
    <row r="203" spans="1:19">
      <c r="A203" t="s">
        <v>94</v>
      </c>
      <c r="B203" t="s">
        <v>298</v>
      </c>
      <c r="C203" t="s">
        <v>339</v>
      </c>
      <c r="D203" t="str">
        <f>MID(Tabla3[[#This Row],[NUMERO DE SERIE]],10,8)</f>
        <v>LP120005</v>
      </c>
      <c r="E203" t="s">
        <v>300</v>
      </c>
      <c r="F203">
        <v>2020</v>
      </c>
      <c r="G203" t="s">
        <v>13</v>
      </c>
      <c r="H203" s="1" t="s">
        <v>9</v>
      </c>
      <c r="I203" s="14">
        <v>44798</v>
      </c>
      <c r="J203" s="12" t="s">
        <v>94</v>
      </c>
      <c r="K203" s="13">
        <v>2022</v>
      </c>
      <c r="L203" s="1" t="s">
        <v>72</v>
      </c>
      <c r="M203" s="15">
        <v>44895</v>
      </c>
      <c r="N203" t="s">
        <v>10</v>
      </c>
      <c r="Q203" t="s">
        <v>25</v>
      </c>
      <c r="R203" t="s">
        <v>29</v>
      </c>
      <c r="S203" t="s">
        <v>340</v>
      </c>
    </row>
    <row r="204" spans="1:19">
      <c r="A204" t="s">
        <v>94</v>
      </c>
      <c r="B204" t="s">
        <v>298</v>
      </c>
      <c r="C204" t="s">
        <v>341</v>
      </c>
      <c r="D204" t="str">
        <f>MID(Tabla3[[#This Row],[NUMERO DE SERIE]],10,8)</f>
        <v>LP076497</v>
      </c>
      <c r="E204" t="s">
        <v>300</v>
      </c>
      <c r="F204">
        <v>2020</v>
      </c>
      <c r="G204" t="s">
        <v>13</v>
      </c>
      <c r="H204" s="1" t="s">
        <v>9</v>
      </c>
      <c r="I204" s="14">
        <v>44726</v>
      </c>
      <c r="J204" s="12" t="s">
        <v>94</v>
      </c>
      <c r="K204" s="13">
        <v>2022</v>
      </c>
      <c r="L204" s="1" t="s">
        <v>74</v>
      </c>
      <c r="M204" s="15">
        <v>44895</v>
      </c>
      <c r="N204" t="s">
        <v>10</v>
      </c>
      <c r="Q204" t="s">
        <v>25</v>
      </c>
      <c r="R204" t="s">
        <v>29</v>
      </c>
      <c r="S204" t="s">
        <v>342</v>
      </c>
    </row>
    <row r="205" spans="1:19">
      <c r="A205" t="s">
        <v>94</v>
      </c>
      <c r="B205" t="s">
        <v>298</v>
      </c>
      <c r="C205" t="s">
        <v>343</v>
      </c>
      <c r="D205" t="str">
        <f>MID(Tabla3[[#This Row],[NUMERO DE SERIE]],10,8)</f>
        <v>LP022383</v>
      </c>
      <c r="E205" t="s">
        <v>300</v>
      </c>
      <c r="F205">
        <v>2020</v>
      </c>
      <c r="G205" t="s">
        <v>13</v>
      </c>
      <c r="H205" s="1" t="s">
        <v>9</v>
      </c>
      <c r="I205" s="14">
        <v>44702</v>
      </c>
      <c r="J205" s="12" t="s">
        <v>94</v>
      </c>
      <c r="K205" s="13">
        <v>2022</v>
      </c>
      <c r="L205" s="1" t="s">
        <v>73</v>
      </c>
      <c r="M205" s="15">
        <v>44890</v>
      </c>
      <c r="N205" t="s">
        <v>344</v>
      </c>
      <c r="Q205" s="16" t="s">
        <v>25</v>
      </c>
      <c r="R205" t="s">
        <v>29</v>
      </c>
      <c r="S205" t="s">
        <v>345</v>
      </c>
    </row>
    <row r="206" spans="1:19">
      <c r="A206" t="s">
        <v>94</v>
      </c>
      <c r="B206" t="s">
        <v>298</v>
      </c>
      <c r="C206" t="s">
        <v>346</v>
      </c>
      <c r="D206" t="str">
        <f>MID(Tabla3[[#This Row],[NUMERO DE SERIE]],10,8)</f>
        <v>LP014728</v>
      </c>
      <c r="E206" t="s">
        <v>300</v>
      </c>
      <c r="F206">
        <v>2020</v>
      </c>
      <c r="G206" t="s">
        <v>9</v>
      </c>
      <c r="H206" s="1" t="s">
        <v>9</v>
      </c>
      <c r="I206" s="14">
        <v>44862</v>
      </c>
      <c r="J206" s="12" t="s">
        <v>94</v>
      </c>
      <c r="K206" s="13">
        <v>2022</v>
      </c>
      <c r="L206" s="1" t="s">
        <v>72</v>
      </c>
      <c r="M206" s="15">
        <v>44895</v>
      </c>
      <c r="N206" t="s">
        <v>10</v>
      </c>
      <c r="Q206" t="s">
        <v>25</v>
      </c>
      <c r="R206" t="s">
        <v>29</v>
      </c>
      <c r="S206" t="s">
        <v>347</v>
      </c>
    </row>
    <row r="207" spans="1:19">
      <c r="A207" t="s">
        <v>94</v>
      </c>
      <c r="B207" t="s">
        <v>298</v>
      </c>
      <c r="C207" t="s">
        <v>348</v>
      </c>
      <c r="D207" t="str">
        <f>MID(Tabla3[[#This Row],[NUMERO DE SERIE]],10,8)</f>
        <v>LP033739</v>
      </c>
      <c r="E207" t="s">
        <v>300</v>
      </c>
      <c r="F207">
        <v>2020</v>
      </c>
      <c r="G207" t="s">
        <v>9</v>
      </c>
      <c r="H207" s="1" t="s">
        <v>9</v>
      </c>
      <c r="I207" s="14">
        <v>44862</v>
      </c>
      <c r="J207" s="12" t="s">
        <v>94</v>
      </c>
      <c r="K207" s="13">
        <v>2022</v>
      </c>
      <c r="L207" s="1" t="s">
        <v>74</v>
      </c>
      <c r="M207" s="15">
        <v>44895</v>
      </c>
      <c r="N207" t="s">
        <v>10</v>
      </c>
      <c r="Q207" t="s">
        <v>25</v>
      </c>
      <c r="R207" t="s">
        <v>29</v>
      </c>
      <c r="S207" t="s">
        <v>349</v>
      </c>
    </row>
    <row r="208" spans="1:19">
      <c r="A208" t="s">
        <v>94</v>
      </c>
      <c r="B208" t="s">
        <v>298</v>
      </c>
      <c r="C208" t="s">
        <v>350</v>
      </c>
      <c r="D208" t="str">
        <f>MID(Tabla3[[#This Row],[NUMERO DE SERIE]],10,8)</f>
        <v>LP074050</v>
      </c>
      <c r="E208" t="s">
        <v>300</v>
      </c>
      <c r="F208">
        <v>2020</v>
      </c>
      <c r="G208" t="s">
        <v>13</v>
      </c>
      <c r="H208" s="1" t="s">
        <v>9</v>
      </c>
      <c r="I208" s="14">
        <v>44702</v>
      </c>
      <c r="J208" s="12" t="s">
        <v>94</v>
      </c>
      <c r="K208" s="13">
        <v>2022</v>
      </c>
      <c r="L208" s="1" t="s">
        <v>73</v>
      </c>
      <c r="M208" s="15">
        <v>44890</v>
      </c>
      <c r="N208" s="17" t="s">
        <v>83</v>
      </c>
      <c r="Q208" t="s">
        <v>25</v>
      </c>
      <c r="R208" t="s">
        <v>29</v>
      </c>
      <c r="S208" t="s">
        <v>351</v>
      </c>
    </row>
    <row r="209" spans="1:19" ht="29.1">
      <c r="A209" t="s">
        <v>94</v>
      </c>
      <c r="B209" t="s">
        <v>298</v>
      </c>
      <c r="C209" t="s">
        <v>352</v>
      </c>
      <c r="D209" t="str">
        <f>MID(Tabla3[[#This Row],[NUMERO DE SERIE]],10,8)</f>
        <v>LP073554</v>
      </c>
      <c r="E209" t="s">
        <v>300</v>
      </c>
      <c r="F209">
        <v>2020</v>
      </c>
      <c r="G209" t="s">
        <v>13</v>
      </c>
      <c r="H209" s="1" t="s">
        <v>27</v>
      </c>
    </row>
    <row r="210" spans="1:19">
      <c r="A210" t="s">
        <v>94</v>
      </c>
      <c r="B210" t="s">
        <v>298</v>
      </c>
      <c r="C210" t="s">
        <v>353</v>
      </c>
      <c r="D210" t="str">
        <f>MID(Tabla3[[#This Row],[NUMERO DE SERIE]],10,8)</f>
        <v>LP022628</v>
      </c>
      <c r="E210" t="s">
        <v>300</v>
      </c>
      <c r="F210">
        <v>2020</v>
      </c>
      <c r="G210" t="s">
        <v>9</v>
      </c>
      <c r="H210" s="1" t="s">
        <v>9</v>
      </c>
      <c r="I210" s="14">
        <v>44841</v>
      </c>
      <c r="J210" s="12" t="s">
        <v>94</v>
      </c>
      <c r="K210" s="13">
        <v>2022</v>
      </c>
      <c r="L210" s="1" t="s">
        <v>74</v>
      </c>
      <c r="M210" s="15">
        <v>44895</v>
      </c>
      <c r="N210" t="s">
        <v>10</v>
      </c>
      <c r="Q210" t="s">
        <v>25</v>
      </c>
      <c r="R210" t="s">
        <v>29</v>
      </c>
      <c r="S210" t="s">
        <v>354</v>
      </c>
    </row>
    <row r="211" spans="1:19">
      <c r="A211" t="s">
        <v>94</v>
      </c>
      <c r="B211" t="s">
        <v>298</v>
      </c>
      <c r="C211" t="s">
        <v>355</v>
      </c>
      <c r="D211" t="str">
        <f>MID(Tabla3[[#This Row],[NUMERO DE SERIE]],10,8)</f>
        <v>LP077662</v>
      </c>
      <c r="E211" t="s">
        <v>300</v>
      </c>
      <c r="F211">
        <v>2020</v>
      </c>
      <c r="G211" t="s">
        <v>13</v>
      </c>
      <c r="H211" s="1" t="s">
        <v>9</v>
      </c>
      <c r="I211" s="14">
        <v>44259</v>
      </c>
      <c r="J211" s="12" t="s">
        <v>94</v>
      </c>
      <c r="K211" s="13">
        <v>2022</v>
      </c>
      <c r="L211" s="1" t="s">
        <v>73</v>
      </c>
      <c r="M211" s="15">
        <v>44890</v>
      </c>
      <c r="N211" t="s">
        <v>10</v>
      </c>
      <c r="Q211" t="s">
        <v>25</v>
      </c>
      <c r="R211" t="s">
        <v>29</v>
      </c>
      <c r="S211" t="s">
        <v>356</v>
      </c>
    </row>
    <row r="212" spans="1:19">
      <c r="A212" t="s">
        <v>94</v>
      </c>
      <c r="B212" t="s">
        <v>298</v>
      </c>
      <c r="C212" t="s">
        <v>357</v>
      </c>
      <c r="D212" t="str">
        <f>MID(Tabla3[[#This Row],[NUMERO DE SERIE]],10,8)</f>
        <v>LP016451</v>
      </c>
      <c r="E212" t="s">
        <v>300</v>
      </c>
      <c r="F212">
        <v>2020</v>
      </c>
      <c r="G212" t="s">
        <v>13</v>
      </c>
      <c r="H212" s="1" t="s">
        <v>9</v>
      </c>
      <c r="I212" s="13" t="s">
        <v>98</v>
      </c>
      <c r="J212" s="12" t="s">
        <v>94</v>
      </c>
      <c r="K212" s="13">
        <v>2022</v>
      </c>
      <c r="L212" s="1" t="s">
        <v>72</v>
      </c>
      <c r="M212" s="15">
        <v>44895</v>
      </c>
      <c r="N212" t="s">
        <v>14</v>
      </c>
      <c r="Q212" t="s">
        <v>20</v>
      </c>
      <c r="R212" t="s">
        <v>16</v>
      </c>
      <c r="S212" t="s">
        <v>358</v>
      </c>
    </row>
    <row r="213" spans="1:19">
      <c r="A213" t="s">
        <v>94</v>
      </c>
      <c r="B213" t="s">
        <v>298</v>
      </c>
      <c r="C213" t="s">
        <v>359</v>
      </c>
      <c r="D213" t="str">
        <f>MID(Tabla3[[#This Row],[NUMERO DE SERIE]],10,8)</f>
        <v>LP018078</v>
      </c>
      <c r="E213" t="s">
        <v>300</v>
      </c>
      <c r="F213">
        <v>2020</v>
      </c>
      <c r="G213" t="s">
        <v>13</v>
      </c>
      <c r="H213" s="1" t="s">
        <v>9</v>
      </c>
      <c r="I213" s="14">
        <v>44403</v>
      </c>
      <c r="J213" s="12" t="s">
        <v>94</v>
      </c>
      <c r="K213" s="13">
        <v>2022</v>
      </c>
      <c r="L213" s="1" t="s">
        <v>74</v>
      </c>
      <c r="M213" s="15">
        <v>44895</v>
      </c>
      <c r="N213" t="s">
        <v>10</v>
      </c>
      <c r="Q213" t="s">
        <v>25</v>
      </c>
      <c r="R213" t="s">
        <v>29</v>
      </c>
      <c r="S213" t="s">
        <v>360</v>
      </c>
    </row>
    <row r="214" spans="1:19">
      <c r="A214" t="s">
        <v>94</v>
      </c>
      <c r="B214" t="s">
        <v>298</v>
      </c>
      <c r="C214" t="s">
        <v>361</v>
      </c>
      <c r="D214" t="str">
        <f>MID(Tabla3[[#This Row],[NUMERO DE SERIE]],10,8)</f>
        <v>LP092725</v>
      </c>
      <c r="E214" t="s">
        <v>300</v>
      </c>
      <c r="F214">
        <v>2020</v>
      </c>
      <c r="G214" t="s">
        <v>13</v>
      </c>
      <c r="H214" s="1" t="s">
        <v>9</v>
      </c>
      <c r="I214" s="14">
        <v>44356</v>
      </c>
      <c r="J214" s="12" t="s">
        <v>94</v>
      </c>
      <c r="K214" s="13">
        <v>2022</v>
      </c>
      <c r="L214" s="1" t="s">
        <v>73</v>
      </c>
      <c r="M214" s="15">
        <v>44890</v>
      </c>
      <c r="N214" t="s">
        <v>14</v>
      </c>
      <c r="Q214" t="s">
        <v>20</v>
      </c>
      <c r="R214" t="s">
        <v>16</v>
      </c>
      <c r="S214" t="s">
        <v>16</v>
      </c>
    </row>
    <row r="215" spans="1:19">
      <c r="A215" t="s">
        <v>94</v>
      </c>
      <c r="B215" t="s">
        <v>298</v>
      </c>
      <c r="C215" t="s">
        <v>362</v>
      </c>
      <c r="D215" t="str">
        <f>MID(Tabla3[[#This Row],[NUMERO DE SERIE]],10,8)</f>
        <v>LP122623</v>
      </c>
      <c r="E215" t="s">
        <v>300</v>
      </c>
      <c r="F215">
        <v>2020</v>
      </c>
      <c r="G215" t="s">
        <v>13</v>
      </c>
      <c r="H215" s="1" t="s">
        <v>9</v>
      </c>
      <c r="I215" s="14">
        <v>44718</v>
      </c>
      <c r="J215" s="12" t="s">
        <v>94</v>
      </c>
      <c r="K215" s="13">
        <v>2022</v>
      </c>
      <c r="L215" s="1" t="s">
        <v>72</v>
      </c>
      <c r="M215" s="15">
        <v>44895</v>
      </c>
      <c r="N215" t="s">
        <v>14</v>
      </c>
      <c r="Q215" t="s">
        <v>20</v>
      </c>
      <c r="R215" t="s">
        <v>16</v>
      </c>
      <c r="S215" t="s">
        <v>358</v>
      </c>
    </row>
    <row r="216" spans="1:19">
      <c r="A216" t="s">
        <v>94</v>
      </c>
      <c r="B216" t="s">
        <v>298</v>
      </c>
      <c r="C216" t="s">
        <v>363</v>
      </c>
      <c r="D216" t="str">
        <f>MID(Tabla3[[#This Row],[NUMERO DE SERIE]],10,8)</f>
        <v>LP016684</v>
      </c>
      <c r="E216" t="s">
        <v>300</v>
      </c>
      <c r="F216">
        <v>2020</v>
      </c>
      <c r="G216" t="s">
        <v>13</v>
      </c>
      <c r="H216" s="1" t="s">
        <v>9</v>
      </c>
      <c r="I216" s="14">
        <v>44343</v>
      </c>
      <c r="J216" s="12" t="s">
        <v>94</v>
      </c>
      <c r="K216" s="13">
        <v>2022</v>
      </c>
      <c r="L216" s="1" t="s">
        <v>74</v>
      </c>
      <c r="M216" s="15">
        <v>44895</v>
      </c>
      <c r="N216" t="s">
        <v>10</v>
      </c>
      <c r="Q216" t="s">
        <v>25</v>
      </c>
      <c r="R216" t="s">
        <v>53</v>
      </c>
      <c r="S216" t="s">
        <v>364</v>
      </c>
    </row>
    <row r="217" spans="1:19">
      <c r="A217" t="s">
        <v>94</v>
      </c>
      <c r="B217" t="s">
        <v>298</v>
      </c>
      <c r="C217" t="s">
        <v>365</v>
      </c>
      <c r="D217" t="str">
        <f>MID(Tabla3[[#This Row],[NUMERO DE SERIE]],10,8)</f>
        <v>LP068857</v>
      </c>
      <c r="E217" t="s">
        <v>300</v>
      </c>
      <c r="F217">
        <v>2020</v>
      </c>
      <c r="G217" t="s">
        <v>13</v>
      </c>
      <c r="H217" s="1" t="s">
        <v>9</v>
      </c>
      <c r="I217" s="14">
        <v>44702</v>
      </c>
      <c r="J217" s="12" t="s">
        <v>94</v>
      </c>
      <c r="K217" s="13">
        <v>2022</v>
      </c>
      <c r="L217" s="1" t="s">
        <v>73</v>
      </c>
      <c r="M217" s="15">
        <v>44890</v>
      </c>
      <c r="N217" t="s">
        <v>83</v>
      </c>
      <c r="Q217" s="16" t="s">
        <v>25</v>
      </c>
      <c r="R217" s="16" t="s">
        <v>29</v>
      </c>
      <c r="S217" t="s">
        <v>366</v>
      </c>
    </row>
    <row r="218" spans="1:19">
      <c r="A218" t="s">
        <v>94</v>
      </c>
      <c r="B218" t="s">
        <v>298</v>
      </c>
      <c r="C218" t="s">
        <v>367</v>
      </c>
      <c r="D218" t="str">
        <f>MID(Tabla3[[#This Row],[NUMERO DE SERIE]],10,8)</f>
        <v>LP094570</v>
      </c>
      <c r="E218" t="s">
        <v>300</v>
      </c>
      <c r="F218">
        <v>2020</v>
      </c>
      <c r="G218" t="s">
        <v>13</v>
      </c>
      <c r="H218" s="1" t="s">
        <v>9</v>
      </c>
      <c r="I218" s="14">
        <v>44730</v>
      </c>
      <c r="J218" s="12" t="s">
        <v>94</v>
      </c>
      <c r="K218" s="13">
        <v>2022</v>
      </c>
      <c r="L218" s="1" t="s">
        <v>72</v>
      </c>
      <c r="M218" s="15">
        <v>44895</v>
      </c>
      <c r="N218" t="s">
        <v>31</v>
      </c>
      <c r="Q218" t="s">
        <v>25</v>
      </c>
      <c r="R218" t="s">
        <v>29</v>
      </c>
      <c r="S218" t="s">
        <v>368</v>
      </c>
    </row>
    <row r="219" spans="1:19">
      <c r="A219" t="s">
        <v>68</v>
      </c>
      <c r="B219" t="s">
        <v>369</v>
      </c>
      <c r="C219" t="s">
        <v>370</v>
      </c>
      <c r="D219" t="str">
        <f>MID(Tabla3[[#This Row],[NUMERO DE SERIE]],10,8)</f>
        <v>BM110039</v>
      </c>
      <c r="E219" t="s">
        <v>371</v>
      </c>
      <c r="F219">
        <v>2011</v>
      </c>
      <c r="G219" t="s">
        <v>13</v>
      </c>
      <c r="H219" s="1" t="s">
        <v>9</v>
      </c>
      <c r="I219" s="13" t="s">
        <v>98</v>
      </c>
      <c r="J219" s="12" t="s">
        <v>68</v>
      </c>
      <c r="K219" s="13">
        <v>2023</v>
      </c>
      <c r="L219" s="1" t="s">
        <v>74</v>
      </c>
      <c r="M219" s="15">
        <v>44895</v>
      </c>
      <c r="N219" t="s">
        <v>10</v>
      </c>
      <c r="O219" s="15">
        <v>45016</v>
      </c>
      <c r="Q219" t="s">
        <v>11</v>
      </c>
      <c r="R219" t="s">
        <v>44</v>
      </c>
      <c r="S219" t="s">
        <v>325</v>
      </c>
    </row>
    <row r="220" spans="1:19">
      <c r="A220" t="s">
        <v>94</v>
      </c>
      <c r="B220" t="s">
        <v>369</v>
      </c>
      <c r="C220" t="s">
        <v>372</v>
      </c>
      <c r="D220" t="str">
        <f>MID(Tabla3[[#This Row],[NUMERO DE SERIE]],10,8)</f>
        <v>BM110725</v>
      </c>
      <c r="E220" t="s">
        <v>371</v>
      </c>
      <c r="F220">
        <v>2011</v>
      </c>
      <c r="G220" t="s">
        <v>13</v>
      </c>
      <c r="H220" s="1" t="s">
        <v>34</v>
      </c>
    </row>
    <row r="221" spans="1:19">
      <c r="A221" t="s">
        <v>94</v>
      </c>
      <c r="B221" t="s">
        <v>369</v>
      </c>
      <c r="C221" t="s">
        <v>373</v>
      </c>
      <c r="D221" t="str">
        <f>MID(Tabla3[[#This Row],[NUMERO DE SERIE]],10,8)</f>
        <v>BM109671</v>
      </c>
      <c r="E221" t="s">
        <v>371</v>
      </c>
      <c r="F221">
        <v>2011</v>
      </c>
      <c r="G221" t="s">
        <v>13</v>
      </c>
      <c r="H221" s="1" t="s">
        <v>34</v>
      </c>
    </row>
    <row r="222" spans="1:19">
      <c r="A222" t="s">
        <v>94</v>
      </c>
      <c r="B222" t="s">
        <v>369</v>
      </c>
      <c r="C222" t="s">
        <v>374</v>
      </c>
      <c r="D222" t="str">
        <f>MID(Tabla3[[#This Row],[NUMERO DE SERIE]],10,8)</f>
        <v>BM109803</v>
      </c>
      <c r="E222" t="s">
        <v>371</v>
      </c>
      <c r="F222">
        <v>2011</v>
      </c>
      <c r="G222" t="s">
        <v>13</v>
      </c>
      <c r="H222" s="1" t="s">
        <v>34</v>
      </c>
    </row>
    <row r="223" spans="1:19">
      <c r="A223" t="s">
        <v>94</v>
      </c>
      <c r="B223" t="s">
        <v>369</v>
      </c>
      <c r="C223" t="s">
        <v>375</v>
      </c>
      <c r="D223" t="str">
        <f>MID(Tabla3[[#This Row],[NUMERO DE SERIE]],10,8)</f>
        <v>BM057840</v>
      </c>
      <c r="E223" t="s">
        <v>371</v>
      </c>
      <c r="F223">
        <v>2011</v>
      </c>
      <c r="G223" t="s">
        <v>13</v>
      </c>
      <c r="H223" s="1" t="s">
        <v>34</v>
      </c>
    </row>
    <row r="224" spans="1:19">
      <c r="A224" t="s">
        <v>68</v>
      </c>
      <c r="B224" t="s">
        <v>369</v>
      </c>
      <c r="C224" t="s">
        <v>376</v>
      </c>
      <c r="D224" t="str">
        <f>MID(Tabla3[[#This Row],[NUMERO DE SERIE]],10,8)</f>
        <v>BM110430</v>
      </c>
      <c r="E224" t="s">
        <v>371</v>
      </c>
      <c r="F224">
        <v>2011</v>
      </c>
      <c r="G224" t="s">
        <v>13</v>
      </c>
      <c r="H224" s="1" t="s">
        <v>9</v>
      </c>
      <c r="I224" s="13" t="s">
        <v>98</v>
      </c>
      <c r="J224" s="12" t="s">
        <v>68</v>
      </c>
      <c r="K224" s="13">
        <v>2023</v>
      </c>
      <c r="L224" s="1" t="s">
        <v>73</v>
      </c>
      <c r="M224" s="15">
        <v>44895</v>
      </c>
      <c r="N224" t="s">
        <v>10</v>
      </c>
      <c r="O224" s="15">
        <v>45016</v>
      </c>
      <c r="Q224" t="s">
        <v>20</v>
      </c>
      <c r="R224" t="s">
        <v>16</v>
      </c>
      <c r="S224" t="s">
        <v>377</v>
      </c>
    </row>
    <row r="225" spans="1:19">
      <c r="A225" t="s">
        <v>94</v>
      </c>
      <c r="B225" t="s">
        <v>369</v>
      </c>
      <c r="C225" t="s">
        <v>378</v>
      </c>
      <c r="D225" t="str">
        <f>MID(Tabla3[[#This Row],[NUMERO DE SERIE]],10,8)</f>
        <v>BM110163</v>
      </c>
      <c r="E225" t="s">
        <v>371</v>
      </c>
      <c r="F225">
        <v>2011</v>
      </c>
      <c r="G225" t="s">
        <v>13</v>
      </c>
      <c r="H225" s="1" t="s">
        <v>9</v>
      </c>
      <c r="I225" s="13" t="s">
        <v>98</v>
      </c>
      <c r="J225" s="12" t="s">
        <v>94</v>
      </c>
      <c r="K225" s="13">
        <v>2022</v>
      </c>
      <c r="L225" s="1" t="s">
        <v>72</v>
      </c>
      <c r="M225" s="15">
        <v>44895</v>
      </c>
      <c r="N225" t="s">
        <v>14</v>
      </c>
      <c r="Q225" t="s">
        <v>20</v>
      </c>
      <c r="R225" t="s">
        <v>46</v>
      </c>
      <c r="S225" t="s">
        <v>379</v>
      </c>
    </row>
    <row r="226" spans="1:19" ht="29.1">
      <c r="A226" t="s">
        <v>94</v>
      </c>
      <c r="B226" t="s">
        <v>369</v>
      </c>
      <c r="C226" t="s">
        <v>380</v>
      </c>
      <c r="D226" t="str">
        <f>MID(Tabla3[[#This Row],[NUMERO DE SERIE]],10,8)</f>
        <v>AM038366</v>
      </c>
      <c r="E226" t="s">
        <v>371</v>
      </c>
      <c r="F226">
        <v>2010</v>
      </c>
      <c r="G226" t="s">
        <v>13</v>
      </c>
      <c r="H226" s="1" t="s">
        <v>22</v>
      </c>
    </row>
    <row r="227" spans="1:19">
      <c r="A227" t="s">
        <v>94</v>
      </c>
      <c r="B227" t="s">
        <v>369</v>
      </c>
      <c r="C227" t="s">
        <v>381</v>
      </c>
      <c r="D227" t="str">
        <f>MID(Tabla3[[#This Row],[NUMERO DE SERIE]],10,8)</f>
        <v>AM051861</v>
      </c>
      <c r="E227" t="s">
        <v>371</v>
      </c>
      <c r="F227">
        <v>2010</v>
      </c>
      <c r="G227" t="s">
        <v>13</v>
      </c>
      <c r="H227" s="1" t="s">
        <v>34</v>
      </c>
    </row>
    <row r="228" spans="1:19">
      <c r="A228" t="s">
        <v>68</v>
      </c>
      <c r="B228" t="s">
        <v>369</v>
      </c>
      <c r="C228" t="s">
        <v>382</v>
      </c>
      <c r="D228" t="str">
        <f>MID(Tabla3[[#This Row],[NUMERO DE SERIE]],10,8)</f>
        <v>AM103887</v>
      </c>
      <c r="E228" t="s">
        <v>371</v>
      </c>
      <c r="F228">
        <v>2010</v>
      </c>
      <c r="G228" t="s">
        <v>13</v>
      </c>
      <c r="H228" s="1" t="s">
        <v>9</v>
      </c>
      <c r="I228" s="13" t="s">
        <v>98</v>
      </c>
      <c r="J228" s="12" t="s">
        <v>68</v>
      </c>
      <c r="K228" s="13">
        <v>2023</v>
      </c>
      <c r="L228" s="1" t="s">
        <v>74</v>
      </c>
      <c r="M228" s="15">
        <v>44895</v>
      </c>
      <c r="N228" t="s">
        <v>10</v>
      </c>
      <c r="O228" s="15">
        <v>45016</v>
      </c>
      <c r="Q228" t="s">
        <v>11</v>
      </c>
      <c r="R228" t="s">
        <v>44</v>
      </c>
      <c r="S228" t="s">
        <v>325</v>
      </c>
    </row>
    <row r="229" spans="1:19">
      <c r="A229" t="s">
        <v>94</v>
      </c>
      <c r="B229" t="s">
        <v>369</v>
      </c>
      <c r="C229" t="s">
        <v>383</v>
      </c>
      <c r="D229" t="str">
        <f>MID(Tabla3[[#This Row],[NUMERO DE SERIE]],10,8)</f>
        <v>AM102501</v>
      </c>
      <c r="E229" t="s">
        <v>371</v>
      </c>
      <c r="F229">
        <v>2010</v>
      </c>
      <c r="G229" t="s">
        <v>13</v>
      </c>
      <c r="H229" s="1" t="s">
        <v>34</v>
      </c>
    </row>
    <row r="230" spans="1:19">
      <c r="A230" t="s">
        <v>94</v>
      </c>
      <c r="B230" t="s">
        <v>369</v>
      </c>
      <c r="C230" t="s">
        <v>384</v>
      </c>
      <c r="D230" t="str">
        <f>MID(Tabla3[[#This Row],[NUMERO DE SERIE]],10,8)</f>
        <v>AM095218</v>
      </c>
      <c r="E230" t="s">
        <v>371</v>
      </c>
      <c r="F230">
        <v>2010</v>
      </c>
      <c r="G230" t="s">
        <v>13</v>
      </c>
      <c r="H230" s="1" t="s">
        <v>34</v>
      </c>
    </row>
    <row r="231" spans="1:19">
      <c r="A231" t="s">
        <v>94</v>
      </c>
      <c r="B231" t="s">
        <v>369</v>
      </c>
      <c r="C231" t="s">
        <v>385</v>
      </c>
      <c r="D231" t="str">
        <f>MID(Tabla3[[#This Row],[NUMERO DE SERIE]],10,8)</f>
        <v>AM101697</v>
      </c>
      <c r="E231" t="s">
        <v>371</v>
      </c>
      <c r="F231">
        <v>2010</v>
      </c>
      <c r="G231" t="s">
        <v>13</v>
      </c>
      <c r="H231" s="1" t="s">
        <v>34</v>
      </c>
    </row>
    <row r="232" spans="1:19">
      <c r="A232" t="s">
        <v>94</v>
      </c>
      <c r="B232" t="s">
        <v>369</v>
      </c>
      <c r="C232" t="s">
        <v>386</v>
      </c>
      <c r="D232" t="str">
        <f>MID(Tabla3[[#This Row],[NUMERO DE SERIE]],10,8)</f>
        <v>AM106052</v>
      </c>
      <c r="E232" t="s">
        <v>371</v>
      </c>
      <c r="F232">
        <v>2010</v>
      </c>
      <c r="G232" t="s">
        <v>13</v>
      </c>
      <c r="H232" s="1" t="s">
        <v>34</v>
      </c>
    </row>
    <row r="233" spans="1:19">
      <c r="A233" t="s">
        <v>94</v>
      </c>
      <c r="B233" t="s">
        <v>369</v>
      </c>
      <c r="C233" t="s">
        <v>387</v>
      </c>
      <c r="D233" t="str">
        <f>MID(Tabla3[[#This Row],[NUMERO DE SERIE]],10,8)</f>
        <v>AM040199</v>
      </c>
      <c r="E233" t="s">
        <v>371</v>
      </c>
      <c r="F233">
        <v>2010</v>
      </c>
      <c r="G233" t="s">
        <v>13</v>
      </c>
      <c r="H233" s="1" t="s">
        <v>34</v>
      </c>
    </row>
    <row r="234" spans="1:19">
      <c r="A234" t="s">
        <v>94</v>
      </c>
      <c r="B234" t="s">
        <v>369</v>
      </c>
      <c r="C234" t="s">
        <v>388</v>
      </c>
      <c r="D234" t="str">
        <f>MID(Tabla3[[#This Row],[NUMERO DE SERIE]],10,8)</f>
        <v>AM044715</v>
      </c>
      <c r="E234" t="s">
        <v>371</v>
      </c>
      <c r="F234">
        <v>2010</v>
      </c>
      <c r="G234" t="s">
        <v>13</v>
      </c>
      <c r="H234" s="1" t="s">
        <v>34</v>
      </c>
    </row>
    <row r="235" spans="1:19">
      <c r="A235" t="s">
        <v>94</v>
      </c>
      <c r="B235" t="s">
        <v>369</v>
      </c>
      <c r="C235" t="s">
        <v>389</v>
      </c>
      <c r="D235" t="str">
        <f>MID(Tabla3[[#This Row],[NUMERO DE SERIE]],10,8)</f>
        <v>AM103681</v>
      </c>
      <c r="E235" t="s">
        <v>371</v>
      </c>
      <c r="F235">
        <v>2010</v>
      </c>
      <c r="G235" t="s">
        <v>13</v>
      </c>
      <c r="H235" s="1" t="s">
        <v>34</v>
      </c>
    </row>
    <row r="236" spans="1:19">
      <c r="A236" t="s">
        <v>68</v>
      </c>
      <c r="B236" t="s">
        <v>369</v>
      </c>
      <c r="C236" t="s">
        <v>390</v>
      </c>
      <c r="D236" t="str">
        <f>MID(Tabla3[[#This Row],[NUMERO DE SERIE]],10,8)</f>
        <v>AM093090</v>
      </c>
      <c r="E236" t="s">
        <v>371</v>
      </c>
      <c r="F236">
        <v>2010</v>
      </c>
      <c r="G236" t="s">
        <v>13</v>
      </c>
      <c r="H236" s="1" t="s">
        <v>9</v>
      </c>
      <c r="I236" s="13" t="s">
        <v>98</v>
      </c>
      <c r="J236" s="12" t="s">
        <v>68</v>
      </c>
      <c r="K236" s="13">
        <v>2023</v>
      </c>
      <c r="L236" s="1" t="s">
        <v>73</v>
      </c>
      <c r="M236" s="15">
        <v>44895</v>
      </c>
      <c r="N236" t="s">
        <v>10</v>
      </c>
      <c r="O236" s="15">
        <v>45016</v>
      </c>
      <c r="Q236" t="s">
        <v>20</v>
      </c>
      <c r="R236" t="s">
        <v>16</v>
      </c>
      <c r="S236" t="s">
        <v>377</v>
      </c>
    </row>
    <row r="237" spans="1:19">
      <c r="A237" t="s">
        <v>94</v>
      </c>
      <c r="B237" t="s">
        <v>369</v>
      </c>
      <c r="C237" t="s">
        <v>391</v>
      </c>
      <c r="D237" t="str">
        <f>MID(Tabla3[[#This Row],[NUMERO DE SERIE]],10,8)</f>
        <v>AM100720</v>
      </c>
      <c r="E237" t="s">
        <v>371</v>
      </c>
      <c r="F237">
        <v>2010</v>
      </c>
      <c r="G237" t="s">
        <v>13</v>
      </c>
      <c r="H237" s="1" t="s">
        <v>34</v>
      </c>
    </row>
    <row r="238" spans="1:19">
      <c r="A238" t="s">
        <v>94</v>
      </c>
      <c r="B238" t="s">
        <v>369</v>
      </c>
      <c r="C238" t="s">
        <v>392</v>
      </c>
      <c r="D238" t="str">
        <f>MID(Tabla3[[#This Row],[NUMERO DE SERIE]],10,8)</f>
        <v>AM103053</v>
      </c>
      <c r="E238" t="s">
        <v>371</v>
      </c>
      <c r="F238">
        <v>2010</v>
      </c>
      <c r="G238" t="s">
        <v>13</v>
      </c>
      <c r="H238" s="1" t="s">
        <v>34</v>
      </c>
    </row>
    <row r="239" spans="1:19">
      <c r="A239" t="s">
        <v>94</v>
      </c>
      <c r="B239" t="s">
        <v>369</v>
      </c>
      <c r="C239" t="s">
        <v>393</v>
      </c>
      <c r="D239" t="str">
        <f>MID(Tabla3[[#This Row],[NUMERO DE SERIE]],10,8)</f>
        <v>AM093293</v>
      </c>
      <c r="E239" t="s">
        <v>371</v>
      </c>
      <c r="F239">
        <v>2010</v>
      </c>
      <c r="G239" t="s">
        <v>13</v>
      </c>
      <c r="H239" s="1" t="s">
        <v>34</v>
      </c>
    </row>
    <row r="240" spans="1:19">
      <c r="A240" t="s">
        <v>94</v>
      </c>
      <c r="B240" t="s">
        <v>369</v>
      </c>
      <c r="C240" t="s">
        <v>394</v>
      </c>
      <c r="D240" t="str">
        <f>MID(Tabla3[[#This Row],[NUMERO DE SERIE]],10,8)</f>
        <v>AM042253</v>
      </c>
      <c r="E240" t="s">
        <v>371</v>
      </c>
      <c r="F240">
        <v>2010</v>
      </c>
      <c r="G240" t="s">
        <v>13</v>
      </c>
      <c r="H240" s="1" t="s">
        <v>34</v>
      </c>
    </row>
    <row r="241" spans="1:19" ht="29.1">
      <c r="A241" t="s">
        <v>94</v>
      </c>
      <c r="B241" t="s">
        <v>369</v>
      </c>
      <c r="C241" t="s">
        <v>395</v>
      </c>
      <c r="D241" t="str">
        <f>MID(Tabla3[[#This Row],[NUMERO DE SERIE]],10,8)</f>
        <v>AM051086</v>
      </c>
      <c r="E241" t="s">
        <v>371</v>
      </c>
      <c r="F241">
        <v>2010</v>
      </c>
      <c r="G241" t="s">
        <v>13</v>
      </c>
      <c r="H241" s="1" t="s">
        <v>22</v>
      </c>
    </row>
    <row r="242" spans="1:19">
      <c r="A242" t="s">
        <v>94</v>
      </c>
      <c r="B242" t="s">
        <v>369</v>
      </c>
      <c r="C242" t="s">
        <v>396</v>
      </c>
      <c r="D242" t="str">
        <f>MID(Tabla3[[#This Row],[NUMERO DE SERIE]],10,8)</f>
        <v>AM107036</v>
      </c>
      <c r="E242" t="s">
        <v>371</v>
      </c>
      <c r="F242">
        <v>2010</v>
      </c>
      <c r="G242" t="s">
        <v>13</v>
      </c>
      <c r="H242" s="1" t="s">
        <v>34</v>
      </c>
    </row>
    <row r="243" spans="1:19">
      <c r="A243" t="s">
        <v>94</v>
      </c>
      <c r="B243" t="s">
        <v>369</v>
      </c>
      <c r="C243" t="s">
        <v>397</v>
      </c>
      <c r="D243" t="str">
        <f>MID(Tabla3[[#This Row],[NUMERO DE SERIE]],10,8)</f>
        <v>9M075068</v>
      </c>
      <c r="E243" t="s">
        <v>371</v>
      </c>
      <c r="F243">
        <v>2009</v>
      </c>
      <c r="G243" t="s">
        <v>13</v>
      </c>
      <c r="H243" s="1" t="s">
        <v>17</v>
      </c>
      <c r="I243" s="13" t="s">
        <v>98</v>
      </c>
      <c r="J243" s="12" t="s">
        <v>94</v>
      </c>
      <c r="K243" s="13">
        <v>2022</v>
      </c>
      <c r="L243" s="1" t="s">
        <v>72</v>
      </c>
      <c r="M243" s="15">
        <v>44895</v>
      </c>
      <c r="N243" t="s">
        <v>14</v>
      </c>
      <c r="Q243" t="s">
        <v>20</v>
      </c>
      <c r="R243" t="s">
        <v>60</v>
      </c>
      <c r="S243" t="s">
        <v>398</v>
      </c>
    </row>
    <row r="244" spans="1:19">
      <c r="A244" t="s">
        <v>94</v>
      </c>
      <c r="B244" t="s">
        <v>369</v>
      </c>
      <c r="C244" t="s">
        <v>399</v>
      </c>
      <c r="D244" t="str">
        <f>MID(Tabla3[[#This Row],[NUMERO DE SERIE]],10,8)</f>
        <v>9M090055</v>
      </c>
      <c r="E244" t="s">
        <v>371</v>
      </c>
      <c r="F244">
        <v>2009</v>
      </c>
      <c r="G244" t="s">
        <v>13</v>
      </c>
      <c r="H244" s="1" t="s">
        <v>9</v>
      </c>
      <c r="I244" s="13" t="s">
        <v>98</v>
      </c>
      <c r="J244" s="12" t="s">
        <v>94</v>
      </c>
      <c r="K244" s="13">
        <v>2022</v>
      </c>
      <c r="L244" s="1" t="s">
        <v>74</v>
      </c>
      <c r="M244" s="15">
        <v>44895</v>
      </c>
      <c r="N244" t="s">
        <v>14</v>
      </c>
      <c r="Q244" t="s">
        <v>20</v>
      </c>
      <c r="R244" t="s">
        <v>60</v>
      </c>
      <c r="S244" t="s">
        <v>400</v>
      </c>
    </row>
    <row r="245" spans="1:19">
      <c r="A245" t="s">
        <v>68</v>
      </c>
      <c r="B245" t="s">
        <v>369</v>
      </c>
      <c r="C245" t="s">
        <v>401</v>
      </c>
      <c r="D245" t="str">
        <f>MID(Tabla3[[#This Row],[NUMERO DE SERIE]],10,8)</f>
        <v>9M075354</v>
      </c>
      <c r="E245" t="s">
        <v>371</v>
      </c>
      <c r="F245">
        <v>2009</v>
      </c>
      <c r="G245" t="s">
        <v>13</v>
      </c>
      <c r="H245" s="1" t="s">
        <v>9</v>
      </c>
      <c r="I245" s="13" t="s">
        <v>98</v>
      </c>
      <c r="J245" s="12" t="s">
        <v>68</v>
      </c>
      <c r="K245" s="13">
        <v>2023</v>
      </c>
      <c r="L245" s="1" t="s">
        <v>73</v>
      </c>
      <c r="M245" s="15">
        <v>44895</v>
      </c>
      <c r="N245" t="s">
        <v>10</v>
      </c>
      <c r="O245" s="15">
        <v>45016</v>
      </c>
      <c r="Q245" t="s">
        <v>20</v>
      </c>
      <c r="R245" t="s">
        <v>16</v>
      </c>
      <c r="S245" t="s">
        <v>402</v>
      </c>
    </row>
    <row r="246" spans="1:19">
      <c r="A246" t="s">
        <v>94</v>
      </c>
      <c r="B246" t="s">
        <v>369</v>
      </c>
      <c r="C246" t="s">
        <v>403</v>
      </c>
      <c r="D246" t="str">
        <f>MID(Tabla3[[#This Row],[NUMERO DE SERIE]],10,8)</f>
        <v>9M087450</v>
      </c>
      <c r="E246" t="s">
        <v>371</v>
      </c>
      <c r="F246">
        <v>2009</v>
      </c>
      <c r="G246" t="s">
        <v>13</v>
      </c>
      <c r="H246" s="1" t="s">
        <v>34</v>
      </c>
    </row>
    <row r="247" spans="1:19">
      <c r="A247" t="s">
        <v>94</v>
      </c>
      <c r="B247" t="s">
        <v>369</v>
      </c>
      <c r="C247" t="s">
        <v>404</v>
      </c>
      <c r="D247" t="str">
        <f>MID(Tabla3[[#This Row],[NUMERO DE SERIE]],10,8)</f>
        <v>9M071502</v>
      </c>
      <c r="E247" t="s">
        <v>371</v>
      </c>
      <c r="F247">
        <v>2009</v>
      </c>
      <c r="G247" t="s">
        <v>13</v>
      </c>
      <c r="H247" s="1" t="s">
        <v>34</v>
      </c>
    </row>
    <row r="248" spans="1:19">
      <c r="A248" t="s">
        <v>94</v>
      </c>
      <c r="B248" t="s">
        <v>369</v>
      </c>
      <c r="C248" t="s">
        <v>405</v>
      </c>
      <c r="D248" t="str">
        <f>MID(Tabla3[[#This Row],[NUMERO DE SERIE]],10,8)</f>
        <v>9M091346</v>
      </c>
      <c r="E248" t="s">
        <v>371</v>
      </c>
      <c r="F248">
        <v>2009</v>
      </c>
      <c r="G248" t="s">
        <v>13</v>
      </c>
      <c r="H248" s="1" t="s">
        <v>34</v>
      </c>
    </row>
    <row r="249" spans="1:19">
      <c r="A249" t="s">
        <v>94</v>
      </c>
      <c r="B249" t="s">
        <v>369</v>
      </c>
      <c r="C249" t="s">
        <v>406</v>
      </c>
      <c r="D249" t="str">
        <f>MID(Tabla3[[#This Row],[NUMERO DE SERIE]],10,8)</f>
        <v>9M081143</v>
      </c>
      <c r="E249" t="s">
        <v>371</v>
      </c>
      <c r="F249">
        <v>2009</v>
      </c>
      <c r="G249" t="s">
        <v>13</v>
      </c>
      <c r="H249" s="1" t="s">
        <v>34</v>
      </c>
    </row>
    <row r="250" spans="1:19">
      <c r="A250" t="s">
        <v>94</v>
      </c>
      <c r="B250" t="s">
        <v>369</v>
      </c>
      <c r="C250" t="s">
        <v>407</v>
      </c>
      <c r="D250" t="str">
        <f>MID(Tabla3[[#This Row],[NUMERO DE SERIE]],10,8)</f>
        <v>9M088301</v>
      </c>
      <c r="E250" t="s">
        <v>371</v>
      </c>
      <c r="F250">
        <v>2009</v>
      </c>
      <c r="G250" t="s">
        <v>13</v>
      </c>
      <c r="H250" s="1" t="s">
        <v>34</v>
      </c>
    </row>
    <row r="251" spans="1:19">
      <c r="A251" t="s">
        <v>94</v>
      </c>
      <c r="B251" t="s">
        <v>369</v>
      </c>
      <c r="C251" t="s">
        <v>408</v>
      </c>
      <c r="D251" t="str">
        <f>MID(Tabla3[[#This Row],[NUMERO DE SERIE]],10,8)</f>
        <v>9M081138</v>
      </c>
      <c r="E251" t="s">
        <v>371</v>
      </c>
      <c r="F251">
        <v>2009</v>
      </c>
      <c r="G251" t="s">
        <v>13</v>
      </c>
      <c r="H251" s="1" t="s">
        <v>34</v>
      </c>
    </row>
    <row r="252" spans="1:19">
      <c r="A252" t="s">
        <v>94</v>
      </c>
      <c r="B252" t="s">
        <v>369</v>
      </c>
      <c r="C252" t="s">
        <v>409</v>
      </c>
      <c r="D252" t="str">
        <f>MID(Tabla3[[#This Row],[NUMERO DE SERIE]],10,8)</f>
        <v>9M079625</v>
      </c>
      <c r="E252" t="s">
        <v>371</v>
      </c>
      <c r="F252">
        <v>2009</v>
      </c>
      <c r="G252" t="s">
        <v>13</v>
      </c>
      <c r="H252" s="1" t="s">
        <v>34</v>
      </c>
    </row>
    <row r="253" spans="1:19">
      <c r="A253" t="s">
        <v>94</v>
      </c>
      <c r="B253" t="s">
        <v>369</v>
      </c>
      <c r="C253" t="s">
        <v>410</v>
      </c>
      <c r="D253" t="str">
        <f>MID(Tabla3[[#This Row],[NUMERO DE SERIE]],10,8)</f>
        <v>9M076623</v>
      </c>
      <c r="E253" t="s">
        <v>371</v>
      </c>
      <c r="F253">
        <v>2009</v>
      </c>
      <c r="G253" t="s">
        <v>13</v>
      </c>
      <c r="H253" s="1" t="s">
        <v>34</v>
      </c>
    </row>
    <row r="254" spans="1:19">
      <c r="A254" t="s">
        <v>94</v>
      </c>
      <c r="B254" t="s">
        <v>369</v>
      </c>
      <c r="C254" t="s">
        <v>411</v>
      </c>
      <c r="D254" t="str">
        <f>MID(Tabla3[[#This Row],[NUMERO DE SERIE]],10,8)</f>
        <v>9M072191</v>
      </c>
      <c r="E254" t="s">
        <v>371</v>
      </c>
      <c r="F254">
        <v>2009</v>
      </c>
      <c r="G254" t="s">
        <v>13</v>
      </c>
      <c r="H254" s="1" t="s">
        <v>34</v>
      </c>
    </row>
    <row r="255" spans="1:19">
      <c r="A255" t="s">
        <v>94</v>
      </c>
      <c r="B255" t="s">
        <v>369</v>
      </c>
      <c r="C255" t="s">
        <v>412</v>
      </c>
      <c r="D255" t="str">
        <f>MID(Tabla3[[#This Row],[NUMERO DE SERIE]],10,8)</f>
        <v>9M085363</v>
      </c>
      <c r="E255" t="s">
        <v>371</v>
      </c>
      <c r="F255">
        <v>2009</v>
      </c>
      <c r="G255" t="s">
        <v>13</v>
      </c>
      <c r="H255" s="1" t="s">
        <v>9</v>
      </c>
      <c r="I255" s="13" t="s">
        <v>98</v>
      </c>
      <c r="J255" s="12" t="s">
        <v>94</v>
      </c>
      <c r="K255" s="13">
        <v>2022</v>
      </c>
      <c r="L255" s="1" t="s">
        <v>72</v>
      </c>
      <c r="M255" s="15">
        <v>44895</v>
      </c>
      <c r="N255" t="s">
        <v>14</v>
      </c>
      <c r="Q255" t="s">
        <v>20</v>
      </c>
      <c r="R255" t="s">
        <v>41</v>
      </c>
      <c r="S255" t="s">
        <v>413</v>
      </c>
    </row>
    <row r="256" spans="1:19">
      <c r="A256" t="s">
        <v>94</v>
      </c>
      <c r="B256" t="s">
        <v>369</v>
      </c>
      <c r="C256" t="s">
        <v>414</v>
      </c>
      <c r="D256" t="str">
        <f>MID(Tabla3[[#This Row],[NUMERO DE SERIE]],10,8)</f>
        <v>9M073877</v>
      </c>
      <c r="E256" t="s">
        <v>371</v>
      </c>
      <c r="F256">
        <v>2009</v>
      </c>
      <c r="G256" t="s">
        <v>13</v>
      </c>
      <c r="H256" s="1" t="s">
        <v>34</v>
      </c>
    </row>
    <row r="257" spans="1:8">
      <c r="A257" t="s">
        <v>94</v>
      </c>
      <c r="B257" t="s">
        <v>369</v>
      </c>
      <c r="C257" t="s">
        <v>415</v>
      </c>
      <c r="D257" t="str">
        <f>MID(Tabla3[[#This Row],[NUMERO DE SERIE]],10,8)</f>
        <v>9M073869</v>
      </c>
      <c r="E257" t="s">
        <v>371</v>
      </c>
      <c r="F257">
        <v>2009</v>
      </c>
      <c r="G257" t="s">
        <v>13</v>
      </c>
      <c r="H257" s="1" t="s">
        <v>34</v>
      </c>
    </row>
    <row r="258" spans="1:8">
      <c r="A258" t="s">
        <v>94</v>
      </c>
      <c r="B258" t="s">
        <v>369</v>
      </c>
      <c r="C258" t="s">
        <v>416</v>
      </c>
      <c r="D258" t="str">
        <f>MID(Tabla3[[#This Row],[NUMERO DE SERIE]],10,8)</f>
        <v>9M081129</v>
      </c>
      <c r="E258" t="s">
        <v>371</v>
      </c>
      <c r="F258">
        <v>2009</v>
      </c>
      <c r="G258" t="s">
        <v>13</v>
      </c>
      <c r="H258" s="1" t="s">
        <v>34</v>
      </c>
    </row>
    <row r="259" spans="1:8">
      <c r="A259" t="s">
        <v>94</v>
      </c>
      <c r="B259" t="s">
        <v>369</v>
      </c>
      <c r="C259" t="s">
        <v>417</v>
      </c>
      <c r="D259" t="str">
        <f>MID(Tabla3[[#This Row],[NUMERO DE SERIE]],10,8)</f>
        <v>9M077981</v>
      </c>
      <c r="E259" t="s">
        <v>371</v>
      </c>
      <c r="F259">
        <v>2009</v>
      </c>
      <c r="G259" t="s">
        <v>13</v>
      </c>
      <c r="H259" s="1" t="s">
        <v>34</v>
      </c>
    </row>
    <row r="260" spans="1:8">
      <c r="A260" t="s">
        <v>94</v>
      </c>
      <c r="B260" t="s">
        <v>369</v>
      </c>
      <c r="C260" t="s">
        <v>418</v>
      </c>
      <c r="D260" t="str">
        <f>MID(Tabla3[[#This Row],[NUMERO DE SERIE]],10,8)</f>
        <v>9M090411</v>
      </c>
      <c r="E260" t="s">
        <v>371</v>
      </c>
      <c r="F260">
        <v>2009</v>
      </c>
      <c r="G260" t="s">
        <v>13</v>
      </c>
      <c r="H260" s="1" t="s">
        <v>34</v>
      </c>
    </row>
    <row r="261" spans="1:8">
      <c r="A261" t="s">
        <v>94</v>
      </c>
      <c r="B261" t="s">
        <v>369</v>
      </c>
      <c r="C261" t="s">
        <v>419</v>
      </c>
      <c r="D261" t="str">
        <f>MID(Tabla3[[#This Row],[NUMERO DE SERIE]],10,8)</f>
        <v>8M052297</v>
      </c>
      <c r="E261" t="s">
        <v>371</v>
      </c>
      <c r="F261">
        <v>2008</v>
      </c>
      <c r="G261" t="s">
        <v>9</v>
      </c>
      <c r="H261" s="1" t="s">
        <v>34</v>
      </c>
    </row>
    <row r="262" spans="1:8">
      <c r="A262" t="s">
        <v>94</v>
      </c>
      <c r="B262" t="s">
        <v>369</v>
      </c>
      <c r="C262" t="s">
        <v>420</v>
      </c>
      <c r="D262" t="str">
        <f>MID(Tabla3[[#This Row],[NUMERO DE SERIE]],10,8)</f>
        <v>8M049868</v>
      </c>
      <c r="E262" t="s">
        <v>371</v>
      </c>
      <c r="F262">
        <v>2008</v>
      </c>
      <c r="G262" t="s">
        <v>13</v>
      </c>
      <c r="H262" s="1" t="s">
        <v>34</v>
      </c>
    </row>
    <row r="263" spans="1:8">
      <c r="A263" t="s">
        <v>94</v>
      </c>
      <c r="B263" t="s">
        <v>369</v>
      </c>
      <c r="C263" t="s">
        <v>421</v>
      </c>
      <c r="D263" t="str">
        <f>MID(Tabla3[[#This Row],[NUMERO DE SERIE]],10,8)</f>
        <v>8M052714</v>
      </c>
      <c r="E263" t="s">
        <v>371</v>
      </c>
      <c r="F263">
        <v>2008</v>
      </c>
      <c r="G263" t="s">
        <v>13</v>
      </c>
      <c r="H263" s="1" t="s">
        <v>34</v>
      </c>
    </row>
    <row r="264" spans="1:8">
      <c r="A264" t="s">
        <v>94</v>
      </c>
      <c r="B264" t="s">
        <v>369</v>
      </c>
      <c r="C264" t="s">
        <v>422</v>
      </c>
      <c r="D264" t="str">
        <f>MID(Tabla3[[#This Row],[NUMERO DE SERIE]],10,8)</f>
        <v>8M057369</v>
      </c>
      <c r="E264" t="s">
        <v>371</v>
      </c>
      <c r="F264">
        <v>2008</v>
      </c>
      <c r="G264" t="s">
        <v>13</v>
      </c>
      <c r="H264" s="1" t="s">
        <v>34</v>
      </c>
    </row>
    <row r="265" spans="1:8">
      <c r="A265" t="s">
        <v>94</v>
      </c>
      <c r="B265" t="s">
        <v>369</v>
      </c>
      <c r="C265" t="s">
        <v>423</v>
      </c>
      <c r="D265" t="str">
        <f>MID(Tabla3[[#This Row],[NUMERO DE SERIE]],10,8)</f>
        <v>8M051069</v>
      </c>
      <c r="E265" t="s">
        <v>371</v>
      </c>
      <c r="F265">
        <v>2008</v>
      </c>
      <c r="G265" t="s">
        <v>13</v>
      </c>
      <c r="H265" s="1" t="s">
        <v>34</v>
      </c>
    </row>
    <row r="266" spans="1:8">
      <c r="A266" t="s">
        <v>94</v>
      </c>
      <c r="B266" t="s">
        <v>369</v>
      </c>
      <c r="C266" t="s">
        <v>424</v>
      </c>
      <c r="D266" t="str">
        <f>MID(Tabla3[[#This Row],[NUMERO DE SERIE]],10,8)</f>
        <v>8M055042</v>
      </c>
      <c r="E266" t="s">
        <v>371</v>
      </c>
      <c r="F266">
        <v>2008</v>
      </c>
      <c r="G266" t="s">
        <v>13</v>
      </c>
      <c r="H266" s="1" t="s">
        <v>34</v>
      </c>
    </row>
    <row r="267" spans="1:8">
      <c r="A267" t="s">
        <v>94</v>
      </c>
      <c r="B267" t="s">
        <v>369</v>
      </c>
      <c r="C267" t="s">
        <v>425</v>
      </c>
      <c r="D267" t="str">
        <f>MID(Tabla3[[#This Row],[NUMERO DE SERIE]],10,8)</f>
        <v>8M050855</v>
      </c>
      <c r="E267" t="s">
        <v>371</v>
      </c>
      <c r="F267">
        <v>2008</v>
      </c>
      <c r="G267" t="s">
        <v>13</v>
      </c>
      <c r="H267" s="1" t="s">
        <v>34</v>
      </c>
    </row>
    <row r="268" spans="1:8">
      <c r="A268" t="s">
        <v>94</v>
      </c>
      <c r="B268" t="s">
        <v>369</v>
      </c>
      <c r="C268" t="s">
        <v>426</v>
      </c>
      <c r="D268" t="str">
        <f>MID(Tabla3[[#This Row],[NUMERO DE SERIE]],10,8)</f>
        <v>8M051885</v>
      </c>
      <c r="E268" t="s">
        <v>371</v>
      </c>
      <c r="F268">
        <v>2008</v>
      </c>
      <c r="G268" t="s">
        <v>13</v>
      </c>
      <c r="H268" s="1" t="s">
        <v>34</v>
      </c>
    </row>
    <row r="269" spans="1:8">
      <c r="A269" t="s">
        <v>94</v>
      </c>
      <c r="B269" t="s">
        <v>369</v>
      </c>
      <c r="C269" t="s">
        <v>427</v>
      </c>
      <c r="D269" t="str">
        <f>MID(Tabla3[[#This Row],[NUMERO DE SERIE]],10,8)</f>
        <v>8M050367</v>
      </c>
      <c r="E269" t="s">
        <v>371</v>
      </c>
      <c r="F269">
        <v>2008</v>
      </c>
      <c r="G269" t="s">
        <v>13</v>
      </c>
      <c r="H269" s="1" t="s">
        <v>34</v>
      </c>
    </row>
    <row r="270" spans="1:8">
      <c r="A270" t="s">
        <v>94</v>
      </c>
      <c r="B270" t="s">
        <v>369</v>
      </c>
      <c r="C270" t="s">
        <v>428</v>
      </c>
      <c r="D270" t="str">
        <f>MID(Tabla3[[#This Row],[NUMERO DE SERIE]],10,8)</f>
        <v>8M051826</v>
      </c>
      <c r="E270" t="s">
        <v>371</v>
      </c>
      <c r="F270">
        <v>2008</v>
      </c>
      <c r="G270" t="s">
        <v>13</v>
      </c>
      <c r="H270" s="1" t="s">
        <v>34</v>
      </c>
    </row>
    <row r="271" spans="1:8">
      <c r="A271" t="s">
        <v>94</v>
      </c>
      <c r="B271" t="s">
        <v>369</v>
      </c>
      <c r="C271" t="s">
        <v>429</v>
      </c>
      <c r="D271" t="str">
        <f>MID(Tabla3[[#This Row],[NUMERO DE SERIE]],10,8)</f>
        <v>8M067945</v>
      </c>
      <c r="E271" t="s">
        <v>371</v>
      </c>
      <c r="F271">
        <v>2008</v>
      </c>
      <c r="G271" t="s">
        <v>13</v>
      </c>
      <c r="H271" s="1" t="s">
        <v>34</v>
      </c>
    </row>
    <row r="272" spans="1:8">
      <c r="A272" t="s">
        <v>94</v>
      </c>
      <c r="B272" t="s">
        <v>369</v>
      </c>
      <c r="C272" t="s">
        <v>430</v>
      </c>
      <c r="D272" t="str">
        <f>MID(Tabla3[[#This Row],[NUMERO DE SERIE]],10,8)</f>
        <v>8M053304</v>
      </c>
      <c r="E272" t="s">
        <v>371</v>
      </c>
      <c r="F272">
        <v>2008</v>
      </c>
      <c r="G272" t="s">
        <v>13</v>
      </c>
      <c r="H272" s="1" t="s">
        <v>34</v>
      </c>
    </row>
    <row r="273" spans="1:19">
      <c r="A273" t="s">
        <v>94</v>
      </c>
      <c r="B273" t="s">
        <v>369</v>
      </c>
      <c r="C273" t="s">
        <v>431</v>
      </c>
      <c r="D273" t="str">
        <f>MID(Tabla3[[#This Row],[NUMERO DE SERIE]],10,8)</f>
        <v>8M054309</v>
      </c>
      <c r="E273" t="s">
        <v>371</v>
      </c>
      <c r="F273">
        <v>2008</v>
      </c>
      <c r="G273" t="s">
        <v>13</v>
      </c>
      <c r="H273" s="1" t="s">
        <v>34</v>
      </c>
    </row>
    <row r="274" spans="1:19">
      <c r="A274" t="s">
        <v>94</v>
      </c>
      <c r="B274" t="s">
        <v>369</v>
      </c>
      <c r="C274" t="s">
        <v>432</v>
      </c>
      <c r="D274" t="str">
        <f>MID(Tabla3[[#This Row],[NUMERO DE SERIE]],10,8)</f>
        <v>8M058652</v>
      </c>
      <c r="E274" t="s">
        <v>371</v>
      </c>
      <c r="F274">
        <v>2008</v>
      </c>
      <c r="G274" t="s">
        <v>13</v>
      </c>
      <c r="H274" s="1" t="s">
        <v>34</v>
      </c>
    </row>
    <row r="275" spans="1:19">
      <c r="A275" t="s">
        <v>94</v>
      </c>
      <c r="B275" t="s">
        <v>369</v>
      </c>
      <c r="C275" t="s">
        <v>433</v>
      </c>
      <c r="D275" t="str">
        <f>MID(Tabla3[[#This Row],[NUMERO DE SERIE]],10,8)</f>
        <v>8M052643</v>
      </c>
      <c r="E275" t="s">
        <v>371</v>
      </c>
      <c r="F275">
        <v>2008</v>
      </c>
      <c r="G275" t="s">
        <v>13</v>
      </c>
      <c r="H275" s="1" t="s">
        <v>34</v>
      </c>
    </row>
    <row r="276" spans="1:19">
      <c r="A276" t="s">
        <v>94</v>
      </c>
      <c r="B276" t="s">
        <v>369</v>
      </c>
      <c r="C276" t="s">
        <v>434</v>
      </c>
      <c r="D276" t="str">
        <f>MID(Tabla3[[#This Row],[NUMERO DE SERIE]],10,8)</f>
        <v>8M051387</v>
      </c>
      <c r="E276" t="s">
        <v>371</v>
      </c>
      <c r="F276">
        <v>2008</v>
      </c>
      <c r="G276" t="s">
        <v>13</v>
      </c>
      <c r="H276" s="1" t="s">
        <v>9</v>
      </c>
      <c r="I276" s="13" t="s">
        <v>98</v>
      </c>
      <c r="J276" s="12" t="s">
        <v>94</v>
      </c>
      <c r="K276" s="13">
        <v>2022</v>
      </c>
      <c r="L276" s="1" t="s">
        <v>74</v>
      </c>
      <c r="M276" s="15">
        <v>44895</v>
      </c>
      <c r="N276" t="s">
        <v>14</v>
      </c>
      <c r="Q276" t="s">
        <v>20</v>
      </c>
      <c r="R276" t="s">
        <v>16</v>
      </c>
      <c r="S276" t="s">
        <v>435</v>
      </c>
    </row>
    <row r="277" spans="1:19">
      <c r="A277" t="s">
        <v>94</v>
      </c>
      <c r="B277" t="s">
        <v>369</v>
      </c>
      <c r="C277" t="s">
        <v>436</v>
      </c>
      <c r="D277" t="str">
        <f>MID(Tabla3[[#This Row],[NUMERO DE SERIE]],10,8)</f>
        <v>7M036846</v>
      </c>
      <c r="E277" t="s">
        <v>371</v>
      </c>
      <c r="F277">
        <v>2007</v>
      </c>
      <c r="G277" t="s">
        <v>13</v>
      </c>
      <c r="H277" s="1" t="s">
        <v>34</v>
      </c>
    </row>
    <row r="278" spans="1:19">
      <c r="A278" t="s">
        <v>94</v>
      </c>
      <c r="B278" t="s">
        <v>369</v>
      </c>
      <c r="C278" t="s">
        <v>437</v>
      </c>
      <c r="D278" t="str">
        <f>MID(Tabla3[[#This Row],[NUMERO DE SERIE]],10,8)</f>
        <v>7M044643</v>
      </c>
      <c r="E278" t="s">
        <v>371</v>
      </c>
      <c r="F278">
        <v>2007</v>
      </c>
      <c r="G278" t="s">
        <v>13</v>
      </c>
      <c r="H278" s="1" t="s">
        <v>34</v>
      </c>
    </row>
    <row r="279" spans="1:19">
      <c r="A279" t="s">
        <v>94</v>
      </c>
      <c r="B279" t="s">
        <v>369</v>
      </c>
      <c r="C279" t="s">
        <v>438</v>
      </c>
      <c r="D279" t="str">
        <f>MID(Tabla3[[#This Row],[NUMERO DE SERIE]],10,8)</f>
        <v>7M039779</v>
      </c>
      <c r="E279" t="s">
        <v>371</v>
      </c>
      <c r="F279">
        <v>2007</v>
      </c>
      <c r="G279" t="s">
        <v>13</v>
      </c>
      <c r="H279" s="1" t="s">
        <v>34</v>
      </c>
    </row>
    <row r="280" spans="1:19">
      <c r="A280" t="s">
        <v>94</v>
      </c>
      <c r="B280" t="s">
        <v>369</v>
      </c>
      <c r="C280" t="s">
        <v>439</v>
      </c>
      <c r="D280" t="str">
        <f>MID(Tabla3[[#This Row],[NUMERO DE SERIE]],10,8)</f>
        <v>7M040086</v>
      </c>
      <c r="E280" t="s">
        <v>371</v>
      </c>
      <c r="F280">
        <v>2007</v>
      </c>
      <c r="G280" t="s">
        <v>13</v>
      </c>
      <c r="H280" s="1" t="s">
        <v>34</v>
      </c>
    </row>
    <row r="281" spans="1:19">
      <c r="A281" t="s">
        <v>94</v>
      </c>
      <c r="B281" t="s">
        <v>369</v>
      </c>
      <c r="C281" t="s">
        <v>440</v>
      </c>
      <c r="D281" t="str">
        <f>MID(Tabla3[[#This Row],[NUMERO DE SERIE]],10,8)</f>
        <v>7M039371</v>
      </c>
      <c r="E281" t="s">
        <v>371</v>
      </c>
      <c r="F281">
        <v>2007</v>
      </c>
      <c r="G281" t="s">
        <v>13</v>
      </c>
      <c r="H281" s="1" t="s">
        <v>34</v>
      </c>
    </row>
    <row r="282" spans="1:19">
      <c r="A282" t="s">
        <v>94</v>
      </c>
      <c r="B282" t="s">
        <v>369</v>
      </c>
      <c r="C282" t="s">
        <v>441</v>
      </c>
      <c r="D282" t="str">
        <f>MID(Tabla3[[#This Row],[NUMERO DE SERIE]],10,8)</f>
        <v>7M039364</v>
      </c>
      <c r="E282" t="s">
        <v>371</v>
      </c>
      <c r="F282">
        <v>2007</v>
      </c>
      <c r="G282" t="s">
        <v>13</v>
      </c>
      <c r="H282" s="1" t="s">
        <v>34</v>
      </c>
    </row>
    <row r="283" spans="1:19">
      <c r="A283" t="s">
        <v>94</v>
      </c>
      <c r="B283" t="s">
        <v>369</v>
      </c>
      <c r="C283" t="s">
        <v>442</v>
      </c>
      <c r="D283" t="str">
        <f>MID(Tabla3[[#This Row],[NUMERO DE SERIE]],10,8)</f>
        <v>7M039112</v>
      </c>
      <c r="E283" t="s">
        <v>371</v>
      </c>
      <c r="F283">
        <v>2007</v>
      </c>
      <c r="G283" t="s">
        <v>13</v>
      </c>
      <c r="H283" s="1" t="s">
        <v>34</v>
      </c>
    </row>
    <row r="284" spans="1:19">
      <c r="A284" t="s">
        <v>94</v>
      </c>
      <c r="B284" t="s">
        <v>369</v>
      </c>
      <c r="C284" t="s">
        <v>443</v>
      </c>
      <c r="D284" t="str">
        <f>MID(Tabla3[[#This Row],[NUMERO DE SERIE]],10,8)</f>
        <v>7M039872</v>
      </c>
      <c r="E284" t="s">
        <v>371</v>
      </c>
      <c r="F284">
        <v>2007</v>
      </c>
      <c r="G284" t="s">
        <v>13</v>
      </c>
      <c r="H284" s="1" t="s">
        <v>9</v>
      </c>
      <c r="I284" s="13" t="s">
        <v>98</v>
      </c>
      <c r="J284" s="12" t="s">
        <v>94</v>
      </c>
      <c r="K284" s="13">
        <v>2022</v>
      </c>
      <c r="L284" s="1" t="s">
        <v>73</v>
      </c>
      <c r="M284" s="15">
        <v>44895</v>
      </c>
      <c r="N284" t="s">
        <v>14</v>
      </c>
      <c r="Q284" t="s">
        <v>20</v>
      </c>
      <c r="R284" t="s">
        <v>16</v>
      </c>
      <c r="S284" t="s">
        <v>134</v>
      </c>
    </row>
    <row r="285" spans="1:19">
      <c r="A285" t="s">
        <v>94</v>
      </c>
      <c r="B285" t="s">
        <v>369</v>
      </c>
      <c r="C285" t="s">
        <v>444</v>
      </c>
      <c r="D285" t="str">
        <f>MID(Tabla3[[#This Row],[NUMERO DE SERIE]],10,8)</f>
        <v>7M044960</v>
      </c>
      <c r="E285" t="s">
        <v>371</v>
      </c>
      <c r="F285">
        <v>2007</v>
      </c>
      <c r="G285" t="s">
        <v>13</v>
      </c>
      <c r="H285" s="1" t="s">
        <v>34</v>
      </c>
    </row>
    <row r="286" spans="1:19">
      <c r="A286" t="s">
        <v>94</v>
      </c>
      <c r="B286" t="s">
        <v>369</v>
      </c>
      <c r="C286" t="s">
        <v>445</v>
      </c>
      <c r="D286" t="str">
        <f>MID(Tabla3[[#This Row],[NUMERO DE SERIE]],10,8)</f>
        <v>7M031801</v>
      </c>
      <c r="E286" t="s">
        <v>371</v>
      </c>
      <c r="F286">
        <v>2007</v>
      </c>
      <c r="G286" t="s">
        <v>13</v>
      </c>
      <c r="H286" s="1" t="s">
        <v>34</v>
      </c>
    </row>
    <row r="287" spans="1:19">
      <c r="A287" t="s">
        <v>94</v>
      </c>
      <c r="B287" t="s">
        <v>369</v>
      </c>
      <c r="C287" t="s">
        <v>446</v>
      </c>
      <c r="D287" t="str">
        <f>MID(Tabla3[[#This Row],[NUMERO DE SERIE]],10,8)</f>
        <v>7M044601</v>
      </c>
      <c r="E287" t="s">
        <v>371</v>
      </c>
      <c r="F287">
        <v>2007</v>
      </c>
      <c r="G287" t="s">
        <v>13</v>
      </c>
      <c r="H287" s="1" t="s">
        <v>34</v>
      </c>
    </row>
    <row r="288" spans="1:19">
      <c r="A288" t="s">
        <v>94</v>
      </c>
      <c r="B288" t="s">
        <v>369</v>
      </c>
      <c r="C288" t="s">
        <v>447</v>
      </c>
      <c r="D288" t="str">
        <f>MID(Tabla3[[#This Row],[NUMERO DE SERIE]],10,8)</f>
        <v>7M041814</v>
      </c>
      <c r="E288" t="s">
        <v>371</v>
      </c>
      <c r="F288">
        <v>2007</v>
      </c>
      <c r="G288" t="s">
        <v>13</v>
      </c>
      <c r="H288" s="1" t="s">
        <v>9</v>
      </c>
      <c r="I288" s="13" t="s">
        <v>98</v>
      </c>
      <c r="J288" s="12" t="s">
        <v>94</v>
      </c>
      <c r="K288" s="13">
        <v>2022</v>
      </c>
      <c r="L288" s="1" t="s">
        <v>72</v>
      </c>
      <c r="M288" s="15">
        <v>44894</v>
      </c>
      <c r="N288" t="s">
        <v>10</v>
      </c>
      <c r="Q288" t="s">
        <v>15</v>
      </c>
      <c r="R288" t="s">
        <v>39</v>
      </c>
      <c r="S288" t="s">
        <v>448</v>
      </c>
    </row>
    <row r="289" spans="1:19">
      <c r="A289" t="s">
        <v>94</v>
      </c>
      <c r="B289" t="s">
        <v>369</v>
      </c>
      <c r="C289" t="s">
        <v>449</v>
      </c>
      <c r="D289" t="str">
        <f>MID(Tabla3[[#This Row],[NUMERO DE SERIE]],10,8)</f>
        <v>7M029163</v>
      </c>
      <c r="E289" t="s">
        <v>371</v>
      </c>
      <c r="F289">
        <v>2007</v>
      </c>
      <c r="G289" t="s">
        <v>13</v>
      </c>
      <c r="H289" s="1" t="s">
        <v>34</v>
      </c>
    </row>
    <row r="290" spans="1:19">
      <c r="A290" t="s">
        <v>94</v>
      </c>
      <c r="B290" t="s">
        <v>369</v>
      </c>
      <c r="C290" t="s">
        <v>450</v>
      </c>
      <c r="D290" t="str">
        <f>MID(Tabla3[[#This Row],[NUMERO DE SERIE]],10,8)</f>
        <v>7M031866</v>
      </c>
      <c r="E290" t="s">
        <v>371</v>
      </c>
      <c r="F290">
        <v>2007</v>
      </c>
      <c r="G290" t="s">
        <v>13</v>
      </c>
      <c r="H290" s="1" t="s">
        <v>9</v>
      </c>
      <c r="I290" s="13" t="s">
        <v>98</v>
      </c>
      <c r="J290" s="12" t="s">
        <v>94</v>
      </c>
      <c r="K290" s="13">
        <v>2022</v>
      </c>
      <c r="L290" s="1" t="s">
        <v>74</v>
      </c>
      <c r="M290" s="15">
        <v>44895</v>
      </c>
      <c r="N290" t="s">
        <v>14</v>
      </c>
      <c r="Q290" t="s">
        <v>20</v>
      </c>
      <c r="R290" t="s">
        <v>60</v>
      </c>
      <c r="S290" t="s">
        <v>451</v>
      </c>
    </row>
    <row r="291" spans="1:19">
      <c r="A291" t="s">
        <v>94</v>
      </c>
      <c r="B291" t="s">
        <v>369</v>
      </c>
      <c r="C291" t="s">
        <v>452</v>
      </c>
      <c r="D291" t="str">
        <f>MID(Tabla3[[#This Row],[NUMERO DE SERIE]],10,8)</f>
        <v>7M035571</v>
      </c>
      <c r="E291" t="s">
        <v>371</v>
      </c>
      <c r="F291">
        <v>2007</v>
      </c>
      <c r="G291" t="s">
        <v>13</v>
      </c>
      <c r="H291" s="1" t="s">
        <v>34</v>
      </c>
    </row>
    <row r="292" spans="1:19">
      <c r="A292" t="s">
        <v>94</v>
      </c>
      <c r="B292" t="s">
        <v>369</v>
      </c>
      <c r="C292" t="s">
        <v>453</v>
      </c>
      <c r="D292" t="str">
        <f>MID(Tabla3[[#This Row],[NUMERO DE SERIE]],10,8)</f>
        <v>7M046375</v>
      </c>
      <c r="E292" t="s">
        <v>371</v>
      </c>
      <c r="F292">
        <v>2007</v>
      </c>
      <c r="G292" t="s">
        <v>13</v>
      </c>
      <c r="H292" s="1" t="s">
        <v>34</v>
      </c>
    </row>
    <row r="293" spans="1:19">
      <c r="A293" t="s">
        <v>94</v>
      </c>
      <c r="B293" t="s">
        <v>369</v>
      </c>
      <c r="C293" t="s">
        <v>454</v>
      </c>
      <c r="D293" t="str">
        <f>MID(Tabla3[[#This Row],[NUMERO DE SERIE]],10,8)</f>
        <v>7M041248</v>
      </c>
      <c r="E293" t="s">
        <v>371</v>
      </c>
      <c r="F293">
        <v>2007</v>
      </c>
      <c r="G293" t="s">
        <v>13</v>
      </c>
      <c r="H293" s="1" t="s">
        <v>34</v>
      </c>
    </row>
    <row r="294" spans="1:19">
      <c r="A294" t="s">
        <v>94</v>
      </c>
      <c r="B294" t="s">
        <v>369</v>
      </c>
      <c r="C294" t="s">
        <v>455</v>
      </c>
      <c r="D294" t="str">
        <f>MID(Tabla3[[#This Row],[NUMERO DE SERIE]],10,8)</f>
        <v>7M044750</v>
      </c>
      <c r="E294" t="s">
        <v>371</v>
      </c>
      <c r="F294">
        <v>2007</v>
      </c>
      <c r="G294" t="s">
        <v>13</v>
      </c>
      <c r="H294" s="1" t="s">
        <v>9</v>
      </c>
      <c r="I294" s="13" t="s">
        <v>98</v>
      </c>
      <c r="J294" s="12" t="s">
        <v>94</v>
      </c>
      <c r="K294" s="13">
        <v>2022</v>
      </c>
      <c r="L294" s="1" t="s">
        <v>73</v>
      </c>
      <c r="M294" s="15">
        <v>44895</v>
      </c>
      <c r="N294" t="s">
        <v>14</v>
      </c>
      <c r="Q294" t="s">
        <v>20</v>
      </c>
      <c r="R294" t="s">
        <v>16</v>
      </c>
      <c r="S294" t="s">
        <v>134</v>
      </c>
    </row>
    <row r="295" spans="1:19">
      <c r="A295" t="s">
        <v>94</v>
      </c>
      <c r="B295" t="s">
        <v>369</v>
      </c>
      <c r="C295" t="s">
        <v>456</v>
      </c>
      <c r="D295" t="str">
        <f>MID(Tabla3[[#This Row],[NUMERO DE SERIE]],10,8)</f>
        <v>7M041551</v>
      </c>
      <c r="E295" t="s">
        <v>371</v>
      </c>
      <c r="F295">
        <v>2007</v>
      </c>
      <c r="G295" t="s">
        <v>13</v>
      </c>
      <c r="H295" s="1" t="s">
        <v>34</v>
      </c>
    </row>
    <row r="296" spans="1:19">
      <c r="A296" t="s">
        <v>94</v>
      </c>
      <c r="B296" t="s">
        <v>369</v>
      </c>
      <c r="C296" t="s">
        <v>457</v>
      </c>
      <c r="D296" t="str">
        <f>MID(Tabla3[[#This Row],[NUMERO DE SERIE]],10,8)</f>
        <v>7M046723</v>
      </c>
      <c r="E296" t="s">
        <v>371</v>
      </c>
      <c r="F296">
        <v>2007</v>
      </c>
      <c r="G296" t="s">
        <v>13</v>
      </c>
      <c r="H296" s="1" t="s">
        <v>34</v>
      </c>
    </row>
    <row r="297" spans="1:19">
      <c r="A297" t="s">
        <v>94</v>
      </c>
      <c r="B297" t="s">
        <v>369</v>
      </c>
      <c r="C297" t="s">
        <v>458</v>
      </c>
      <c r="D297" t="str">
        <f>MID(Tabla3[[#This Row],[NUMERO DE SERIE]],10,8)</f>
        <v>7M029132</v>
      </c>
      <c r="E297" t="s">
        <v>371</v>
      </c>
      <c r="F297">
        <v>2007</v>
      </c>
      <c r="G297" t="s">
        <v>13</v>
      </c>
      <c r="H297" s="1" t="s">
        <v>34</v>
      </c>
    </row>
    <row r="298" spans="1:19">
      <c r="A298" t="s">
        <v>94</v>
      </c>
      <c r="B298" t="s">
        <v>369</v>
      </c>
      <c r="C298" t="s">
        <v>459</v>
      </c>
      <c r="D298" t="str">
        <f>MID(Tabla3[[#This Row],[NUMERO DE SERIE]],10,8)</f>
        <v>7M032046</v>
      </c>
      <c r="E298" t="s">
        <v>371</v>
      </c>
      <c r="F298">
        <v>2007</v>
      </c>
      <c r="G298" t="s">
        <v>13</v>
      </c>
      <c r="H298" s="1" t="s">
        <v>34</v>
      </c>
    </row>
    <row r="299" spans="1:19">
      <c r="A299" t="s">
        <v>94</v>
      </c>
      <c r="B299" t="s">
        <v>369</v>
      </c>
      <c r="C299" t="s">
        <v>460</v>
      </c>
      <c r="D299" t="str">
        <f>MID(Tabla3[[#This Row],[NUMERO DE SERIE]],10,8)</f>
        <v>7M040575</v>
      </c>
      <c r="E299" t="s">
        <v>371</v>
      </c>
      <c r="F299">
        <v>2007</v>
      </c>
      <c r="G299" t="s">
        <v>13</v>
      </c>
      <c r="H299" s="1" t="s">
        <v>34</v>
      </c>
    </row>
    <row r="300" spans="1:19">
      <c r="A300" t="s">
        <v>94</v>
      </c>
      <c r="B300" t="s">
        <v>369</v>
      </c>
      <c r="C300" t="s">
        <v>461</v>
      </c>
      <c r="D300" t="str">
        <f>MID(Tabla3[[#This Row],[NUMERO DE SERIE]],10,8)</f>
        <v>7M044637</v>
      </c>
      <c r="E300" t="s">
        <v>371</v>
      </c>
      <c r="F300">
        <v>2007</v>
      </c>
      <c r="G300" t="s">
        <v>13</v>
      </c>
      <c r="H300" s="1" t="s">
        <v>34</v>
      </c>
    </row>
    <row r="301" spans="1:19">
      <c r="A301" t="s">
        <v>94</v>
      </c>
      <c r="B301" t="s">
        <v>369</v>
      </c>
      <c r="C301" t="s">
        <v>462</v>
      </c>
      <c r="D301" t="str">
        <f>MID(Tabla3[[#This Row],[NUMERO DE SERIE]],10,8)</f>
        <v>7M044842</v>
      </c>
      <c r="E301" t="s">
        <v>371</v>
      </c>
      <c r="F301">
        <v>2007</v>
      </c>
      <c r="G301" t="s">
        <v>13</v>
      </c>
      <c r="H301" s="1" t="s">
        <v>34</v>
      </c>
    </row>
    <row r="302" spans="1:19">
      <c r="A302" t="s">
        <v>94</v>
      </c>
      <c r="B302" t="s">
        <v>369</v>
      </c>
      <c r="C302" t="s">
        <v>463</v>
      </c>
      <c r="D302" t="str">
        <f>MID(Tabla3[[#This Row],[NUMERO DE SERIE]],10,8)</f>
        <v>7M028780</v>
      </c>
      <c r="E302" t="s">
        <v>371</v>
      </c>
      <c r="F302">
        <v>2007</v>
      </c>
      <c r="G302" t="s">
        <v>13</v>
      </c>
      <c r="H302" s="1" t="s">
        <v>34</v>
      </c>
    </row>
    <row r="303" spans="1:19">
      <c r="A303" t="s">
        <v>94</v>
      </c>
      <c r="B303" t="s">
        <v>369</v>
      </c>
      <c r="C303" t="s">
        <v>464</v>
      </c>
      <c r="D303" t="str">
        <f>MID(Tabla3[[#This Row],[NUMERO DE SERIE]],10,8)</f>
        <v>7M029719</v>
      </c>
      <c r="E303" t="s">
        <v>371</v>
      </c>
      <c r="F303">
        <v>2007</v>
      </c>
      <c r="G303" t="s">
        <v>13</v>
      </c>
      <c r="H303" s="1" t="s">
        <v>34</v>
      </c>
    </row>
    <row r="304" spans="1:19">
      <c r="A304" t="s">
        <v>94</v>
      </c>
      <c r="B304" t="s">
        <v>369</v>
      </c>
      <c r="C304" t="s">
        <v>465</v>
      </c>
      <c r="D304" t="str">
        <f>MID(Tabla3[[#This Row],[NUMERO DE SERIE]],10,8)</f>
        <v>7M039702</v>
      </c>
      <c r="E304" t="s">
        <v>371</v>
      </c>
      <c r="F304">
        <v>2007</v>
      </c>
      <c r="G304" t="s">
        <v>13</v>
      </c>
      <c r="H304" s="1" t="s">
        <v>34</v>
      </c>
    </row>
    <row r="305" spans="1:19">
      <c r="A305" t="s">
        <v>94</v>
      </c>
      <c r="B305" t="s">
        <v>369</v>
      </c>
      <c r="C305" t="s">
        <v>466</v>
      </c>
      <c r="D305" t="str">
        <f>MID(Tabla3[[#This Row],[NUMERO DE SERIE]],10,8)</f>
        <v>7M041717</v>
      </c>
      <c r="E305" t="s">
        <v>371</v>
      </c>
      <c r="F305">
        <v>2007</v>
      </c>
      <c r="G305" t="s">
        <v>13</v>
      </c>
      <c r="H305" s="1" t="s">
        <v>34</v>
      </c>
    </row>
    <row r="306" spans="1:19">
      <c r="A306" t="s">
        <v>94</v>
      </c>
      <c r="B306" t="s">
        <v>369</v>
      </c>
      <c r="C306" t="s">
        <v>467</v>
      </c>
      <c r="D306" t="str">
        <f>MID(Tabla3[[#This Row],[NUMERO DE SERIE]],10,8)</f>
        <v>7M031287</v>
      </c>
      <c r="E306" t="s">
        <v>371</v>
      </c>
      <c r="F306">
        <v>2007</v>
      </c>
      <c r="G306" t="s">
        <v>13</v>
      </c>
      <c r="H306" s="1" t="s">
        <v>34</v>
      </c>
    </row>
    <row r="307" spans="1:19">
      <c r="A307" t="s">
        <v>94</v>
      </c>
      <c r="B307" t="s">
        <v>369</v>
      </c>
      <c r="C307" t="s">
        <v>468</v>
      </c>
      <c r="D307" t="str">
        <f>MID(Tabla3[[#This Row],[NUMERO DE SERIE]],10,8)</f>
        <v>7M036988</v>
      </c>
      <c r="E307" t="s">
        <v>371</v>
      </c>
      <c r="F307">
        <v>2007</v>
      </c>
      <c r="G307" t="s">
        <v>13</v>
      </c>
      <c r="H307" s="1" t="s">
        <v>34</v>
      </c>
    </row>
    <row r="308" spans="1:19">
      <c r="A308" t="s">
        <v>94</v>
      </c>
      <c r="B308" t="s">
        <v>369</v>
      </c>
      <c r="C308" t="s">
        <v>469</v>
      </c>
      <c r="D308" t="str">
        <f>MID(Tabla3[[#This Row],[NUMERO DE SERIE]],10,8)</f>
        <v>7M049586</v>
      </c>
      <c r="E308" t="s">
        <v>371</v>
      </c>
      <c r="F308">
        <v>2007</v>
      </c>
      <c r="G308" t="s">
        <v>13</v>
      </c>
      <c r="H308" s="1" t="s">
        <v>34</v>
      </c>
    </row>
    <row r="309" spans="1:19">
      <c r="A309" t="s">
        <v>94</v>
      </c>
      <c r="B309" t="s">
        <v>369</v>
      </c>
      <c r="C309" t="s">
        <v>470</v>
      </c>
      <c r="D309" t="str">
        <f>MID(Tabla3[[#This Row],[NUMERO DE SERIE]],10,8)</f>
        <v>7M030738</v>
      </c>
      <c r="E309" t="s">
        <v>371</v>
      </c>
      <c r="F309">
        <v>2007</v>
      </c>
      <c r="G309" t="s">
        <v>13</v>
      </c>
      <c r="H309" s="1" t="s">
        <v>34</v>
      </c>
    </row>
    <row r="310" spans="1:19">
      <c r="A310" t="s">
        <v>94</v>
      </c>
      <c r="B310" t="s">
        <v>369</v>
      </c>
      <c r="C310" t="s">
        <v>471</v>
      </c>
      <c r="D310" t="str">
        <f>MID(Tabla3[[#This Row],[NUMERO DE SERIE]],10,8)</f>
        <v>6M016932</v>
      </c>
      <c r="E310" t="s">
        <v>371</v>
      </c>
      <c r="F310">
        <v>2006</v>
      </c>
      <c r="G310" t="s">
        <v>13</v>
      </c>
      <c r="H310" s="1" t="s">
        <v>34</v>
      </c>
    </row>
    <row r="311" spans="1:19">
      <c r="A311" t="s">
        <v>94</v>
      </c>
      <c r="B311" t="s">
        <v>369</v>
      </c>
      <c r="C311" t="s">
        <v>472</v>
      </c>
      <c r="D311" t="str">
        <f>MID(Tabla3[[#This Row],[NUMERO DE SERIE]],10,8)</f>
        <v>6M022856</v>
      </c>
      <c r="E311" t="s">
        <v>371</v>
      </c>
      <c r="F311">
        <v>2006</v>
      </c>
      <c r="G311" t="s">
        <v>13</v>
      </c>
      <c r="H311" s="1" t="s">
        <v>34</v>
      </c>
    </row>
    <row r="312" spans="1:19">
      <c r="A312" t="s">
        <v>94</v>
      </c>
      <c r="B312" t="s">
        <v>369</v>
      </c>
      <c r="C312" t="s">
        <v>473</v>
      </c>
      <c r="D312" t="str">
        <f>MID(Tabla3[[#This Row],[NUMERO DE SERIE]],10,8)</f>
        <v>6M015304</v>
      </c>
      <c r="E312" t="s">
        <v>371</v>
      </c>
      <c r="F312">
        <v>2006</v>
      </c>
      <c r="G312" t="s">
        <v>13</v>
      </c>
      <c r="H312" s="1" t="s">
        <v>34</v>
      </c>
    </row>
    <row r="313" spans="1:19">
      <c r="A313" t="s">
        <v>94</v>
      </c>
      <c r="B313" t="s">
        <v>369</v>
      </c>
      <c r="C313" t="s">
        <v>474</v>
      </c>
      <c r="D313" t="str">
        <f>MID(Tabla3[[#This Row],[NUMERO DE SERIE]],10,8)</f>
        <v>6M025029</v>
      </c>
      <c r="E313" t="s">
        <v>371</v>
      </c>
      <c r="F313">
        <v>2006</v>
      </c>
      <c r="G313" t="s">
        <v>13</v>
      </c>
      <c r="H313" s="1" t="s">
        <v>34</v>
      </c>
    </row>
    <row r="314" spans="1:19">
      <c r="A314" t="s">
        <v>94</v>
      </c>
      <c r="B314" t="s">
        <v>369</v>
      </c>
      <c r="C314" t="s">
        <v>475</v>
      </c>
      <c r="D314" t="str">
        <f>MID(Tabla3[[#This Row],[NUMERO DE SERIE]],10,8)</f>
        <v>6M025113</v>
      </c>
      <c r="E314" t="s">
        <v>371</v>
      </c>
      <c r="F314">
        <v>2006</v>
      </c>
      <c r="G314" t="s">
        <v>13</v>
      </c>
      <c r="H314" s="1" t="s">
        <v>34</v>
      </c>
    </row>
    <row r="315" spans="1:19">
      <c r="A315" t="s">
        <v>94</v>
      </c>
      <c r="B315" t="s">
        <v>369</v>
      </c>
      <c r="C315" t="s">
        <v>476</v>
      </c>
      <c r="D315" t="str">
        <f>MID(Tabla3[[#This Row],[NUMERO DE SERIE]],10,8)</f>
        <v>6M015198</v>
      </c>
      <c r="E315" t="s">
        <v>371</v>
      </c>
      <c r="F315">
        <v>2006</v>
      </c>
      <c r="G315" t="s">
        <v>13</v>
      </c>
      <c r="H315" s="1" t="s">
        <v>34</v>
      </c>
    </row>
    <row r="316" spans="1:19">
      <c r="A316" t="s">
        <v>94</v>
      </c>
      <c r="B316" t="s">
        <v>369</v>
      </c>
      <c r="C316" t="s">
        <v>477</v>
      </c>
      <c r="D316" t="str">
        <f>MID(Tabla3[[#This Row],[NUMERO DE SERIE]],10,8)</f>
        <v>6M017616</v>
      </c>
      <c r="E316" t="s">
        <v>371</v>
      </c>
      <c r="F316">
        <v>2006</v>
      </c>
      <c r="G316" t="s">
        <v>13</v>
      </c>
      <c r="H316" s="1" t="s">
        <v>34</v>
      </c>
    </row>
    <row r="317" spans="1:19">
      <c r="A317" t="s">
        <v>94</v>
      </c>
      <c r="B317" t="s">
        <v>369</v>
      </c>
      <c r="C317" t="s">
        <v>478</v>
      </c>
      <c r="D317" t="str">
        <f>MID(Tabla3[[#This Row],[NUMERO DE SERIE]],10,8)</f>
        <v>6M024629</v>
      </c>
      <c r="E317" t="s">
        <v>371</v>
      </c>
      <c r="F317">
        <v>2006</v>
      </c>
      <c r="G317" t="s">
        <v>13</v>
      </c>
      <c r="H317" s="1" t="s">
        <v>34</v>
      </c>
    </row>
    <row r="318" spans="1:19">
      <c r="A318" t="s">
        <v>94</v>
      </c>
      <c r="B318" t="s">
        <v>369</v>
      </c>
      <c r="C318" t="s">
        <v>479</v>
      </c>
      <c r="D318" t="str">
        <f>MID(Tabla3[[#This Row],[NUMERO DE SERIE]],10,8)</f>
        <v>6M019801</v>
      </c>
      <c r="E318" t="s">
        <v>371</v>
      </c>
      <c r="F318">
        <v>2006</v>
      </c>
      <c r="G318" t="s">
        <v>13</v>
      </c>
      <c r="H318" s="1" t="s">
        <v>34</v>
      </c>
    </row>
    <row r="319" spans="1:19">
      <c r="A319" t="s">
        <v>94</v>
      </c>
      <c r="B319" t="s">
        <v>369</v>
      </c>
      <c r="C319" t="s">
        <v>480</v>
      </c>
      <c r="D319" t="str">
        <f>MID(Tabla3[[#This Row],[NUMERO DE SERIE]],10,8)</f>
        <v>6M027737</v>
      </c>
      <c r="E319" t="s">
        <v>371</v>
      </c>
      <c r="F319">
        <v>2006</v>
      </c>
      <c r="G319" t="s">
        <v>13</v>
      </c>
      <c r="H319" s="1" t="s">
        <v>34</v>
      </c>
    </row>
    <row r="320" spans="1:19">
      <c r="A320" t="s">
        <v>94</v>
      </c>
      <c r="B320" t="s">
        <v>369</v>
      </c>
      <c r="C320" t="s">
        <v>481</v>
      </c>
      <c r="D320" t="str">
        <f>MID(Tabla3[[#This Row],[NUMERO DE SERIE]],10,8)</f>
        <v>6M023284</v>
      </c>
      <c r="E320" t="s">
        <v>371</v>
      </c>
      <c r="F320">
        <v>2006</v>
      </c>
      <c r="G320" t="s">
        <v>13</v>
      </c>
      <c r="H320" s="1" t="s">
        <v>9</v>
      </c>
      <c r="I320" s="13" t="s">
        <v>98</v>
      </c>
      <c r="J320" s="12" t="s">
        <v>94</v>
      </c>
      <c r="K320" s="13">
        <v>2022</v>
      </c>
      <c r="L320" s="1" t="s">
        <v>72</v>
      </c>
      <c r="M320" s="15">
        <v>44895</v>
      </c>
      <c r="N320" t="s">
        <v>14</v>
      </c>
      <c r="Q320" t="s">
        <v>20</v>
      </c>
      <c r="R320" t="s">
        <v>46</v>
      </c>
      <c r="S320" t="s">
        <v>46</v>
      </c>
    </row>
    <row r="321" spans="1:19">
      <c r="A321" t="s">
        <v>94</v>
      </c>
      <c r="B321" t="s">
        <v>369</v>
      </c>
      <c r="C321" t="s">
        <v>482</v>
      </c>
      <c r="D321" t="str">
        <f>MID(Tabla3[[#This Row],[NUMERO DE SERIE]],10,8)</f>
        <v>6M018120</v>
      </c>
      <c r="E321" t="s">
        <v>371</v>
      </c>
      <c r="F321">
        <v>2006</v>
      </c>
      <c r="G321" t="s">
        <v>13</v>
      </c>
      <c r="H321" s="1" t="s">
        <v>9</v>
      </c>
      <c r="I321" s="13" t="s">
        <v>98</v>
      </c>
      <c r="J321" s="12" t="s">
        <v>94</v>
      </c>
      <c r="K321" s="13">
        <v>2022</v>
      </c>
      <c r="L321" s="1" t="s">
        <v>74</v>
      </c>
      <c r="M321" s="15">
        <v>44895</v>
      </c>
      <c r="N321" t="s">
        <v>14</v>
      </c>
      <c r="Q321" t="s">
        <v>20</v>
      </c>
      <c r="R321" t="s">
        <v>16</v>
      </c>
      <c r="S321" t="s">
        <v>483</v>
      </c>
    </row>
    <row r="322" spans="1:19">
      <c r="A322" t="s">
        <v>94</v>
      </c>
      <c r="B322" t="s">
        <v>369</v>
      </c>
      <c r="C322" t="s">
        <v>484</v>
      </c>
      <c r="D322" t="str">
        <f>MID(Tabla3[[#This Row],[NUMERO DE SERIE]],10,8)</f>
        <v>6M017327</v>
      </c>
      <c r="E322" t="s">
        <v>371</v>
      </c>
      <c r="F322">
        <v>2006</v>
      </c>
      <c r="G322" t="s">
        <v>13</v>
      </c>
      <c r="H322" s="1" t="s">
        <v>34</v>
      </c>
    </row>
    <row r="323" spans="1:19">
      <c r="A323" t="s">
        <v>94</v>
      </c>
      <c r="B323" t="s">
        <v>369</v>
      </c>
      <c r="C323" t="s">
        <v>485</v>
      </c>
      <c r="D323" t="str">
        <f>MID(Tabla3[[#This Row],[NUMERO DE SERIE]],10,8)</f>
        <v>6M020568</v>
      </c>
      <c r="E323" t="s">
        <v>371</v>
      </c>
      <c r="F323">
        <v>2006</v>
      </c>
      <c r="G323" t="s">
        <v>13</v>
      </c>
      <c r="H323" s="1" t="s">
        <v>34</v>
      </c>
    </row>
    <row r="324" spans="1:19">
      <c r="A324" t="s">
        <v>94</v>
      </c>
      <c r="B324" t="s">
        <v>369</v>
      </c>
      <c r="C324" t="s">
        <v>486</v>
      </c>
      <c r="D324" t="str">
        <f>MID(Tabla3[[#This Row],[NUMERO DE SERIE]],10,8)</f>
        <v>6M020327</v>
      </c>
      <c r="E324" t="s">
        <v>371</v>
      </c>
      <c r="F324">
        <v>2006</v>
      </c>
      <c r="G324" t="s">
        <v>13</v>
      </c>
      <c r="H324" s="1" t="s">
        <v>34</v>
      </c>
    </row>
    <row r="325" spans="1:19">
      <c r="A325" t="s">
        <v>94</v>
      </c>
      <c r="B325" t="s">
        <v>369</v>
      </c>
      <c r="C325" t="s">
        <v>487</v>
      </c>
      <c r="D325" t="str">
        <f>MID(Tabla3[[#This Row],[NUMERO DE SERIE]],10,8)</f>
        <v>6M024129</v>
      </c>
      <c r="E325" t="s">
        <v>371</v>
      </c>
      <c r="F325">
        <v>2006</v>
      </c>
      <c r="G325" t="s">
        <v>13</v>
      </c>
      <c r="H325" s="1" t="s">
        <v>9</v>
      </c>
      <c r="I325" s="14">
        <v>42891</v>
      </c>
      <c r="J325" s="12" t="s">
        <v>94</v>
      </c>
      <c r="K325" s="13">
        <v>2022</v>
      </c>
      <c r="L325" s="1" t="s">
        <v>73</v>
      </c>
      <c r="M325" s="15">
        <v>44895</v>
      </c>
      <c r="N325" t="s">
        <v>14</v>
      </c>
      <c r="Q325" t="s">
        <v>20</v>
      </c>
      <c r="R325" t="s">
        <v>16</v>
      </c>
      <c r="S325" t="s">
        <v>134</v>
      </c>
    </row>
    <row r="326" spans="1:19">
      <c r="A326" t="s">
        <v>94</v>
      </c>
      <c r="B326" t="s">
        <v>369</v>
      </c>
      <c r="C326" t="s">
        <v>488</v>
      </c>
      <c r="D326" t="str">
        <f>MID(Tabla3[[#This Row],[NUMERO DE SERIE]],10,8)</f>
        <v>6M015102</v>
      </c>
      <c r="E326" t="s">
        <v>371</v>
      </c>
      <c r="F326">
        <v>2006</v>
      </c>
      <c r="G326" t="s">
        <v>13</v>
      </c>
      <c r="H326" s="1" t="s">
        <v>9</v>
      </c>
      <c r="I326" s="13" t="s">
        <v>98</v>
      </c>
      <c r="J326" s="12" t="s">
        <v>94</v>
      </c>
      <c r="K326" s="13">
        <v>2022</v>
      </c>
      <c r="L326" s="1" t="s">
        <v>72</v>
      </c>
      <c r="M326" s="15">
        <v>44895</v>
      </c>
      <c r="N326" t="s">
        <v>14</v>
      </c>
      <c r="Q326" t="s">
        <v>20</v>
      </c>
      <c r="R326" t="s">
        <v>16</v>
      </c>
      <c r="S326" t="s">
        <v>489</v>
      </c>
    </row>
    <row r="327" spans="1:19">
      <c r="A327" t="s">
        <v>94</v>
      </c>
      <c r="B327" t="s">
        <v>369</v>
      </c>
      <c r="C327" t="s">
        <v>490</v>
      </c>
      <c r="D327" t="str">
        <f>MID(Tabla3[[#This Row],[NUMERO DE SERIE]],10,8)</f>
        <v>6M022373</v>
      </c>
      <c r="E327" t="s">
        <v>371</v>
      </c>
      <c r="F327">
        <v>2006</v>
      </c>
      <c r="G327" t="s">
        <v>13</v>
      </c>
      <c r="H327" s="1" t="s">
        <v>34</v>
      </c>
    </row>
    <row r="328" spans="1:19">
      <c r="A328" t="s">
        <v>94</v>
      </c>
      <c r="B328" t="s">
        <v>369</v>
      </c>
      <c r="C328" t="s">
        <v>491</v>
      </c>
      <c r="D328" t="str">
        <f>MID(Tabla3[[#This Row],[NUMERO DE SERIE]],10,8)</f>
        <v>6M019260</v>
      </c>
      <c r="E328" t="s">
        <v>371</v>
      </c>
      <c r="F328">
        <v>2006</v>
      </c>
      <c r="G328" t="s">
        <v>13</v>
      </c>
      <c r="H328" s="1" t="s">
        <v>34</v>
      </c>
    </row>
    <row r="329" spans="1:19">
      <c r="A329" t="s">
        <v>68</v>
      </c>
      <c r="B329" t="s">
        <v>492</v>
      </c>
      <c r="C329" t="s">
        <v>493</v>
      </c>
      <c r="D329" t="str">
        <f>MID(Tabla3[[#This Row],[NUMERO DE SERIE]],10,8)</f>
        <v>KP934094</v>
      </c>
      <c r="E329" t="s">
        <v>300</v>
      </c>
      <c r="F329">
        <v>2019</v>
      </c>
      <c r="G329" t="s">
        <v>13</v>
      </c>
      <c r="H329" s="1" t="s">
        <v>9</v>
      </c>
      <c r="I329" s="14">
        <v>43605</v>
      </c>
      <c r="J329" s="12" t="s">
        <v>68</v>
      </c>
      <c r="K329" s="13">
        <v>2023</v>
      </c>
      <c r="L329" s="1" t="s">
        <v>74</v>
      </c>
      <c r="M329" s="15">
        <v>44895</v>
      </c>
      <c r="N329" t="s">
        <v>10</v>
      </c>
      <c r="O329" s="15">
        <v>45016</v>
      </c>
      <c r="Q329" t="s">
        <v>11</v>
      </c>
      <c r="R329" t="s">
        <v>44</v>
      </c>
      <c r="S329" t="s">
        <v>494</v>
      </c>
    </row>
    <row r="330" spans="1:19">
      <c r="A330" t="s">
        <v>94</v>
      </c>
      <c r="B330" t="s">
        <v>492</v>
      </c>
      <c r="C330" t="s">
        <v>495</v>
      </c>
      <c r="D330" t="str">
        <f>MID(Tabla3[[#This Row],[NUMERO DE SERIE]],10,8)</f>
        <v>KP942798</v>
      </c>
      <c r="E330" t="s">
        <v>300</v>
      </c>
      <c r="F330">
        <v>2019</v>
      </c>
      <c r="G330" t="s">
        <v>13</v>
      </c>
      <c r="H330" s="1" t="s">
        <v>9</v>
      </c>
      <c r="I330" s="14">
        <v>43602</v>
      </c>
      <c r="J330" s="12" t="s">
        <v>94</v>
      </c>
      <c r="K330" s="13">
        <v>2022</v>
      </c>
      <c r="L330" s="1" t="s">
        <v>73</v>
      </c>
      <c r="M330" s="15">
        <v>44895</v>
      </c>
      <c r="N330" t="s">
        <v>301</v>
      </c>
      <c r="Q330" t="s">
        <v>15</v>
      </c>
      <c r="R330" t="s">
        <v>46</v>
      </c>
      <c r="S330" t="s">
        <v>46</v>
      </c>
    </row>
    <row r="331" spans="1:19">
      <c r="A331" t="s">
        <v>94</v>
      </c>
      <c r="B331" t="s">
        <v>492</v>
      </c>
      <c r="C331" t="s">
        <v>496</v>
      </c>
      <c r="D331" t="str">
        <f>MID(Tabla3[[#This Row],[NUMERO DE SERIE]],10,8)</f>
        <v>JP840432</v>
      </c>
      <c r="E331" t="s">
        <v>300</v>
      </c>
      <c r="F331">
        <v>2018</v>
      </c>
      <c r="G331" t="s">
        <v>13</v>
      </c>
      <c r="H331" s="1" t="s">
        <v>13</v>
      </c>
      <c r="I331" s="14">
        <v>43760</v>
      </c>
      <c r="J331" s="3"/>
    </row>
    <row r="332" spans="1:19">
      <c r="A332" t="s">
        <v>94</v>
      </c>
      <c r="B332" t="s">
        <v>492</v>
      </c>
      <c r="C332" t="s">
        <v>497</v>
      </c>
      <c r="D332" t="str">
        <f>MID(Tabla3[[#This Row],[NUMERO DE SERIE]],10,8)</f>
        <v>JP788163</v>
      </c>
      <c r="E332" t="s">
        <v>300</v>
      </c>
      <c r="F332">
        <v>2018</v>
      </c>
      <c r="G332" t="s">
        <v>13</v>
      </c>
      <c r="H332" s="1" t="s">
        <v>13</v>
      </c>
      <c r="I332" s="14">
        <v>43306</v>
      </c>
      <c r="J332" s="3"/>
    </row>
    <row r="333" spans="1:19">
      <c r="A333" t="s">
        <v>94</v>
      </c>
      <c r="B333" t="s">
        <v>492</v>
      </c>
      <c r="C333" t="s">
        <v>498</v>
      </c>
      <c r="D333" t="str">
        <f>MID(Tabla3[[#This Row],[NUMERO DE SERIE]],10,8)</f>
        <v>JP740491</v>
      </c>
      <c r="E333" t="s">
        <v>300</v>
      </c>
      <c r="F333">
        <v>2018</v>
      </c>
      <c r="G333" t="s">
        <v>13</v>
      </c>
      <c r="H333" s="1" t="s">
        <v>17</v>
      </c>
      <c r="I333" s="13" t="s">
        <v>98</v>
      </c>
      <c r="J333" s="12" t="s">
        <v>94</v>
      </c>
      <c r="K333" s="13">
        <v>2022</v>
      </c>
      <c r="L333" s="1" t="s">
        <v>72</v>
      </c>
      <c r="M333" s="15">
        <v>44895</v>
      </c>
      <c r="N333" t="s">
        <v>14</v>
      </c>
      <c r="Q333" t="s">
        <v>20</v>
      </c>
      <c r="R333" t="s">
        <v>60</v>
      </c>
      <c r="S333" t="s">
        <v>398</v>
      </c>
    </row>
    <row r="334" spans="1:19">
      <c r="A334" t="s">
        <v>94</v>
      </c>
      <c r="B334" t="s">
        <v>492</v>
      </c>
      <c r="C334" t="s">
        <v>499</v>
      </c>
      <c r="D334" t="str">
        <f>MID(Tabla3[[#This Row],[NUMERO DE SERIE]],10,8)</f>
        <v>JP742124</v>
      </c>
      <c r="E334" t="s">
        <v>300</v>
      </c>
      <c r="F334">
        <v>2018</v>
      </c>
      <c r="G334" t="s">
        <v>13</v>
      </c>
      <c r="H334" s="1" t="s">
        <v>9</v>
      </c>
      <c r="I334" s="14">
        <v>43729</v>
      </c>
      <c r="J334" s="12" t="s">
        <v>94</v>
      </c>
      <c r="K334" s="13">
        <v>2022</v>
      </c>
      <c r="L334" s="1" t="s">
        <v>74</v>
      </c>
      <c r="M334" s="15">
        <v>44895</v>
      </c>
      <c r="N334" t="s">
        <v>14</v>
      </c>
      <c r="Q334" t="s">
        <v>20</v>
      </c>
      <c r="R334" t="s">
        <v>16</v>
      </c>
      <c r="S334" t="s">
        <v>500</v>
      </c>
    </row>
    <row r="335" spans="1:19">
      <c r="A335" t="s">
        <v>94</v>
      </c>
      <c r="B335" t="s">
        <v>492</v>
      </c>
      <c r="C335" t="s">
        <v>501</v>
      </c>
      <c r="D335" t="str">
        <f>MID(Tabla3[[#This Row],[NUMERO DE SERIE]],10,8)</f>
        <v>JP746581</v>
      </c>
      <c r="E335" t="s">
        <v>300</v>
      </c>
      <c r="F335">
        <v>2018</v>
      </c>
      <c r="G335" t="s">
        <v>13</v>
      </c>
      <c r="H335" s="1" t="s">
        <v>9</v>
      </c>
      <c r="I335" s="14">
        <v>43760</v>
      </c>
      <c r="J335" s="12" t="s">
        <v>94</v>
      </c>
      <c r="K335" s="13">
        <v>2022</v>
      </c>
      <c r="L335" s="1" t="s">
        <v>73</v>
      </c>
      <c r="M335" s="15">
        <v>44895</v>
      </c>
      <c r="N335" t="s">
        <v>14</v>
      </c>
      <c r="Q335" t="s">
        <v>20</v>
      </c>
      <c r="R335" t="s">
        <v>16</v>
      </c>
      <c r="S335" t="s">
        <v>134</v>
      </c>
    </row>
    <row r="336" spans="1:19">
      <c r="A336" t="s">
        <v>94</v>
      </c>
      <c r="B336" t="s">
        <v>492</v>
      </c>
      <c r="C336" t="s">
        <v>502</v>
      </c>
      <c r="D336" t="str">
        <f>MID(Tabla3[[#This Row],[NUMERO DE SERIE]],10,8)</f>
        <v>JP750907</v>
      </c>
      <c r="E336" t="s">
        <v>300</v>
      </c>
      <c r="F336">
        <v>2018</v>
      </c>
      <c r="G336" t="s">
        <v>13</v>
      </c>
      <c r="H336" s="1" t="s">
        <v>9</v>
      </c>
      <c r="I336" s="13" t="s">
        <v>98</v>
      </c>
      <c r="J336" s="12" t="s">
        <v>94</v>
      </c>
      <c r="K336" s="13">
        <v>2022</v>
      </c>
      <c r="L336" s="1" t="s">
        <v>72</v>
      </c>
      <c r="M336" s="15">
        <v>44895</v>
      </c>
      <c r="N336" t="s">
        <v>14</v>
      </c>
      <c r="Q336" t="s">
        <v>20</v>
      </c>
      <c r="R336" t="s">
        <v>16</v>
      </c>
      <c r="S336" t="s">
        <v>503</v>
      </c>
    </row>
    <row r="337" spans="1:19">
      <c r="A337" t="s">
        <v>68</v>
      </c>
      <c r="B337" t="s">
        <v>492</v>
      </c>
      <c r="C337" t="s">
        <v>504</v>
      </c>
      <c r="D337" t="str">
        <f>MID(Tabla3[[#This Row],[NUMERO DE SERIE]],10,8)</f>
        <v>HP675215</v>
      </c>
      <c r="E337" t="s">
        <v>300</v>
      </c>
      <c r="F337">
        <v>2017</v>
      </c>
      <c r="G337" t="s">
        <v>13</v>
      </c>
      <c r="H337" s="1" t="s">
        <v>9</v>
      </c>
      <c r="I337" s="14">
        <v>43033</v>
      </c>
      <c r="J337" s="12" t="s">
        <v>68</v>
      </c>
      <c r="K337" s="13">
        <v>2023</v>
      </c>
      <c r="L337" s="1" t="s">
        <v>74</v>
      </c>
      <c r="M337" s="15">
        <v>44895</v>
      </c>
      <c r="N337" t="s">
        <v>10</v>
      </c>
      <c r="Q337" t="s">
        <v>11</v>
      </c>
      <c r="R337" t="s">
        <v>40</v>
      </c>
      <c r="S337" t="s">
        <v>142</v>
      </c>
    </row>
    <row r="338" spans="1:19">
      <c r="A338" t="s">
        <v>68</v>
      </c>
      <c r="B338" t="s">
        <v>492</v>
      </c>
      <c r="C338" t="s">
        <v>505</v>
      </c>
      <c r="D338" t="str">
        <f>MID(Tabla3[[#This Row],[NUMERO DE SERIE]],10,8)</f>
        <v>HP572435</v>
      </c>
      <c r="E338" t="s">
        <v>300</v>
      </c>
      <c r="F338">
        <v>2017</v>
      </c>
      <c r="G338" t="s">
        <v>13</v>
      </c>
      <c r="H338" s="1" t="s">
        <v>9</v>
      </c>
      <c r="I338" s="14">
        <v>42886</v>
      </c>
      <c r="J338" s="12" t="s">
        <v>68</v>
      </c>
      <c r="K338" s="13">
        <v>2023</v>
      </c>
      <c r="L338" s="1" t="s">
        <v>73</v>
      </c>
      <c r="M338" s="15">
        <v>44895</v>
      </c>
      <c r="N338" t="s">
        <v>10</v>
      </c>
      <c r="O338" s="15">
        <v>45016</v>
      </c>
      <c r="Q338" t="s">
        <v>11</v>
      </c>
      <c r="R338" t="s">
        <v>44</v>
      </c>
      <c r="S338" t="s">
        <v>506</v>
      </c>
    </row>
    <row r="339" spans="1:19">
      <c r="A339" t="s">
        <v>68</v>
      </c>
      <c r="B339" t="s">
        <v>492</v>
      </c>
      <c r="C339" t="s">
        <v>507</v>
      </c>
      <c r="D339" t="str">
        <f>MID(Tabla3[[#This Row],[NUMERO DE SERIE]],10,8)</f>
        <v>HP626372</v>
      </c>
      <c r="E339" t="s">
        <v>300</v>
      </c>
      <c r="F339">
        <v>2017</v>
      </c>
      <c r="G339" t="s">
        <v>13</v>
      </c>
      <c r="H339" s="1" t="s">
        <v>9</v>
      </c>
      <c r="I339" s="14">
        <v>43192</v>
      </c>
      <c r="J339" s="12" t="s">
        <v>68</v>
      </c>
      <c r="K339" s="13">
        <v>2023</v>
      </c>
      <c r="L339" s="1" t="s">
        <v>72</v>
      </c>
      <c r="M339" s="15">
        <v>44895</v>
      </c>
      <c r="N339" t="s">
        <v>10</v>
      </c>
      <c r="Q339" t="s">
        <v>11</v>
      </c>
      <c r="R339" t="s">
        <v>40</v>
      </c>
      <c r="S339" t="s">
        <v>508</v>
      </c>
    </row>
    <row r="340" spans="1:19">
      <c r="A340" t="s">
        <v>94</v>
      </c>
      <c r="B340" t="s">
        <v>492</v>
      </c>
      <c r="C340" t="s">
        <v>509</v>
      </c>
      <c r="D340" t="str">
        <f>MID(Tabla3[[#This Row],[NUMERO DE SERIE]],10,8)</f>
        <v>HP631501</v>
      </c>
      <c r="E340" t="s">
        <v>300</v>
      </c>
      <c r="F340">
        <v>2017</v>
      </c>
      <c r="G340" t="s">
        <v>13</v>
      </c>
      <c r="H340" s="1" t="s">
        <v>9</v>
      </c>
      <c r="I340" s="13" t="s">
        <v>98</v>
      </c>
      <c r="J340" s="12" t="s">
        <v>94</v>
      </c>
      <c r="K340" s="13">
        <v>2022</v>
      </c>
      <c r="L340" s="1" t="s">
        <v>74</v>
      </c>
      <c r="M340" s="15">
        <v>44895</v>
      </c>
      <c r="N340" t="s">
        <v>14</v>
      </c>
      <c r="Q340" t="s">
        <v>20</v>
      </c>
      <c r="R340" t="s">
        <v>60</v>
      </c>
      <c r="S340" t="s">
        <v>510</v>
      </c>
    </row>
    <row r="341" spans="1:19">
      <c r="A341" t="s">
        <v>94</v>
      </c>
      <c r="B341" t="s">
        <v>492</v>
      </c>
      <c r="C341" t="s">
        <v>511</v>
      </c>
      <c r="D341" t="str">
        <f>MID(Tabla3[[#This Row],[NUMERO DE SERIE]],10,8)</f>
        <v>HP721871</v>
      </c>
      <c r="E341" t="s">
        <v>300</v>
      </c>
      <c r="F341">
        <v>2017</v>
      </c>
      <c r="G341" t="s">
        <v>13</v>
      </c>
      <c r="H341" s="1" t="s">
        <v>13</v>
      </c>
      <c r="I341" s="13" t="s">
        <v>98</v>
      </c>
    </row>
    <row r="342" spans="1:19">
      <c r="A342" t="s">
        <v>94</v>
      </c>
      <c r="B342" t="s">
        <v>492</v>
      </c>
      <c r="C342" t="s">
        <v>512</v>
      </c>
      <c r="D342" t="str">
        <f>MID(Tabla3[[#This Row],[NUMERO DE SERIE]],10,8)</f>
        <v>HP685513</v>
      </c>
      <c r="E342" t="s">
        <v>300</v>
      </c>
      <c r="F342">
        <v>2017</v>
      </c>
      <c r="G342" t="s">
        <v>13</v>
      </c>
      <c r="H342" s="1" t="s">
        <v>34</v>
      </c>
    </row>
    <row r="343" spans="1:19">
      <c r="A343" t="s">
        <v>94</v>
      </c>
      <c r="B343" t="s">
        <v>492</v>
      </c>
      <c r="C343" t="s">
        <v>513</v>
      </c>
      <c r="D343" t="str">
        <f>MID(Tabla3[[#This Row],[NUMERO DE SERIE]],10,8)</f>
        <v>HP686723</v>
      </c>
      <c r="E343" t="s">
        <v>300</v>
      </c>
      <c r="F343">
        <v>2017</v>
      </c>
      <c r="G343" t="s">
        <v>13</v>
      </c>
      <c r="H343" s="1" t="s">
        <v>9</v>
      </c>
      <c r="I343" s="14">
        <v>43553</v>
      </c>
      <c r="J343" s="12" t="s">
        <v>94</v>
      </c>
      <c r="K343" s="13">
        <v>2022</v>
      </c>
      <c r="L343" s="1" t="s">
        <v>73</v>
      </c>
      <c r="M343" s="15">
        <v>44895</v>
      </c>
      <c r="N343" t="s">
        <v>14</v>
      </c>
      <c r="Q343" t="s">
        <v>20</v>
      </c>
      <c r="R343" t="s">
        <v>16</v>
      </c>
      <c r="S343" t="s">
        <v>134</v>
      </c>
    </row>
    <row r="344" spans="1:19">
      <c r="A344" t="s">
        <v>94</v>
      </c>
      <c r="B344" t="s">
        <v>492</v>
      </c>
      <c r="C344" t="s">
        <v>514</v>
      </c>
      <c r="D344" t="str">
        <f>MID(Tabla3[[#This Row],[NUMERO DE SERIE]],10,8)</f>
        <v>HP591399</v>
      </c>
      <c r="E344" t="s">
        <v>300</v>
      </c>
      <c r="F344">
        <v>2017</v>
      </c>
      <c r="G344" t="s">
        <v>13</v>
      </c>
      <c r="H344" s="1" t="s">
        <v>9</v>
      </c>
      <c r="I344" s="14">
        <v>43594</v>
      </c>
      <c r="J344" s="12" t="s">
        <v>94</v>
      </c>
      <c r="K344" s="13">
        <v>2022</v>
      </c>
      <c r="L344" s="1" t="s">
        <v>72</v>
      </c>
      <c r="M344" s="15">
        <v>44895</v>
      </c>
      <c r="N344" t="s">
        <v>14</v>
      </c>
      <c r="Q344" t="s">
        <v>20</v>
      </c>
      <c r="R344" t="s">
        <v>41</v>
      </c>
      <c r="S344" t="s">
        <v>515</v>
      </c>
    </row>
    <row r="345" spans="1:19">
      <c r="A345" t="s">
        <v>68</v>
      </c>
      <c r="B345" t="s">
        <v>492</v>
      </c>
      <c r="C345" t="s">
        <v>516</v>
      </c>
      <c r="D345" t="str">
        <f>MID(Tabla3[[#This Row],[NUMERO DE SERIE]],10,8)</f>
        <v>HP628220</v>
      </c>
      <c r="E345" t="s">
        <v>300</v>
      </c>
      <c r="F345">
        <v>2017</v>
      </c>
      <c r="G345" t="s">
        <v>13</v>
      </c>
      <c r="H345" s="1" t="s">
        <v>9</v>
      </c>
      <c r="I345" s="14">
        <v>43259</v>
      </c>
      <c r="J345" s="12" t="s">
        <v>68</v>
      </c>
      <c r="K345" s="13">
        <v>2023</v>
      </c>
      <c r="L345" s="1" t="s">
        <v>74</v>
      </c>
      <c r="M345" s="15">
        <v>44895</v>
      </c>
      <c r="N345" t="s">
        <v>10</v>
      </c>
      <c r="Q345" t="s">
        <v>11</v>
      </c>
      <c r="R345" t="s">
        <v>38</v>
      </c>
      <c r="S345" t="s">
        <v>517</v>
      </c>
    </row>
    <row r="346" spans="1:19">
      <c r="A346" t="s">
        <v>68</v>
      </c>
      <c r="B346" t="s">
        <v>492</v>
      </c>
      <c r="C346" t="s">
        <v>518</v>
      </c>
      <c r="D346" t="str">
        <f>MID(Tabla3[[#This Row],[NUMERO DE SERIE]],10,8)</f>
        <v>HP590750</v>
      </c>
      <c r="E346" t="s">
        <v>300</v>
      </c>
      <c r="F346">
        <v>2017</v>
      </c>
      <c r="G346" t="s">
        <v>13</v>
      </c>
      <c r="H346" s="1" t="s">
        <v>9</v>
      </c>
      <c r="I346" s="14">
        <v>43515</v>
      </c>
      <c r="J346" s="12" t="s">
        <v>68</v>
      </c>
      <c r="K346" s="13">
        <v>2023</v>
      </c>
      <c r="L346" s="1" t="s">
        <v>73</v>
      </c>
      <c r="M346" s="15">
        <v>44895</v>
      </c>
      <c r="N346" t="s">
        <v>10</v>
      </c>
      <c r="O346" s="15">
        <v>45016</v>
      </c>
      <c r="Q346" t="s">
        <v>11</v>
      </c>
      <c r="R346" t="s">
        <v>44</v>
      </c>
      <c r="S346" t="s">
        <v>519</v>
      </c>
    </row>
    <row r="347" spans="1:19">
      <c r="A347" t="s">
        <v>94</v>
      </c>
      <c r="B347" t="s">
        <v>492</v>
      </c>
      <c r="C347" t="s">
        <v>520</v>
      </c>
      <c r="D347" t="str">
        <f>MID(Tabla3[[#This Row],[NUMERO DE SERIE]],10,8)</f>
        <v>HP580092</v>
      </c>
      <c r="E347" t="s">
        <v>300</v>
      </c>
      <c r="F347">
        <v>2017</v>
      </c>
      <c r="G347" t="s">
        <v>13</v>
      </c>
      <c r="H347" s="1" t="s">
        <v>9</v>
      </c>
      <c r="I347" s="14">
        <v>42944</v>
      </c>
      <c r="J347" s="12" t="s">
        <v>94</v>
      </c>
      <c r="K347" s="13">
        <v>2022</v>
      </c>
      <c r="L347" s="1" t="s">
        <v>72</v>
      </c>
      <c r="M347" s="15">
        <v>44895</v>
      </c>
      <c r="N347" t="s">
        <v>14</v>
      </c>
      <c r="Q347" t="s">
        <v>20</v>
      </c>
      <c r="R347" t="s">
        <v>16</v>
      </c>
      <c r="S347" t="s">
        <v>521</v>
      </c>
    </row>
    <row r="348" spans="1:19" ht="29.1">
      <c r="A348" t="s">
        <v>94</v>
      </c>
      <c r="B348" t="s">
        <v>492</v>
      </c>
      <c r="C348" t="s">
        <v>522</v>
      </c>
      <c r="D348" t="str">
        <f>MID(Tabla3[[#This Row],[NUMERO DE SERIE]],10,8)</f>
        <v>HP574381</v>
      </c>
      <c r="E348" t="s">
        <v>300</v>
      </c>
      <c r="F348">
        <v>2017</v>
      </c>
      <c r="G348" t="s">
        <v>13</v>
      </c>
      <c r="H348" s="1" t="s">
        <v>22</v>
      </c>
    </row>
    <row r="349" spans="1:19">
      <c r="A349" t="s">
        <v>68</v>
      </c>
      <c r="B349" t="s">
        <v>492</v>
      </c>
      <c r="C349" t="s">
        <v>523</v>
      </c>
      <c r="D349" t="str">
        <f>MID(Tabla3[[#This Row],[NUMERO DE SERIE]],10,8)</f>
        <v>HP688326</v>
      </c>
      <c r="E349" t="s">
        <v>300</v>
      </c>
      <c r="F349">
        <v>2017</v>
      </c>
      <c r="G349" t="s">
        <v>13</v>
      </c>
      <c r="H349" s="1" t="s">
        <v>9</v>
      </c>
      <c r="I349" s="14">
        <v>43788</v>
      </c>
      <c r="J349" s="12" t="s">
        <v>68</v>
      </c>
      <c r="K349" s="13">
        <v>2023</v>
      </c>
      <c r="L349" s="1" t="s">
        <v>74</v>
      </c>
      <c r="M349" s="15">
        <v>44895</v>
      </c>
      <c r="N349" t="s">
        <v>10</v>
      </c>
      <c r="Q349" t="s">
        <v>11</v>
      </c>
      <c r="R349" t="s">
        <v>40</v>
      </c>
      <c r="S349" t="s">
        <v>142</v>
      </c>
    </row>
    <row r="350" spans="1:19">
      <c r="A350" t="s">
        <v>94</v>
      </c>
      <c r="B350" t="s">
        <v>492</v>
      </c>
      <c r="C350" t="s">
        <v>524</v>
      </c>
      <c r="D350" t="str">
        <f>MID(Tabla3[[#This Row],[NUMERO DE SERIE]],10,8)</f>
        <v>HP720690</v>
      </c>
      <c r="E350" t="s">
        <v>300</v>
      </c>
      <c r="F350">
        <v>2017</v>
      </c>
      <c r="G350" t="s">
        <v>13</v>
      </c>
      <c r="H350" s="1" t="s">
        <v>9</v>
      </c>
      <c r="I350" s="13" t="s">
        <v>98</v>
      </c>
      <c r="J350" s="12" t="s">
        <v>94</v>
      </c>
      <c r="K350" s="13">
        <v>2022</v>
      </c>
      <c r="L350" s="1" t="s">
        <v>73</v>
      </c>
      <c r="M350" s="15">
        <v>44895</v>
      </c>
      <c r="N350" t="s">
        <v>14</v>
      </c>
      <c r="Q350" t="s">
        <v>20</v>
      </c>
      <c r="R350" t="s">
        <v>16</v>
      </c>
      <c r="S350" t="s">
        <v>134</v>
      </c>
    </row>
    <row r="351" spans="1:19">
      <c r="A351" t="s">
        <v>94</v>
      </c>
      <c r="B351" t="s">
        <v>492</v>
      </c>
      <c r="C351" t="s">
        <v>525</v>
      </c>
      <c r="D351" t="str">
        <f>MID(Tabla3[[#This Row],[NUMERO DE SERIE]],10,8)</f>
        <v>HP590063</v>
      </c>
      <c r="E351" t="s">
        <v>300</v>
      </c>
      <c r="F351">
        <v>2017</v>
      </c>
      <c r="G351" t="s">
        <v>13</v>
      </c>
      <c r="H351" s="1" t="s">
        <v>13</v>
      </c>
    </row>
    <row r="352" spans="1:19" ht="29.1">
      <c r="A352" t="s">
        <v>94</v>
      </c>
      <c r="B352" t="s">
        <v>492</v>
      </c>
      <c r="C352" t="s">
        <v>526</v>
      </c>
      <c r="D352" t="str">
        <f>MID(Tabla3[[#This Row],[NUMERO DE SERIE]],10,8)</f>
        <v>HP724813</v>
      </c>
      <c r="E352" t="s">
        <v>300</v>
      </c>
      <c r="F352">
        <v>2017</v>
      </c>
      <c r="G352" t="s">
        <v>13</v>
      </c>
      <c r="H352" s="1" t="s">
        <v>22</v>
      </c>
    </row>
    <row r="353" spans="1:19">
      <c r="A353" t="s">
        <v>68</v>
      </c>
      <c r="B353" t="s">
        <v>492</v>
      </c>
      <c r="C353" t="s">
        <v>527</v>
      </c>
      <c r="D353" t="str">
        <f>MID(Tabla3[[#This Row],[NUMERO DE SERIE]],10,8)</f>
        <v>HP570066</v>
      </c>
      <c r="E353" t="s">
        <v>300</v>
      </c>
      <c r="F353">
        <v>2017</v>
      </c>
      <c r="G353" t="s">
        <v>13</v>
      </c>
      <c r="H353" s="1" t="s">
        <v>9</v>
      </c>
      <c r="I353" s="13" t="s">
        <v>98</v>
      </c>
      <c r="J353" s="12" t="s">
        <v>68</v>
      </c>
      <c r="K353" s="13">
        <v>2023</v>
      </c>
      <c r="L353" s="1" t="s">
        <v>72</v>
      </c>
      <c r="M353" s="15">
        <v>44895</v>
      </c>
      <c r="N353" t="s">
        <v>10</v>
      </c>
      <c r="Q353" t="s">
        <v>11</v>
      </c>
      <c r="R353" t="s">
        <v>40</v>
      </c>
      <c r="S353" t="s">
        <v>528</v>
      </c>
    </row>
    <row r="354" spans="1:19">
      <c r="A354" t="s">
        <v>94</v>
      </c>
      <c r="B354" t="s">
        <v>492</v>
      </c>
      <c r="C354" t="s">
        <v>529</v>
      </c>
      <c r="D354" t="str">
        <f>MID(Tabla3[[#This Row],[NUMERO DE SERIE]],10,8)</f>
        <v>HP621929</v>
      </c>
      <c r="E354" t="s">
        <v>300</v>
      </c>
      <c r="F354">
        <v>2017</v>
      </c>
      <c r="G354" t="s">
        <v>13</v>
      </c>
      <c r="H354" s="1" t="s">
        <v>13</v>
      </c>
    </row>
    <row r="355" spans="1:19" ht="29.1">
      <c r="A355" t="s">
        <v>94</v>
      </c>
      <c r="B355" t="s">
        <v>492</v>
      </c>
      <c r="C355" t="s">
        <v>530</v>
      </c>
      <c r="D355" t="str">
        <f>MID(Tabla3[[#This Row],[NUMERO DE SERIE]],10,8)</f>
        <v>HP571263</v>
      </c>
      <c r="E355" t="s">
        <v>300</v>
      </c>
      <c r="F355">
        <v>2017</v>
      </c>
      <c r="G355" t="s">
        <v>13</v>
      </c>
      <c r="H355" s="1" t="s">
        <v>22</v>
      </c>
    </row>
    <row r="356" spans="1:19">
      <c r="A356" t="s">
        <v>94</v>
      </c>
      <c r="B356" t="s">
        <v>492</v>
      </c>
      <c r="C356" t="s">
        <v>531</v>
      </c>
      <c r="D356" t="str">
        <f>MID(Tabla3[[#This Row],[NUMERO DE SERIE]],10,8)</f>
        <v>HP584899</v>
      </c>
      <c r="E356" t="s">
        <v>300</v>
      </c>
      <c r="F356">
        <v>2017</v>
      </c>
      <c r="G356" t="s">
        <v>13</v>
      </c>
      <c r="H356" s="1" t="s">
        <v>9</v>
      </c>
      <c r="I356" s="14">
        <v>43581</v>
      </c>
      <c r="J356" s="12" t="s">
        <v>94</v>
      </c>
      <c r="K356" s="13">
        <v>2022</v>
      </c>
      <c r="L356" s="1" t="s">
        <v>74</v>
      </c>
      <c r="M356" s="15">
        <v>44895</v>
      </c>
      <c r="N356" t="s">
        <v>10</v>
      </c>
      <c r="Q356" t="s">
        <v>20</v>
      </c>
      <c r="R356" t="s">
        <v>46</v>
      </c>
      <c r="S356" t="s">
        <v>532</v>
      </c>
    </row>
    <row r="357" spans="1:19">
      <c r="A357" t="s">
        <v>94</v>
      </c>
      <c r="B357" t="s">
        <v>492</v>
      </c>
      <c r="C357" t="s">
        <v>533</v>
      </c>
      <c r="D357" t="str">
        <f>MID(Tabla3[[#This Row],[NUMERO DE SERIE]],10,8)</f>
        <v>HP697947</v>
      </c>
      <c r="E357" t="s">
        <v>300</v>
      </c>
      <c r="F357">
        <v>2017</v>
      </c>
      <c r="G357" t="s">
        <v>13</v>
      </c>
      <c r="H357" s="1" t="s">
        <v>34</v>
      </c>
    </row>
    <row r="358" spans="1:19">
      <c r="A358" t="s">
        <v>94</v>
      </c>
      <c r="B358" t="s">
        <v>492</v>
      </c>
      <c r="C358" t="s">
        <v>534</v>
      </c>
      <c r="D358" t="str">
        <f>MID(Tabla3[[#This Row],[NUMERO DE SERIE]],10,8)</f>
        <v>HP658306</v>
      </c>
      <c r="E358" t="s">
        <v>300</v>
      </c>
      <c r="F358">
        <v>2017</v>
      </c>
      <c r="G358" t="s">
        <v>13</v>
      </c>
      <c r="H358" s="1" t="s">
        <v>9</v>
      </c>
      <c r="I358" s="13" t="s">
        <v>98</v>
      </c>
      <c r="J358" s="12" t="s">
        <v>94</v>
      </c>
      <c r="K358" s="13">
        <v>2022</v>
      </c>
      <c r="L358" s="1" t="s">
        <v>73</v>
      </c>
      <c r="M358" s="15">
        <v>44895</v>
      </c>
      <c r="N358" t="s">
        <v>14</v>
      </c>
      <c r="Q358" t="s">
        <v>20</v>
      </c>
      <c r="R358" t="s">
        <v>16</v>
      </c>
      <c r="S358" t="s">
        <v>535</v>
      </c>
    </row>
    <row r="359" spans="1:19">
      <c r="A359" t="s">
        <v>94</v>
      </c>
      <c r="B359" t="s">
        <v>492</v>
      </c>
      <c r="C359" t="s">
        <v>536</v>
      </c>
      <c r="D359" t="str">
        <f>MID(Tabla3[[#This Row],[NUMERO DE SERIE]],10,8)</f>
        <v>HP600707</v>
      </c>
      <c r="E359" t="s">
        <v>300</v>
      </c>
      <c r="F359">
        <v>2017</v>
      </c>
      <c r="G359" t="s">
        <v>13</v>
      </c>
      <c r="H359" s="1" t="s">
        <v>9</v>
      </c>
      <c r="I359" s="14">
        <v>43395</v>
      </c>
      <c r="J359" s="12" t="s">
        <v>94</v>
      </c>
      <c r="K359" s="13">
        <v>2022</v>
      </c>
      <c r="L359" s="1" t="s">
        <v>72</v>
      </c>
      <c r="M359" s="15">
        <v>44895</v>
      </c>
      <c r="N359" t="s">
        <v>14</v>
      </c>
      <c r="Q359" t="s">
        <v>20</v>
      </c>
      <c r="R359" t="s">
        <v>16</v>
      </c>
      <c r="S359" t="s">
        <v>521</v>
      </c>
    </row>
    <row r="360" spans="1:19">
      <c r="A360" t="s">
        <v>68</v>
      </c>
      <c r="B360" t="s">
        <v>492</v>
      </c>
      <c r="C360" t="s">
        <v>537</v>
      </c>
      <c r="D360" t="str">
        <f>MID(Tabla3[[#This Row],[NUMERO DE SERIE]],10,8)</f>
        <v>HP622004</v>
      </c>
      <c r="E360" t="s">
        <v>300</v>
      </c>
      <c r="F360">
        <v>2017</v>
      </c>
      <c r="G360" t="s">
        <v>13</v>
      </c>
      <c r="H360" s="1" t="s">
        <v>9</v>
      </c>
      <c r="I360" s="13" t="s">
        <v>98</v>
      </c>
      <c r="J360" s="12" t="s">
        <v>68</v>
      </c>
      <c r="K360" s="13">
        <v>2023</v>
      </c>
      <c r="L360" s="1" t="s">
        <v>74</v>
      </c>
      <c r="M360" s="15">
        <v>44895</v>
      </c>
      <c r="N360" t="s">
        <v>10</v>
      </c>
      <c r="Q360" t="s">
        <v>11</v>
      </c>
      <c r="R360" t="s">
        <v>40</v>
      </c>
      <c r="S360" t="s">
        <v>142</v>
      </c>
    </row>
    <row r="361" spans="1:19">
      <c r="A361" t="s">
        <v>94</v>
      </c>
      <c r="B361" t="s">
        <v>492</v>
      </c>
      <c r="C361" t="s">
        <v>538</v>
      </c>
      <c r="D361" t="str">
        <f>MID(Tabla3[[#This Row],[NUMERO DE SERIE]],10,8)</f>
        <v>HP693951</v>
      </c>
      <c r="E361" t="s">
        <v>300</v>
      </c>
      <c r="F361">
        <v>2017</v>
      </c>
      <c r="G361" t="s">
        <v>13</v>
      </c>
      <c r="H361" s="1" t="s">
        <v>9</v>
      </c>
      <c r="I361" s="14">
        <v>43735</v>
      </c>
      <c r="J361" s="12" t="s">
        <v>94</v>
      </c>
      <c r="K361" s="13">
        <v>2022</v>
      </c>
      <c r="L361" s="1" t="s">
        <v>73</v>
      </c>
      <c r="M361" s="15">
        <v>44895</v>
      </c>
      <c r="N361" t="s">
        <v>14</v>
      </c>
      <c r="Q361" t="s">
        <v>20</v>
      </c>
      <c r="R361" t="s">
        <v>16</v>
      </c>
      <c r="S361" t="s">
        <v>535</v>
      </c>
    </row>
    <row r="362" spans="1:19" ht="29.1">
      <c r="A362" t="s">
        <v>94</v>
      </c>
      <c r="B362" t="s">
        <v>492</v>
      </c>
      <c r="C362" t="s">
        <v>539</v>
      </c>
      <c r="D362" t="str">
        <f>MID(Tabla3[[#This Row],[NUMERO DE SERIE]],10,8)</f>
        <v>HP661116</v>
      </c>
      <c r="E362" t="s">
        <v>300</v>
      </c>
      <c r="F362">
        <v>2017</v>
      </c>
      <c r="G362" t="s">
        <v>13</v>
      </c>
      <c r="H362" s="1" t="s">
        <v>30</v>
      </c>
    </row>
    <row r="363" spans="1:19">
      <c r="A363" t="s">
        <v>94</v>
      </c>
      <c r="B363" t="s">
        <v>492</v>
      </c>
      <c r="C363" t="s">
        <v>540</v>
      </c>
      <c r="D363" t="str">
        <f>MID(Tabla3[[#This Row],[NUMERO DE SERIE]],10,8)</f>
        <v>HP639554</v>
      </c>
      <c r="E363" t="s">
        <v>300</v>
      </c>
      <c r="F363">
        <v>2017</v>
      </c>
      <c r="G363" t="s">
        <v>13</v>
      </c>
      <c r="H363" s="1" t="s">
        <v>34</v>
      </c>
    </row>
    <row r="364" spans="1:19">
      <c r="A364" t="s">
        <v>94</v>
      </c>
      <c r="B364" t="s">
        <v>492</v>
      </c>
      <c r="C364" t="s">
        <v>541</v>
      </c>
      <c r="D364" t="str">
        <f>MID(Tabla3[[#This Row],[NUMERO DE SERIE]],10,8)</f>
        <v>HP713149</v>
      </c>
      <c r="E364" t="s">
        <v>300</v>
      </c>
      <c r="F364">
        <v>2017</v>
      </c>
      <c r="G364" t="s">
        <v>13</v>
      </c>
      <c r="H364" s="1" t="s">
        <v>9</v>
      </c>
      <c r="I364" s="14">
        <v>43444</v>
      </c>
      <c r="J364" s="12" t="s">
        <v>94</v>
      </c>
      <c r="K364" s="13">
        <v>2022</v>
      </c>
      <c r="L364" s="1" t="s">
        <v>72</v>
      </c>
      <c r="M364" s="15">
        <v>44895</v>
      </c>
      <c r="N364" t="s">
        <v>14</v>
      </c>
      <c r="Q364" t="s">
        <v>15</v>
      </c>
      <c r="R364" t="s">
        <v>46</v>
      </c>
      <c r="S364" t="s">
        <v>46</v>
      </c>
    </row>
    <row r="365" spans="1:19">
      <c r="A365" t="s">
        <v>94</v>
      </c>
      <c r="B365" t="s">
        <v>492</v>
      </c>
      <c r="C365" t="s">
        <v>542</v>
      </c>
      <c r="D365" t="str">
        <f>MID(Tabla3[[#This Row],[NUMERO DE SERIE]],10,8)</f>
        <v>HP706910</v>
      </c>
      <c r="E365" t="s">
        <v>300</v>
      </c>
      <c r="F365">
        <v>2017</v>
      </c>
      <c r="G365" t="s">
        <v>13</v>
      </c>
      <c r="H365" s="1" t="s">
        <v>9</v>
      </c>
      <c r="I365" s="14">
        <v>43521</v>
      </c>
      <c r="J365" s="12" t="s">
        <v>94</v>
      </c>
      <c r="K365" s="13">
        <v>2022</v>
      </c>
      <c r="L365" s="1" t="s">
        <v>74</v>
      </c>
      <c r="M365" s="15">
        <v>44895</v>
      </c>
      <c r="N365" t="s">
        <v>14</v>
      </c>
      <c r="Q365" t="s">
        <v>20</v>
      </c>
      <c r="R365" t="s">
        <v>60</v>
      </c>
      <c r="S365" t="s">
        <v>261</v>
      </c>
    </row>
    <row r="366" spans="1:19">
      <c r="A366" t="s">
        <v>94</v>
      </c>
      <c r="B366" t="s">
        <v>492</v>
      </c>
      <c r="C366" t="s">
        <v>543</v>
      </c>
      <c r="D366" t="str">
        <f>MID(Tabla3[[#This Row],[NUMERO DE SERIE]],10,8)</f>
        <v>HP646816</v>
      </c>
      <c r="E366" t="s">
        <v>300</v>
      </c>
      <c r="F366">
        <v>2017</v>
      </c>
      <c r="G366" t="s">
        <v>13</v>
      </c>
      <c r="H366" s="1" t="s">
        <v>9</v>
      </c>
      <c r="I366" s="14">
        <v>43143</v>
      </c>
      <c r="J366" s="12" t="s">
        <v>94</v>
      </c>
      <c r="K366" s="13">
        <v>2022</v>
      </c>
      <c r="L366" s="1" t="s">
        <v>73</v>
      </c>
      <c r="M366" s="15">
        <v>44895</v>
      </c>
      <c r="N366" t="s">
        <v>301</v>
      </c>
      <c r="Q366" t="s">
        <v>15</v>
      </c>
      <c r="R366" t="s">
        <v>39</v>
      </c>
      <c r="S366" t="s">
        <v>39</v>
      </c>
    </row>
    <row r="367" spans="1:19">
      <c r="A367" t="s">
        <v>68</v>
      </c>
      <c r="B367" t="s">
        <v>492</v>
      </c>
      <c r="C367" t="s">
        <v>544</v>
      </c>
      <c r="D367" t="str">
        <f>MID(Tabla3[[#This Row],[NUMERO DE SERIE]],10,8)</f>
        <v>HP620049</v>
      </c>
      <c r="E367" t="s">
        <v>300</v>
      </c>
      <c r="F367">
        <v>2017</v>
      </c>
      <c r="G367" t="s">
        <v>13</v>
      </c>
      <c r="H367" s="1" t="s">
        <v>9</v>
      </c>
      <c r="I367" s="14">
        <v>42895</v>
      </c>
      <c r="J367" s="12" t="s">
        <v>68</v>
      </c>
      <c r="K367" s="13">
        <v>2023</v>
      </c>
      <c r="L367" s="1" t="s">
        <v>72</v>
      </c>
      <c r="M367" s="15">
        <v>44895</v>
      </c>
      <c r="N367" t="s">
        <v>10</v>
      </c>
      <c r="Q367" t="s">
        <v>11</v>
      </c>
      <c r="R367" t="s">
        <v>32</v>
      </c>
      <c r="S367" t="s">
        <v>545</v>
      </c>
    </row>
    <row r="368" spans="1:19">
      <c r="A368" t="s">
        <v>94</v>
      </c>
      <c r="B368" t="s">
        <v>492</v>
      </c>
      <c r="C368" t="s">
        <v>546</v>
      </c>
      <c r="D368" t="str">
        <f>MID(Tabla3[[#This Row],[NUMERO DE SERIE]],10,8)</f>
        <v>HP624534</v>
      </c>
      <c r="E368" t="s">
        <v>300</v>
      </c>
      <c r="F368">
        <v>2017</v>
      </c>
      <c r="G368" t="s">
        <v>13</v>
      </c>
      <c r="H368" s="1" t="s">
        <v>34</v>
      </c>
    </row>
    <row r="369" spans="1:19">
      <c r="A369" t="s">
        <v>94</v>
      </c>
      <c r="B369" t="s">
        <v>492</v>
      </c>
      <c r="C369" t="s">
        <v>547</v>
      </c>
      <c r="D369" t="str">
        <f>MID(Tabla3[[#This Row],[NUMERO DE SERIE]],10,8)</f>
        <v>GP531541</v>
      </c>
      <c r="E369" t="s">
        <v>300</v>
      </c>
      <c r="F369">
        <v>2016</v>
      </c>
      <c r="G369" t="s">
        <v>13</v>
      </c>
      <c r="H369" s="1" t="s">
        <v>34</v>
      </c>
    </row>
    <row r="370" spans="1:19">
      <c r="A370" t="s">
        <v>94</v>
      </c>
      <c r="B370" t="s">
        <v>492</v>
      </c>
      <c r="C370" t="s">
        <v>548</v>
      </c>
      <c r="D370" t="str">
        <f>MID(Tabla3[[#This Row],[NUMERO DE SERIE]],10,8)</f>
        <v>GP437592</v>
      </c>
      <c r="E370" t="s">
        <v>300</v>
      </c>
      <c r="F370">
        <v>2016</v>
      </c>
      <c r="G370" t="s">
        <v>13</v>
      </c>
      <c r="H370" s="1" t="s">
        <v>9</v>
      </c>
      <c r="I370" s="14">
        <v>43318</v>
      </c>
      <c r="J370" s="12" t="s">
        <v>94</v>
      </c>
      <c r="K370" s="13">
        <v>2022</v>
      </c>
      <c r="L370" s="1" t="s">
        <v>74</v>
      </c>
      <c r="M370" s="15">
        <v>44895</v>
      </c>
      <c r="N370" t="s">
        <v>14</v>
      </c>
      <c r="Q370" t="s">
        <v>20</v>
      </c>
      <c r="R370" t="s">
        <v>46</v>
      </c>
      <c r="S370" t="s">
        <v>549</v>
      </c>
    </row>
    <row r="371" spans="1:19">
      <c r="A371" t="s">
        <v>68</v>
      </c>
      <c r="B371" t="s">
        <v>492</v>
      </c>
      <c r="C371" t="s">
        <v>550</v>
      </c>
      <c r="D371" t="str">
        <f>MID(Tabla3[[#This Row],[NUMERO DE SERIE]],10,8)</f>
        <v>GP488641</v>
      </c>
      <c r="E371" t="s">
        <v>300</v>
      </c>
      <c r="F371">
        <v>2016</v>
      </c>
      <c r="G371" t="s">
        <v>13</v>
      </c>
      <c r="H371" s="1" t="s">
        <v>9</v>
      </c>
      <c r="I371" s="14">
        <v>44043</v>
      </c>
      <c r="J371" s="12" t="s">
        <v>68</v>
      </c>
      <c r="K371" s="13">
        <v>2023</v>
      </c>
      <c r="L371" s="1" t="s">
        <v>73</v>
      </c>
      <c r="M371" s="15">
        <v>44895</v>
      </c>
      <c r="N371" t="s">
        <v>10</v>
      </c>
      <c r="Q371" t="s">
        <v>11</v>
      </c>
      <c r="R371" t="s">
        <v>40</v>
      </c>
      <c r="S371" t="s">
        <v>508</v>
      </c>
    </row>
    <row r="372" spans="1:19">
      <c r="A372" t="s">
        <v>94</v>
      </c>
      <c r="B372" t="s">
        <v>492</v>
      </c>
      <c r="C372" t="s">
        <v>551</v>
      </c>
      <c r="D372" t="str">
        <f>MID(Tabla3[[#This Row],[NUMERO DE SERIE]],10,8)</f>
        <v>GP490350</v>
      </c>
      <c r="E372" t="s">
        <v>300</v>
      </c>
      <c r="F372">
        <v>2016</v>
      </c>
      <c r="G372" t="s">
        <v>13</v>
      </c>
      <c r="H372" s="1" t="s">
        <v>9</v>
      </c>
      <c r="I372" s="13" t="s">
        <v>98</v>
      </c>
      <c r="J372" s="12" t="s">
        <v>94</v>
      </c>
      <c r="K372" s="13">
        <v>2022</v>
      </c>
      <c r="L372" s="1" t="s">
        <v>72</v>
      </c>
      <c r="M372" s="15">
        <v>44895</v>
      </c>
      <c r="N372" t="s">
        <v>18</v>
      </c>
      <c r="Q372" t="s">
        <v>15</v>
      </c>
      <c r="R372" t="s">
        <v>39</v>
      </c>
      <c r="S372" t="s">
        <v>552</v>
      </c>
    </row>
    <row r="373" spans="1:19">
      <c r="A373" t="s">
        <v>94</v>
      </c>
      <c r="B373" t="s">
        <v>553</v>
      </c>
      <c r="C373" t="s">
        <v>554</v>
      </c>
      <c r="D373" t="str">
        <f>MID(Tabla3[[#This Row],[NUMERO DE SERIE]],10,8)</f>
        <v>ES482822</v>
      </c>
      <c r="E373" t="s">
        <v>555</v>
      </c>
      <c r="F373">
        <v>2014</v>
      </c>
      <c r="G373" t="s">
        <v>13</v>
      </c>
      <c r="H373" s="1" t="s">
        <v>9</v>
      </c>
      <c r="I373" s="13" t="s">
        <v>98</v>
      </c>
      <c r="J373" s="12" t="s">
        <v>94</v>
      </c>
      <c r="K373" s="13">
        <v>2022</v>
      </c>
      <c r="L373" s="1" t="s">
        <v>73</v>
      </c>
      <c r="M373" s="15">
        <v>44895</v>
      </c>
      <c r="N373" t="s">
        <v>301</v>
      </c>
      <c r="Q373" t="s">
        <v>15</v>
      </c>
      <c r="R373" t="s">
        <v>46</v>
      </c>
      <c r="S373" t="s">
        <v>46</v>
      </c>
    </row>
    <row r="374" spans="1:19">
      <c r="A374" t="s">
        <v>94</v>
      </c>
      <c r="B374" t="s">
        <v>553</v>
      </c>
      <c r="C374" t="s">
        <v>556</v>
      </c>
      <c r="D374" t="str">
        <f>MID(Tabla3[[#This Row],[NUMERO DE SERIE]],10,8)</f>
        <v>ES460954</v>
      </c>
      <c r="E374" t="s">
        <v>555</v>
      </c>
      <c r="F374">
        <v>2014</v>
      </c>
      <c r="G374" t="s">
        <v>13</v>
      </c>
      <c r="H374" s="1" t="s">
        <v>9</v>
      </c>
      <c r="I374" s="13" t="s">
        <v>557</v>
      </c>
      <c r="J374" s="12" t="s">
        <v>94</v>
      </c>
      <c r="K374" s="13">
        <v>2022</v>
      </c>
      <c r="L374" s="1" t="s">
        <v>73</v>
      </c>
      <c r="M374" s="15">
        <v>44895</v>
      </c>
      <c r="N374" t="s">
        <v>301</v>
      </c>
      <c r="Q374" t="s">
        <v>15</v>
      </c>
      <c r="R374" t="s">
        <v>46</v>
      </c>
      <c r="S374" t="s">
        <v>46</v>
      </c>
    </row>
    <row r="375" spans="1:19">
      <c r="A375" t="s">
        <v>94</v>
      </c>
      <c r="B375" t="s">
        <v>553</v>
      </c>
      <c r="C375" t="s">
        <v>558</v>
      </c>
      <c r="D375" t="str">
        <f>MID(Tabla3[[#This Row],[NUMERO DE SERIE]],10,8)</f>
        <v>ES493762</v>
      </c>
      <c r="E375" t="s">
        <v>555</v>
      </c>
      <c r="F375">
        <v>2014</v>
      </c>
      <c r="G375" t="s">
        <v>13</v>
      </c>
      <c r="H375" s="1" t="s">
        <v>9</v>
      </c>
      <c r="I375" s="13" t="s">
        <v>98</v>
      </c>
      <c r="J375" s="12" t="s">
        <v>94</v>
      </c>
      <c r="K375" s="13">
        <v>2022</v>
      </c>
      <c r="L375" s="1" t="s">
        <v>72</v>
      </c>
      <c r="M375" s="15">
        <v>44895</v>
      </c>
      <c r="N375" t="s">
        <v>14</v>
      </c>
      <c r="Q375" t="s">
        <v>20</v>
      </c>
      <c r="R375" t="s">
        <v>60</v>
      </c>
      <c r="S375" t="s">
        <v>130</v>
      </c>
    </row>
    <row r="376" spans="1:19" ht="29.1">
      <c r="A376" t="s">
        <v>94</v>
      </c>
      <c r="B376" t="s">
        <v>553</v>
      </c>
      <c r="C376" t="s">
        <v>559</v>
      </c>
      <c r="D376" t="str">
        <f>MID(Tabla3[[#This Row],[NUMERO DE SERIE]],10,8)</f>
        <v>ES482976</v>
      </c>
      <c r="E376" t="s">
        <v>555</v>
      </c>
      <c r="F376">
        <v>2014</v>
      </c>
      <c r="G376" t="s">
        <v>13</v>
      </c>
      <c r="H376" s="1" t="s">
        <v>22</v>
      </c>
    </row>
    <row r="377" spans="1:19">
      <c r="A377" t="s">
        <v>94</v>
      </c>
      <c r="B377" t="s">
        <v>553</v>
      </c>
      <c r="C377" t="s">
        <v>560</v>
      </c>
      <c r="D377" t="str">
        <f>MID(Tabla3[[#This Row],[NUMERO DE SERIE]],10,8)</f>
        <v>ES434626</v>
      </c>
      <c r="E377" t="s">
        <v>555</v>
      </c>
      <c r="F377">
        <v>2014</v>
      </c>
      <c r="G377" t="s">
        <v>13</v>
      </c>
      <c r="H377" s="1" t="s">
        <v>9</v>
      </c>
      <c r="I377" s="14">
        <v>42972</v>
      </c>
      <c r="J377" s="12" t="s">
        <v>94</v>
      </c>
      <c r="K377" s="13">
        <v>2022</v>
      </c>
      <c r="L377" s="1" t="s">
        <v>72</v>
      </c>
      <c r="M377" s="15">
        <v>44895</v>
      </c>
      <c r="N377" t="s">
        <v>14</v>
      </c>
      <c r="Q377" t="s">
        <v>20</v>
      </c>
      <c r="R377" t="s">
        <v>60</v>
      </c>
      <c r="S377" t="s">
        <v>130</v>
      </c>
    </row>
    <row r="378" spans="1:19">
      <c r="A378" t="s">
        <v>94</v>
      </c>
      <c r="B378" t="s">
        <v>553</v>
      </c>
      <c r="C378" t="s">
        <v>561</v>
      </c>
      <c r="D378" t="str">
        <f>MID(Tabla3[[#This Row],[NUMERO DE SERIE]],10,8)</f>
        <v>ES480608</v>
      </c>
      <c r="E378" t="s">
        <v>555</v>
      </c>
      <c r="F378">
        <v>2014</v>
      </c>
      <c r="G378" t="s">
        <v>13</v>
      </c>
      <c r="H378" s="1" t="s">
        <v>9</v>
      </c>
      <c r="I378" s="13" t="s">
        <v>98</v>
      </c>
      <c r="J378" s="12" t="s">
        <v>94</v>
      </c>
      <c r="K378" s="13">
        <v>2022</v>
      </c>
      <c r="L378" s="1" t="s">
        <v>73</v>
      </c>
      <c r="M378" s="15">
        <v>44895</v>
      </c>
      <c r="N378" t="s">
        <v>301</v>
      </c>
      <c r="Q378" t="s">
        <v>15</v>
      </c>
      <c r="R378" t="s">
        <v>52</v>
      </c>
      <c r="S378" t="s">
        <v>52</v>
      </c>
    </row>
    <row r="379" spans="1:19">
      <c r="A379" t="s">
        <v>68</v>
      </c>
      <c r="B379" t="s">
        <v>553</v>
      </c>
      <c r="C379" t="s">
        <v>562</v>
      </c>
      <c r="D379" t="str">
        <f>MID(Tabla3[[#This Row],[NUMERO DE SERIE]],10,8)</f>
        <v>ES494767</v>
      </c>
      <c r="E379" t="s">
        <v>555</v>
      </c>
      <c r="F379">
        <v>2014</v>
      </c>
      <c r="G379" t="s">
        <v>13</v>
      </c>
      <c r="H379" s="1" t="s">
        <v>9</v>
      </c>
      <c r="I379" s="13" t="s">
        <v>98</v>
      </c>
      <c r="J379" s="12" t="s">
        <v>68</v>
      </c>
      <c r="K379" s="13">
        <v>2023</v>
      </c>
      <c r="L379" s="1" t="s">
        <v>72</v>
      </c>
      <c r="M379" s="15">
        <v>44895</v>
      </c>
      <c r="N379" t="s">
        <v>10</v>
      </c>
      <c r="Q379" t="s">
        <v>11</v>
      </c>
      <c r="R379" t="s">
        <v>40</v>
      </c>
      <c r="S379" t="s">
        <v>563</v>
      </c>
    </row>
    <row r="380" spans="1:19">
      <c r="A380" t="s">
        <v>68</v>
      </c>
      <c r="B380" t="s">
        <v>553</v>
      </c>
      <c r="C380" t="s">
        <v>564</v>
      </c>
      <c r="D380" t="str">
        <f>MID(Tabla3[[#This Row],[NUMERO DE SERIE]],10,8)</f>
        <v>ES416482</v>
      </c>
      <c r="E380" t="s">
        <v>555</v>
      </c>
      <c r="F380">
        <v>2014</v>
      </c>
      <c r="G380" t="s">
        <v>13</v>
      </c>
      <c r="H380" s="1" t="s">
        <v>9</v>
      </c>
      <c r="I380" s="13" t="s">
        <v>98</v>
      </c>
      <c r="J380" s="12" t="s">
        <v>68</v>
      </c>
      <c r="K380" s="13">
        <v>2023</v>
      </c>
      <c r="L380" s="1" t="s">
        <v>74</v>
      </c>
      <c r="M380" s="15">
        <v>44895</v>
      </c>
      <c r="N380" t="s">
        <v>10</v>
      </c>
      <c r="Q380" t="s">
        <v>11</v>
      </c>
      <c r="R380" t="s">
        <v>40</v>
      </c>
      <c r="S380" t="s">
        <v>142</v>
      </c>
    </row>
    <row r="381" spans="1:19">
      <c r="A381" t="s">
        <v>94</v>
      </c>
      <c r="B381" t="s">
        <v>553</v>
      </c>
      <c r="C381" t="s">
        <v>565</v>
      </c>
      <c r="D381" t="str">
        <f>MID(Tabla3[[#This Row],[NUMERO DE SERIE]],10,8)</f>
        <v>DS280454</v>
      </c>
      <c r="E381" t="s">
        <v>555</v>
      </c>
      <c r="F381">
        <v>2013</v>
      </c>
      <c r="G381" t="s">
        <v>13</v>
      </c>
      <c r="H381" s="1" t="s">
        <v>9</v>
      </c>
      <c r="I381" s="13" t="s">
        <v>98</v>
      </c>
      <c r="J381" s="12" t="s">
        <v>94</v>
      </c>
      <c r="K381" s="13">
        <v>2022</v>
      </c>
      <c r="L381" s="1" t="s">
        <v>73</v>
      </c>
      <c r="M381" s="15">
        <v>44895</v>
      </c>
      <c r="N381" t="s">
        <v>301</v>
      </c>
      <c r="Q381" t="s">
        <v>15</v>
      </c>
      <c r="R381" t="s">
        <v>46</v>
      </c>
      <c r="S381" t="s">
        <v>46</v>
      </c>
    </row>
    <row r="382" spans="1:19">
      <c r="A382" t="s">
        <v>68</v>
      </c>
      <c r="B382" t="s">
        <v>553</v>
      </c>
      <c r="C382" t="s">
        <v>566</v>
      </c>
      <c r="D382" t="str">
        <f>MID(Tabla3[[#This Row],[NUMERO DE SERIE]],10,8)</f>
        <v>DS357404</v>
      </c>
      <c r="E382" t="s">
        <v>555</v>
      </c>
      <c r="F382">
        <v>2013</v>
      </c>
      <c r="G382" t="s">
        <v>13</v>
      </c>
      <c r="H382" s="1" t="s">
        <v>9</v>
      </c>
      <c r="I382" s="13" t="s">
        <v>98</v>
      </c>
      <c r="J382" s="12" t="s">
        <v>68</v>
      </c>
      <c r="K382" s="13">
        <v>2023</v>
      </c>
      <c r="L382" s="1" t="s">
        <v>72</v>
      </c>
      <c r="M382" s="15">
        <v>44895</v>
      </c>
      <c r="N382" t="s">
        <v>10</v>
      </c>
      <c r="Q382" t="s">
        <v>11</v>
      </c>
      <c r="R382" t="s">
        <v>40</v>
      </c>
      <c r="S382" t="s">
        <v>563</v>
      </c>
    </row>
    <row r="383" spans="1:19">
      <c r="A383" t="s">
        <v>94</v>
      </c>
      <c r="B383" t="s">
        <v>553</v>
      </c>
      <c r="C383" t="s">
        <v>567</v>
      </c>
      <c r="D383" t="str">
        <f>MID(Tabla3[[#This Row],[NUMERO DE SERIE]],10,8)</f>
        <v>DS294796</v>
      </c>
      <c r="E383" t="s">
        <v>555</v>
      </c>
      <c r="F383">
        <v>2013</v>
      </c>
      <c r="G383" t="s">
        <v>13</v>
      </c>
      <c r="H383" s="1" t="s">
        <v>9</v>
      </c>
      <c r="I383" s="13" t="s">
        <v>98</v>
      </c>
      <c r="J383" s="12" t="s">
        <v>94</v>
      </c>
      <c r="K383" s="13">
        <v>2022</v>
      </c>
      <c r="L383" s="1" t="s">
        <v>73</v>
      </c>
      <c r="M383" s="15">
        <v>44895</v>
      </c>
      <c r="N383" t="s">
        <v>14</v>
      </c>
      <c r="Q383" t="s">
        <v>20</v>
      </c>
      <c r="R383" t="s">
        <v>16</v>
      </c>
      <c r="S383" t="s">
        <v>535</v>
      </c>
    </row>
    <row r="384" spans="1:19">
      <c r="A384" t="s">
        <v>94</v>
      </c>
      <c r="B384" t="s">
        <v>553</v>
      </c>
      <c r="C384" t="s">
        <v>568</v>
      </c>
      <c r="D384" t="str">
        <f>MID(Tabla3[[#This Row],[NUMERO DE SERIE]],10,8)</f>
        <v>DS329775</v>
      </c>
      <c r="E384" t="s">
        <v>555</v>
      </c>
      <c r="F384">
        <v>2013</v>
      </c>
      <c r="G384" t="s">
        <v>13</v>
      </c>
      <c r="H384" s="1" t="s">
        <v>13</v>
      </c>
    </row>
    <row r="385" spans="1:19">
      <c r="A385" t="s">
        <v>94</v>
      </c>
      <c r="B385" t="s">
        <v>553</v>
      </c>
      <c r="C385" t="s">
        <v>569</v>
      </c>
      <c r="D385" t="str">
        <f>MID(Tabla3[[#This Row],[NUMERO DE SERIE]],10,8)</f>
        <v>DS319295</v>
      </c>
      <c r="E385" t="s">
        <v>555</v>
      </c>
      <c r="F385">
        <v>2013</v>
      </c>
      <c r="G385" t="s">
        <v>13</v>
      </c>
      <c r="H385" s="1" t="s">
        <v>9</v>
      </c>
      <c r="I385" s="13" t="s">
        <v>98</v>
      </c>
      <c r="J385" s="12" t="s">
        <v>94</v>
      </c>
      <c r="K385" s="13">
        <v>2022</v>
      </c>
      <c r="L385" s="1" t="s">
        <v>73</v>
      </c>
      <c r="M385" s="15">
        <v>44895</v>
      </c>
      <c r="N385" t="s">
        <v>14</v>
      </c>
      <c r="Q385" t="s">
        <v>20</v>
      </c>
      <c r="R385" t="s">
        <v>16</v>
      </c>
      <c r="S385" t="s">
        <v>535</v>
      </c>
    </row>
    <row r="386" spans="1:19">
      <c r="A386" t="s">
        <v>94</v>
      </c>
      <c r="B386" t="s">
        <v>553</v>
      </c>
      <c r="C386" t="s">
        <v>570</v>
      </c>
      <c r="D386" t="str">
        <f>MID(Tabla3[[#This Row],[NUMERO DE SERIE]],10,8)</f>
        <v>DS281318</v>
      </c>
      <c r="E386" t="s">
        <v>555</v>
      </c>
      <c r="F386">
        <v>2013</v>
      </c>
      <c r="G386" t="s">
        <v>13</v>
      </c>
      <c r="H386" s="1" t="s">
        <v>34</v>
      </c>
      <c r="I386" s="14"/>
      <c r="J386" s="3"/>
    </row>
    <row r="387" spans="1:19">
      <c r="A387" t="s">
        <v>94</v>
      </c>
      <c r="B387" t="s">
        <v>553</v>
      </c>
      <c r="C387" t="s">
        <v>571</v>
      </c>
      <c r="D387" t="str">
        <f>MID(Tabla3[[#This Row],[NUMERO DE SERIE]],10,8)</f>
        <v>DS299211</v>
      </c>
      <c r="E387" t="s">
        <v>555</v>
      </c>
      <c r="F387">
        <v>2013</v>
      </c>
      <c r="G387" t="s">
        <v>13</v>
      </c>
      <c r="H387" s="1" t="s">
        <v>34</v>
      </c>
    </row>
    <row r="388" spans="1:19">
      <c r="A388" t="s">
        <v>68</v>
      </c>
      <c r="B388" t="s">
        <v>553</v>
      </c>
      <c r="C388" t="s">
        <v>572</v>
      </c>
      <c r="D388" t="str">
        <f>MID(Tabla3[[#This Row],[NUMERO DE SERIE]],10,8)</f>
        <v>DS319067</v>
      </c>
      <c r="E388" t="s">
        <v>555</v>
      </c>
      <c r="F388">
        <v>2013</v>
      </c>
      <c r="G388" t="s">
        <v>13</v>
      </c>
      <c r="H388" s="1" t="s">
        <v>9</v>
      </c>
      <c r="I388" s="14" t="s">
        <v>98</v>
      </c>
      <c r="J388" s="12" t="s">
        <v>68</v>
      </c>
      <c r="K388" s="13">
        <v>2023</v>
      </c>
      <c r="L388" s="1" t="s">
        <v>72</v>
      </c>
      <c r="M388" s="15">
        <v>44895</v>
      </c>
      <c r="N388" t="s">
        <v>10</v>
      </c>
      <c r="Q388" t="s">
        <v>11</v>
      </c>
      <c r="R388" t="s">
        <v>40</v>
      </c>
      <c r="S388" t="s">
        <v>563</v>
      </c>
    </row>
    <row r="389" spans="1:19">
      <c r="A389" t="s">
        <v>94</v>
      </c>
      <c r="B389" t="s">
        <v>553</v>
      </c>
      <c r="C389" t="s">
        <v>573</v>
      </c>
      <c r="D389" t="str">
        <f>MID(Tabla3[[#This Row],[NUMERO DE SERIE]],10,8)</f>
        <v>DS284369</v>
      </c>
      <c r="E389" t="s">
        <v>555</v>
      </c>
      <c r="F389">
        <v>2013</v>
      </c>
      <c r="G389" t="s">
        <v>13</v>
      </c>
      <c r="H389" s="1" t="s">
        <v>9</v>
      </c>
      <c r="I389" s="13" t="s">
        <v>98</v>
      </c>
      <c r="J389" s="12" t="s">
        <v>94</v>
      </c>
      <c r="K389" s="13">
        <v>2022</v>
      </c>
      <c r="L389" s="1" t="s">
        <v>74</v>
      </c>
      <c r="M389" s="15">
        <v>44895</v>
      </c>
      <c r="N389" t="s">
        <v>14</v>
      </c>
      <c r="Q389" t="s">
        <v>20</v>
      </c>
      <c r="R389" t="s">
        <v>60</v>
      </c>
      <c r="S389" t="s">
        <v>574</v>
      </c>
    </row>
    <row r="390" spans="1:19">
      <c r="A390" t="s">
        <v>94</v>
      </c>
      <c r="B390" t="s">
        <v>553</v>
      </c>
      <c r="C390" t="s">
        <v>575</v>
      </c>
      <c r="D390" t="str">
        <f>MID(Tabla3[[#This Row],[NUMERO DE SERIE]],10,8)</f>
        <v>DS345954</v>
      </c>
      <c r="E390" t="s">
        <v>555</v>
      </c>
      <c r="F390">
        <v>2013</v>
      </c>
      <c r="G390" t="s">
        <v>13</v>
      </c>
      <c r="H390" s="1" t="s">
        <v>9</v>
      </c>
      <c r="I390" s="13" t="s">
        <v>98</v>
      </c>
      <c r="J390" s="12" t="s">
        <v>94</v>
      </c>
      <c r="K390" s="13">
        <v>2022</v>
      </c>
      <c r="L390" s="1" t="s">
        <v>73</v>
      </c>
      <c r="M390" s="15">
        <v>44895</v>
      </c>
      <c r="N390" t="s">
        <v>14</v>
      </c>
      <c r="Q390" t="s">
        <v>20</v>
      </c>
      <c r="R390" t="s">
        <v>16</v>
      </c>
      <c r="S390" t="s">
        <v>535</v>
      </c>
    </row>
    <row r="391" spans="1:19" ht="29.1">
      <c r="A391" t="s">
        <v>94</v>
      </c>
      <c r="B391" t="s">
        <v>553</v>
      </c>
      <c r="C391" t="s">
        <v>576</v>
      </c>
      <c r="D391" t="str">
        <f>MID(Tabla3[[#This Row],[NUMERO DE SERIE]],10,8)</f>
        <v>DS285691</v>
      </c>
      <c r="E391" t="s">
        <v>555</v>
      </c>
      <c r="F391">
        <v>2013</v>
      </c>
      <c r="G391" t="s">
        <v>13</v>
      </c>
      <c r="H391" s="1" t="s">
        <v>22</v>
      </c>
      <c r="I391" s="14"/>
      <c r="J391" s="3"/>
    </row>
    <row r="392" spans="1:19" ht="29.1">
      <c r="A392" t="s">
        <v>94</v>
      </c>
      <c r="B392" t="s">
        <v>553</v>
      </c>
      <c r="C392" t="s">
        <v>577</v>
      </c>
      <c r="D392" t="str">
        <f>MID(Tabla3[[#This Row],[NUMERO DE SERIE]],10,8)</f>
        <v>CS223613</v>
      </c>
      <c r="E392" t="s">
        <v>555</v>
      </c>
      <c r="F392">
        <v>2012</v>
      </c>
      <c r="G392" t="s">
        <v>13</v>
      </c>
      <c r="H392" s="1" t="s">
        <v>22</v>
      </c>
      <c r="I392" s="14"/>
      <c r="J392" s="3"/>
    </row>
    <row r="393" spans="1:19">
      <c r="A393" t="s">
        <v>94</v>
      </c>
      <c r="B393" t="s">
        <v>553</v>
      </c>
      <c r="C393" t="s">
        <v>578</v>
      </c>
      <c r="D393" t="str">
        <f>MID(Tabla3[[#This Row],[NUMERO DE SERIE]],10,8)</f>
        <v>CS243299</v>
      </c>
      <c r="E393" t="s">
        <v>555</v>
      </c>
      <c r="F393">
        <v>2012</v>
      </c>
      <c r="G393" t="s">
        <v>13</v>
      </c>
      <c r="H393" s="1" t="s">
        <v>34</v>
      </c>
      <c r="I393" s="14"/>
      <c r="J393" s="3"/>
    </row>
    <row r="394" spans="1:19">
      <c r="A394" t="s">
        <v>94</v>
      </c>
      <c r="B394" t="s">
        <v>553</v>
      </c>
      <c r="C394" t="s">
        <v>579</v>
      </c>
      <c r="D394" t="str">
        <f>MID(Tabla3[[#This Row],[NUMERO DE SERIE]],10,8)</f>
        <v>CS214643</v>
      </c>
      <c r="E394" t="s">
        <v>555</v>
      </c>
      <c r="F394">
        <v>2012</v>
      </c>
      <c r="G394" t="s">
        <v>13</v>
      </c>
      <c r="H394" s="1" t="s">
        <v>9</v>
      </c>
      <c r="I394" s="14" t="s">
        <v>98</v>
      </c>
      <c r="J394" s="12" t="s">
        <v>94</v>
      </c>
      <c r="K394" s="13">
        <v>2022</v>
      </c>
      <c r="L394" s="1" t="s">
        <v>72</v>
      </c>
      <c r="M394" s="15">
        <v>44895</v>
      </c>
      <c r="N394" t="s">
        <v>14</v>
      </c>
      <c r="Q394" t="s">
        <v>20</v>
      </c>
      <c r="R394" t="s">
        <v>16</v>
      </c>
      <c r="S394" t="s">
        <v>503</v>
      </c>
    </row>
    <row r="395" spans="1:19">
      <c r="A395" t="s">
        <v>94</v>
      </c>
      <c r="B395" t="s">
        <v>553</v>
      </c>
      <c r="C395" t="s">
        <v>580</v>
      </c>
      <c r="D395" t="str">
        <f>MID(Tabla3[[#This Row],[NUMERO DE SERIE]],10,8)</f>
        <v>CS213769</v>
      </c>
      <c r="E395" t="s">
        <v>555</v>
      </c>
      <c r="F395">
        <v>2012</v>
      </c>
      <c r="G395" t="s">
        <v>13</v>
      </c>
      <c r="H395" s="1" t="s">
        <v>9</v>
      </c>
      <c r="I395" s="13" t="s">
        <v>98</v>
      </c>
      <c r="J395" s="12" t="s">
        <v>94</v>
      </c>
      <c r="K395" s="13">
        <v>2022</v>
      </c>
      <c r="L395" s="1" t="s">
        <v>74</v>
      </c>
      <c r="M395" s="15">
        <v>44895</v>
      </c>
      <c r="N395" t="s">
        <v>14</v>
      </c>
      <c r="Q395" t="s">
        <v>20</v>
      </c>
      <c r="R395" t="s">
        <v>60</v>
      </c>
      <c r="S395" t="s">
        <v>574</v>
      </c>
    </row>
    <row r="396" spans="1:19">
      <c r="A396" t="s">
        <v>94</v>
      </c>
      <c r="B396" t="s">
        <v>553</v>
      </c>
      <c r="C396" t="s">
        <v>581</v>
      </c>
      <c r="D396" t="str">
        <f>MID(Tabla3[[#This Row],[NUMERO DE SERIE]],10,8)</f>
        <v>CS206566</v>
      </c>
      <c r="E396" t="s">
        <v>555</v>
      </c>
      <c r="F396">
        <v>2012</v>
      </c>
      <c r="G396" t="s">
        <v>13</v>
      </c>
      <c r="H396" s="1" t="s">
        <v>9</v>
      </c>
      <c r="J396" s="12" t="s">
        <v>94</v>
      </c>
      <c r="K396" s="13">
        <v>2022</v>
      </c>
      <c r="L396" s="1" t="s">
        <v>73</v>
      </c>
      <c r="M396" s="15">
        <v>44895</v>
      </c>
      <c r="N396" t="s">
        <v>301</v>
      </c>
      <c r="Q396" t="s">
        <v>15</v>
      </c>
      <c r="R396" t="s">
        <v>46</v>
      </c>
      <c r="S396" t="s">
        <v>46</v>
      </c>
    </row>
    <row r="397" spans="1:19">
      <c r="A397" t="s">
        <v>94</v>
      </c>
      <c r="B397" t="s">
        <v>553</v>
      </c>
      <c r="C397" t="s">
        <v>582</v>
      </c>
      <c r="D397" t="str">
        <f>MID(Tabla3[[#This Row],[NUMERO DE SERIE]],10,8)</f>
        <v>CS238869</v>
      </c>
      <c r="E397" t="s">
        <v>555</v>
      </c>
      <c r="F397">
        <v>2012</v>
      </c>
      <c r="G397" t="s">
        <v>13</v>
      </c>
      <c r="H397" s="1" t="s">
        <v>34</v>
      </c>
      <c r="I397" s="14"/>
      <c r="J397" s="3"/>
    </row>
    <row r="398" spans="1:19">
      <c r="A398" t="s">
        <v>68</v>
      </c>
      <c r="B398" t="s">
        <v>553</v>
      </c>
      <c r="C398" t="s">
        <v>583</v>
      </c>
      <c r="D398" t="str">
        <f>MID(Tabla3[[#This Row],[NUMERO DE SERIE]],10,8)</f>
        <v>CS245677</v>
      </c>
      <c r="E398" t="s">
        <v>555</v>
      </c>
      <c r="F398">
        <v>2012</v>
      </c>
      <c r="G398" t="s">
        <v>13</v>
      </c>
      <c r="H398" s="1" t="s">
        <v>9</v>
      </c>
      <c r="I398" s="14" t="s">
        <v>98</v>
      </c>
      <c r="J398" s="12" t="s">
        <v>68</v>
      </c>
      <c r="K398" s="13">
        <v>2023</v>
      </c>
      <c r="L398" s="1" t="s">
        <v>72</v>
      </c>
      <c r="M398" s="15">
        <v>44895</v>
      </c>
      <c r="N398" t="s">
        <v>10</v>
      </c>
      <c r="Q398" t="s">
        <v>11</v>
      </c>
      <c r="R398" t="s">
        <v>40</v>
      </c>
      <c r="S398" t="s">
        <v>563</v>
      </c>
    </row>
    <row r="399" spans="1:19" ht="29.1">
      <c r="A399" t="s">
        <v>94</v>
      </c>
      <c r="B399" t="s">
        <v>553</v>
      </c>
      <c r="C399" t="s">
        <v>584</v>
      </c>
      <c r="D399" t="str">
        <f>MID(Tabla3[[#This Row],[NUMERO DE SERIE]],10,8)</f>
        <v>CS220194</v>
      </c>
      <c r="E399" t="s">
        <v>555</v>
      </c>
      <c r="F399">
        <v>2012</v>
      </c>
      <c r="G399" t="s">
        <v>13</v>
      </c>
      <c r="H399" s="1" t="s">
        <v>22</v>
      </c>
    </row>
    <row r="400" spans="1:19">
      <c r="A400" t="s">
        <v>94</v>
      </c>
      <c r="B400" t="s">
        <v>553</v>
      </c>
      <c r="C400" t="s">
        <v>585</v>
      </c>
      <c r="D400" t="str">
        <f>MID(Tabla3[[#This Row],[NUMERO DE SERIE]],10,8)</f>
        <v>CS244581</v>
      </c>
      <c r="E400" t="s">
        <v>555</v>
      </c>
      <c r="F400">
        <v>2012</v>
      </c>
      <c r="G400" t="s">
        <v>13</v>
      </c>
      <c r="H400" s="1" t="s">
        <v>9</v>
      </c>
      <c r="I400" s="13" t="s">
        <v>98</v>
      </c>
      <c r="J400" s="12" t="s">
        <v>94</v>
      </c>
      <c r="K400" s="13">
        <v>2022</v>
      </c>
      <c r="L400" s="1" t="s">
        <v>74</v>
      </c>
      <c r="M400" s="15">
        <v>44895</v>
      </c>
      <c r="N400" t="s">
        <v>14</v>
      </c>
      <c r="Q400" t="s">
        <v>20</v>
      </c>
      <c r="R400" t="s">
        <v>16</v>
      </c>
      <c r="S400" t="s">
        <v>500</v>
      </c>
    </row>
    <row r="401" spans="1:19">
      <c r="A401" t="s">
        <v>94</v>
      </c>
      <c r="B401" t="s">
        <v>553</v>
      </c>
      <c r="C401" t="s">
        <v>586</v>
      </c>
      <c r="D401" t="str">
        <f>MID(Tabla3[[#This Row],[NUMERO DE SERIE]],10,8)</f>
        <v>CS213378</v>
      </c>
      <c r="E401" t="s">
        <v>555</v>
      </c>
      <c r="F401">
        <v>2012</v>
      </c>
      <c r="G401" t="s">
        <v>13</v>
      </c>
      <c r="H401" s="1" t="s">
        <v>34</v>
      </c>
    </row>
    <row r="402" spans="1:19">
      <c r="A402" t="s">
        <v>94</v>
      </c>
      <c r="B402" t="s">
        <v>553</v>
      </c>
      <c r="C402" t="s">
        <v>587</v>
      </c>
      <c r="D402" t="str">
        <f>MID(Tabla3[[#This Row],[NUMERO DE SERIE]],10,8)</f>
        <v>CS238873</v>
      </c>
      <c r="E402" t="s">
        <v>555</v>
      </c>
      <c r="F402">
        <v>2012</v>
      </c>
      <c r="G402" t="s">
        <v>13</v>
      </c>
      <c r="H402" s="1" t="s">
        <v>9</v>
      </c>
      <c r="I402" s="13" t="s">
        <v>98</v>
      </c>
      <c r="J402" s="12" t="s">
        <v>94</v>
      </c>
      <c r="K402" s="13">
        <v>2022</v>
      </c>
      <c r="L402" s="1" t="s">
        <v>73</v>
      </c>
      <c r="M402" s="15">
        <v>44895</v>
      </c>
      <c r="N402" t="s">
        <v>301</v>
      </c>
      <c r="Q402" t="s">
        <v>15</v>
      </c>
      <c r="R402" t="s">
        <v>46</v>
      </c>
      <c r="S402" t="s">
        <v>46</v>
      </c>
    </row>
    <row r="403" spans="1:19" ht="29.1">
      <c r="A403" t="s">
        <v>94</v>
      </c>
      <c r="B403" t="s">
        <v>553</v>
      </c>
      <c r="C403" t="s">
        <v>588</v>
      </c>
      <c r="D403" t="str">
        <f>MID(Tabla3[[#This Row],[NUMERO DE SERIE]],10,8)</f>
        <v>CS213163</v>
      </c>
      <c r="E403" t="s">
        <v>555</v>
      </c>
      <c r="F403">
        <v>2012</v>
      </c>
      <c r="G403" t="s">
        <v>13</v>
      </c>
      <c r="H403" s="1" t="s">
        <v>22</v>
      </c>
    </row>
    <row r="404" spans="1:19">
      <c r="A404" t="s">
        <v>94</v>
      </c>
      <c r="B404" t="s">
        <v>553</v>
      </c>
      <c r="C404" t="s">
        <v>589</v>
      </c>
      <c r="D404" t="str">
        <f>MID(Tabla3[[#This Row],[NUMERO DE SERIE]],10,8)</f>
        <v>CS245418</v>
      </c>
      <c r="E404" t="s">
        <v>555</v>
      </c>
      <c r="F404">
        <v>2012</v>
      </c>
      <c r="G404" t="s">
        <v>13</v>
      </c>
      <c r="H404" s="1" t="s">
        <v>34</v>
      </c>
    </row>
    <row r="405" spans="1:19">
      <c r="A405" t="s">
        <v>94</v>
      </c>
      <c r="B405" t="s">
        <v>553</v>
      </c>
      <c r="C405" t="s">
        <v>590</v>
      </c>
      <c r="D405" t="str">
        <f>MID(Tabla3[[#This Row],[NUMERO DE SERIE]],10,8)</f>
        <v>CS233523</v>
      </c>
      <c r="E405" t="s">
        <v>555</v>
      </c>
      <c r="F405">
        <v>2012</v>
      </c>
      <c r="G405" t="s">
        <v>13</v>
      </c>
      <c r="H405" s="1" t="s">
        <v>34</v>
      </c>
    </row>
    <row r="406" spans="1:19">
      <c r="A406" t="s">
        <v>94</v>
      </c>
      <c r="B406" t="s">
        <v>553</v>
      </c>
      <c r="C406" t="s">
        <v>591</v>
      </c>
      <c r="D406" t="str">
        <f>MID(Tabla3[[#This Row],[NUMERO DE SERIE]],10,8)</f>
        <v>CS196570</v>
      </c>
      <c r="E406" t="s">
        <v>555</v>
      </c>
      <c r="F406">
        <v>2012</v>
      </c>
      <c r="G406" t="s">
        <v>13</v>
      </c>
      <c r="H406" s="1" t="s">
        <v>9</v>
      </c>
      <c r="I406" s="13" t="s">
        <v>98</v>
      </c>
      <c r="J406" s="12" t="s">
        <v>94</v>
      </c>
      <c r="K406" s="13">
        <v>2022</v>
      </c>
      <c r="L406" s="1" t="s">
        <v>72</v>
      </c>
      <c r="M406" s="15">
        <v>44895</v>
      </c>
      <c r="N406" t="s">
        <v>14</v>
      </c>
      <c r="Q406" t="s">
        <v>20</v>
      </c>
      <c r="R406" t="s">
        <v>41</v>
      </c>
      <c r="S406" t="s">
        <v>592</v>
      </c>
    </row>
    <row r="407" spans="1:19">
      <c r="A407" t="s">
        <v>94</v>
      </c>
      <c r="B407" t="s">
        <v>553</v>
      </c>
      <c r="C407" t="s">
        <v>593</v>
      </c>
      <c r="D407" t="str">
        <f>MID(Tabla3[[#This Row],[NUMERO DE SERIE]],10,8)</f>
        <v>CS217414</v>
      </c>
      <c r="E407" t="s">
        <v>555</v>
      </c>
      <c r="F407">
        <v>2012</v>
      </c>
      <c r="G407" t="s">
        <v>13</v>
      </c>
      <c r="H407" s="1" t="s">
        <v>34</v>
      </c>
    </row>
    <row r="408" spans="1:19">
      <c r="A408" t="s">
        <v>94</v>
      </c>
      <c r="B408" t="s">
        <v>553</v>
      </c>
      <c r="C408" t="s">
        <v>594</v>
      </c>
      <c r="D408" t="str">
        <f>MID(Tabla3[[#This Row],[NUMERO DE SERIE]],10,8)</f>
        <v>CS243324</v>
      </c>
      <c r="E408" t="s">
        <v>555</v>
      </c>
      <c r="F408">
        <v>2012</v>
      </c>
      <c r="G408" t="s">
        <v>13</v>
      </c>
      <c r="H408" s="1" t="s">
        <v>34</v>
      </c>
    </row>
    <row r="409" spans="1:19">
      <c r="A409" t="s">
        <v>94</v>
      </c>
      <c r="B409" t="s">
        <v>553</v>
      </c>
      <c r="C409" t="s">
        <v>595</v>
      </c>
      <c r="D409" t="str">
        <f>MID(Tabla3[[#This Row],[NUMERO DE SERIE]],10,8)</f>
        <v>CS242510</v>
      </c>
      <c r="E409" t="s">
        <v>555</v>
      </c>
      <c r="F409">
        <v>2012</v>
      </c>
      <c r="G409" t="s">
        <v>13</v>
      </c>
      <c r="H409" s="1" t="s">
        <v>34</v>
      </c>
    </row>
    <row r="410" spans="1:19">
      <c r="A410" t="s">
        <v>94</v>
      </c>
      <c r="B410" t="s">
        <v>553</v>
      </c>
      <c r="C410" t="s">
        <v>596</v>
      </c>
      <c r="D410" t="str">
        <f>MID(Tabla3[[#This Row],[NUMERO DE SERIE]],10,8)</f>
        <v>CS201117</v>
      </c>
      <c r="E410" t="s">
        <v>555</v>
      </c>
      <c r="F410">
        <v>2012</v>
      </c>
      <c r="G410" t="s">
        <v>13</v>
      </c>
      <c r="H410" s="1" t="s">
        <v>34</v>
      </c>
    </row>
    <row r="411" spans="1:19">
      <c r="A411" t="s">
        <v>94</v>
      </c>
      <c r="B411" t="s">
        <v>553</v>
      </c>
      <c r="C411" t="s">
        <v>597</v>
      </c>
      <c r="D411" t="str">
        <f>MID(Tabla3[[#This Row],[NUMERO DE SERIE]],10,8)</f>
        <v>BS126097</v>
      </c>
      <c r="E411" t="s">
        <v>555</v>
      </c>
      <c r="F411">
        <v>2011</v>
      </c>
      <c r="G411" t="s">
        <v>13</v>
      </c>
      <c r="H411" s="1" t="s">
        <v>9</v>
      </c>
      <c r="I411" s="13" t="s">
        <v>98</v>
      </c>
      <c r="J411" s="12" t="s">
        <v>94</v>
      </c>
      <c r="K411" s="13">
        <v>2022</v>
      </c>
      <c r="L411" s="1" t="s">
        <v>74</v>
      </c>
      <c r="M411" s="15">
        <v>44895</v>
      </c>
      <c r="N411" t="s">
        <v>14</v>
      </c>
      <c r="Q411" t="s">
        <v>20</v>
      </c>
      <c r="R411" t="s">
        <v>16</v>
      </c>
      <c r="S411" t="s">
        <v>435</v>
      </c>
    </row>
    <row r="412" spans="1:19">
      <c r="A412" t="s">
        <v>94</v>
      </c>
      <c r="B412" t="s">
        <v>553</v>
      </c>
      <c r="C412" t="s">
        <v>598</v>
      </c>
      <c r="D412" t="str">
        <f>MID(Tabla3[[#This Row],[NUMERO DE SERIE]],10,8)</f>
        <v>BS066001</v>
      </c>
      <c r="E412" t="s">
        <v>555</v>
      </c>
      <c r="F412">
        <v>2011</v>
      </c>
      <c r="G412" t="s">
        <v>13</v>
      </c>
      <c r="H412" s="1" t="s">
        <v>9</v>
      </c>
      <c r="I412" s="13" t="s">
        <v>98</v>
      </c>
      <c r="J412" s="12" t="s">
        <v>94</v>
      </c>
      <c r="K412" s="13">
        <v>2022</v>
      </c>
      <c r="L412" s="1" t="s">
        <v>73</v>
      </c>
      <c r="M412" s="15">
        <v>44895</v>
      </c>
      <c r="N412" t="s">
        <v>14</v>
      </c>
      <c r="Q412" t="s">
        <v>20</v>
      </c>
      <c r="R412" t="s">
        <v>16</v>
      </c>
      <c r="S412" t="s">
        <v>535</v>
      </c>
    </row>
    <row r="413" spans="1:19" ht="29.1">
      <c r="A413" t="s">
        <v>94</v>
      </c>
      <c r="B413" t="s">
        <v>553</v>
      </c>
      <c r="C413" t="s">
        <v>599</v>
      </c>
      <c r="D413" t="str">
        <f>MID(Tabla3[[#This Row],[NUMERO DE SERIE]],10,8)</f>
        <v>BS024769</v>
      </c>
      <c r="E413" t="s">
        <v>555</v>
      </c>
      <c r="F413">
        <v>2011</v>
      </c>
      <c r="G413" t="s">
        <v>13</v>
      </c>
      <c r="H413" s="1" t="s">
        <v>22</v>
      </c>
    </row>
    <row r="414" spans="1:19">
      <c r="A414" t="s">
        <v>68</v>
      </c>
      <c r="B414" t="s">
        <v>553</v>
      </c>
      <c r="C414" t="s">
        <v>600</v>
      </c>
      <c r="D414" t="str">
        <f>MID(Tabla3[[#This Row],[NUMERO DE SERIE]],10,8)</f>
        <v>BS160718</v>
      </c>
      <c r="E414" t="s">
        <v>555</v>
      </c>
      <c r="F414">
        <v>2011</v>
      </c>
      <c r="G414" t="s">
        <v>13</v>
      </c>
      <c r="H414" s="1" t="s">
        <v>9</v>
      </c>
      <c r="I414" s="13" t="s">
        <v>98</v>
      </c>
      <c r="J414" s="12" t="s">
        <v>68</v>
      </c>
      <c r="K414" s="13">
        <v>2023</v>
      </c>
      <c r="L414" s="1" t="s">
        <v>72</v>
      </c>
      <c r="M414" s="15">
        <v>44895</v>
      </c>
      <c r="N414" t="s">
        <v>10</v>
      </c>
      <c r="Q414" t="s">
        <v>11</v>
      </c>
      <c r="R414" t="s">
        <v>40</v>
      </c>
      <c r="S414" t="s">
        <v>109</v>
      </c>
    </row>
    <row r="415" spans="1:19">
      <c r="A415" t="s">
        <v>94</v>
      </c>
      <c r="B415" t="s">
        <v>553</v>
      </c>
      <c r="C415" t="s">
        <v>601</v>
      </c>
      <c r="D415" t="str">
        <f>MID(Tabla3[[#This Row],[NUMERO DE SERIE]],10,8)</f>
        <v>BS117659</v>
      </c>
      <c r="E415" t="s">
        <v>555</v>
      </c>
      <c r="F415">
        <v>2011</v>
      </c>
      <c r="G415" t="s">
        <v>13</v>
      </c>
      <c r="H415" s="1" t="s">
        <v>34</v>
      </c>
    </row>
    <row r="416" spans="1:19">
      <c r="A416" t="s">
        <v>94</v>
      </c>
      <c r="B416" t="s">
        <v>553</v>
      </c>
      <c r="C416" t="s">
        <v>602</v>
      </c>
      <c r="D416" t="str">
        <f>MID(Tabla3[[#This Row],[NUMERO DE SERIE]],10,8)</f>
        <v>BS137850</v>
      </c>
      <c r="E416" t="s">
        <v>555</v>
      </c>
      <c r="F416">
        <v>2011</v>
      </c>
      <c r="G416" t="s">
        <v>13</v>
      </c>
      <c r="H416" s="1" t="s">
        <v>9</v>
      </c>
      <c r="I416" s="13" t="s">
        <v>98</v>
      </c>
      <c r="J416" s="12" t="s">
        <v>94</v>
      </c>
      <c r="K416" s="13">
        <v>2022</v>
      </c>
      <c r="L416" s="1" t="s">
        <v>74</v>
      </c>
      <c r="M416" s="15">
        <v>44895</v>
      </c>
      <c r="N416" t="s">
        <v>301</v>
      </c>
      <c r="Q416" t="s">
        <v>15</v>
      </c>
      <c r="R416" t="s">
        <v>39</v>
      </c>
      <c r="S416" t="s">
        <v>603</v>
      </c>
    </row>
    <row r="417" spans="1:19">
      <c r="A417" t="s">
        <v>94</v>
      </c>
      <c r="B417" t="s">
        <v>553</v>
      </c>
      <c r="C417" t="s">
        <v>604</v>
      </c>
      <c r="D417" t="str">
        <f>MID(Tabla3[[#This Row],[NUMERO DE SERIE]],10,8)</f>
        <v>BS042073</v>
      </c>
      <c r="E417" t="s">
        <v>555</v>
      </c>
      <c r="F417">
        <v>2011</v>
      </c>
      <c r="G417" t="s">
        <v>13</v>
      </c>
      <c r="H417" s="1" t="s">
        <v>9</v>
      </c>
      <c r="I417" s="13" t="s">
        <v>98</v>
      </c>
      <c r="J417" s="12" t="s">
        <v>94</v>
      </c>
      <c r="K417" s="13">
        <v>2022</v>
      </c>
      <c r="L417" s="1" t="s">
        <v>73</v>
      </c>
      <c r="M417" s="15">
        <v>44895</v>
      </c>
      <c r="N417" t="s">
        <v>14</v>
      </c>
      <c r="Q417" t="s">
        <v>20</v>
      </c>
      <c r="R417" t="s">
        <v>61</v>
      </c>
      <c r="S417" t="s">
        <v>61</v>
      </c>
    </row>
    <row r="418" spans="1:19">
      <c r="A418" t="s">
        <v>94</v>
      </c>
      <c r="B418" t="s">
        <v>553</v>
      </c>
      <c r="C418" t="s">
        <v>605</v>
      </c>
      <c r="D418" t="str">
        <f>MID(Tabla3[[#This Row],[NUMERO DE SERIE]],10,8)</f>
        <v>BS025473</v>
      </c>
      <c r="E418" t="s">
        <v>555</v>
      </c>
      <c r="F418">
        <v>2011</v>
      </c>
      <c r="G418" t="s">
        <v>13</v>
      </c>
      <c r="H418" s="1" t="s">
        <v>9</v>
      </c>
      <c r="I418" s="13" t="s">
        <v>98</v>
      </c>
      <c r="J418" s="12" t="s">
        <v>94</v>
      </c>
      <c r="K418" s="13">
        <v>2022</v>
      </c>
      <c r="L418" s="1" t="s">
        <v>72</v>
      </c>
      <c r="M418" s="15">
        <v>44895</v>
      </c>
      <c r="N418" t="s">
        <v>18</v>
      </c>
      <c r="Q418" t="s">
        <v>15</v>
      </c>
      <c r="R418" t="s">
        <v>39</v>
      </c>
      <c r="S418" t="s">
        <v>606</v>
      </c>
    </row>
    <row r="419" spans="1:19">
      <c r="A419" t="s">
        <v>94</v>
      </c>
      <c r="B419" t="s">
        <v>553</v>
      </c>
      <c r="C419" t="s">
        <v>607</v>
      </c>
      <c r="D419" t="str">
        <f>MID(Tabla3[[#This Row],[NUMERO DE SERIE]],10,8)</f>
        <v>BS008425</v>
      </c>
      <c r="E419" t="s">
        <v>555</v>
      </c>
      <c r="F419">
        <v>2011</v>
      </c>
      <c r="G419" t="s">
        <v>13</v>
      </c>
      <c r="H419" s="1" t="s">
        <v>34</v>
      </c>
    </row>
    <row r="420" spans="1:19">
      <c r="A420" t="s">
        <v>94</v>
      </c>
      <c r="B420" t="s">
        <v>553</v>
      </c>
      <c r="C420" t="s">
        <v>608</v>
      </c>
      <c r="D420" t="str">
        <f>MID(Tabla3[[#This Row],[NUMERO DE SERIE]],10,8)</f>
        <v>BS016687</v>
      </c>
      <c r="E420" t="s">
        <v>555</v>
      </c>
      <c r="F420">
        <v>2011</v>
      </c>
      <c r="G420" t="s">
        <v>13</v>
      </c>
      <c r="H420" s="1" t="s">
        <v>9</v>
      </c>
      <c r="I420" s="13" t="s">
        <v>98</v>
      </c>
      <c r="J420" s="12" t="s">
        <v>94</v>
      </c>
      <c r="K420" s="13">
        <v>2022</v>
      </c>
      <c r="L420" s="1" t="s">
        <v>74</v>
      </c>
      <c r="M420" s="15">
        <v>44895</v>
      </c>
      <c r="N420" t="s">
        <v>14</v>
      </c>
      <c r="Q420" t="s">
        <v>20</v>
      </c>
      <c r="R420" t="s">
        <v>16</v>
      </c>
      <c r="S420" t="s">
        <v>500</v>
      </c>
    </row>
    <row r="421" spans="1:19">
      <c r="A421" t="s">
        <v>94</v>
      </c>
      <c r="B421" t="s">
        <v>553</v>
      </c>
      <c r="C421" t="s">
        <v>609</v>
      </c>
      <c r="D421" t="str">
        <f>MID(Tabla3[[#This Row],[NUMERO DE SERIE]],10,8)</f>
        <v>BS067673</v>
      </c>
      <c r="E421" t="s">
        <v>555</v>
      </c>
      <c r="F421">
        <v>2011</v>
      </c>
      <c r="G421" t="s">
        <v>13</v>
      </c>
      <c r="H421" s="1" t="s">
        <v>9</v>
      </c>
      <c r="I421" s="13" t="s">
        <v>98</v>
      </c>
      <c r="J421" s="12" t="s">
        <v>94</v>
      </c>
      <c r="K421" s="13">
        <v>2022</v>
      </c>
      <c r="L421" s="1" t="s">
        <v>73</v>
      </c>
      <c r="M421" s="15">
        <v>44895</v>
      </c>
      <c r="N421" t="s">
        <v>301</v>
      </c>
      <c r="Q421" t="s">
        <v>15</v>
      </c>
      <c r="R421" t="s">
        <v>46</v>
      </c>
      <c r="S421" t="s">
        <v>46</v>
      </c>
    </row>
    <row r="422" spans="1:19">
      <c r="A422" t="s">
        <v>68</v>
      </c>
      <c r="B422" t="s">
        <v>553</v>
      </c>
      <c r="C422" t="s">
        <v>610</v>
      </c>
      <c r="D422" t="str">
        <f>MID(Tabla3[[#This Row],[NUMERO DE SERIE]],10,8)</f>
        <v>BS152425</v>
      </c>
      <c r="E422" t="s">
        <v>555</v>
      </c>
      <c r="F422">
        <v>2011</v>
      </c>
      <c r="G422" t="s">
        <v>13</v>
      </c>
      <c r="H422" s="1" t="s">
        <v>9</v>
      </c>
      <c r="I422" s="13" t="s">
        <v>98</v>
      </c>
      <c r="J422" s="12" t="s">
        <v>68</v>
      </c>
      <c r="K422" s="13">
        <v>2023</v>
      </c>
      <c r="L422" s="1" t="s">
        <v>72</v>
      </c>
      <c r="M422" s="15">
        <v>44895</v>
      </c>
      <c r="N422" t="s">
        <v>10</v>
      </c>
      <c r="Q422" t="s">
        <v>11</v>
      </c>
      <c r="R422" t="s">
        <v>52</v>
      </c>
      <c r="S422" t="s">
        <v>611</v>
      </c>
    </row>
    <row r="423" spans="1:19">
      <c r="A423" t="s">
        <v>612</v>
      </c>
      <c r="B423" t="s">
        <v>553</v>
      </c>
      <c r="C423" t="s">
        <v>613</v>
      </c>
      <c r="D423" t="str">
        <f>MID(Tabla3[[#This Row],[NUMERO DE SERIE]],10,8)</f>
        <v>BS039505</v>
      </c>
      <c r="E423" t="s">
        <v>555</v>
      </c>
      <c r="F423">
        <v>2011</v>
      </c>
      <c r="G423" t="s">
        <v>13</v>
      </c>
      <c r="H423" s="1" t="s">
        <v>34</v>
      </c>
    </row>
    <row r="424" spans="1:19" ht="29.1">
      <c r="A424" t="s">
        <v>612</v>
      </c>
      <c r="B424" t="s">
        <v>553</v>
      </c>
      <c r="C424" t="s">
        <v>614</v>
      </c>
      <c r="D424" t="str">
        <f>MID(Tabla3[[#This Row],[NUMERO DE SERIE]],10,8)</f>
        <v>BS132105</v>
      </c>
      <c r="E424" t="s">
        <v>555</v>
      </c>
      <c r="F424">
        <v>2011</v>
      </c>
      <c r="G424" t="s">
        <v>13</v>
      </c>
      <c r="H424" s="1" t="s">
        <v>22</v>
      </c>
    </row>
    <row r="425" spans="1:19" ht="29.1">
      <c r="A425" t="s">
        <v>612</v>
      </c>
      <c r="B425" t="s">
        <v>553</v>
      </c>
      <c r="C425" t="s">
        <v>615</v>
      </c>
      <c r="D425" t="str">
        <f>MID(Tabla3[[#This Row],[NUMERO DE SERIE]],10,8)</f>
        <v>BS162727</v>
      </c>
      <c r="E425" t="s">
        <v>555</v>
      </c>
      <c r="F425">
        <v>2011</v>
      </c>
      <c r="G425" t="s">
        <v>13</v>
      </c>
      <c r="H425" s="1" t="s">
        <v>22</v>
      </c>
    </row>
    <row r="426" spans="1:19">
      <c r="A426" t="s">
        <v>612</v>
      </c>
      <c r="B426" t="s">
        <v>553</v>
      </c>
      <c r="C426" t="s">
        <v>616</v>
      </c>
      <c r="D426" t="str">
        <f>MID(Tabla3[[#This Row],[NUMERO DE SERIE]],10,8)</f>
        <v>BS058966</v>
      </c>
      <c r="E426" t="s">
        <v>555</v>
      </c>
      <c r="F426">
        <v>2011</v>
      </c>
      <c r="G426" t="s">
        <v>13</v>
      </c>
      <c r="H426" s="1" t="s">
        <v>34</v>
      </c>
    </row>
    <row r="427" spans="1:19" ht="29.1">
      <c r="A427" t="s">
        <v>612</v>
      </c>
      <c r="B427" t="s">
        <v>553</v>
      </c>
      <c r="C427" t="s">
        <v>617</v>
      </c>
      <c r="D427" t="str">
        <f>MID(Tabla3[[#This Row],[NUMERO DE SERIE]],10,8)</f>
        <v>BS051270</v>
      </c>
      <c r="E427" t="s">
        <v>555</v>
      </c>
      <c r="F427">
        <v>2011</v>
      </c>
      <c r="G427" t="s">
        <v>13</v>
      </c>
      <c r="H427" s="1" t="s">
        <v>22</v>
      </c>
    </row>
    <row r="428" spans="1:19">
      <c r="A428" t="s">
        <v>612</v>
      </c>
      <c r="B428" t="s">
        <v>553</v>
      </c>
      <c r="C428" t="s">
        <v>618</v>
      </c>
      <c r="D428" t="str">
        <f>MID(Tabla3[[#This Row],[NUMERO DE SERIE]],10,8)</f>
        <v>BS073605</v>
      </c>
      <c r="E428" t="s">
        <v>555</v>
      </c>
      <c r="F428">
        <v>2011</v>
      </c>
      <c r="G428" t="s">
        <v>13</v>
      </c>
      <c r="H428" s="1" t="s">
        <v>34</v>
      </c>
    </row>
    <row r="429" spans="1:19">
      <c r="A429" t="s">
        <v>612</v>
      </c>
      <c r="B429" t="s">
        <v>553</v>
      </c>
      <c r="C429" t="s">
        <v>619</v>
      </c>
      <c r="D429" t="str">
        <f>MID(Tabla3[[#This Row],[NUMERO DE SERIE]],10,8)</f>
        <v>BS055591</v>
      </c>
      <c r="E429" t="s">
        <v>555</v>
      </c>
      <c r="F429">
        <v>2011</v>
      </c>
      <c r="G429" t="s">
        <v>13</v>
      </c>
      <c r="H429" s="1" t="s">
        <v>34</v>
      </c>
    </row>
    <row r="430" spans="1:19">
      <c r="A430" t="s">
        <v>612</v>
      </c>
      <c r="B430" t="s">
        <v>553</v>
      </c>
      <c r="C430" t="s">
        <v>620</v>
      </c>
      <c r="D430" t="str">
        <f>MID(Tabla3[[#This Row],[NUMERO DE SERIE]],10,8)</f>
        <v>BS007323</v>
      </c>
      <c r="E430" t="s">
        <v>555</v>
      </c>
      <c r="F430">
        <v>2011</v>
      </c>
      <c r="G430" t="s">
        <v>13</v>
      </c>
      <c r="H430" s="1" t="s">
        <v>34</v>
      </c>
    </row>
    <row r="431" spans="1:19">
      <c r="A431" t="s">
        <v>612</v>
      </c>
      <c r="B431" t="s">
        <v>553</v>
      </c>
      <c r="C431" t="s">
        <v>621</v>
      </c>
      <c r="D431" t="str">
        <f>MID(Tabla3[[#This Row],[NUMERO DE SERIE]],10,8)</f>
        <v>BS106676</v>
      </c>
      <c r="E431" t="s">
        <v>555</v>
      </c>
      <c r="F431">
        <v>2011</v>
      </c>
      <c r="G431" t="s">
        <v>13</v>
      </c>
      <c r="H431" s="1" t="s">
        <v>34</v>
      </c>
    </row>
    <row r="432" spans="1:19">
      <c r="A432" t="s">
        <v>612</v>
      </c>
      <c r="B432" t="s">
        <v>553</v>
      </c>
      <c r="C432" t="s">
        <v>622</v>
      </c>
      <c r="D432" t="str">
        <f>MID(Tabla3[[#This Row],[NUMERO DE SERIE]],10,8)</f>
        <v>BS097231</v>
      </c>
      <c r="E432" t="s">
        <v>555</v>
      </c>
      <c r="F432">
        <v>2011</v>
      </c>
      <c r="G432" t="s">
        <v>13</v>
      </c>
      <c r="H432" s="1" t="s">
        <v>9</v>
      </c>
      <c r="I432" s="13" t="s">
        <v>98</v>
      </c>
      <c r="J432" s="1" t="s">
        <v>612</v>
      </c>
      <c r="K432" s="13">
        <v>2022</v>
      </c>
      <c r="L432" s="1" t="s">
        <v>73</v>
      </c>
      <c r="M432" s="15">
        <v>44924</v>
      </c>
      <c r="N432" t="s">
        <v>14</v>
      </c>
      <c r="Q432" t="s">
        <v>20</v>
      </c>
      <c r="R432" t="s">
        <v>16</v>
      </c>
      <c r="S432" t="s">
        <v>623</v>
      </c>
    </row>
    <row r="433" spans="1:19">
      <c r="A433" t="s">
        <v>68</v>
      </c>
      <c r="B433" t="s">
        <v>553</v>
      </c>
      <c r="C433" t="s">
        <v>624</v>
      </c>
      <c r="D433" t="str">
        <f>MID(Tabla3[[#This Row],[NUMERO DE SERIE]],10,8)</f>
        <v>BS006439</v>
      </c>
      <c r="E433" t="s">
        <v>555</v>
      </c>
      <c r="F433">
        <v>2011</v>
      </c>
      <c r="G433" t="s">
        <v>13</v>
      </c>
      <c r="H433" s="1" t="s">
        <v>9</v>
      </c>
      <c r="I433" s="13" t="s">
        <v>98</v>
      </c>
      <c r="J433" s="12" t="s">
        <v>68</v>
      </c>
      <c r="K433" s="13">
        <v>2023</v>
      </c>
      <c r="L433" s="1" t="s">
        <v>72</v>
      </c>
      <c r="M433" s="15">
        <v>44923</v>
      </c>
      <c r="N433" t="s">
        <v>10</v>
      </c>
      <c r="Q433" t="s">
        <v>11</v>
      </c>
      <c r="R433" t="s">
        <v>40</v>
      </c>
      <c r="S433" t="s">
        <v>625</v>
      </c>
    </row>
    <row r="434" spans="1:19">
      <c r="A434" t="s">
        <v>612</v>
      </c>
      <c r="B434" t="s">
        <v>553</v>
      </c>
      <c r="C434" t="s">
        <v>626</v>
      </c>
      <c r="D434" t="str">
        <f>MID(Tabla3[[#This Row],[NUMERO DE SERIE]],10,8)</f>
        <v>BS123134</v>
      </c>
      <c r="E434" t="s">
        <v>555</v>
      </c>
      <c r="F434">
        <v>2011</v>
      </c>
      <c r="G434" t="s">
        <v>13</v>
      </c>
      <c r="H434" s="1" t="s">
        <v>34</v>
      </c>
    </row>
    <row r="435" spans="1:19">
      <c r="A435" t="s">
        <v>612</v>
      </c>
      <c r="B435" t="s">
        <v>553</v>
      </c>
      <c r="C435" t="s">
        <v>627</v>
      </c>
      <c r="D435" t="str">
        <f>MID(Tabla3[[#This Row],[NUMERO DE SERIE]],10,8)</f>
        <v>BS031432</v>
      </c>
      <c r="E435" t="s">
        <v>555</v>
      </c>
      <c r="F435">
        <v>2011</v>
      </c>
      <c r="G435" t="s">
        <v>13</v>
      </c>
      <c r="H435" s="1" t="s">
        <v>34</v>
      </c>
    </row>
    <row r="436" spans="1:19" ht="29.1">
      <c r="A436" t="s">
        <v>612</v>
      </c>
      <c r="B436" t="s">
        <v>553</v>
      </c>
      <c r="C436" t="s">
        <v>628</v>
      </c>
      <c r="D436" t="str">
        <f>MID(Tabla3[[#This Row],[NUMERO DE SERIE]],10,8)</f>
        <v>BS086350</v>
      </c>
      <c r="E436" t="s">
        <v>555</v>
      </c>
      <c r="F436">
        <v>2011</v>
      </c>
      <c r="G436" t="s">
        <v>13</v>
      </c>
      <c r="H436" s="1" t="s">
        <v>22</v>
      </c>
    </row>
    <row r="437" spans="1:19">
      <c r="A437" t="s">
        <v>612</v>
      </c>
      <c r="B437" t="s">
        <v>553</v>
      </c>
      <c r="C437" t="s">
        <v>629</v>
      </c>
      <c r="D437" t="str">
        <f>MID(Tabla3[[#This Row],[NUMERO DE SERIE]],10,8)</f>
        <v>BS126507</v>
      </c>
      <c r="E437" t="s">
        <v>555</v>
      </c>
      <c r="F437">
        <v>2011</v>
      </c>
      <c r="G437" t="s">
        <v>13</v>
      </c>
      <c r="H437" s="1" t="s">
        <v>34</v>
      </c>
    </row>
    <row r="438" spans="1:19">
      <c r="A438" t="s">
        <v>612</v>
      </c>
      <c r="B438" t="s">
        <v>553</v>
      </c>
      <c r="C438" t="s">
        <v>630</v>
      </c>
      <c r="D438" t="str">
        <f>MID(Tabla3[[#This Row],[NUMERO DE SERIE]],10,8)</f>
        <v>BS162911</v>
      </c>
      <c r="E438" t="s">
        <v>555</v>
      </c>
      <c r="F438">
        <v>2011</v>
      </c>
      <c r="G438" t="s">
        <v>13</v>
      </c>
      <c r="H438" s="1" t="s">
        <v>9</v>
      </c>
      <c r="I438" s="13" t="s">
        <v>98</v>
      </c>
      <c r="J438" s="1" t="s">
        <v>612</v>
      </c>
      <c r="K438" s="13">
        <v>2022</v>
      </c>
      <c r="L438" s="1" t="s">
        <v>74</v>
      </c>
      <c r="M438" s="15">
        <v>44924</v>
      </c>
      <c r="Q438" t="s">
        <v>20</v>
      </c>
      <c r="R438" t="s">
        <v>46</v>
      </c>
      <c r="S438" t="s">
        <v>631</v>
      </c>
    </row>
    <row r="439" spans="1:19">
      <c r="A439" t="s">
        <v>612</v>
      </c>
      <c r="B439" t="s">
        <v>553</v>
      </c>
      <c r="C439" t="s">
        <v>632</v>
      </c>
      <c r="D439" t="str">
        <f>MID(Tabla3[[#This Row],[NUMERO DE SERIE]],10,8)</f>
        <v>BS153663</v>
      </c>
      <c r="E439" t="s">
        <v>555</v>
      </c>
      <c r="F439">
        <v>2011</v>
      </c>
      <c r="G439" t="s">
        <v>13</v>
      </c>
      <c r="H439" s="1" t="s">
        <v>9</v>
      </c>
      <c r="I439" s="13" t="s">
        <v>98</v>
      </c>
      <c r="J439" s="1" t="s">
        <v>612</v>
      </c>
      <c r="K439" s="13">
        <v>2022</v>
      </c>
      <c r="L439" s="1" t="s">
        <v>73</v>
      </c>
      <c r="M439" s="15">
        <v>44924</v>
      </c>
      <c r="N439" t="s">
        <v>301</v>
      </c>
      <c r="Q439" t="s">
        <v>15</v>
      </c>
      <c r="R439" t="s">
        <v>39</v>
      </c>
      <c r="S439" t="s">
        <v>633</v>
      </c>
    </row>
    <row r="440" spans="1:19">
      <c r="A440" t="s">
        <v>612</v>
      </c>
      <c r="B440" t="s">
        <v>553</v>
      </c>
      <c r="C440" t="s">
        <v>634</v>
      </c>
      <c r="D440" t="str">
        <f>MID(Tabla3[[#This Row],[NUMERO DE SERIE]],10,8)</f>
        <v>BS153343</v>
      </c>
      <c r="E440" t="s">
        <v>555</v>
      </c>
      <c r="F440">
        <v>2011</v>
      </c>
      <c r="G440" t="s">
        <v>13</v>
      </c>
      <c r="H440" s="1" t="s">
        <v>34</v>
      </c>
    </row>
    <row r="441" spans="1:19" ht="29.1">
      <c r="A441" t="s">
        <v>612</v>
      </c>
      <c r="B441" t="s">
        <v>553</v>
      </c>
      <c r="C441" t="s">
        <v>635</v>
      </c>
      <c r="D441" t="str">
        <f>MID(Tabla3[[#This Row],[NUMERO DE SERIE]],10,8)</f>
        <v>DC050417</v>
      </c>
      <c r="E441" t="s">
        <v>636</v>
      </c>
      <c r="F441">
        <v>2013</v>
      </c>
      <c r="G441" t="s">
        <v>13</v>
      </c>
      <c r="H441" s="1" t="s">
        <v>22</v>
      </c>
    </row>
    <row r="442" spans="1:19">
      <c r="A442" t="s">
        <v>612</v>
      </c>
      <c r="B442" t="s">
        <v>553</v>
      </c>
      <c r="C442" t="s">
        <v>637</v>
      </c>
      <c r="D442" t="str">
        <f>MID(Tabla3[[#This Row],[NUMERO DE SERIE]],10,8)</f>
        <v>DC026341</v>
      </c>
      <c r="E442" t="s">
        <v>636</v>
      </c>
      <c r="F442">
        <v>2013</v>
      </c>
      <c r="G442" t="s">
        <v>13</v>
      </c>
      <c r="H442" s="1" t="s">
        <v>17</v>
      </c>
      <c r="J442" s="1" t="s">
        <v>612</v>
      </c>
      <c r="K442" s="13">
        <v>2022</v>
      </c>
      <c r="L442" s="1" t="s">
        <v>72</v>
      </c>
      <c r="M442" s="15">
        <v>44923</v>
      </c>
      <c r="N442" t="s">
        <v>10</v>
      </c>
      <c r="Q442" t="s">
        <v>20</v>
      </c>
      <c r="R442" t="s">
        <v>61</v>
      </c>
      <c r="S442" t="s">
        <v>638</v>
      </c>
    </row>
    <row r="443" spans="1:19" ht="29.1">
      <c r="A443" t="s">
        <v>612</v>
      </c>
      <c r="B443" t="s">
        <v>553</v>
      </c>
      <c r="C443" t="s">
        <v>639</v>
      </c>
      <c r="D443" t="str">
        <f>MID(Tabla3[[#This Row],[NUMERO DE SERIE]],10,8)</f>
        <v>DC961886</v>
      </c>
      <c r="E443" t="s">
        <v>636</v>
      </c>
      <c r="F443">
        <v>2013</v>
      </c>
      <c r="G443" t="s">
        <v>13</v>
      </c>
      <c r="H443" s="1" t="s">
        <v>22</v>
      </c>
    </row>
    <row r="444" spans="1:19">
      <c r="A444" t="s">
        <v>612</v>
      </c>
      <c r="B444" t="s">
        <v>553</v>
      </c>
      <c r="C444" t="s">
        <v>640</v>
      </c>
      <c r="D444" t="str">
        <f>MID(Tabla3[[#This Row],[NUMERO DE SERIE]],10,8)</f>
        <v>DC020433</v>
      </c>
      <c r="E444" t="s">
        <v>636</v>
      </c>
      <c r="F444">
        <v>2013</v>
      </c>
      <c r="G444" t="s">
        <v>13</v>
      </c>
      <c r="H444" s="1" t="s">
        <v>34</v>
      </c>
    </row>
    <row r="445" spans="1:19" ht="29.1">
      <c r="A445" t="s">
        <v>612</v>
      </c>
      <c r="B445" t="s">
        <v>553</v>
      </c>
      <c r="C445" t="s">
        <v>641</v>
      </c>
      <c r="D445" t="str">
        <f>MID(Tabla3[[#This Row],[NUMERO DE SERIE]],10,8)</f>
        <v>DC955684</v>
      </c>
      <c r="E445" t="s">
        <v>636</v>
      </c>
      <c r="F445">
        <v>2013</v>
      </c>
      <c r="G445" t="s">
        <v>13</v>
      </c>
      <c r="H445" s="1" t="s">
        <v>22</v>
      </c>
    </row>
    <row r="446" spans="1:19">
      <c r="A446" t="s">
        <v>612</v>
      </c>
      <c r="B446" t="s">
        <v>553</v>
      </c>
      <c r="C446" t="s">
        <v>642</v>
      </c>
      <c r="D446" t="str">
        <f>MID(Tabla3[[#This Row],[NUMERO DE SERIE]],10,8)</f>
        <v>DC050134</v>
      </c>
      <c r="E446" t="s">
        <v>636</v>
      </c>
      <c r="F446">
        <v>2013</v>
      </c>
      <c r="G446" t="s">
        <v>13</v>
      </c>
      <c r="H446" s="1" t="s">
        <v>9</v>
      </c>
      <c r="I446" s="13" t="s">
        <v>98</v>
      </c>
      <c r="J446" s="1" t="s">
        <v>612</v>
      </c>
      <c r="K446" s="13">
        <v>2022</v>
      </c>
      <c r="L446" s="1" t="s">
        <v>74</v>
      </c>
      <c r="M446" s="15">
        <v>44924</v>
      </c>
      <c r="Q446" t="s">
        <v>20</v>
      </c>
      <c r="R446" t="s">
        <v>41</v>
      </c>
      <c r="S446" t="s">
        <v>177</v>
      </c>
    </row>
    <row r="447" spans="1:19">
      <c r="A447" t="s">
        <v>612</v>
      </c>
      <c r="B447" t="s">
        <v>553</v>
      </c>
      <c r="C447" t="s">
        <v>643</v>
      </c>
      <c r="D447" t="str">
        <f>MID(Tabla3[[#This Row],[NUMERO DE SERIE]],10,8)</f>
        <v>DC009550</v>
      </c>
      <c r="E447" t="s">
        <v>636</v>
      </c>
      <c r="F447">
        <v>2013</v>
      </c>
      <c r="G447" t="s">
        <v>24</v>
      </c>
      <c r="H447" s="1" t="s">
        <v>5</v>
      </c>
      <c r="J447" s="1" t="s">
        <v>612</v>
      </c>
      <c r="K447" s="13">
        <v>2022</v>
      </c>
      <c r="L447" s="1" t="s">
        <v>73</v>
      </c>
      <c r="M447" s="15">
        <v>44924</v>
      </c>
      <c r="N447" t="s">
        <v>301</v>
      </c>
      <c r="Q447" t="s">
        <v>15</v>
      </c>
      <c r="R447" t="s">
        <v>61</v>
      </c>
      <c r="S447" t="s">
        <v>644</v>
      </c>
    </row>
    <row r="448" spans="1:19">
      <c r="A448" t="s">
        <v>612</v>
      </c>
      <c r="B448" t="s">
        <v>553</v>
      </c>
      <c r="C448" t="s">
        <v>645</v>
      </c>
      <c r="D448" t="str">
        <f>MID(Tabla3[[#This Row],[NUMERO DE SERIE]],10,8)</f>
        <v>DC004786</v>
      </c>
      <c r="E448" t="s">
        <v>636</v>
      </c>
      <c r="F448">
        <v>2013</v>
      </c>
      <c r="G448" t="s">
        <v>13</v>
      </c>
      <c r="H448" s="1" t="s">
        <v>34</v>
      </c>
    </row>
    <row r="449" spans="1:19">
      <c r="A449" t="s">
        <v>612</v>
      </c>
      <c r="B449" t="s">
        <v>553</v>
      </c>
      <c r="C449" t="s">
        <v>646</v>
      </c>
      <c r="D449" t="str">
        <f>MID(Tabla3[[#This Row],[NUMERO DE SERIE]],10,8)</f>
        <v>DC050161</v>
      </c>
      <c r="E449" t="s">
        <v>636</v>
      </c>
      <c r="F449">
        <v>2013</v>
      </c>
      <c r="G449" t="s">
        <v>13</v>
      </c>
      <c r="H449" s="1" t="s">
        <v>9</v>
      </c>
      <c r="I449" s="13" t="s">
        <v>98</v>
      </c>
      <c r="J449" s="1" t="s">
        <v>612</v>
      </c>
      <c r="K449" s="13">
        <v>2022</v>
      </c>
      <c r="L449" s="1" t="s">
        <v>72</v>
      </c>
      <c r="M449" s="15">
        <v>44923</v>
      </c>
      <c r="N449" t="s">
        <v>10</v>
      </c>
      <c r="Q449" t="s">
        <v>15</v>
      </c>
      <c r="R449" t="s">
        <v>39</v>
      </c>
      <c r="S449" t="s">
        <v>647</v>
      </c>
    </row>
    <row r="450" spans="1:19">
      <c r="A450" t="s">
        <v>612</v>
      </c>
      <c r="B450" t="s">
        <v>553</v>
      </c>
      <c r="C450" t="s">
        <v>648</v>
      </c>
      <c r="D450" t="str">
        <f>MID(Tabla3[[#This Row],[NUMERO DE SERIE]],10,8)</f>
        <v>DC039599</v>
      </c>
      <c r="E450" t="s">
        <v>636</v>
      </c>
      <c r="F450">
        <v>2013</v>
      </c>
      <c r="G450" t="s">
        <v>13</v>
      </c>
      <c r="H450" s="1" t="s">
        <v>9</v>
      </c>
      <c r="I450" s="13" t="s">
        <v>98</v>
      </c>
      <c r="J450" s="1" t="s">
        <v>612</v>
      </c>
      <c r="K450" s="13">
        <v>2022</v>
      </c>
      <c r="L450" s="1" t="s">
        <v>74</v>
      </c>
      <c r="M450" s="15">
        <v>44924</v>
      </c>
      <c r="Q450" t="s">
        <v>20</v>
      </c>
      <c r="R450" t="s">
        <v>46</v>
      </c>
      <c r="S450" t="s">
        <v>631</v>
      </c>
    </row>
    <row r="451" spans="1:19">
      <c r="A451" t="s">
        <v>612</v>
      </c>
      <c r="B451" t="s">
        <v>553</v>
      </c>
      <c r="C451" t="s">
        <v>649</v>
      </c>
      <c r="D451" t="str">
        <f>MID(Tabla3[[#This Row],[NUMERO DE SERIE]],10,8)</f>
        <v>CC048564</v>
      </c>
      <c r="E451" t="s">
        <v>636</v>
      </c>
      <c r="F451">
        <v>2012</v>
      </c>
      <c r="G451" t="s">
        <v>13</v>
      </c>
      <c r="H451" s="1" t="s">
        <v>34</v>
      </c>
    </row>
    <row r="452" spans="1:19">
      <c r="A452" t="s">
        <v>68</v>
      </c>
      <c r="B452" t="s">
        <v>553</v>
      </c>
      <c r="C452" t="s">
        <v>650</v>
      </c>
      <c r="D452" t="str">
        <f>MID(Tabla3[[#This Row],[NUMERO DE SERIE]],10,8)</f>
        <v>CC049344</v>
      </c>
      <c r="E452" t="s">
        <v>636</v>
      </c>
      <c r="F452">
        <v>2012</v>
      </c>
      <c r="G452" t="s">
        <v>13</v>
      </c>
      <c r="H452" s="1" t="s">
        <v>9</v>
      </c>
      <c r="I452" s="13" t="s">
        <v>98</v>
      </c>
      <c r="J452" s="12" t="s">
        <v>68</v>
      </c>
      <c r="K452" s="13">
        <v>2023</v>
      </c>
      <c r="L452" s="1" t="s">
        <v>72</v>
      </c>
      <c r="M452" s="15">
        <v>44923</v>
      </c>
      <c r="N452" t="s">
        <v>10</v>
      </c>
      <c r="Q452" t="s">
        <v>11</v>
      </c>
      <c r="R452" t="s">
        <v>40</v>
      </c>
      <c r="S452" t="s">
        <v>651</v>
      </c>
    </row>
    <row r="453" spans="1:19">
      <c r="A453" t="s">
        <v>612</v>
      </c>
      <c r="B453" t="s">
        <v>553</v>
      </c>
      <c r="C453" t="s">
        <v>652</v>
      </c>
      <c r="D453" t="str">
        <f>MID(Tabla3[[#This Row],[NUMERO DE SERIE]],10,8)</f>
        <v>CC049439</v>
      </c>
      <c r="E453" t="s">
        <v>636</v>
      </c>
      <c r="F453">
        <v>2012</v>
      </c>
      <c r="G453" t="s">
        <v>13</v>
      </c>
      <c r="H453" s="1" t="s">
        <v>9</v>
      </c>
      <c r="I453" s="13" t="s">
        <v>98</v>
      </c>
      <c r="J453" s="1" t="s">
        <v>612</v>
      </c>
      <c r="K453" s="13">
        <v>2022</v>
      </c>
      <c r="L453" s="1" t="s">
        <v>73</v>
      </c>
      <c r="M453" s="15">
        <v>44924</v>
      </c>
      <c r="N453" t="s">
        <v>14</v>
      </c>
      <c r="Q453" t="s">
        <v>20</v>
      </c>
      <c r="R453" t="s">
        <v>16</v>
      </c>
      <c r="S453" t="s">
        <v>653</v>
      </c>
    </row>
    <row r="454" spans="1:19" ht="29.1">
      <c r="A454" t="s">
        <v>612</v>
      </c>
      <c r="B454" t="s">
        <v>553</v>
      </c>
      <c r="C454" t="s">
        <v>654</v>
      </c>
      <c r="D454" t="str">
        <f>MID(Tabla3[[#This Row],[NUMERO DE SERIE]],10,8)</f>
        <v>CC049872</v>
      </c>
      <c r="E454" t="s">
        <v>636</v>
      </c>
      <c r="F454">
        <v>2012</v>
      </c>
      <c r="G454" t="s">
        <v>13</v>
      </c>
      <c r="H454" s="1" t="s">
        <v>27</v>
      </c>
    </row>
    <row r="455" spans="1:19">
      <c r="A455" t="s">
        <v>612</v>
      </c>
      <c r="B455" t="s">
        <v>553</v>
      </c>
      <c r="C455" t="s">
        <v>655</v>
      </c>
      <c r="D455" t="str">
        <f>MID(Tabla3[[#This Row],[NUMERO DE SERIE]],10,8)</f>
        <v>CC050001</v>
      </c>
      <c r="E455" t="s">
        <v>636</v>
      </c>
      <c r="F455">
        <v>2012</v>
      </c>
      <c r="G455" t="s">
        <v>13</v>
      </c>
      <c r="H455" s="1" t="s">
        <v>34</v>
      </c>
    </row>
    <row r="456" spans="1:19">
      <c r="A456" t="s">
        <v>612</v>
      </c>
      <c r="B456" t="s">
        <v>553</v>
      </c>
      <c r="C456" t="s">
        <v>656</v>
      </c>
      <c r="D456" t="str">
        <f>MID(Tabla3[[#This Row],[NUMERO DE SERIE]],10,8)</f>
        <v>CC839643</v>
      </c>
      <c r="E456" t="s">
        <v>636</v>
      </c>
      <c r="F456">
        <v>2012</v>
      </c>
      <c r="G456" t="s">
        <v>13</v>
      </c>
      <c r="H456" s="1" t="s">
        <v>34</v>
      </c>
    </row>
    <row r="457" spans="1:19">
      <c r="A457" t="s">
        <v>612</v>
      </c>
      <c r="B457" t="s">
        <v>553</v>
      </c>
      <c r="C457" t="s">
        <v>657</v>
      </c>
      <c r="D457" t="str">
        <f>MID(Tabla3[[#This Row],[NUMERO DE SERIE]],10,8)</f>
        <v>CC049639</v>
      </c>
      <c r="E457" t="s">
        <v>636</v>
      </c>
      <c r="F457">
        <v>2012</v>
      </c>
      <c r="G457" t="s">
        <v>13</v>
      </c>
      <c r="H457" s="1" t="s">
        <v>34</v>
      </c>
    </row>
    <row r="458" spans="1:19">
      <c r="A458" t="s">
        <v>612</v>
      </c>
      <c r="B458" t="s">
        <v>553</v>
      </c>
      <c r="C458" t="s">
        <v>658</v>
      </c>
      <c r="D458" t="str">
        <f>MID(Tabla3[[#This Row],[NUMERO DE SERIE]],10,8)</f>
        <v>CC912382</v>
      </c>
      <c r="E458" t="s">
        <v>636</v>
      </c>
      <c r="F458">
        <v>2012</v>
      </c>
      <c r="G458" t="s">
        <v>13</v>
      </c>
      <c r="H458" s="1" t="s">
        <v>34</v>
      </c>
    </row>
    <row r="459" spans="1:19">
      <c r="A459" t="s">
        <v>68</v>
      </c>
      <c r="B459" t="s">
        <v>553</v>
      </c>
      <c r="C459" t="s">
        <v>659</v>
      </c>
      <c r="D459" t="str">
        <f>MID(Tabla3[[#This Row],[NUMERO DE SERIE]],10,8)</f>
        <v>CC890766</v>
      </c>
      <c r="E459" t="s">
        <v>636</v>
      </c>
      <c r="F459">
        <v>2012</v>
      </c>
      <c r="G459" t="s">
        <v>13</v>
      </c>
      <c r="H459" s="1" t="s">
        <v>9</v>
      </c>
      <c r="I459" s="14">
        <v>43321</v>
      </c>
      <c r="J459" s="12" t="s">
        <v>68</v>
      </c>
      <c r="K459" s="13">
        <v>2023</v>
      </c>
      <c r="L459" s="1" t="s">
        <v>74</v>
      </c>
      <c r="M459" s="15">
        <v>44924</v>
      </c>
      <c r="N459" t="s">
        <v>10</v>
      </c>
      <c r="Q459" t="s">
        <v>11</v>
      </c>
      <c r="R459" t="s">
        <v>40</v>
      </c>
      <c r="S459" t="s">
        <v>325</v>
      </c>
    </row>
    <row r="460" spans="1:19">
      <c r="A460" t="s">
        <v>612</v>
      </c>
      <c r="B460" t="s">
        <v>553</v>
      </c>
      <c r="C460" t="s">
        <v>660</v>
      </c>
      <c r="D460" t="str">
        <f>MID(Tabla3[[#This Row],[NUMERO DE SERIE]],10,8)</f>
        <v>CC876724</v>
      </c>
      <c r="E460" t="s">
        <v>636</v>
      </c>
      <c r="F460">
        <v>2012</v>
      </c>
      <c r="G460" t="s">
        <v>9</v>
      </c>
      <c r="H460" s="1" t="s">
        <v>5</v>
      </c>
      <c r="J460" s="1" t="s">
        <v>612</v>
      </c>
      <c r="K460" s="13">
        <v>2022</v>
      </c>
      <c r="L460" s="1" t="s">
        <v>72</v>
      </c>
      <c r="M460" s="15">
        <v>44923</v>
      </c>
      <c r="N460" t="s">
        <v>14</v>
      </c>
      <c r="Q460" t="s">
        <v>20</v>
      </c>
      <c r="R460" t="s">
        <v>41</v>
      </c>
      <c r="S460" t="s">
        <v>661</v>
      </c>
    </row>
    <row r="461" spans="1:19">
      <c r="A461" t="s">
        <v>612</v>
      </c>
      <c r="B461" t="s">
        <v>553</v>
      </c>
      <c r="C461" t="s">
        <v>662</v>
      </c>
      <c r="D461" t="str">
        <f>MID(Tabla3[[#This Row],[NUMERO DE SERIE]],10,8)</f>
        <v>CC786029</v>
      </c>
      <c r="E461" t="s">
        <v>636</v>
      </c>
      <c r="F461">
        <v>2012</v>
      </c>
      <c r="G461" t="s">
        <v>13</v>
      </c>
      <c r="H461" s="1" t="s">
        <v>34</v>
      </c>
    </row>
    <row r="462" spans="1:19">
      <c r="A462" t="s">
        <v>612</v>
      </c>
      <c r="B462" t="s">
        <v>553</v>
      </c>
      <c r="C462" t="s">
        <v>663</v>
      </c>
      <c r="D462" t="str">
        <f>MID(Tabla3[[#This Row],[NUMERO DE SERIE]],10,8)</f>
        <v>CC871470</v>
      </c>
      <c r="E462" t="s">
        <v>636</v>
      </c>
      <c r="F462">
        <v>2012</v>
      </c>
      <c r="G462" t="s">
        <v>13</v>
      </c>
      <c r="H462" s="1" t="s">
        <v>34</v>
      </c>
    </row>
    <row r="463" spans="1:19">
      <c r="A463" t="s">
        <v>612</v>
      </c>
      <c r="B463" t="s">
        <v>553</v>
      </c>
      <c r="C463" t="s">
        <v>664</v>
      </c>
      <c r="D463" t="str">
        <f>MID(Tabla3[[#This Row],[NUMERO DE SERIE]],10,8)</f>
        <v>CC799166</v>
      </c>
      <c r="E463" t="s">
        <v>636</v>
      </c>
      <c r="F463">
        <v>2012</v>
      </c>
      <c r="G463" t="s">
        <v>13</v>
      </c>
      <c r="H463" s="1" t="s">
        <v>34</v>
      </c>
    </row>
    <row r="464" spans="1:19" ht="29.1">
      <c r="A464" t="s">
        <v>612</v>
      </c>
      <c r="B464" t="s">
        <v>553</v>
      </c>
      <c r="C464" t="s">
        <v>665</v>
      </c>
      <c r="D464" t="str">
        <f>MID(Tabla3[[#This Row],[NUMERO DE SERIE]],10,8)</f>
        <v>CC049266</v>
      </c>
      <c r="E464" t="s">
        <v>636</v>
      </c>
      <c r="F464">
        <v>2012</v>
      </c>
      <c r="G464" t="s">
        <v>13</v>
      </c>
      <c r="H464" s="1" t="s">
        <v>27</v>
      </c>
    </row>
    <row r="465" spans="1:19" ht="29.1">
      <c r="A465" t="s">
        <v>612</v>
      </c>
      <c r="B465" t="s">
        <v>553</v>
      </c>
      <c r="C465" t="s">
        <v>666</v>
      </c>
      <c r="D465" t="str">
        <f>MID(Tabla3[[#This Row],[NUMERO DE SERIE]],10,8)</f>
        <v>CC849487</v>
      </c>
      <c r="E465" t="s">
        <v>636</v>
      </c>
      <c r="F465">
        <v>2012</v>
      </c>
      <c r="G465" t="s">
        <v>13</v>
      </c>
      <c r="H465" s="1" t="s">
        <v>27</v>
      </c>
    </row>
    <row r="466" spans="1:19">
      <c r="A466" t="s">
        <v>612</v>
      </c>
      <c r="B466" t="s">
        <v>553</v>
      </c>
      <c r="C466" t="s">
        <v>667</v>
      </c>
      <c r="D466" t="str">
        <f>MID(Tabla3[[#This Row],[NUMERO DE SERIE]],10,8)</f>
        <v>CC808662</v>
      </c>
      <c r="E466" t="s">
        <v>636</v>
      </c>
      <c r="F466">
        <v>2012</v>
      </c>
      <c r="G466" t="s">
        <v>13</v>
      </c>
      <c r="H466" s="1" t="s">
        <v>34</v>
      </c>
    </row>
    <row r="467" spans="1:19">
      <c r="A467" t="s">
        <v>68</v>
      </c>
      <c r="B467" t="s">
        <v>553</v>
      </c>
      <c r="C467" t="s">
        <v>668</v>
      </c>
      <c r="D467" t="str">
        <f>MID(Tabla3[[#This Row],[NUMERO DE SERIE]],10,8)</f>
        <v>CC912813</v>
      </c>
      <c r="E467" t="s">
        <v>636</v>
      </c>
      <c r="F467">
        <v>2012</v>
      </c>
      <c r="G467" t="s">
        <v>13</v>
      </c>
      <c r="H467" s="1" t="s">
        <v>9</v>
      </c>
      <c r="I467" s="13" t="s">
        <v>98</v>
      </c>
      <c r="J467" s="12" t="s">
        <v>68</v>
      </c>
      <c r="K467" s="13">
        <v>2023</v>
      </c>
      <c r="L467" s="1" t="s">
        <v>73</v>
      </c>
      <c r="M467" s="15">
        <v>44924</v>
      </c>
      <c r="N467" t="s">
        <v>10</v>
      </c>
      <c r="Q467" t="s">
        <v>11</v>
      </c>
      <c r="R467" t="s">
        <v>44</v>
      </c>
      <c r="S467" t="s">
        <v>669</v>
      </c>
    </row>
    <row r="468" spans="1:19">
      <c r="A468" t="s">
        <v>68</v>
      </c>
      <c r="B468" t="s">
        <v>553</v>
      </c>
      <c r="C468" t="s">
        <v>670</v>
      </c>
      <c r="D468" t="str">
        <f>MID(Tabla3[[#This Row],[NUMERO DE SERIE]],10,8)</f>
        <v>CC049067</v>
      </c>
      <c r="E468" t="s">
        <v>636</v>
      </c>
      <c r="F468">
        <v>2012</v>
      </c>
      <c r="G468" t="s">
        <v>13</v>
      </c>
      <c r="H468" s="1" t="s">
        <v>9</v>
      </c>
      <c r="I468" s="13" t="s">
        <v>98</v>
      </c>
      <c r="J468" s="12" t="s">
        <v>68</v>
      </c>
      <c r="K468" s="13">
        <v>2023</v>
      </c>
      <c r="L468" s="1" t="s">
        <v>74</v>
      </c>
      <c r="M468" s="15">
        <v>44924</v>
      </c>
      <c r="Q468" t="s">
        <v>11</v>
      </c>
      <c r="R468" t="s">
        <v>38</v>
      </c>
      <c r="S468" t="s">
        <v>671</v>
      </c>
    </row>
    <row r="469" spans="1:19">
      <c r="A469" t="s">
        <v>612</v>
      </c>
      <c r="B469" t="s">
        <v>553</v>
      </c>
      <c r="C469" t="s">
        <v>672</v>
      </c>
      <c r="D469" t="str">
        <f>MID(Tabla3[[#This Row],[NUMERO DE SERIE]],10,8)</f>
        <v>CC915082</v>
      </c>
      <c r="E469" t="s">
        <v>636</v>
      </c>
      <c r="F469">
        <v>2012</v>
      </c>
      <c r="G469" t="s">
        <v>13</v>
      </c>
      <c r="H469" s="1" t="s">
        <v>34</v>
      </c>
    </row>
    <row r="470" spans="1:19">
      <c r="A470" t="s">
        <v>612</v>
      </c>
      <c r="B470" t="s">
        <v>553</v>
      </c>
      <c r="C470" t="s">
        <v>673</v>
      </c>
      <c r="D470" t="str">
        <f>MID(Tabla3[[#This Row],[NUMERO DE SERIE]],10,8)</f>
        <v>CC889565</v>
      </c>
      <c r="E470" t="s">
        <v>636</v>
      </c>
      <c r="F470">
        <v>2012</v>
      </c>
      <c r="G470" t="s">
        <v>13</v>
      </c>
      <c r="H470" s="1" t="s">
        <v>34</v>
      </c>
    </row>
    <row r="471" spans="1:19">
      <c r="A471" t="s">
        <v>68</v>
      </c>
      <c r="B471" t="s">
        <v>553</v>
      </c>
      <c r="C471" t="s">
        <v>674</v>
      </c>
      <c r="D471" t="str">
        <f>MID(Tabla3[[#This Row],[NUMERO DE SERIE]],10,8)</f>
        <v>CC818531</v>
      </c>
      <c r="E471" t="s">
        <v>636</v>
      </c>
      <c r="F471">
        <v>2012</v>
      </c>
      <c r="G471" t="s">
        <v>13</v>
      </c>
      <c r="H471" s="1" t="s">
        <v>9</v>
      </c>
      <c r="I471" s="14">
        <v>42912</v>
      </c>
      <c r="J471" s="12" t="s">
        <v>68</v>
      </c>
      <c r="K471" s="13">
        <v>2023</v>
      </c>
      <c r="L471" s="1" t="s">
        <v>72</v>
      </c>
      <c r="M471" s="15">
        <v>44923</v>
      </c>
      <c r="N471" t="s">
        <v>10</v>
      </c>
      <c r="Q471" t="s">
        <v>11</v>
      </c>
      <c r="R471" t="s">
        <v>40</v>
      </c>
      <c r="S471" t="s">
        <v>675</v>
      </c>
    </row>
    <row r="472" spans="1:19">
      <c r="A472" t="s">
        <v>68</v>
      </c>
      <c r="B472" t="s">
        <v>553</v>
      </c>
      <c r="C472" t="s">
        <v>676</v>
      </c>
      <c r="D472" t="str">
        <f>MID(Tabla3[[#This Row],[NUMERO DE SERIE]],10,8)</f>
        <v>BC592941</v>
      </c>
      <c r="E472" t="s">
        <v>636</v>
      </c>
      <c r="F472">
        <v>2011</v>
      </c>
      <c r="G472" t="s">
        <v>13</v>
      </c>
      <c r="H472" s="1" t="s">
        <v>9</v>
      </c>
      <c r="I472" s="13" t="s">
        <v>98</v>
      </c>
      <c r="J472" s="12" t="s">
        <v>68</v>
      </c>
      <c r="K472" s="13">
        <v>2023</v>
      </c>
      <c r="L472" s="1" t="s">
        <v>73</v>
      </c>
      <c r="M472" s="15">
        <v>44924</v>
      </c>
      <c r="N472" t="s">
        <v>10</v>
      </c>
      <c r="Q472" t="s">
        <v>11</v>
      </c>
      <c r="R472" t="s">
        <v>40</v>
      </c>
      <c r="S472" t="s">
        <v>677</v>
      </c>
    </row>
    <row r="473" spans="1:19" ht="29.1">
      <c r="A473" t="s">
        <v>612</v>
      </c>
      <c r="B473" t="s">
        <v>553</v>
      </c>
      <c r="C473" t="s">
        <v>678</v>
      </c>
      <c r="D473" t="str">
        <f>MID(Tabla3[[#This Row],[NUMERO DE SERIE]],10,8)</f>
        <v>BC046925</v>
      </c>
      <c r="E473" t="s">
        <v>636</v>
      </c>
      <c r="F473">
        <v>2011</v>
      </c>
      <c r="G473" t="s">
        <v>13</v>
      </c>
      <c r="H473" s="1" t="s">
        <v>22</v>
      </c>
    </row>
    <row r="474" spans="1:19">
      <c r="A474" t="s">
        <v>612</v>
      </c>
      <c r="B474" t="s">
        <v>553</v>
      </c>
      <c r="C474" t="s">
        <v>679</v>
      </c>
      <c r="D474" t="str">
        <f>MID(Tabla3[[#This Row],[NUMERO DE SERIE]],10,8)</f>
        <v>BC048092</v>
      </c>
      <c r="E474" t="s">
        <v>636</v>
      </c>
      <c r="F474">
        <v>2011</v>
      </c>
      <c r="G474" t="s">
        <v>13</v>
      </c>
      <c r="H474" s="1" t="s">
        <v>9</v>
      </c>
      <c r="I474" s="13" t="s">
        <v>98</v>
      </c>
      <c r="J474" s="1" t="s">
        <v>612</v>
      </c>
      <c r="K474" s="13">
        <v>2022</v>
      </c>
      <c r="L474" s="1" t="s">
        <v>74</v>
      </c>
      <c r="M474" s="15">
        <v>44924</v>
      </c>
      <c r="Q474" t="s">
        <v>15</v>
      </c>
      <c r="R474" t="s">
        <v>60</v>
      </c>
      <c r="S474" t="s">
        <v>680</v>
      </c>
    </row>
    <row r="475" spans="1:19">
      <c r="A475" t="s">
        <v>612</v>
      </c>
      <c r="B475" t="s">
        <v>553</v>
      </c>
      <c r="C475" t="s">
        <v>681</v>
      </c>
      <c r="D475" t="str">
        <f>MID(Tabla3[[#This Row],[NUMERO DE SERIE]],10,8)</f>
        <v>BC048450</v>
      </c>
      <c r="E475" t="s">
        <v>636</v>
      </c>
      <c r="F475">
        <v>2011</v>
      </c>
      <c r="G475" t="s">
        <v>13</v>
      </c>
      <c r="H475" s="1" t="s">
        <v>34</v>
      </c>
    </row>
    <row r="476" spans="1:19">
      <c r="A476" t="s">
        <v>612</v>
      </c>
      <c r="B476" t="s">
        <v>553</v>
      </c>
      <c r="C476" t="s">
        <v>682</v>
      </c>
      <c r="D476" t="str">
        <f>MID(Tabla3[[#This Row],[NUMERO DE SERIE]],10,8)</f>
        <v>BC048295</v>
      </c>
      <c r="E476" t="s">
        <v>636</v>
      </c>
      <c r="F476">
        <v>2011</v>
      </c>
      <c r="G476" t="s">
        <v>9</v>
      </c>
      <c r="H476" s="1" t="s">
        <v>5</v>
      </c>
      <c r="J476" s="1" t="s">
        <v>612</v>
      </c>
      <c r="K476" s="13">
        <v>2022</v>
      </c>
      <c r="L476" s="1" t="s">
        <v>72</v>
      </c>
      <c r="M476" s="15">
        <v>44923</v>
      </c>
      <c r="N476" t="s">
        <v>14</v>
      </c>
      <c r="Q476" t="s">
        <v>15</v>
      </c>
      <c r="R476" t="s">
        <v>46</v>
      </c>
      <c r="S476" t="s">
        <v>683</v>
      </c>
    </row>
    <row r="477" spans="1:19">
      <c r="A477" t="s">
        <v>612</v>
      </c>
      <c r="B477" t="s">
        <v>553</v>
      </c>
      <c r="C477" t="s">
        <v>684</v>
      </c>
      <c r="D477" t="str">
        <f>MID(Tabla3[[#This Row],[NUMERO DE SERIE]],10,8)</f>
        <v>BC601936</v>
      </c>
      <c r="E477" t="s">
        <v>636</v>
      </c>
      <c r="F477">
        <v>2011</v>
      </c>
      <c r="G477" t="s">
        <v>13</v>
      </c>
      <c r="H477" s="1" t="s">
        <v>34</v>
      </c>
    </row>
    <row r="478" spans="1:19">
      <c r="A478" t="s">
        <v>68</v>
      </c>
      <c r="B478" t="s">
        <v>553</v>
      </c>
      <c r="C478" t="s">
        <v>685</v>
      </c>
      <c r="D478" t="str">
        <f>MID(Tabla3[[#This Row],[NUMERO DE SERIE]],10,8)</f>
        <v>BC752762</v>
      </c>
      <c r="E478" t="s">
        <v>636</v>
      </c>
      <c r="F478">
        <v>2011</v>
      </c>
      <c r="G478" t="s">
        <v>13</v>
      </c>
      <c r="H478" s="1" t="s">
        <v>9</v>
      </c>
      <c r="I478" s="13" t="s">
        <v>98</v>
      </c>
      <c r="J478" s="12" t="s">
        <v>68</v>
      </c>
      <c r="K478" s="13">
        <v>2023</v>
      </c>
      <c r="L478" s="1" t="s">
        <v>73</v>
      </c>
      <c r="M478" s="15">
        <v>44924</v>
      </c>
      <c r="N478" t="s">
        <v>10</v>
      </c>
      <c r="Q478" t="s">
        <v>11</v>
      </c>
      <c r="R478" t="s">
        <v>40</v>
      </c>
      <c r="S478" t="s">
        <v>677</v>
      </c>
    </row>
    <row r="479" spans="1:19">
      <c r="A479" t="s">
        <v>68</v>
      </c>
      <c r="B479" t="s">
        <v>553</v>
      </c>
      <c r="C479" t="s">
        <v>686</v>
      </c>
      <c r="D479" t="str">
        <f>MID(Tabla3[[#This Row],[NUMERO DE SERIE]],10,8)</f>
        <v>BC047817</v>
      </c>
      <c r="E479" t="s">
        <v>636</v>
      </c>
      <c r="F479">
        <v>2011</v>
      </c>
      <c r="G479" t="s">
        <v>13</v>
      </c>
      <c r="H479" s="1" t="s">
        <v>9</v>
      </c>
      <c r="I479" s="13" t="s">
        <v>98</v>
      </c>
      <c r="J479" s="12" t="s">
        <v>68</v>
      </c>
      <c r="K479" s="13">
        <v>2023</v>
      </c>
      <c r="L479" s="1" t="s">
        <v>74</v>
      </c>
      <c r="M479" s="15">
        <v>44924</v>
      </c>
      <c r="Q479" t="s">
        <v>11</v>
      </c>
      <c r="R479" t="s">
        <v>40</v>
      </c>
      <c r="S479" t="s">
        <v>142</v>
      </c>
    </row>
    <row r="480" spans="1:19">
      <c r="A480" t="s">
        <v>68</v>
      </c>
      <c r="B480" t="s">
        <v>553</v>
      </c>
      <c r="C480" t="s">
        <v>687</v>
      </c>
      <c r="D480" t="str">
        <f>MID(Tabla3[[#This Row],[NUMERO DE SERIE]],10,8)</f>
        <v>BC606452</v>
      </c>
      <c r="E480" t="s">
        <v>636</v>
      </c>
      <c r="F480">
        <v>2011</v>
      </c>
      <c r="G480" t="s">
        <v>13</v>
      </c>
      <c r="H480" s="1" t="s">
        <v>9</v>
      </c>
      <c r="I480" s="13" t="s">
        <v>98</v>
      </c>
      <c r="J480" s="12" t="s">
        <v>68</v>
      </c>
      <c r="K480" s="13">
        <v>2023</v>
      </c>
      <c r="L480" s="1" t="s">
        <v>72</v>
      </c>
      <c r="M480" s="15">
        <v>44923</v>
      </c>
      <c r="N480" t="s">
        <v>10</v>
      </c>
      <c r="Q480" t="s">
        <v>11</v>
      </c>
      <c r="R480" t="s">
        <v>40</v>
      </c>
      <c r="S480" t="s">
        <v>688</v>
      </c>
    </row>
    <row r="481" spans="1:19" ht="29.1">
      <c r="A481" t="s">
        <v>612</v>
      </c>
      <c r="B481" t="s">
        <v>553</v>
      </c>
      <c r="C481" t="s">
        <v>689</v>
      </c>
      <c r="D481" t="str">
        <f>MID(Tabla3[[#This Row],[NUMERO DE SERIE]],10,8)</f>
        <v>BC547636</v>
      </c>
      <c r="E481" t="s">
        <v>636</v>
      </c>
      <c r="F481">
        <v>2011</v>
      </c>
      <c r="G481" t="s">
        <v>13</v>
      </c>
      <c r="H481" s="1" t="s">
        <v>22</v>
      </c>
    </row>
    <row r="482" spans="1:19">
      <c r="A482" t="s">
        <v>612</v>
      </c>
      <c r="B482" t="s">
        <v>553</v>
      </c>
      <c r="C482" t="s">
        <v>690</v>
      </c>
      <c r="D482" t="str">
        <f>MID(Tabla3[[#This Row],[NUMERO DE SERIE]],10,8)</f>
        <v>BC561470</v>
      </c>
      <c r="E482" t="s">
        <v>636</v>
      </c>
      <c r="F482">
        <v>2011</v>
      </c>
      <c r="G482" t="s">
        <v>13</v>
      </c>
      <c r="H482" s="1" t="s">
        <v>34</v>
      </c>
    </row>
    <row r="483" spans="1:19">
      <c r="A483" t="s">
        <v>68</v>
      </c>
      <c r="B483" t="s">
        <v>553</v>
      </c>
      <c r="C483" t="s">
        <v>691</v>
      </c>
      <c r="D483" t="str">
        <f>MID(Tabla3[[#This Row],[NUMERO DE SERIE]],10,8)</f>
        <v>BC744672</v>
      </c>
      <c r="E483" t="s">
        <v>636</v>
      </c>
      <c r="F483">
        <v>2011</v>
      </c>
      <c r="G483" t="s">
        <v>13</v>
      </c>
      <c r="H483" s="1" t="s">
        <v>9</v>
      </c>
      <c r="I483" s="14">
        <v>42968</v>
      </c>
      <c r="J483" s="12" t="s">
        <v>68</v>
      </c>
      <c r="K483" s="13">
        <v>2023</v>
      </c>
      <c r="L483" s="1" t="s">
        <v>73</v>
      </c>
      <c r="M483" s="15">
        <v>44924</v>
      </c>
      <c r="N483" t="s">
        <v>10</v>
      </c>
      <c r="Q483" t="s">
        <v>11</v>
      </c>
      <c r="R483" t="s">
        <v>40</v>
      </c>
      <c r="S483" t="s">
        <v>677</v>
      </c>
    </row>
    <row r="484" spans="1:19">
      <c r="A484" t="s">
        <v>612</v>
      </c>
      <c r="B484" t="s">
        <v>553</v>
      </c>
      <c r="C484" t="s">
        <v>692</v>
      </c>
      <c r="D484" t="str">
        <f>MID(Tabla3[[#This Row],[NUMERO DE SERIE]],10,8)</f>
        <v>BC609638</v>
      </c>
      <c r="E484" t="s">
        <v>636</v>
      </c>
      <c r="F484">
        <v>2011</v>
      </c>
      <c r="G484" t="s">
        <v>13</v>
      </c>
      <c r="H484" s="1" t="s">
        <v>34</v>
      </c>
    </row>
    <row r="485" spans="1:19">
      <c r="A485" t="s">
        <v>612</v>
      </c>
      <c r="B485" t="s">
        <v>553</v>
      </c>
      <c r="C485" t="s">
        <v>693</v>
      </c>
      <c r="D485" t="str">
        <f>MID(Tabla3[[#This Row],[NUMERO DE SERIE]],10,8)</f>
        <v>BC625212</v>
      </c>
      <c r="E485" t="s">
        <v>636</v>
      </c>
      <c r="F485">
        <v>2011</v>
      </c>
      <c r="G485" t="s">
        <v>13</v>
      </c>
      <c r="H485" s="1" t="s">
        <v>9</v>
      </c>
      <c r="I485" s="13" t="s">
        <v>98</v>
      </c>
      <c r="J485" s="1" t="s">
        <v>612</v>
      </c>
      <c r="K485" s="13">
        <v>2022</v>
      </c>
      <c r="L485" s="1" t="s">
        <v>74</v>
      </c>
      <c r="M485" s="15">
        <v>44924</v>
      </c>
      <c r="Q485" t="s">
        <v>20</v>
      </c>
      <c r="R485" t="s">
        <v>41</v>
      </c>
      <c r="S485" t="s">
        <v>177</v>
      </c>
    </row>
    <row r="486" spans="1:19">
      <c r="A486" t="s">
        <v>612</v>
      </c>
      <c r="B486" t="s">
        <v>553</v>
      </c>
      <c r="C486" t="s">
        <v>694</v>
      </c>
      <c r="D486" t="str">
        <f>MID(Tabla3[[#This Row],[NUMERO DE SERIE]],10,8)</f>
        <v>BC641051</v>
      </c>
      <c r="E486" t="s">
        <v>636</v>
      </c>
      <c r="F486">
        <v>2011</v>
      </c>
      <c r="G486" t="s">
        <v>13</v>
      </c>
      <c r="H486" s="1" t="s">
        <v>34</v>
      </c>
    </row>
    <row r="487" spans="1:19">
      <c r="A487" t="s">
        <v>612</v>
      </c>
      <c r="B487" t="s">
        <v>553</v>
      </c>
      <c r="C487" t="s">
        <v>695</v>
      </c>
      <c r="D487" t="str">
        <f>MID(Tabla3[[#This Row],[NUMERO DE SERIE]],10,8)</f>
        <v>BC725702</v>
      </c>
      <c r="E487" t="s">
        <v>636</v>
      </c>
      <c r="F487">
        <v>2011</v>
      </c>
      <c r="G487" t="s">
        <v>13</v>
      </c>
      <c r="H487" s="1" t="s">
        <v>34</v>
      </c>
    </row>
    <row r="488" spans="1:19">
      <c r="A488" t="s">
        <v>68</v>
      </c>
      <c r="B488" t="s">
        <v>553</v>
      </c>
      <c r="C488" t="s">
        <v>696</v>
      </c>
      <c r="D488" t="str">
        <f>MID(Tabla3[[#This Row],[NUMERO DE SERIE]],10,8)</f>
        <v>BC737822</v>
      </c>
      <c r="E488" t="s">
        <v>636</v>
      </c>
      <c r="F488">
        <v>2011</v>
      </c>
      <c r="G488" t="s">
        <v>13</v>
      </c>
      <c r="H488" s="1" t="s">
        <v>9</v>
      </c>
      <c r="I488" s="14">
        <v>44862</v>
      </c>
      <c r="J488" s="12" t="s">
        <v>68</v>
      </c>
      <c r="K488" s="13">
        <v>2023</v>
      </c>
      <c r="L488" s="1" t="s">
        <v>72</v>
      </c>
      <c r="M488" s="15">
        <v>44923</v>
      </c>
      <c r="N488" t="s">
        <v>10</v>
      </c>
      <c r="Q488" t="s">
        <v>11</v>
      </c>
      <c r="R488" t="s">
        <v>40</v>
      </c>
      <c r="S488" t="s">
        <v>697</v>
      </c>
    </row>
    <row r="489" spans="1:19">
      <c r="A489" t="s">
        <v>612</v>
      </c>
      <c r="B489" t="s">
        <v>553</v>
      </c>
      <c r="C489" t="s">
        <v>698</v>
      </c>
      <c r="D489" t="str">
        <f>MID(Tabla3[[#This Row],[NUMERO DE SERIE]],10,8)</f>
        <v>BC048410</v>
      </c>
      <c r="E489" t="s">
        <v>636</v>
      </c>
      <c r="F489">
        <v>2011</v>
      </c>
      <c r="G489" t="s">
        <v>13</v>
      </c>
      <c r="H489" s="1" t="s">
        <v>9</v>
      </c>
      <c r="I489" s="13" t="s">
        <v>98</v>
      </c>
      <c r="J489" s="1" t="s">
        <v>612</v>
      </c>
      <c r="K489" s="13">
        <v>2022</v>
      </c>
      <c r="L489" s="1" t="s">
        <v>73</v>
      </c>
      <c r="M489" s="15">
        <v>44924</v>
      </c>
      <c r="N489" t="s">
        <v>14</v>
      </c>
      <c r="Q489" t="s">
        <v>20</v>
      </c>
      <c r="R489" t="s">
        <v>16</v>
      </c>
      <c r="S489" t="s">
        <v>168</v>
      </c>
    </row>
    <row r="490" spans="1:19">
      <c r="A490" t="s">
        <v>612</v>
      </c>
      <c r="B490" t="s">
        <v>553</v>
      </c>
      <c r="C490" t="s">
        <v>699</v>
      </c>
      <c r="D490" t="str">
        <f>MID(Tabla3[[#This Row],[NUMERO DE SERIE]],10,8)</f>
        <v>BC048187</v>
      </c>
      <c r="E490" t="s">
        <v>636</v>
      </c>
      <c r="F490">
        <v>2011</v>
      </c>
      <c r="G490" t="s">
        <v>13</v>
      </c>
      <c r="H490" s="1" t="s">
        <v>34</v>
      </c>
    </row>
    <row r="491" spans="1:19">
      <c r="A491" t="s">
        <v>68</v>
      </c>
      <c r="B491" t="s">
        <v>553</v>
      </c>
      <c r="C491" t="s">
        <v>700</v>
      </c>
      <c r="D491" t="str">
        <f>MID(Tabla3[[#This Row],[NUMERO DE SERIE]],10,8)</f>
        <v>BC562122</v>
      </c>
      <c r="E491" t="s">
        <v>636</v>
      </c>
      <c r="F491">
        <v>2011</v>
      </c>
      <c r="G491" t="s">
        <v>13</v>
      </c>
      <c r="H491" s="1" t="s">
        <v>9</v>
      </c>
      <c r="I491" s="13" t="s">
        <v>98</v>
      </c>
      <c r="J491" s="12" t="s">
        <v>68</v>
      </c>
      <c r="K491" s="13">
        <v>2023</v>
      </c>
      <c r="L491" s="1" t="s">
        <v>74</v>
      </c>
      <c r="M491" s="15">
        <v>44924</v>
      </c>
      <c r="Q491" t="s">
        <v>11</v>
      </c>
      <c r="R491" t="s">
        <v>40</v>
      </c>
      <c r="S491" t="s">
        <v>142</v>
      </c>
    </row>
    <row r="492" spans="1:19">
      <c r="A492" t="s">
        <v>68</v>
      </c>
      <c r="B492" t="s">
        <v>553</v>
      </c>
      <c r="C492" t="s">
        <v>701</v>
      </c>
      <c r="D492" t="str">
        <f>MID(Tabla3[[#This Row],[NUMERO DE SERIE]],10,8)</f>
        <v>BC690620</v>
      </c>
      <c r="E492" t="s">
        <v>636</v>
      </c>
      <c r="F492">
        <v>2011</v>
      </c>
      <c r="G492" t="s">
        <v>13</v>
      </c>
      <c r="H492" s="1" t="s">
        <v>9</v>
      </c>
      <c r="I492" s="13" t="s">
        <v>98</v>
      </c>
      <c r="J492" s="12" t="s">
        <v>68</v>
      </c>
      <c r="K492" s="13">
        <v>2023</v>
      </c>
      <c r="L492" s="1" t="s">
        <v>72</v>
      </c>
      <c r="M492" s="15">
        <v>44923</v>
      </c>
      <c r="N492" t="s">
        <v>10</v>
      </c>
      <c r="Q492" t="s">
        <v>11</v>
      </c>
      <c r="R492" t="s">
        <v>40</v>
      </c>
      <c r="S492" t="s">
        <v>697</v>
      </c>
    </row>
    <row r="493" spans="1:19">
      <c r="A493" t="s">
        <v>612</v>
      </c>
      <c r="B493" t="s">
        <v>553</v>
      </c>
      <c r="C493" t="s">
        <v>702</v>
      </c>
      <c r="D493" t="str">
        <f>MID(Tabla3[[#This Row],[NUMERO DE SERIE]],10,8)</f>
        <v>BC635278</v>
      </c>
      <c r="E493" t="s">
        <v>636</v>
      </c>
      <c r="F493">
        <v>2011</v>
      </c>
      <c r="G493" t="s">
        <v>13</v>
      </c>
      <c r="H493" s="1" t="s">
        <v>34</v>
      </c>
    </row>
    <row r="494" spans="1:19">
      <c r="A494" t="s">
        <v>612</v>
      </c>
      <c r="B494" t="s">
        <v>553</v>
      </c>
      <c r="C494" t="s">
        <v>703</v>
      </c>
      <c r="D494" t="str">
        <f>MID(Tabla3[[#This Row],[NUMERO DE SERIE]],10,8)</f>
        <v>BC611738</v>
      </c>
      <c r="E494" t="s">
        <v>636</v>
      </c>
      <c r="F494">
        <v>2011</v>
      </c>
      <c r="G494" t="s">
        <v>13</v>
      </c>
      <c r="H494" s="1" t="s">
        <v>34</v>
      </c>
    </row>
    <row r="495" spans="1:19">
      <c r="A495" t="s">
        <v>612</v>
      </c>
      <c r="B495" t="s">
        <v>553</v>
      </c>
      <c r="C495" t="s">
        <v>704</v>
      </c>
      <c r="D495" t="str">
        <f>MID(Tabla3[[#This Row],[NUMERO DE SERIE]],10,8)</f>
        <v>BC739655</v>
      </c>
      <c r="E495" t="s">
        <v>636</v>
      </c>
      <c r="F495">
        <v>2011</v>
      </c>
      <c r="G495" t="s">
        <v>13</v>
      </c>
      <c r="H495" s="1" t="s">
        <v>17</v>
      </c>
      <c r="I495" s="13" t="s">
        <v>98</v>
      </c>
      <c r="J495" s="1" t="s">
        <v>612</v>
      </c>
      <c r="K495" s="13">
        <v>2022</v>
      </c>
      <c r="L495" s="1" t="s">
        <v>73</v>
      </c>
      <c r="M495" s="15">
        <v>44924</v>
      </c>
      <c r="N495" t="s">
        <v>301</v>
      </c>
      <c r="Q495" t="s">
        <v>15</v>
      </c>
      <c r="R495" t="s">
        <v>39</v>
      </c>
      <c r="S495" t="s">
        <v>39</v>
      </c>
    </row>
    <row r="496" spans="1:19">
      <c r="A496" t="s">
        <v>612</v>
      </c>
      <c r="B496" t="s">
        <v>553</v>
      </c>
      <c r="C496" t="s">
        <v>705</v>
      </c>
      <c r="D496" t="str">
        <f>MID(Tabla3[[#This Row],[NUMERO DE SERIE]],10,8)</f>
        <v>BC706986</v>
      </c>
      <c r="E496" t="s">
        <v>636</v>
      </c>
      <c r="F496">
        <v>2011</v>
      </c>
      <c r="G496" t="s">
        <v>13</v>
      </c>
      <c r="H496" s="1" t="s">
        <v>9</v>
      </c>
      <c r="I496" s="13" t="s">
        <v>98</v>
      </c>
      <c r="J496" s="1" t="s">
        <v>612</v>
      </c>
      <c r="K496" s="13">
        <v>2022</v>
      </c>
      <c r="L496" s="1" t="s">
        <v>74</v>
      </c>
      <c r="M496" s="15">
        <v>44924</v>
      </c>
      <c r="Q496" t="s">
        <v>20</v>
      </c>
      <c r="R496" t="s">
        <v>60</v>
      </c>
      <c r="S496" t="s">
        <v>680</v>
      </c>
    </row>
    <row r="497" spans="1:19">
      <c r="A497" t="s">
        <v>68</v>
      </c>
      <c r="B497" t="s">
        <v>553</v>
      </c>
      <c r="C497" t="s">
        <v>706</v>
      </c>
      <c r="D497" t="str">
        <f>MID(Tabla3[[#This Row],[NUMERO DE SERIE]],10,8)</f>
        <v>BC736458</v>
      </c>
      <c r="E497" t="s">
        <v>636</v>
      </c>
      <c r="F497">
        <v>2011</v>
      </c>
      <c r="G497" t="s">
        <v>13</v>
      </c>
      <c r="H497" s="1" t="s">
        <v>9</v>
      </c>
      <c r="I497" s="13" t="s">
        <v>98</v>
      </c>
      <c r="J497" s="12" t="s">
        <v>68</v>
      </c>
      <c r="K497" s="13">
        <v>2023</v>
      </c>
      <c r="L497" s="1" t="s">
        <v>72</v>
      </c>
      <c r="M497" s="15">
        <v>44923</v>
      </c>
      <c r="N497" t="s">
        <v>10</v>
      </c>
      <c r="Q497" t="s">
        <v>11</v>
      </c>
      <c r="R497" t="s">
        <v>40</v>
      </c>
      <c r="S497" t="s">
        <v>707</v>
      </c>
    </row>
    <row r="498" spans="1:19">
      <c r="A498" t="s">
        <v>612</v>
      </c>
      <c r="B498" t="s">
        <v>553</v>
      </c>
      <c r="C498" t="s">
        <v>708</v>
      </c>
      <c r="D498" t="str">
        <f>MID(Tabla3[[#This Row],[NUMERO DE SERIE]],10,8)</f>
        <v>BC538522</v>
      </c>
      <c r="E498" t="s">
        <v>636</v>
      </c>
      <c r="F498">
        <v>2011</v>
      </c>
      <c r="G498" t="s">
        <v>13</v>
      </c>
      <c r="H498" s="1" t="s">
        <v>34</v>
      </c>
    </row>
    <row r="499" spans="1:19">
      <c r="A499" t="s">
        <v>612</v>
      </c>
      <c r="B499" t="s">
        <v>553</v>
      </c>
      <c r="C499" t="s">
        <v>709</v>
      </c>
      <c r="D499" t="str">
        <f>MID(Tabla3[[#This Row],[NUMERO DE SERIE]],10,8)</f>
        <v>BC553702</v>
      </c>
      <c r="E499" t="s">
        <v>636</v>
      </c>
      <c r="F499">
        <v>2011</v>
      </c>
      <c r="G499" t="s">
        <v>13</v>
      </c>
      <c r="H499" s="1" t="s">
        <v>9</v>
      </c>
      <c r="I499" s="13" t="s">
        <v>98</v>
      </c>
      <c r="J499" s="1" t="s">
        <v>612</v>
      </c>
      <c r="K499" s="13">
        <v>2022</v>
      </c>
      <c r="L499" s="1" t="s">
        <v>73</v>
      </c>
      <c r="M499" s="15">
        <v>44924</v>
      </c>
      <c r="N499" t="s">
        <v>14</v>
      </c>
      <c r="Q499" t="s">
        <v>20</v>
      </c>
      <c r="R499" t="s">
        <v>46</v>
      </c>
      <c r="S499" t="s">
        <v>46</v>
      </c>
    </row>
    <row r="500" spans="1:19">
      <c r="A500" t="s">
        <v>612</v>
      </c>
      <c r="B500" t="s">
        <v>553</v>
      </c>
      <c r="C500" t="s">
        <v>710</v>
      </c>
      <c r="D500" t="str">
        <f>MID(Tabla3[[#This Row],[NUMERO DE SERIE]],10,8)</f>
        <v>BC048288</v>
      </c>
      <c r="E500" t="s">
        <v>636</v>
      </c>
      <c r="F500">
        <v>2011</v>
      </c>
      <c r="G500" t="s">
        <v>13</v>
      </c>
      <c r="H500" s="1" t="s">
        <v>34</v>
      </c>
    </row>
    <row r="501" spans="1:19">
      <c r="A501" t="s">
        <v>68</v>
      </c>
      <c r="B501" t="s">
        <v>553</v>
      </c>
      <c r="C501" t="s">
        <v>711</v>
      </c>
      <c r="D501" t="str">
        <f>MID(Tabla3[[#This Row],[NUMERO DE SERIE]],10,8)</f>
        <v>BC709098</v>
      </c>
      <c r="E501" t="s">
        <v>636</v>
      </c>
      <c r="F501">
        <v>2011</v>
      </c>
      <c r="G501" t="s">
        <v>13</v>
      </c>
      <c r="H501" s="1" t="s">
        <v>9</v>
      </c>
      <c r="I501" s="13" t="s">
        <v>98</v>
      </c>
      <c r="J501" s="12" t="s">
        <v>68</v>
      </c>
      <c r="K501" s="13">
        <v>2023</v>
      </c>
      <c r="L501" s="1" t="s">
        <v>74</v>
      </c>
      <c r="M501" s="15">
        <v>44924</v>
      </c>
      <c r="Q501" t="s">
        <v>11</v>
      </c>
      <c r="R501" t="s">
        <v>40</v>
      </c>
      <c r="S501" t="s">
        <v>142</v>
      </c>
    </row>
    <row r="502" spans="1:19">
      <c r="A502" t="s">
        <v>68</v>
      </c>
      <c r="B502" t="s">
        <v>712</v>
      </c>
      <c r="C502" t="s">
        <v>713</v>
      </c>
      <c r="D502" t="str">
        <f>MID(Tabla3[[#This Row],[NUMERO DE SERIE]],10,8)</f>
        <v>A5282636</v>
      </c>
      <c r="E502" t="s">
        <v>156</v>
      </c>
      <c r="F502">
        <v>2010</v>
      </c>
      <c r="G502" t="s">
        <v>13</v>
      </c>
      <c r="H502" s="1" t="s">
        <v>9</v>
      </c>
      <c r="I502" s="13" t="s">
        <v>98</v>
      </c>
      <c r="J502" s="12" t="s">
        <v>68</v>
      </c>
      <c r="K502" s="13">
        <v>2023</v>
      </c>
      <c r="L502" s="1" t="s">
        <v>72</v>
      </c>
      <c r="M502" s="15">
        <v>44924</v>
      </c>
      <c r="N502" t="s">
        <v>10</v>
      </c>
      <c r="Q502" t="s">
        <v>11</v>
      </c>
      <c r="R502" t="s">
        <v>40</v>
      </c>
      <c r="S502" t="s">
        <v>714</v>
      </c>
    </row>
    <row r="503" spans="1:19">
      <c r="A503" t="s">
        <v>612</v>
      </c>
      <c r="B503" t="s">
        <v>712</v>
      </c>
      <c r="C503" t="s">
        <v>171</v>
      </c>
      <c r="D503" t="str">
        <f>MID(Tabla3[[#This Row],[NUMERO DE SERIE]],10,8)</f>
        <v>A5289772</v>
      </c>
      <c r="E503" t="s">
        <v>156</v>
      </c>
      <c r="F503">
        <v>2010</v>
      </c>
      <c r="G503" t="s">
        <v>13</v>
      </c>
      <c r="H503" s="1" t="s">
        <v>34</v>
      </c>
    </row>
    <row r="504" spans="1:19">
      <c r="A504" t="s">
        <v>612</v>
      </c>
      <c r="B504" t="s">
        <v>712</v>
      </c>
      <c r="C504" t="s">
        <v>158</v>
      </c>
      <c r="D504" t="str">
        <f>MID(Tabla3[[#This Row],[NUMERO DE SERIE]],10,8)</f>
        <v>A5307180</v>
      </c>
      <c r="E504" t="s">
        <v>156</v>
      </c>
      <c r="F504">
        <v>2010</v>
      </c>
      <c r="G504" t="s">
        <v>13</v>
      </c>
      <c r="H504" s="1" t="s">
        <v>34</v>
      </c>
    </row>
    <row r="505" spans="1:19">
      <c r="A505" t="s">
        <v>612</v>
      </c>
      <c r="B505" t="s">
        <v>712</v>
      </c>
      <c r="C505" t="s">
        <v>161</v>
      </c>
      <c r="D505" t="str">
        <f>MID(Tabla3[[#This Row],[NUMERO DE SERIE]],10,8)</f>
        <v>A5281405</v>
      </c>
      <c r="E505" t="s">
        <v>156</v>
      </c>
      <c r="F505">
        <v>2010</v>
      </c>
      <c r="G505" t="s">
        <v>13</v>
      </c>
      <c r="H505" s="1" t="s">
        <v>34</v>
      </c>
    </row>
    <row r="506" spans="1:19">
      <c r="A506" t="s">
        <v>612</v>
      </c>
      <c r="B506" t="s">
        <v>712</v>
      </c>
      <c r="C506" t="s">
        <v>162</v>
      </c>
      <c r="D506" t="str">
        <f>MID(Tabla3[[#This Row],[NUMERO DE SERIE]],10,8)</f>
        <v>A5285524</v>
      </c>
      <c r="E506" t="s">
        <v>156</v>
      </c>
      <c r="F506">
        <v>2010</v>
      </c>
      <c r="G506" t="s">
        <v>13</v>
      </c>
      <c r="H506" s="1" t="s">
        <v>34</v>
      </c>
    </row>
    <row r="507" spans="1:19" ht="29.1">
      <c r="A507" t="s">
        <v>612</v>
      </c>
      <c r="B507" t="s">
        <v>712</v>
      </c>
      <c r="C507" t="s">
        <v>160</v>
      </c>
      <c r="D507" t="str">
        <f>MID(Tabla3[[#This Row],[NUMERO DE SERIE]],10,8)</f>
        <v>A5285528</v>
      </c>
      <c r="E507" t="s">
        <v>156</v>
      </c>
      <c r="F507">
        <v>2010</v>
      </c>
      <c r="G507" t="s">
        <v>13</v>
      </c>
      <c r="H507" s="1" t="s">
        <v>22</v>
      </c>
    </row>
    <row r="508" spans="1:19">
      <c r="A508" t="s">
        <v>612</v>
      </c>
      <c r="B508" t="s">
        <v>712</v>
      </c>
      <c r="C508" t="s">
        <v>159</v>
      </c>
      <c r="D508" t="str">
        <f>MID(Tabla3[[#This Row],[NUMERO DE SERIE]],10,8)</f>
        <v>A5311022</v>
      </c>
      <c r="E508" t="s">
        <v>156</v>
      </c>
      <c r="F508">
        <v>2010</v>
      </c>
      <c r="G508" t="s">
        <v>13</v>
      </c>
      <c r="H508" s="1" t="s">
        <v>34</v>
      </c>
    </row>
    <row r="509" spans="1:19">
      <c r="A509" t="s">
        <v>612</v>
      </c>
      <c r="B509" t="s">
        <v>712</v>
      </c>
      <c r="C509" t="s">
        <v>169</v>
      </c>
      <c r="D509" t="str">
        <f>MID(Tabla3[[#This Row],[NUMERO DE SERIE]],10,8)</f>
        <v>A4069432</v>
      </c>
      <c r="E509" t="s">
        <v>164</v>
      </c>
      <c r="F509">
        <v>2010</v>
      </c>
      <c r="G509" t="s">
        <v>13</v>
      </c>
      <c r="H509" s="1" t="s">
        <v>34</v>
      </c>
    </row>
    <row r="510" spans="1:19">
      <c r="A510" t="s">
        <v>612</v>
      </c>
      <c r="B510" t="s">
        <v>712</v>
      </c>
      <c r="C510" t="s">
        <v>170</v>
      </c>
      <c r="D510" t="str">
        <f>MID(Tabla3[[#This Row],[NUMERO DE SERIE]],10,8)</f>
        <v>A1375648</v>
      </c>
      <c r="E510" t="s">
        <v>164</v>
      </c>
      <c r="F510">
        <v>2010</v>
      </c>
      <c r="G510" t="s">
        <v>13</v>
      </c>
      <c r="H510" s="1" t="s">
        <v>34</v>
      </c>
    </row>
    <row r="511" spans="1:19">
      <c r="A511" t="s">
        <v>612</v>
      </c>
      <c r="B511" t="s">
        <v>712</v>
      </c>
      <c r="C511" t="s">
        <v>165</v>
      </c>
      <c r="D511" t="str">
        <f>MID(Tabla3[[#This Row],[NUMERO DE SERIE]],10,8)</f>
        <v>A1354916</v>
      </c>
      <c r="E511" t="s">
        <v>164</v>
      </c>
      <c r="F511">
        <v>2010</v>
      </c>
      <c r="G511" t="s">
        <v>13</v>
      </c>
      <c r="H511" s="1" t="s">
        <v>34</v>
      </c>
    </row>
    <row r="512" spans="1:19">
      <c r="A512" t="s">
        <v>612</v>
      </c>
      <c r="B512" t="s">
        <v>712</v>
      </c>
      <c r="C512" t="s">
        <v>163</v>
      </c>
      <c r="D512" t="str">
        <f>MID(Tabla3[[#This Row],[NUMERO DE SERIE]],10,8)</f>
        <v>A1354988</v>
      </c>
      <c r="E512" t="s">
        <v>164</v>
      </c>
      <c r="F512">
        <v>2010</v>
      </c>
      <c r="G512" t="s">
        <v>13</v>
      </c>
      <c r="H512" s="1" t="s">
        <v>34</v>
      </c>
    </row>
    <row r="513" spans="1:19">
      <c r="A513" t="s">
        <v>612</v>
      </c>
      <c r="B513" t="s">
        <v>712</v>
      </c>
      <c r="C513" t="s">
        <v>166</v>
      </c>
      <c r="D513" t="str">
        <f>MID(Tabla3[[#This Row],[NUMERO DE SERIE]],10,8)</f>
        <v>A1354785</v>
      </c>
      <c r="E513" t="s">
        <v>164</v>
      </c>
      <c r="F513">
        <v>2010</v>
      </c>
      <c r="G513" t="s">
        <v>13</v>
      </c>
      <c r="H513" s="1" t="s">
        <v>34</v>
      </c>
    </row>
    <row r="514" spans="1:19">
      <c r="A514" t="s">
        <v>612</v>
      </c>
      <c r="B514" t="s">
        <v>712</v>
      </c>
      <c r="C514" t="s">
        <v>182</v>
      </c>
      <c r="D514" t="str">
        <f>MID(Tabla3[[#This Row],[NUMERO DE SERIE]],10,8)</f>
        <v>95248877</v>
      </c>
      <c r="E514" t="s">
        <v>156</v>
      </c>
      <c r="F514">
        <v>2009</v>
      </c>
      <c r="G514" t="s">
        <v>13</v>
      </c>
      <c r="H514" s="1" t="s">
        <v>34</v>
      </c>
    </row>
    <row r="515" spans="1:19">
      <c r="A515" t="s">
        <v>612</v>
      </c>
      <c r="B515" t="s">
        <v>712</v>
      </c>
      <c r="C515" t="s">
        <v>183</v>
      </c>
      <c r="D515" t="str">
        <f>MID(Tabla3[[#This Row],[NUMERO DE SERIE]],10,8)</f>
        <v>95221408</v>
      </c>
      <c r="E515" t="s">
        <v>156</v>
      </c>
      <c r="F515">
        <v>2009</v>
      </c>
      <c r="G515" t="s">
        <v>13</v>
      </c>
      <c r="H515" s="1" t="s">
        <v>34</v>
      </c>
    </row>
    <row r="516" spans="1:19">
      <c r="A516" t="s">
        <v>612</v>
      </c>
      <c r="B516" t="s">
        <v>712</v>
      </c>
      <c r="C516" t="s">
        <v>172</v>
      </c>
      <c r="D516" t="str">
        <f>MID(Tabla3[[#This Row],[NUMERO DE SERIE]],10,8)</f>
        <v>95253752</v>
      </c>
      <c r="E516" t="s">
        <v>156</v>
      </c>
      <c r="F516">
        <v>2009</v>
      </c>
      <c r="G516" t="s">
        <v>13</v>
      </c>
      <c r="H516" s="1" t="s">
        <v>34</v>
      </c>
    </row>
    <row r="517" spans="1:19">
      <c r="A517" t="s">
        <v>612</v>
      </c>
      <c r="B517" t="s">
        <v>712</v>
      </c>
      <c r="C517" t="s">
        <v>176</v>
      </c>
      <c r="D517" t="str">
        <f>MID(Tabla3[[#This Row],[NUMERO DE SERIE]],10,8)</f>
        <v>91325773</v>
      </c>
      <c r="E517" t="s">
        <v>164</v>
      </c>
      <c r="F517">
        <v>2009</v>
      </c>
      <c r="G517" t="s">
        <v>13</v>
      </c>
      <c r="H517" s="1" t="s">
        <v>9</v>
      </c>
      <c r="I517" s="13" t="s">
        <v>98</v>
      </c>
      <c r="J517" s="1" t="s">
        <v>612</v>
      </c>
      <c r="K517" s="13">
        <v>2022</v>
      </c>
      <c r="L517" s="1" t="s">
        <v>73</v>
      </c>
      <c r="M517" s="15">
        <v>44924</v>
      </c>
      <c r="N517" t="s">
        <v>14</v>
      </c>
      <c r="Q517" t="s">
        <v>20</v>
      </c>
      <c r="R517" t="s">
        <v>16</v>
      </c>
      <c r="S517" t="s">
        <v>535</v>
      </c>
    </row>
    <row r="518" spans="1:19">
      <c r="A518" t="s">
        <v>612</v>
      </c>
      <c r="B518" t="s">
        <v>712</v>
      </c>
      <c r="C518" t="s">
        <v>174</v>
      </c>
      <c r="D518" t="str">
        <f>MID(Tabla3[[#This Row],[NUMERO DE SERIE]],10,8)</f>
        <v>91303906</v>
      </c>
      <c r="E518" t="s">
        <v>164</v>
      </c>
      <c r="F518">
        <v>2009</v>
      </c>
      <c r="G518" t="s">
        <v>13</v>
      </c>
      <c r="H518" s="1" t="s">
        <v>34</v>
      </c>
    </row>
    <row r="519" spans="1:19">
      <c r="A519" t="s">
        <v>612</v>
      </c>
      <c r="B519" t="s">
        <v>712</v>
      </c>
      <c r="C519" t="s">
        <v>175</v>
      </c>
      <c r="D519" t="str">
        <f>MID(Tabla3[[#This Row],[NUMERO DE SERIE]],10,8)</f>
        <v>91325853</v>
      </c>
      <c r="E519" t="s">
        <v>164</v>
      </c>
      <c r="F519">
        <v>2009</v>
      </c>
      <c r="G519" t="s">
        <v>13</v>
      </c>
      <c r="H519" s="1" t="s">
        <v>34</v>
      </c>
    </row>
    <row r="520" spans="1:19">
      <c r="A520" t="s">
        <v>612</v>
      </c>
      <c r="B520" t="s">
        <v>712</v>
      </c>
      <c r="C520" t="s">
        <v>184</v>
      </c>
      <c r="D520" t="str">
        <f>MID(Tabla3[[#This Row],[NUMERO DE SERIE]],10,8)</f>
        <v>94058527</v>
      </c>
      <c r="E520" t="s">
        <v>164</v>
      </c>
      <c r="F520">
        <v>2009</v>
      </c>
      <c r="G520" t="s">
        <v>13</v>
      </c>
      <c r="H520" s="1" t="s">
        <v>34</v>
      </c>
    </row>
    <row r="521" spans="1:19">
      <c r="A521" t="s">
        <v>612</v>
      </c>
      <c r="B521" t="s">
        <v>712</v>
      </c>
      <c r="C521" t="s">
        <v>173</v>
      </c>
      <c r="D521" t="str">
        <f>MID(Tabla3[[#This Row],[NUMERO DE SERIE]],10,8)</f>
        <v>91349435</v>
      </c>
      <c r="E521" t="s">
        <v>164</v>
      </c>
      <c r="F521">
        <v>2009</v>
      </c>
      <c r="G521" t="s">
        <v>13</v>
      </c>
      <c r="H521" s="1" t="s">
        <v>34</v>
      </c>
    </row>
    <row r="522" spans="1:19">
      <c r="A522" t="s">
        <v>612</v>
      </c>
      <c r="B522" t="s">
        <v>712</v>
      </c>
      <c r="C522" t="s">
        <v>185</v>
      </c>
      <c r="D522" t="str">
        <f>MID(Tabla3[[#This Row],[NUMERO DE SERIE]],10,8)</f>
        <v>91348485</v>
      </c>
      <c r="E522" t="s">
        <v>164</v>
      </c>
      <c r="F522">
        <v>2009</v>
      </c>
      <c r="G522" t="s">
        <v>13</v>
      </c>
      <c r="H522" s="1" t="s">
        <v>17</v>
      </c>
      <c r="I522" s="13" t="s">
        <v>98</v>
      </c>
      <c r="J522" s="1" t="s">
        <v>612</v>
      </c>
      <c r="K522" s="13">
        <v>2022</v>
      </c>
      <c r="L522" s="1" t="s">
        <v>74</v>
      </c>
      <c r="M522" s="15">
        <v>44924</v>
      </c>
      <c r="Q522" t="s">
        <v>15</v>
      </c>
      <c r="R522" t="s">
        <v>60</v>
      </c>
      <c r="S522" t="s">
        <v>715</v>
      </c>
    </row>
    <row r="523" spans="1:19">
      <c r="A523" t="s">
        <v>612</v>
      </c>
      <c r="B523" t="s">
        <v>712</v>
      </c>
      <c r="C523" t="s">
        <v>180</v>
      </c>
      <c r="D523" t="str">
        <f>MID(Tabla3[[#This Row],[NUMERO DE SERIE]],10,8)</f>
        <v>91324754</v>
      </c>
      <c r="E523" t="s">
        <v>164</v>
      </c>
      <c r="F523">
        <v>2009</v>
      </c>
      <c r="G523" t="s">
        <v>13</v>
      </c>
      <c r="H523" s="1" t="s">
        <v>34</v>
      </c>
    </row>
    <row r="524" spans="1:19">
      <c r="A524" t="s">
        <v>612</v>
      </c>
      <c r="B524" t="s">
        <v>712</v>
      </c>
      <c r="C524" t="s">
        <v>186</v>
      </c>
      <c r="D524" t="str">
        <f>MID(Tabla3[[#This Row],[NUMERO DE SERIE]],10,8)</f>
        <v>91323597</v>
      </c>
      <c r="E524" t="s">
        <v>164</v>
      </c>
      <c r="F524">
        <v>2009</v>
      </c>
      <c r="G524" t="s">
        <v>13</v>
      </c>
      <c r="H524" s="1" t="s">
        <v>34</v>
      </c>
    </row>
    <row r="525" spans="1:19">
      <c r="A525" t="s">
        <v>612</v>
      </c>
      <c r="B525" t="s">
        <v>712</v>
      </c>
      <c r="C525" t="s">
        <v>179</v>
      </c>
      <c r="D525" t="str">
        <f>MID(Tabla3[[#This Row],[NUMERO DE SERIE]],10,8)</f>
        <v>91323313</v>
      </c>
      <c r="E525" t="s">
        <v>164</v>
      </c>
      <c r="F525">
        <v>2009</v>
      </c>
      <c r="G525" t="s">
        <v>13</v>
      </c>
      <c r="H525" s="1" t="s">
        <v>34</v>
      </c>
    </row>
    <row r="526" spans="1:19">
      <c r="A526" t="s">
        <v>612</v>
      </c>
      <c r="B526" t="s">
        <v>712</v>
      </c>
      <c r="C526" t="s">
        <v>187</v>
      </c>
      <c r="D526" t="str">
        <f>MID(Tabla3[[#This Row],[NUMERO DE SERIE]],10,8)</f>
        <v>85156280</v>
      </c>
      <c r="E526" t="s">
        <v>156</v>
      </c>
      <c r="F526">
        <v>2008</v>
      </c>
      <c r="G526" t="s">
        <v>13</v>
      </c>
      <c r="H526" s="1" t="s">
        <v>34</v>
      </c>
    </row>
    <row r="527" spans="1:19">
      <c r="A527" t="s">
        <v>612</v>
      </c>
      <c r="B527" t="s">
        <v>712</v>
      </c>
      <c r="C527" t="s">
        <v>193</v>
      </c>
      <c r="D527" t="str">
        <f>MID(Tabla3[[#This Row],[NUMERO DE SERIE]],10,8)</f>
        <v>85173741</v>
      </c>
      <c r="E527" t="s">
        <v>156</v>
      </c>
      <c r="F527">
        <v>2008</v>
      </c>
      <c r="G527" t="s">
        <v>13</v>
      </c>
      <c r="H527" s="1" t="s">
        <v>34</v>
      </c>
    </row>
    <row r="528" spans="1:19">
      <c r="A528" t="s">
        <v>612</v>
      </c>
      <c r="B528" t="s">
        <v>712</v>
      </c>
      <c r="C528" t="s">
        <v>214</v>
      </c>
      <c r="D528" t="str">
        <f>MID(Tabla3[[#This Row],[NUMERO DE SERIE]],10,8)</f>
        <v>85183297</v>
      </c>
      <c r="E528" t="s">
        <v>156</v>
      </c>
      <c r="F528">
        <v>2008</v>
      </c>
      <c r="G528" t="s">
        <v>13</v>
      </c>
      <c r="H528" s="1" t="s">
        <v>34</v>
      </c>
    </row>
    <row r="529" spans="1:8">
      <c r="A529" t="s">
        <v>612</v>
      </c>
      <c r="B529" t="s">
        <v>712</v>
      </c>
      <c r="C529" t="s">
        <v>188</v>
      </c>
      <c r="D529" t="str">
        <f>MID(Tabla3[[#This Row],[NUMERO DE SERIE]],10,8)</f>
        <v>85163778</v>
      </c>
      <c r="E529" t="s">
        <v>156</v>
      </c>
      <c r="F529">
        <v>2008</v>
      </c>
      <c r="G529" t="s">
        <v>13</v>
      </c>
      <c r="H529" s="1" t="s">
        <v>34</v>
      </c>
    </row>
    <row r="530" spans="1:8">
      <c r="A530" t="s">
        <v>612</v>
      </c>
      <c r="B530" t="s">
        <v>712</v>
      </c>
      <c r="C530" t="s">
        <v>215</v>
      </c>
      <c r="D530" t="str">
        <f>MID(Tabla3[[#This Row],[NUMERO DE SERIE]],10,8)</f>
        <v>85161921</v>
      </c>
      <c r="E530" t="s">
        <v>156</v>
      </c>
      <c r="F530">
        <v>2008</v>
      </c>
      <c r="G530" t="s">
        <v>13</v>
      </c>
      <c r="H530" s="1" t="s">
        <v>34</v>
      </c>
    </row>
    <row r="531" spans="1:8">
      <c r="A531" t="s">
        <v>612</v>
      </c>
      <c r="B531" t="s">
        <v>712</v>
      </c>
      <c r="C531" t="s">
        <v>192</v>
      </c>
      <c r="D531" t="str">
        <f>MID(Tabla3[[#This Row],[NUMERO DE SERIE]],10,8)</f>
        <v>85179033</v>
      </c>
      <c r="E531" t="s">
        <v>156</v>
      </c>
      <c r="F531">
        <v>2008</v>
      </c>
      <c r="G531" t="s">
        <v>13</v>
      </c>
      <c r="H531" s="1" t="s">
        <v>34</v>
      </c>
    </row>
    <row r="532" spans="1:8">
      <c r="A532" t="s">
        <v>612</v>
      </c>
      <c r="B532" t="s">
        <v>712</v>
      </c>
      <c r="C532" t="s">
        <v>216</v>
      </c>
      <c r="D532" t="str">
        <f>MID(Tabla3[[#This Row],[NUMERO DE SERIE]],10,8)</f>
        <v>85214038</v>
      </c>
      <c r="E532" t="s">
        <v>156</v>
      </c>
      <c r="F532">
        <v>2008</v>
      </c>
      <c r="G532" t="s">
        <v>13</v>
      </c>
      <c r="H532" s="1" t="s">
        <v>34</v>
      </c>
    </row>
    <row r="533" spans="1:8" ht="29.1">
      <c r="A533" t="s">
        <v>612</v>
      </c>
      <c r="B533" t="s">
        <v>712</v>
      </c>
      <c r="C533" t="s">
        <v>189</v>
      </c>
      <c r="D533" t="str">
        <f>MID(Tabla3[[#This Row],[NUMERO DE SERIE]],10,8)</f>
        <v>85167616</v>
      </c>
      <c r="E533" t="s">
        <v>156</v>
      </c>
      <c r="F533">
        <v>2008</v>
      </c>
      <c r="G533" t="s">
        <v>13</v>
      </c>
      <c r="H533" s="1" t="s">
        <v>22</v>
      </c>
    </row>
    <row r="534" spans="1:8">
      <c r="A534" t="s">
        <v>612</v>
      </c>
      <c r="B534" t="s">
        <v>712</v>
      </c>
      <c r="C534" t="s">
        <v>194</v>
      </c>
      <c r="D534" t="str">
        <f>MID(Tabla3[[#This Row],[NUMERO DE SERIE]],10,8)</f>
        <v>85159465</v>
      </c>
      <c r="E534" t="s">
        <v>156</v>
      </c>
      <c r="F534">
        <v>2008</v>
      </c>
      <c r="G534" t="s">
        <v>13</v>
      </c>
      <c r="H534" s="1" t="s">
        <v>34</v>
      </c>
    </row>
    <row r="535" spans="1:8">
      <c r="A535" t="s">
        <v>612</v>
      </c>
      <c r="B535" t="s">
        <v>712</v>
      </c>
      <c r="C535" t="s">
        <v>217</v>
      </c>
      <c r="D535" t="str">
        <f>MID(Tabla3[[#This Row],[NUMERO DE SERIE]],10,8)</f>
        <v>81234124</v>
      </c>
      <c r="E535" t="s">
        <v>164</v>
      </c>
      <c r="F535">
        <v>2008</v>
      </c>
      <c r="G535" t="s">
        <v>13</v>
      </c>
      <c r="H535" s="1" t="s">
        <v>34</v>
      </c>
    </row>
    <row r="536" spans="1:8">
      <c r="A536" t="s">
        <v>612</v>
      </c>
      <c r="B536" t="s">
        <v>712</v>
      </c>
      <c r="C536" t="s">
        <v>219</v>
      </c>
      <c r="D536" t="str">
        <f>MID(Tabla3[[#This Row],[NUMERO DE SERIE]],10,8)</f>
        <v>81199621</v>
      </c>
      <c r="E536" t="s">
        <v>164</v>
      </c>
      <c r="F536">
        <v>2008</v>
      </c>
      <c r="G536" t="s">
        <v>13</v>
      </c>
      <c r="H536" s="1" t="s">
        <v>34</v>
      </c>
    </row>
    <row r="537" spans="1:8">
      <c r="A537" t="s">
        <v>612</v>
      </c>
      <c r="B537" t="s">
        <v>712</v>
      </c>
      <c r="C537" t="s">
        <v>218</v>
      </c>
      <c r="D537" t="str">
        <f>MID(Tabla3[[#This Row],[NUMERO DE SERIE]],10,8)</f>
        <v>84004012</v>
      </c>
      <c r="E537" t="s">
        <v>164</v>
      </c>
      <c r="F537">
        <v>2008</v>
      </c>
      <c r="G537" t="s">
        <v>13</v>
      </c>
      <c r="H537" s="1" t="s">
        <v>34</v>
      </c>
    </row>
    <row r="538" spans="1:8">
      <c r="A538" t="s">
        <v>612</v>
      </c>
      <c r="B538" t="s">
        <v>712</v>
      </c>
      <c r="C538" t="s">
        <v>195</v>
      </c>
      <c r="D538" t="str">
        <f>MID(Tabla3[[#This Row],[NUMERO DE SERIE]],10,8)</f>
        <v>81221735</v>
      </c>
      <c r="E538" t="s">
        <v>164</v>
      </c>
      <c r="F538">
        <v>2008</v>
      </c>
      <c r="G538" t="s">
        <v>13</v>
      </c>
      <c r="H538" s="1" t="s">
        <v>34</v>
      </c>
    </row>
    <row r="539" spans="1:8">
      <c r="A539" t="s">
        <v>612</v>
      </c>
      <c r="B539" t="s">
        <v>712</v>
      </c>
      <c r="C539" t="s">
        <v>224</v>
      </c>
      <c r="D539" t="str">
        <f>MID(Tabla3[[#This Row],[NUMERO DE SERIE]],10,8)</f>
        <v>84007016</v>
      </c>
      <c r="E539" t="s">
        <v>164</v>
      </c>
      <c r="F539">
        <v>2008</v>
      </c>
      <c r="G539" t="s">
        <v>13</v>
      </c>
      <c r="H539" s="1" t="s">
        <v>34</v>
      </c>
    </row>
    <row r="540" spans="1:8">
      <c r="A540" t="s">
        <v>612</v>
      </c>
      <c r="B540" t="s">
        <v>712</v>
      </c>
      <c r="C540" t="s">
        <v>225</v>
      </c>
      <c r="D540" t="str">
        <f>MID(Tabla3[[#This Row],[NUMERO DE SERIE]],10,8)</f>
        <v>81269886</v>
      </c>
      <c r="E540" t="s">
        <v>164</v>
      </c>
      <c r="F540">
        <v>2008</v>
      </c>
      <c r="G540" t="s">
        <v>13</v>
      </c>
      <c r="H540" s="1" t="s">
        <v>34</v>
      </c>
    </row>
    <row r="541" spans="1:8">
      <c r="A541" t="s">
        <v>612</v>
      </c>
      <c r="B541" t="s">
        <v>712</v>
      </c>
      <c r="C541" t="s">
        <v>228</v>
      </c>
      <c r="D541" t="str">
        <f>MID(Tabla3[[#This Row],[NUMERO DE SERIE]],10,8)</f>
        <v>84018075</v>
      </c>
      <c r="E541" t="s">
        <v>164</v>
      </c>
      <c r="F541">
        <v>2008</v>
      </c>
      <c r="G541" t="s">
        <v>13</v>
      </c>
      <c r="H541" s="1" t="s">
        <v>34</v>
      </c>
    </row>
    <row r="542" spans="1:8">
      <c r="A542" t="s">
        <v>612</v>
      </c>
      <c r="B542" t="s">
        <v>712</v>
      </c>
      <c r="C542" t="s">
        <v>206</v>
      </c>
      <c r="D542" t="str">
        <f>MID(Tabla3[[#This Row],[NUMERO DE SERIE]],10,8)</f>
        <v>81251975</v>
      </c>
      <c r="E542" t="s">
        <v>164</v>
      </c>
      <c r="F542">
        <v>2008</v>
      </c>
      <c r="G542" t="s">
        <v>13</v>
      </c>
      <c r="H542" s="1" t="s">
        <v>34</v>
      </c>
    </row>
    <row r="543" spans="1:8">
      <c r="A543" t="s">
        <v>612</v>
      </c>
      <c r="B543" t="s">
        <v>712</v>
      </c>
      <c r="C543" t="s">
        <v>210</v>
      </c>
      <c r="D543" t="str">
        <f>MID(Tabla3[[#This Row],[NUMERO DE SERIE]],10,8)</f>
        <v>81257251</v>
      </c>
      <c r="E543" t="s">
        <v>164</v>
      </c>
      <c r="F543">
        <v>2008</v>
      </c>
      <c r="G543" t="s">
        <v>13</v>
      </c>
      <c r="H543" s="1" t="s">
        <v>34</v>
      </c>
    </row>
    <row r="544" spans="1:8">
      <c r="A544" t="s">
        <v>612</v>
      </c>
      <c r="B544" t="s">
        <v>712</v>
      </c>
      <c r="C544" t="s">
        <v>200</v>
      </c>
      <c r="D544" t="str">
        <f>MID(Tabla3[[#This Row],[NUMERO DE SERIE]],10,8)</f>
        <v>84013977</v>
      </c>
      <c r="E544" t="s">
        <v>164</v>
      </c>
      <c r="F544">
        <v>2008</v>
      </c>
      <c r="G544" t="s">
        <v>13</v>
      </c>
      <c r="H544" s="1" t="s">
        <v>34</v>
      </c>
    </row>
    <row r="545" spans="1:19">
      <c r="A545" t="s">
        <v>612</v>
      </c>
      <c r="B545" t="s">
        <v>712</v>
      </c>
      <c r="C545" t="s">
        <v>221</v>
      </c>
      <c r="D545" t="str">
        <f>MID(Tabla3[[#This Row],[NUMERO DE SERIE]],10,8)</f>
        <v>84006973</v>
      </c>
      <c r="E545" t="s">
        <v>164</v>
      </c>
      <c r="F545">
        <v>2008</v>
      </c>
      <c r="G545" t="s">
        <v>13</v>
      </c>
      <c r="H545" s="1" t="s">
        <v>34</v>
      </c>
    </row>
    <row r="546" spans="1:19">
      <c r="A546" t="s">
        <v>612</v>
      </c>
      <c r="B546" t="s">
        <v>712</v>
      </c>
      <c r="C546" t="s">
        <v>716</v>
      </c>
      <c r="D546" t="str">
        <f>MID(Tabla3[[#This Row],[NUMERO DE SERIE]],10,8)</f>
        <v>81228651</v>
      </c>
      <c r="E546" t="s">
        <v>164</v>
      </c>
      <c r="F546">
        <v>2008</v>
      </c>
      <c r="G546" t="s">
        <v>13</v>
      </c>
      <c r="H546" s="1" t="s">
        <v>34</v>
      </c>
    </row>
    <row r="547" spans="1:19">
      <c r="A547" t="s">
        <v>612</v>
      </c>
      <c r="B547" t="s">
        <v>712</v>
      </c>
      <c r="C547" t="s">
        <v>222</v>
      </c>
      <c r="D547" t="str">
        <f>MID(Tabla3[[#This Row],[NUMERO DE SERIE]],10,8)</f>
        <v>84019157</v>
      </c>
      <c r="E547" t="s">
        <v>164</v>
      </c>
      <c r="F547">
        <v>2008</v>
      </c>
      <c r="G547" t="s">
        <v>13</v>
      </c>
      <c r="H547" s="1" t="s">
        <v>34</v>
      </c>
    </row>
    <row r="548" spans="1:19">
      <c r="A548" t="s">
        <v>68</v>
      </c>
      <c r="B548" t="s">
        <v>712</v>
      </c>
      <c r="C548" t="s">
        <v>211</v>
      </c>
      <c r="D548" t="str">
        <f>MID(Tabla3[[#This Row],[NUMERO DE SERIE]],10,8)</f>
        <v>84005468</v>
      </c>
      <c r="E548" t="s">
        <v>164</v>
      </c>
      <c r="F548">
        <v>2008</v>
      </c>
      <c r="G548" t="s">
        <v>13</v>
      </c>
      <c r="H548" s="1" t="s">
        <v>9</v>
      </c>
      <c r="I548" s="13" t="s">
        <v>98</v>
      </c>
      <c r="J548" s="12" t="s">
        <v>68</v>
      </c>
      <c r="K548" s="13">
        <v>2023</v>
      </c>
      <c r="L548" s="1" t="s">
        <v>72</v>
      </c>
      <c r="M548" s="15">
        <v>44924</v>
      </c>
      <c r="N548" t="s">
        <v>10</v>
      </c>
      <c r="Q548" t="s">
        <v>11</v>
      </c>
      <c r="R548" t="s">
        <v>40</v>
      </c>
      <c r="S548" t="s">
        <v>717</v>
      </c>
    </row>
    <row r="549" spans="1:19">
      <c r="A549" t="s">
        <v>612</v>
      </c>
      <c r="B549" t="s">
        <v>712</v>
      </c>
      <c r="C549" t="s">
        <v>203</v>
      </c>
      <c r="D549" t="str">
        <f>MID(Tabla3[[#This Row],[NUMERO DE SERIE]],10,8)</f>
        <v>84013180</v>
      </c>
      <c r="E549" t="s">
        <v>164</v>
      </c>
      <c r="F549">
        <v>2008</v>
      </c>
      <c r="G549" t="s">
        <v>13</v>
      </c>
      <c r="H549" s="1" t="s">
        <v>34</v>
      </c>
    </row>
    <row r="550" spans="1:19">
      <c r="A550" t="s">
        <v>612</v>
      </c>
      <c r="B550" t="s">
        <v>712</v>
      </c>
      <c r="C550" t="s">
        <v>208</v>
      </c>
      <c r="D550" t="str">
        <f>MID(Tabla3[[#This Row],[NUMERO DE SERIE]],10,8)</f>
        <v>84005276</v>
      </c>
      <c r="E550" t="s">
        <v>164</v>
      </c>
      <c r="F550">
        <v>2008</v>
      </c>
      <c r="G550" t="s">
        <v>13</v>
      </c>
      <c r="H550" s="1" t="s">
        <v>34</v>
      </c>
    </row>
    <row r="551" spans="1:19">
      <c r="A551" t="s">
        <v>612</v>
      </c>
      <c r="B551" t="s">
        <v>712</v>
      </c>
      <c r="C551" t="s">
        <v>207</v>
      </c>
      <c r="D551" t="str">
        <f>MID(Tabla3[[#This Row],[NUMERO DE SERIE]],10,8)</f>
        <v>81255342</v>
      </c>
      <c r="E551" t="s">
        <v>164</v>
      </c>
      <c r="F551">
        <v>2008</v>
      </c>
      <c r="G551" t="s">
        <v>13</v>
      </c>
      <c r="H551" s="1" t="s">
        <v>34</v>
      </c>
    </row>
    <row r="552" spans="1:19">
      <c r="A552" t="s">
        <v>612</v>
      </c>
      <c r="B552" t="s">
        <v>712</v>
      </c>
      <c r="C552" t="s">
        <v>204</v>
      </c>
      <c r="D552" t="str">
        <f>MID(Tabla3[[#This Row],[NUMERO DE SERIE]],10,8)</f>
        <v>81231485</v>
      </c>
      <c r="E552" t="s">
        <v>164</v>
      </c>
      <c r="F552">
        <v>2008</v>
      </c>
      <c r="G552" t="s">
        <v>13</v>
      </c>
      <c r="H552" s="1" t="s">
        <v>34</v>
      </c>
    </row>
    <row r="553" spans="1:19">
      <c r="A553" t="s">
        <v>612</v>
      </c>
      <c r="B553" t="s">
        <v>712</v>
      </c>
      <c r="C553" t="s">
        <v>223</v>
      </c>
      <c r="D553" t="str">
        <f>MID(Tabla3[[#This Row],[NUMERO DE SERIE]],10,8)</f>
        <v>81265211</v>
      </c>
      <c r="E553" t="s">
        <v>164</v>
      </c>
      <c r="F553">
        <v>2008</v>
      </c>
      <c r="G553" t="s">
        <v>13</v>
      </c>
      <c r="H553" s="1" t="s">
        <v>34</v>
      </c>
    </row>
    <row r="554" spans="1:19">
      <c r="A554" t="s">
        <v>612</v>
      </c>
      <c r="B554" t="s">
        <v>712</v>
      </c>
      <c r="C554" t="s">
        <v>209</v>
      </c>
      <c r="D554" t="str">
        <f>MID(Tabla3[[#This Row],[NUMERO DE SERIE]],10,8)</f>
        <v>81210270</v>
      </c>
      <c r="E554" t="s">
        <v>164</v>
      </c>
      <c r="F554">
        <v>2008</v>
      </c>
      <c r="G554" t="s">
        <v>13</v>
      </c>
      <c r="H554" s="1" t="s">
        <v>34</v>
      </c>
    </row>
    <row r="555" spans="1:19">
      <c r="A555" t="s">
        <v>612</v>
      </c>
      <c r="B555" t="s">
        <v>712</v>
      </c>
      <c r="C555" t="s">
        <v>226</v>
      </c>
      <c r="D555" t="str">
        <f>MID(Tabla3[[#This Row],[NUMERO DE SERIE]],10,8)</f>
        <v>81247453</v>
      </c>
      <c r="E555" t="s">
        <v>164</v>
      </c>
      <c r="F555">
        <v>2008</v>
      </c>
      <c r="G555" t="s">
        <v>13</v>
      </c>
      <c r="H555" s="1" t="s">
        <v>34</v>
      </c>
    </row>
    <row r="556" spans="1:19">
      <c r="A556" t="s">
        <v>612</v>
      </c>
      <c r="B556" t="s">
        <v>712</v>
      </c>
      <c r="C556" t="s">
        <v>227</v>
      </c>
      <c r="D556" t="str">
        <f>MID(Tabla3[[#This Row],[NUMERO DE SERIE]],10,8)</f>
        <v>81211437</v>
      </c>
      <c r="E556" t="s">
        <v>164</v>
      </c>
      <c r="F556">
        <v>2008</v>
      </c>
      <c r="G556" t="s">
        <v>13</v>
      </c>
      <c r="H556" s="1" t="s">
        <v>34</v>
      </c>
    </row>
    <row r="557" spans="1:19">
      <c r="A557" t="s">
        <v>612</v>
      </c>
      <c r="B557" t="s">
        <v>712</v>
      </c>
      <c r="C557" t="s">
        <v>191</v>
      </c>
      <c r="D557" t="str">
        <f>MID(Tabla3[[#This Row],[NUMERO DE SERIE]],10,8)</f>
        <v>85162078</v>
      </c>
      <c r="E557" t="s">
        <v>156</v>
      </c>
      <c r="F557">
        <v>2008</v>
      </c>
      <c r="G557" t="s">
        <v>13</v>
      </c>
      <c r="H557" s="1" t="s">
        <v>34</v>
      </c>
    </row>
    <row r="558" spans="1:19" ht="29.1">
      <c r="A558" t="s">
        <v>612</v>
      </c>
      <c r="B558" t="s">
        <v>712</v>
      </c>
      <c r="C558" t="s">
        <v>718</v>
      </c>
      <c r="D558" t="str">
        <f>MID(Tabla3[[#This Row],[NUMERO DE SERIE]],10,8)</f>
        <v>85167126</v>
      </c>
      <c r="E558" t="s">
        <v>156</v>
      </c>
      <c r="F558">
        <v>2008</v>
      </c>
      <c r="G558" t="s">
        <v>19</v>
      </c>
      <c r="H558" s="1" t="s">
        <v>19</v>
      </c>
    </row>
    <row r="559" spans="1:19">
      <c r="A559" t="s">
        <v>612</v>
      </c>
      <c r="B559" t="s">
        <v>712</v>
      </c>
      <c r="C559" t="s">
        <v>719</v>
      </c>
      <c r="D559" t="str">
        <f>MID(Tabla3[[#This Row],[NUMERO DE SERIE]],10,8)</f>
        <v>85150342</v>
      </c>
      <c r="E559" t="s">
        <v>156</v>
      </c>
      <c r="F559">
        <v>2008</v>
      </c>
      <c r="G559" t="s">
        <v>13</v>
      </c>
      <c r="H559" s="1" t="s">
        <v>34</v>
      </c>
    </row>
    <row r="560" spans="1:19">
      <c r="A560" t="s">
        <v>612</v>
      </c>
      <c r="B560" t="s">
        <v>712</v>
      </c>
      <c r="C560" t="s">
        <v>190</v>
      </c>
      <c r="D560" t="str">
        <f>MID(Tabla3[[#This Row],[NUMERO DE SERIE]],10,8)</f>
        <v>85148564</v>
      </c>
      <c r="E560" t="s">
        <v>156</v>
      </c>
      <c r="F560">
        <v>2008</v>
      </c>
      <c r="G560" t="s">
        <v>13</v>
      </c>
      <c r="H560" s="1" t="s">
        <v>13</v>
      </c>
    </row>
    <row r="561" spans="1:19" ht="43.5">
      <c r="A561" t="s">
        <v>612</v>
      </c>
      <c r="B561" t="s">
        <v>712</v>
      </c>
      <c r="C561" t="s">
        <v>720</v>
      </c>
      <c r="D561" t="str">
        <f>MID(Tabla3[[#This Row],[NUMERO DE SERIE]],10,8)</f>
        <v>81267449</v>
      </c>
      <c r="E561" t="s">
        <v>164</v>
      </c>
      <c r="F561">
        <v>2008</v>
      </c>
      <c r="G561" s="1" t="s">
        <v>19</v>
      </c>
      <c r="H561" s="1" t="s">
        <v>19</v>
      </c>
    </row>
    <row r="562" spans="1:19">
      <c r="A562" t="s">
        <v>612</v>
      </c>
      <c r="B562" t="s">
        <v>712</v>
      </c>
      <c r="C562" t="s">
        <v>196</v>
      </c>
      <c r="D562" t="str">
        <f>MID(Tabla3[[#This Row],[NUMERO DE SERIE]],10,8)</f>
        <v>81250009</v>
      </c>
      <c r="E562" t="s">
        <v>164</v>
      </c>
      <c r="F562">
        <v>2008</v>
      </c>
      <c r="G562" t="s">
        <v>13</v>
      </c>
      <c r="H562" s="1" t="s">
        <v>17</v>
      </c>
      <c r="I562" s="13" t="s">
        <v>98</v>
      </c>
      <c r="J562" s="1" t="s">
        <v>612</v>
      </c>
      <c r="K562" s="13">
        <v>2022</v>
      </c>
      <c r="L562" s="1" t="s">
        <v>73</v>
      </c>
      <c r="M562" s="15">
        <v>44924</v>
      </c>
      <c r="N562" t="s">
        <v>14</v>
      </c>
      <c r="Q562" t="s">
        <v>15</v>
      </c>
      <c r="R562" t="s">
        <v>39</v>
      </c>
      <c r="S562" t="s">
        <v>721</v>
      </c>
    </row>
    <row r="563" spans="1:19">
      <c r="A563" t="s">
        <v>612</v>
      </c>
      <c r="B563" t="s">
        <v>712</v>
      </c>
      <c r="C563" t="s">
        <v>205</v>
      </c>
      <c r="D563" t="str">
        <f>MID(Tabla3[[#This Row],[NUMERO DE SERIE]],10,8)</f>
        <v>81208647</v>
      </c>
      <c r="E563" t="s">
        <v>164</v>
      </c>
      <c r="F563">
        <v>2008</v>
      </c>
      <c r="G563" t="s">
        <v>13</v>
      </c>
      <c r="H563" s="1" t="s">
        <v>34</v>
      </c>
    </row>
    <row r="564" spans="1:19">
      <c r="A564" t="s">
        <v>68</v>
      </c>
      <c r="B564" t="s">
        <v>712</v>
      </c>
      <c r="C564" t="s">
        <v>201</v>
      </c>
      <c r="D564" t="str">
        <f>MID(Tabla3[[#This Row],[NUMERO DE SERIE]],10,8)</f>
        <v>81227040</v>
      </c>
      <c r="E564" t="s">
        <v>164</v>
      </c>
      <c r="F564">
        <v>2008</v>
      </c>
      <c r="G564" t="s">
        <v>13</v>
      </c>
      <c r="H564" s="1" t="s">
        <v>9</v>
      </c>
      <c r="I564" s="13" t="s">
        <v>98</v>
      </c>
      <c r="J564" s="12" t="s">
        <v>68</v>
      </c>
      <c r="K564" s="13">
        <v>2023</v>
      </c>
      <c r="L564" s="1" t="s">
        <v>74</v>
      </c>
      <c r="M564" s="15">
        <v>44924</v>
      </c>
      <c r="Q564" t="s">
        <v>11</v>
      </c>
      <c r="R564" t="s">
        <v>40</v>
      </c>
      <c r="S564" t="s">
        <v>142</v>
      </c>
    </row>
    <row r="565" spans="1:19" ht="43.5">
      <c r="A565" t="s">
        <v>612</v>
      </c>
      <c r="B565" t="s">
        <v>712</v>
      </c>
      <c r="C565" t="s">
        <v>213</v>
      </c>
      <c r="D565" t="str">
        <f>MID(Tabla3[[#This Row],[NUMERO DE SERIE]],10,8)</f>
        <v>84008323</v>
      </c>
      <c r="E565" t="s">
        <v>164</v>
      </c>
      <c r="F565">
        <v>2008</v>
      </c>
      <c r="G565" s="1" t="s">
        <v>19</v>
      </c>
      <c r="H565" s="1" t="s">
        <v>19</v>
      </c>
    </row>
    <row r="566" spans="1:19">
      <c r="A566" t="s">
        <v>612</v>
      </c>
      <c r="B566" t="s">
        <v>712</v>
      </c>
      <c r="C566" t="s">
        <v>199</v>
      </c>
      <c r="D566" t="str">
        <f>MID(Tabla3[[#This Row],[NUMERO DE SERIE]],10,8)</f>
        <v>81231393</v>
      </c>
      <c r="E566" t="s">
        <v>164</v>
      </c>
      <c r="F566">
        <v>2008</v>
      </c>
      <c r="G566" t="s">
        <v>13</v>
      </c>
      <c r="H566" s="1" t="s">
        <v>34</v>
      </c>
    </row>
    <row r="567" spans="1:19">
      <c r="A567" t="s">
        <v>612</v>
      </c>
      <c r="B567" t="s">
        <v>712</v>
      </c>
      <c r="C567" t="s">
        <v>197</v>
      </c>
      <c r="D567" t="str">
        <f>MID(Tabla3[[#This Row],[NUMERO DE SERIE]],10,8)</f>
        <v>84031078</v>
      </c>
      <c r="E567" t="s">
        <v>164</v>
      </c>
      <c r="F567">
        <v>2008</v>
      </c>
      <c r="G567" t="s">
        <v>13</v>
      </c>
      <c r="H567" s="1" t="s">
        <v>34</v>
      </c>
    </row>
    <row r="568" spans="1:19">
      <c r="A568" t="s">
        <v>612</v>
      </c>
      <c r="B568" t="s">
        <v>712</v>
      </c>
      <c r="C568" t="s">
        <v>198</v>
      </c>
      <c r="D568" t="str">
        <f>MID(Tabla3[[#This Row],[NUMERO DE SERIE]],10,8)</f>
        <v>84004032</v>
      </c>
      <c r="E568" t="s">
        <v>164</v>
      </c>
      <c r="F568">
        <v>2008</v>
      </c>
      <c r="G568" t="s">
        <v>13</v>
      </c>
      <c r="H568" s="1" t="s">
        <v>34</v>
      </c>
    </row>
    <row r="569" spans="1:19" ht="43.5">
      <c r="A569" t="s">
        <v>612</v>
      </c>
      <c r="B569" t="s">
        <v>712</v>
      </c>
      <c r="C569" t="s">
        <v>722</v>
      </c>
      <c r="D569" t="str">
        <f>MID(Tabla3[[#This Row],[NUMERO DE SERIE]],10,8)</f>
        <v>81226564</v>
      </c>
      <c r="E569" t="s">
        <v>164</v>
      </c>
      <c r="F569">
        <v>2008</v>
      </c>
      <c r="G569" s="1" t="s">
        <v>19</v>
      </c>
      <c r="H569" s="1" t="s">
        <v>19</v>
      </c>
    </row>
    <row r="570" spans="1:19">
      <c r="A570" t="s">
        <v>612</v>
      </c>
      <c r="B570" t="s">
        <v>712</v>
      </c>
      <c r="C570" t="s">
        <v>278</v>
      </c>
      <c r="D570" t="str">
        <f>MID(Tabla3[[#This Row],[NUMERO DE SERIE]],10,8)</f>
        <v>75078914</v>
      </c>
      <c r="E570" t="s">
        <v>156</v>
      </c>
      <c r="F570">
        <v>2007</v>
      </c>
      <c r="G570" t="s">
        <v>13</v>
      </c>
      <c r="H570" s="1" t="s">
        <v>34</v>
      </c>
    </row>
    <row r="571" spans="1:19">
      <c r="A571" t="s">
        <v>612</v>
      </c>
      <c r="B571" t="s">
        <v>712</v>
      </c>
      <c r="C571" t="s">
        <v>230</v>
      </c>
      <c r="D571" t="str">
        <f>MID(Tabla3[[#This Row],[NUMERO DE SERIE]],10,8)</f>
        <v>75103683</v>
      </c>
      <c r="E571" t="s">
        <v>156</v>
      </c>
      <c r="F571">
        <v>2007</v>
      </c>
      <c r="G571" t="s">
        <v>13</v>
      </c>
      <c r="H571" s="1" t="s">
        <v>34</v>
      </c>
    </row>
    <row r="572" spans="1:19">
      <c r="A572" t="s">
        <v>612</v>
      </c>
      <c r="B572" t="s">
        <v>712</v>
      </c>
      <c r="C572" t="s">
        <v>276</v>
      </c>
      <c r="D572" t="str">
        <f>MID(Tabla3[[#This Row],[NUMERO DE SERIE]],10,8)</f>
        <v>75095439</v>
      </c>
      <c r="E572" t="s">
        <v>156</v>
      </c>
      <c r="F572">
        <v>2007</v>
      </c>
      <c r="G572" t="s">
        <v>13</v>
      </c>
      <c r="H572" s="1" t="s">
        <v>34</v>
      </c>
    </row>
    <row r="573" spans="1:19">
      <c r="A573" t="s">
        <v>612</v>
      </c>
      <c r="B573" t="s">
        <v>712</v>
      </c>
      <c r="C573" t="s">
        <v>277</v>
      </c>
      <c r="D573" t="str">
        <f>MID(Tabla3[[#This Row],[NUMERO DE SERIE]],10,8)</f>
        <v>75137644</v>
      </c>
      <c r="E573" t="s">
        <v>156</v>
      </c>
      <c r="F573">
        <v>2007</v>
      </c>
      <c r="G573" t="s">
        <v>13</v>
      </c>
      <c r="H573" s="1" t="s">
        <v>34</v>
      </c>
    </row>
    <row r="574" spans="1:19">
      <c r="A574" t="s">
        <v>612</v>
      </c>
      <c r="B574" t="s">
        <v>712</v>
      </c>
      <c r="C574" t="s">
        <v>246</v>
      </c>
      <c r="D574" t="str">
        <f>MID(Tabla3[[#This Row],[NUMERO DE SERIE]],10,8)</f>
        <v>75068562</v>
      </c>
      <c r="E574" t="s">
        <v>156</v>
      </c>
      <c r="F574">
        <v>2007</v>
      </c>
      <c r="G574" t="s">
        <v>13</v>
      </c>
      <c r="H574" s="1" t="s">
        <v>34</v>
      </c>
    </row>
    <row r="575" spans="1:19">
      <c r="A575" t="s">
        <v>612</v>
      </c>
      <c r="B575" t="s">
        <v>712</v>
      </c>
      <c r="C575" t="s">
        <v>243</v>
      </c>
      <c r="D575" t="str">
        <f>MID(Tabla3[[#This Row],[NUMERO DE SERIE]],10,8)</f>
        <v>75129086</v>
      </c>
      <c r="E575" t="s">
        <v>156</v>
      </c>
      <c r="F575">
        <v>2007</v>
      </c>
      <c r="G575" t="s">
        <v>13</v>
      </c>
      <c r="H575" s="1" t="s">
        <v>34</v>
      </c>
    </row>
    <row r="576" spans="1:19">
      <c r="A576" t="s">
        <v>612</v>
      </c>
      <c r="B576" t="s">
        <v>712</v>
      </c>
      <c r="C576" t="s">
        <v>244</v>
      </c>
      <c r="D576" t="str">
        <f>MID(Tabla3[[#This Row],[NUMERO DE SERIE]],10,8)</f>
        <v>75072610</v>
      </c>
      <c r="E576" t="s">
        <v>156</v>
      </c>
      <c r="F576">
        <v>2007</v>
      </c>
      <c r="G576" t="s">
        <v>13</v>
      </c>
      <c r="H576" s="1" t="s">
        <v>34</v>
      </c>
    </row>
    <row r="577" spans="1:19">
      <c r="A577" t="s">
        <v>68</v>
      </c>
      <c r="B577" t="s">
        <v>712</v>
      </c>
      <c r="C577" t="s">
        <v>236</v>
      </c>
      <c r="D577" t="str">
        <f>MID(Tabla3[[#This Row],[NUMERO DE SERIE]],10,8)</f>
        <v>75096432</v>
      </c>
      <c r="E577" t="s">
        <v>156</v>
      </c>
      <c r="F577">
        <v>2007</v>
      </c>
      <c r="G577" t="s">
        <v>13</v>
      </c>
      <c r="H577" s="1" t="s">
        <v>9</v>
      </c>
      <c r="I577" s="13" t="s">
        <v>98</v>
      </c>
      <c r="J577" s="12" t="s">
        <v>68</v>
      </c>
      <c r="K577" s="13">
        <v>2023</v>
      </c>
      <c r="L577" s="1" t="s">
        <v>72</v>
      </c>
      <c r="M577" s="15">
        <v>44924</v>
      </c>
      <c r="N577" t="s">
        <v>10</v>
      </c>
      <c r="Q577" t="s">
        <v>11</v>
      </c>
      <c r="R577" t="s">
        <v>40</v>
      </c>
      <c r="S577" t="s">
        <v>717</v>
      </c>
    </row>
    <row r="578" spans="1:19">
      <c r="A578" t="s">
        <v>612</v>
      </c>
      <c r="B578" t="s">
        <v>712</v>
      </c>
      <c r="C578" t="s">
        <v>235</v>
      </c>
      <c r="D578" t="str">
        <f>MID(Tabla3[[#This Row],[NUMERO DE SERIE]],10,8)</f>
        <v>75119475</v>
      </c>
      <c r="E578" t="s">
        <v>156</v>
      </c>
      <c r="F578">
        <v>2007</v>
      </c>
      <c r="G578" t="s">
        <v>13</v>
      </c>
      <c r="H578" s="1" t="s">
        <v>34</v>
      </c>
    </row>
    <row r="579" spans="1:19">
      <c r="A579" t="s">
        <v>612</v>
      </c>
      <c r="B579" t="s">
        <v>712</v>
      </c>
      <c r="C579" t="s">
        <v>279</v>
      </c>
      <c r="D579" t="str">
        <f>MID(Tabla3[[#This Row],[NUMERO DE SERIE]],10,8)</f>
        <v>75061080</v>
      </c>
      <c r="E579" t="s">
        <v>156</v>
      </c>
      <c r="F579">
        <v>2007</v>
      </c>
      <c r="G579" t="s">
        <v>13</v>
      </c>
      <c r="H579" s="1" t="s">
        <v>34</v>
      </c>
    </row>
    <row r="580" spans="1:19">
      <c r="A580" t="s">
        <v>612</v>
      </c>
      <c r="B580" t="s">
        <v>712</v>
      </c>
      <c r="C580" t="s">
        <v>233</v>
      </c>
      <c r="D580" t="str">
        <f>MID(Tabla3[[#This Row],[NUMERO DE SERIE]],10,8)</f>
        <v>75136835</v>
      </c>
      <c r="E580" t="s">
        <v>156</v>
      </c>
      <c r="F580">
        <v>2007</v>
      </c>
      <c r="G580" t="s">
        <v>13</v>
      </c>
      <c r="H580" s="1" t="s">
        <v>34</v>
      </c>
    </row>
    <row r="581" spans="1:19">
      <c r="A581" t="s">
        <v>612</v>
      </c>
      <c r="B581" t="s">
        <v>712</v>
      </c>
      <c r="C581" t="s">
        <v>242</v>
      </c>
      <c r="D581" t="str">
        <f>MID(Tabla3[[#This Row],[NUMERO DE SERIE]],10,8)</f>
        <v>75092595</v>
      </c>
      <c r="E581" t="s">
        <v>156</v>
      </c>
      <c r="F581">
        <v>2007</v>
      </c>
      <c r="G581" t="s">
        <v>13</v>
      </c>
      <c r="H581" s="1" t="s">
        <v>34</v>
      </c>
    </row>
    <row r="582" spans="1:19">
      <c r="A582" t="s">
        <v>612</v>
      </c>
      <c r="B582" t="s">
        <v>712</v>
      </c>
      <c r="C582" t="s">
        <v>280</v>
      </c>
      <c r="D582" t="str">
        <f>MID(Tabla3[[#This Row],[NUMERO DE SERIE]],10,8)</f>
        <v>75078313</v>
      </c>
      <c r="E582" t="s">
        <v>156</v>
      </c>
      <c r="F582">
        <v>2007</v>
      </c>
      <c r="G582" t="s">
        <v>13</v>
      </c>
      <c r="H582" s="1" t="s">
        <v>34</v>
      </c>
    </row>
    <row r="583" spans="1:19">
      <c r="A583" t="s">
        <v>612</v>
      </c>
      <c r="B583" t="s">
        <v>712</v>
      </c>
      <c r="C583" t="s">
        <v>234</v>
      </c>
      <c r="D583" t="str">
        <f>MID(Tabla3[[#This Row],[NUMERO DE SERIE]],10,8)</f>
        <v>75131052</v>
      </c>
      <c r="E583" t="s">
        <v>156</v>
      </c>
      <c r="F583">
        <v>2007</v>
      </c>
      <c r="G583" t="s">
        <v>13</v>
      </c>
      <c r="H583" s="1" t="s">
        <v>34</v>
      </c>
    </row>
    <row r="584" spans="1:19">
      <c r="A584" t="s">
        <v>612</v>
      </c>
      <c r="B584" t="s">
        <v>712</v>
      </c>
      <c r="C584" t="s">
        <v>238</v>
      </c>
      <c r="D584" t="str">
        <f>MID(Tabla3[[#This Row],[NUMERO DE SERIE]],10,8)</f>
        <v>75047047</v>
      </c>
      <c r="E584" t="s">
        <v>156</v>
      </c>
      <c r="F584">
        <v>2007</v>
      </c>
      <c r="G584" t="s">
        <v>13</v>
      </c>
      <c r="H584" s="1" t="s">
        <v>34</v>
      </c>
    </row>
    <row r="585" spans="1:19">
      <c r="A585" t="s">
        <v>612</v>
      </c>
      <c r="B585" t="s">
        <v>712</v>
      </c>
      <c r="C585" t="s">
        <v>239</v>
      </c>
      <c r="D585" t="str">
        <f>MID(Tabla3[[#This Row],[NUMERO DE SERIE]],10,8)</f>
        <v>75036719</v>
      </c>
      <c r="E585" t="s">
        <v>156</v>
      </c>
      <c r="F585">
        <v>2007</v>
      </c>
      <c r="G585" t="s">
        <v>13</v>
      </c>
      <c r="H585" s="1" t="s">
        <v>34</v>
      </c>
    </row>
    <row r="586" spans="1:19">
      <c r="A586" t="s">
        <v>612</v>
      </c>
      <c r="B586" t="s">
        <v>712</v>
      </c>
      <c r="C586" t="s">
        <v>281</v>
      </c>
      <c r="D586" t="str">
        <f>MID(Tabla3[[#This Row],[NUMERO DE SERIE]],10,8)</f>
        <v>75125393</v>
      </c>
      <c r="E586" t="s">
        <v>156</v>
      </c>
      <c r="F586">
        <v>2007</v>
      </c>
      <c r="G586" t="s">
        <v>13</v>
      </c>
      <c r="H586" s="1" t="s">
        <v>34</v>
      </c>
    </row>
    <row r="587" spans="1:19">
      <c r="A587" t="s">
        <v>612</v>
      </c>
      <c r="B587" t="s">
        <v>712</v>
      </c>
      <c r="C587" t="s">
        <v>240</v>
      </c>
      <c r="D587" t="str">
        <f>MID(Tabla3[[#This Row],[NUMERO DE SERIE]],10,8)</f>
        <v>75073889</v>
      </c>
      <c r="E587" t="s">
        <v>156</v>
      </c>
      <c r="F587">
        <v>2007</v>
      </c>
      <c r="G587" t="s">
        <v>13</v>
      </c>
      <c r="H587" s="1" t="s">
        <v>34</v>
      </c>
    </row>
    <row r="588" spans="1:19">
      <c r="A588" t="s">
        <v>612</v>
      </c>
      <c r="B588" t="s">
        <v>712</v>
      </c>
      <c r="C588" t="s">
        <v>282</v>
      </c>
      <c r="D588" t="str">
        <f>MID(Tabla3[[#This Row],[NUMERO DE SERIE]],10,8)</f>
        <v>75108998</v>
      </c>
      <c r="E588" t="s">
        <v>156</v>
      </c>
      <c r="F588">
        <v>2007</v>
      </c>
      <c r="G588" t="s">
        <v>13</v>
      </c>
      <c r="H588" s="1" t="s">
        <v>34</v>
      </c>
    </row>
    <row r="589" spans="1:19">
      <c r="A589" t="s">
        <v>612</v>
      </c>
      <c r="B589" t="s">
        <v>712</v>
      </c>
      <c r="C589" t="s">
        <v>241</v>
      </c>
      <c r="D589" t="str">
        <f>MID(Tabla3[[#This Row],[NUMERO DE SERIE]],10,8)</f>
        <v>75091319</v>
      </c>
      <c r="E589" t="s">
        <v>156</v>
      </c>
      <c r="F589">
        <v>2007</v>
      </c>
      <c r="G589" t="s">
        <v>13</v>
      </c>
      <c r="H589" s="1" t="s">
        <v>34</v>
      </c>
    </row>
    <row r="590" spans="1:19">
      <c r="A590" t="s">
        <v>612</v>
      </c>
      <c r="B590" t="s">
        <v>712</v>
      </c>
      <c r="C590" t="s">
        <v>245</v>
      </c>
      <c r="D590" t="str">
        <f>MID(Tabla3[[#This Row],[NUMERO DE SERIE]],10,8)</f>
        <v>75064199</v>
      </c>
      <c r="E590" t="s">
        <v>156</v>
      </c>
      <c r="F590">
        <v>2007</v>
      </c>
      <c r="G590" t="s">
        <v>13</v>
      </c>
      <c r="H590" s="1" t="s">
        <v>34</v>
      </c>
    </row>
    <row r="591" spans="1:19">
      <c r="A591" t="s">
        <v>612</v>
      </c>
      <c r="B591" t="s">
        <v>712</v>
      </c>
      <c r="C591" t="s">
        <v>283</v>
      </c>
      <c r="D591" t="str">
        <f>MID(Tabla3[[#This Row],[NUMERO DE SERIE]],10,8)</f>
        <v>75051597</v>
      </c>
      <c r="E591" t="s">
        <v>156</v>
      </c>
      <c r="F591">
        <v>2007</v>
      </c>
      <c r="G591" t="s">
        <v>13</v>
      </c>
      <c r="H591" s="1" t="s">
        <v>34</v>
      </c>
    </row>
    <row r="592" spans="1:19">
      <c r="A592" t="s">
        <v>612</v>
      </c>
      <c r="B592" t="s">
        <v>712</v>
      </c>
      <c r="C592" t="s">
        <v>284</v>
      </c>
      <c r="D592" t="str">
        <f>MID(Tabla3[[#This Row],[NUMERO DE SERIE]],10,8)</f>
        <v>75123186</v>
      </c>
      <c r="E592" t="s">
        <v>156</v>
      </c>
      <c r="F592">
        <v>2007</v>
      </c>
      <c r="G592" t="s">
        <v>13</v>
      </c>
      <c r="H592" s="1" t="s">
        <v>34</v>
      </c>
    </row>
    <row r="593" spans="1:19">
      <c r="A593" t="s">
        <v>612</v>
      </c>
      <c r="B593" t="s">
        <v>712</v>
      </c>
      <c r="C593" t="s">
        <v>237</v>
      </c>
      <c r="D593" t="str">
        <f>MID(Tabla3[[#This Row],[NUMERO DE SERIE]],10,8)</f>
        <v>75068211</v>
      </c>
      <c r="E593" t="s">
        <v>156</v>
      </c>
      <c r="F593">
        <v>2007</v>
      </c>
      <c r="G593" t="s">
        <v>13</v>
      </c>
      <c r="H593" s="1" t="s">
        <v>34</v>
      </c>
    </row>
    <row r="594" spans="1:19">
      <c r="A594" t="s">
        <v>612</v>
      </c>
      <c r="B594" t="s">
        <v>712</v>
      </c>
      <c r="C594" t="s">
        <v>723</v>
      </c>
      <c r="D594" t="str">
        <f>MID(Tabla3[[#This Row],[NUMERO DE SERIE]],10,8)</f>
        <v>75106606</v>
      </c>
      <c r="E594" t="s">
        <v>156</v>
      </c>
      <c r="F594">
        <v>2007</v>
      </c>
      <c r="G594" t="s">
        <v>13</v>
      </c>
      <c r="H594" s="1" t="s">
        <v>9</v>
      </c>
      <c r="I594" s="13" t="s">
        <v>98</v>
      </c>
      <c r="J594" s="1" t="s">
        <v>612</v>
      </c>
      <c r="K594" s="13">
        <v>2022</v>
      </c>
      <c r="L594" s="1" t="s">
        <v>73</v>
      </c>
      <c r="M594" s="15">
        <v>44924</v>
      </c>
      <c r="N594" t="s">
        <v>14</v>
      </c>
      <c r="Q594" t="s">
        <v>20</v>
      </c>
      <c r="R594" t="s">
        <v>16</v>
      </c>
      <c r="S594" t="s">
        <v>168</v>
      </c>
    </row>
    <row r="595" spans="1:19">
      <c r="A595" t="s">
        <v>612</v>
      </c>
      <c r="B595" t="s">
        <v>712</v>
      </c>
      <c r="C595" t="s">
        <v>250</v>
      </c>
      <c r="D595" t="str">
        <f>MID(Tabla3[[#This Row],[NUMERO DE SERIE]],10,8)</f>
        <v>71069072</v>
      </c>
      <c r="E595" t="s">
        <v>164</v>
      </c>
      <c r="F595">
        <v>2007</v>
      </c>
      <c r="G595" t="s">
        <v>13</v>
      </c>
      <c r="H595" s="1" t="s">
        <v>34</v>
      </c>
    </row>
    <row r="596" spans="1:19">
      <c r="A596" t="s">
        <v>612</v>
      </c>
      <c r="B596" t="s">
        <v>712</v>
      </c>
      <c r="C596" t="s">
        <v>269</v>
      </c>
      <c r="D596" t="str">
        <f>MID(Tabla3[[#This Row],[NUMERO DE SERIE]],10,8)</f>
        <v>71087536</v>
      </c>
      <c r="E596" t="s">
        <v>164</v>
      </c>
      <c r="F596">
        <v>2007</v>
      </c>
      <c r="G596" t="s">
        <v>13</v>
      </c>
      <c r="H596" s="1" t="s">
        <v>34</v>
      </c>
    </row>
    <row r="597" spans="1:19">
      <c r="A597" t="s">
        <v>612</v>
      </c>
      <c r="B597" t="s">
        <v>712</v>
      </c>
      <c r="C597" t="s">
        <v>293</v>
      </c>
      <c r="D597" t="str">
        <f>MID(Tabla3[[#This Row],[NUMERO DE SERIE]],10,8)</f>
        <v>74000516</v>
      </c>
      <c r="E597" t="s">
        <v>164</v>
      </c>
      <c r="F597">
        <v>2007</v>
      </c>
      <c r="G597" t="s">
        <v>13</v>
      </c>
      <c r="H597" s="1" t="s">
        <v>34</v>
      </c>
    </row>
    <row r="598" spans="1:19">
      <c r="A598" t="s">
        <v>612</v>
      </c>
      <c r="B598" t="s">
        <v>712</v>
      </c>
      <c r="C598" t="s">
        <v>285</v>
      </c>
      <c r="D598" t="str">
        <f>MID(Tabla3[[#This Row],[NUMERO DE SERIE]],10,8)</f>
        <v>71161774</v>
      </c>
      <c r="E598" t="s">
        <v>164</v>
      </c>
      <c r="F598">
        <v>2007</v>
      </c>
      <c r="G598" t="s">
        <v>13</v>
      </c>
      <c r="H598" s="1" t="s">
        <v>34</v>
      </c>
    </row>
    <row r="599" spans="1:19">
      <c r="A599" t="s">
        <v>612</v>
      </c>
      <c r="B599" t="s">
        <v>712</v>
      </c>
      <c r="C599" t="s">
        <v>265</v>
      </c>
      <c r="D599" t="str">
        <f>MID(Tabla3[[#This Row],[NUMERO DE SERIE]],10,8)</f>
        <v>71091336</v>
      </c>
      <c r="E599" t="s">
        <v>164</v>
      </c>
      <c r="F599">
        <v>2007</v>
      </c>
      <c r="G599" t="s">
        <v>13</v>
      </c>
      <c r="H599" s="1" t="s">
        <v>34</v>
      </c>
    </row>
    <row r="600" spans="1:19">
      <c r="A600" t="s">
        <v>612</v>
      </c>
      <c r="B600" t="s">
        <v>712</v>
      </c>
      <c r="C600" t="s">
        <v>266</v>
      </c>
      <c r="D600" t="str">
        <f>MID(Tabla3[[#This Row],[NUMERO DE SERIE]],10,8)</f>
        <v>71018959</v>
      </c>
      <c r="E600" t="s">
        <v>164</v>
      </c>
      <c r="F600">
        <v>2007</v>
      </c>
      <c r="G600" t="s">
        <v>13</v>
      </c>
      <c r="H600" s="1" t="s">
        <v>34</v>
      </c>
    </row>
    <row r="601" spans="1:19">
      <c r="A601" t="s">
        <v>612</v>
      </c>
      <c r="B601" t="s">
        <v>712</v>
      </c>
      <c r="C601" t="s">
        <v>254</v>
      </c>
      <c r="D601" t="str">
        <f>MID(Tabla3[[#This Row],[NUMERO DE SERIE]],10,8)</f>
        <v>71057082</v>
      </c>
      <c r="E601" t="s">
        <v>164</v>
      </c>
      <c r="F601">
        <v>2007</v>
      </c>
      <c r="G601" t="s">
        <v>13</v>
      </c>
      <c r="H601" s="1" t="s">
        <v>34</v>
      </c>
    </row>
    <row r="602" spans="1:19">
      <c r="A602" t="s">
        <v>612</v>
      </c>
      <c r="B602" t="s">
        <v>712</v>
      </c>
      <c r="C602" t="s">
        <v>256</v>
      </c>
      <c r="D602" t="str">
        <f>MID(Tabla3[[#This Row],[NUMERO DE SERIE]],10,8)</f>
        <v>71058593</v>
      </c>
      <c r="E602" t="s">
        <v>164</v>
      </c>
      <c r="F602">
        <v>2007</v>
      </c>
      <c r="G602" t="s">
        <v>13</v>
      </c>
      <c r="H602" s="1" t="s">
        <v>34</v>
      </c>
    </row>
    <row r="603" spans="1:19">
      <c r="A603" t="s">
        <v>612</v>
      </c>
      <c r="B603" t="s">
        <v>712</v>
      </c>
      <c r="C603" t="s">
        <v>286</v>
      </c>
      <c r="D603" t="str">
        <f>MID(Tabla3[[#This Row],[NUMERO DE SERIE]],10,8)</f>
        <v>71178788</v>
      </c>
      <c r="E603" t="s">
        <v>164</v>
      </c>
      <c r="F603">
        <v>2007</v>
      </c>
      <c r="G603" t="s">
        <v>13</v>
      </c>
      <c r="H603" s="1" t="s">
        <v>34</v>
      </c>
    </row>
    <row r="604" spans="1:19">
      <c r="A604" t="s">
        <v>612</v>
      </c>
      <c r="B604" t="s">
        <v>712</v>
      </c>
      <c r="C604" t="s">
        <v>292</v>
      </c>
      <c r="D604" t="str">
        <f>MID(Tabla3[[#This Row],[NUMERO DE SERIE]],10,8)</f>
        <v>71110213</v>
      </c>
      <c r="E604" t="s">
        <v>164</v>
      </c>
      <c r="F604">
        <v>2007</v>
      </c>
      <c r="G604" t="s">
        <v>13</v>
      </c>
      <c r="H604" s="1" t="s">
        <v>34</v>
      </c>
    </row>
    <row r="605" spans="1:19">
      <c r="A605" t="s">
        <v>612</v>
      </c>
      <c r="B605" t="s">
        <v>712</v>
      </c>
      <c r="C605" t="s">
        <v>271</v>
      </c>
      <c r="D605" t="str">
        <f>MID(Tabla3[[#This Row],[NUMERO DE SERIE]],10,8)</f>
        <v>71186410</v>
      </c>
      <c r="E605" t="s">
        <v>164</v>
      </c>
      <c r="F605">
        <v>2007</v>
      </c>
      <c r="G605" t="s">
        <v>13</v>
      </c>
      <c r="H605" s="1" t="s">
        <v>34</v>
      </c>
    </row>
    <row r="606" spans="1:19">
      <c r="A606" t="s">
        <v>612</v>
      </c>
      <c r="B606" t="s">
        <v>712</v>
      </c>
      <c r="C606" t="s">
        <v>275</v>
      </c>
      <c r="D606" t="str">
        <f>MID(Tabla3[[#This Row],[NUMERO DE SERIE]],10,8)</f>
        <v>71156591</v>
      </c>
      <c r="E606" t="s">
        <v>164</v>
      </c>
      <c r="F606">
        <v>2007</v>
      </c>
      <c r="G606" t="s">
        <v>13</v>
      </c>
      <c r="H606" s="1" t="s">
        <v>34</v>
      </c>
    </row>
    <row r="607" spans="1:19">
      <c r="A607" t="s">
        <v>612</v>
      </c>
      <c r="B607" t="s">
        <v>712</v>
      </c>
      <c r="C607" t="s">
        <v>259</v>
      </c>
      <c r="D607" t="str">
        <f>MID(Tabla3[[#This Row],[NUMERO DE SERIE]],10,8)</f>
        <v>71074085</v>
      </c>
      <c r="E607" t="s">
        <v>164</v>
      </c>
      <c r="F607">
        <v>2007</v>
      </c>
      <c r="G607" t="s">
        <v>13</v>
      </c>
      <c r="H607" s="1" t="s">
        <v>34</v>
      </c>
    </row>
    <row r="608" spans="1:19">
      <c r="A608" t="s">
        <v>612</v>
      </c>
      <c r="B608" t="s">
        <v>712</v>
      </c>
      <c r="C608" t="s">
        <v>270</v>
      </c>
      <c r="D608" t="str">
        <f>MID(Tabla3[[#This Row],[NUMERO DE SERIE]],10,8)</f>
        <v>74002279</v>
      </c>
      <c r="E608" t="s">
        <v>164</v>
      </c>
      <c r="F608">
        <v>2007</v>
      </c>
      <c r="G608" t="s">
        <v>13</v>
      </c>
      <c r="H608" s="1" t="s">
        <v>34</v>
      </c>
    </row>
    <row r="609" spans="1:19">
      <c r="A609" t="s">
        <v>612</v>
      </c>
      <c r="B609" t="s">
        <v>712</v>
      </c>
      <c r="C609" t="s">
        <v>248</v>
      </c>
      <c r="D609" t="str">
        <f>MID(Tabla3[[#This Row],[NUMERO DE SERIE]],10,8)</f>
        <v>71171107</v>
      </c>
      <c r="E609" t="s">
        <v>164</v>
      </c>
      <c r="F609">
        <v>2007</v>
      </c>
      <c r="G609" t="s">
        <v>13</v>
      </c>
      <c r="H609" s="1" t="s">
        <v>34</v>
      </c>
    </row>
    <row r="610" spans="1:19">
      <c r="A610" t="s">
        <v>612</v>
      </c>
      <c r="B610" t="s">
        <v>712</v>
      </c>
      <c r="C610" t="s">
        <v>264</v>
      </c>
      <c r="D610" t="str">
        <f>MID(Tabla3[[#This Row],[NUMERO DE SERIE]],10,8)</f>
        <v>71058987</v>
      </c>
      <c r="E610" t="s">
        <v>164</v>
      </c>
      <c r="F610">
        <v>2007</v>
      </c>
      <c r="G610" t="s">
        <v>13</v>
      </c>
      <c r="H610" s="1" t="s">
        <v>34</v>
      </c>
    </row>
    <row r="611" spans="1:19">
      <c r="A611" t="s">
        <v>612</v>
      </c>
      <c r="B611" t="s">
        <v>712</v>
      </c>
      <c r="C611" t="s">
        <v>290</v>
      </c>
      <c r="D611" t="str">
        <f>MID(Tabla3[[#This Row],[NUMERO DE SERIE]],10,8)</f>
        <v>71078953</v>
      </c>
      <c r="E611" t="s">
        <v>164</v>
      </c>
      <c r="F611">
        <v>2007</v>
      </c>
      <c r="G611" t="s">
        <v>13</v>
      </c>
      <c r="H611" s="1" t="s">
        <v>34</v>
      </c>
    </row>
    <row r="612" spans="1:19">
      <c r="A612" t="s">
        <v>612</v>
      </c>
      <c r="B612" t="s">
        <v>712</v>
      </c>
      <c r="C612" t="s">
        <v>258</v>
      </c>
      <c r="D612" t="str">
        <f>MID(Tabla3[[#This Row],[NUMERO DE SERIE]],10,8)</f>
        <v>71087148</v>
      </c>
      <c r="E612" t="s">
        <v>164</v>
      </c>
      <c r="F612">
        <v>2007</v>
      </c>
      <c r="G612" t="s">
        <v>13</v>
      </c>
      <c r="H612" s="1" t="s">
        <v>34</v>
      </c>
    </row>
    <row r="613" spans="1:19">
      <c r="A613" t="s">
        <v>612</v>
      </c>
      <c r="B613" t="s">
        <v>712</v>
      </c>
      <c r="C613" t="s">
        <v>724</v>
      </c>
      <c r="D613" t="str">
        <f>MID(Tabla3[[#This Row],[NUMERO DE SERIE]],10,8)</f>
        <v>71024877</v>
      </c>
      <c r="E613" t="s">
        <v>164</v>
      </c>
      <c r="F613">
        <v>2007</v>
      </c>
      <c r="G613" t="s">
        <v>13</v>
      </c>
      <c r="H613" s="1" t="s">
        <v>34</v>
      </c>
    </row>
    <row r="614" spans="1:19">
      <c r="A614" t="s">
        <v>612</v>
      </c>
      <c r="B614" t="s">
        <v>712</v>
      </c>
      <c r="C614" t="s">
        <v>272</v>
      </c>
      <c r="D614" t="str">
        <f>MID(Tabla3[[#This Row],[NUMERO DE SERIE]],10,8)</f>
        <v>71082372</v>
      </c>
      <c r="E614" t="s">
        <v>164</v>
      </c>
      <c r="F614">
        <v>2007</v>
      </c>
      <c r="G614" t="s">
        <v>13</v>
      </c>
      <c r="H614" s="1" t="s">
        <v>34</v>
      </c>
    </row>
    <row r="615" spans="1:19">
      <c r="A615" t="s">
        <v>612</v>
      </c>
      <c r="B615" t="s">
        <v>712</v>
      </c>
      <c r="C615" t="s">
        <v>273</v>
      </c>
      <c r="D615" t="str">
        <f>MID(Tabla3[[#This Row],[NUMERO DE SERIE]],10,8)</f>
        <v>71118495</v>
      </c>
      <c r="E615" t="s">
        <v>164</v>
      </c>
      <c r="F615">
        <v>2007</v>
      </c>
      <c r="G615" t="s">
        <v>13</v>
      </c>
      <c r="H615" s="1" t="s">
        <v>34</v>
      </c>
    </row>
    <row r="616" spans="1:19">
      <c r="A616" t="s">
        <v>612</v>
      </c>
      <c r="B616" t="s">
        <v>712</v>
      </c>
      <c r="C616" t="s">
        <v>267</v>
      </c>
      <c r="D616" t="str">
        <f>MID(Tabla3[[#This Row],[NUMERO DE SERIE]],10,8)</f>
        <v>71057595</v>
      </c>
      <c r="E616" t="s">
        <v>164</v>
      </c>
      <c r="F616">
        <v>2007</v>
      </c>
      <c r="G616" t="s">
        <v>13</v>
      </c>
      <c r="H616" s="1" t="s">
        <v>34</v>
      </c>
    </row>
    <row r="617" spans="1:19">
      <c r="A617" t="s">
        <v>612</v>
      </c>
      <c r="B617" t="s">
        <v>712</v>
      </c>
      <c r="C617" t="s">
        <v>274</v>
      </c>
      <c r="D617" t="str">
        <f>MID(Tabla3[[#This Row],[NUMERO DE SERIE]],10,8)</f>
        <v>71056348</v>
      </c>
      <c r="E617" t="s">
        <v>164</v>
      </c>
      <c r="F617">
        <v>2007</v>
      </c>
      <c r="G617" t="s">
        <v>13</v>
      </c>
      <c r="H617" s="1" t="s">
        <v>34</v>
      </c>
    </row>
    <row r="618" spans="1:19">
      <c r="A618" t="s">
        <v>612</v>
      </c>
      <c r="B618" t="s">
        <v>712</v>
      </c>
      <c r="C618" t="s">
        <v>260</v>
      </c>
      <c r="D618" t="str">
        <f>MID(Tabla3[[#This Row],[NUMERO DE SERIE]],10,8)</f>
        <v>71071663</v>
      </c>
      <c r="E618" t="s">
        <v>164</v>
      </c>
      <c r="F618">
        <v>2007</v>
      </c>
      <c r="G618" t="s">
        <v>13</v>
      </c>
      <c r="H618" s="1" t="s">
        <v>9</v>
      </c>
      <c r="I618" s="13" t="s">
        <v>98</v>
      </c>
      <c r="J618" s="1" t="s">
        <v>612</v>
      </c>
      <c r="K618" s="13">
        <v>2022</v>
      </c>
      <c r="L618" s="1" t="s">
        <v>74</v>
      </c>
      <c r="M618" s="15">
        <v>44924</v>
      </c>
      <c r="Q618" t="s">
        <v>20</v>
      </c>
      <c r="R618" t="s">
        <v>60</v>
      </c>
      <c r="S618" t="s">
        <v>680</v>
      </c>
    </row>
    <row r="619" spans="1:19">
      <c r="A619" t="s">
        <v>612</v>
      </c>
      <c r="B619" t="s">
        <v>712</v>
      </c>
      <c r="C619" t="s">
        <v>263</v>
      </c>
      <c r="D619" t="str">
        <f>MID(Tabla3[[#This Row],[NUMERO DE SERIE]],10,8)</f>
        <v>71148578</v>
      </c>
      <c r="E619" t="s">
        <v>164</v>
      </c>
      <c r="F619">
        <v>2007</v>
      </c>
      <c r="G619" t="s">
        <v>13</v>
      </c>
      <c r="H619" s="1" t="s">
        <v>9</v>
      </c>
      <c r="J619" s="1" t="s">
        <v>612</v>
      </c>
      <c r="K619" s="13">
        <v>2022</v>
      </c>
      <c r="L619" s="1" t="s">
        <v>72</v>
      </c>
      <c r="M619" s="15">
        <v>44924</v>
      </c>
      <c r="N619" t="s">
        <v>14</v>
      </c>
      <c r="Q619" t="s">
        <v>20</v>
      </c>
      <c r="R619" t="s">
        <v>61</v>
      </c>
      <c r="S619" t="s">
        <v>725</v>
      </c>
    </row>
    <row r="620" spans="1:19">
      <c r="A620" t="s">
        <v>612</v>
      </c>
      <c r="B620" t="s">
        <v>712</v>
      </c>
      <c r="C620" t="s">
        <v>251</v>
      </c>
      <c r="D620" t="str">
        <f>MID(Tabla3[[#This Row],[NUMERO DE SERIE]],10,8)</f>
        <v>71030499</v>
      </c>
      <c r="E620" t="s">
        <v>164</v>
      </c>
      <c r="F620">
        <v>2007</v>
      </c>
      <c r="G620" t="s">
        <v>13</v>
      </c>
      <c r="H620" s="1" t="s">
        <v>34</v>
      </c>
    </row>
    <row r="621" spans="1:19">
      <c r="A621" t="s">
        <v>612</v>
      </c>
      <c r="B621" t="s">
        <v>712</v>
      </c>
      <c r="C621" t="s">
        <v>294</v>
      </c>
      <c r="D621" t="str">
        <f>MID(Tabla3[[#This Row],[NUMERO DE SERIE]],10,8)</f>
        <v>71109244</v>
      </c>
      <c r="E621" t="s">
        <v>164</v>
      </c>
      <c r="F621">
        <v>2007</v>
      </c>
      <c r="G621" t="s">
        <v>13</v>
      </c>
      <c r="H621" s="1" t="s">
        <v>9</v>
      </c>
      <c r="I621" s="13" t="s">
        <v>98</v>
      </c>
      <c r="J621" s="1" t="s">
        <v>612</v>
      </c>
      <c r="K621" s="13">
        <v>2022</v>
      </c>
      <c r="L621" s="1" t="s">
        <v>73</v>
      </c>
      <c r="M621" s="15">
        <v>44924</v>
      </c>
      <c r="N621" t="s">
        <v>14</v>
      </c>
      <c r="Q621" t="s">
        <v>20</v>
      </c>
      <c r="R621" t="s">
        <v>16</v>
      </c>
      <c r="S621" t="s">
        <v>168</v>
      </c>
    </row>
    <row r="622" spans="1:19">
      <c r="A622" t="s">
        <v>612</v>
      </c>
      <c r="B622" t="s">
        <v>712</v>
      </c>
      <c r="C622" t="s">
        <v>257</v>
      </c>
      <c r="D622" t="str">
        <f>MID(Tabla3[[#This Row],[NUMERO DE SERIE]],10,8)</f>
        <v>71089439</v>
      </c>
      <c r="E622" t="s">
        <v>164</v>
      </c>
      <c r="F622">
        <v>2007</v>
      </c>
      <c r="G622" t="s">
        <v>13</v>
      </c>
      <c r="H622" s="1" t="s">
        <v>34</v>
      </c>
    </row>
    <row r="623" spans="1:19">
      <c r="A623" t="s">
        <v>612</v>
      </c>
      <c r="B623" t="s">
        <v>712</v>
      </c>
      <c r="C623" t="s">
        <v>287</v>
      </c>
      <c r="D623" t="str">
        <f>MID(Tabla3[[#This Row],[NUMERO DE SERIE]],10,8)</f>
        <v>71107639</v>
      </c>
      <c r="E623" t="s">
        <v>164</v>
      </c>
      <c r="F623">
        <v>2007</v>
      </c>
      <c r="G623" t="s">
        <v>13</v>
      </c>
      <c r="H623" s="1" t="s">
        <v>34</v>
      </c>
    </row>
    <row r="624" spans="1:19">
      <c r="A624" t="s">
        <v>612</v>
      </c>
      <c r="B624" t="s">
        <v>712</v>
      </c>
      <c r="C624" t="s">
        <v>255</v>
      </c>
      <c r="D624" t="str">
        <f>MID(Tabla3[[#This Row],[NUMERO DE SERIE]],10,8)</f>
        <v>71094920</v>
      </c>
      <c r="E624" t="s">
        <v>164</v>
      </c>
      <c r="F624">
        <v>2007</v>
      </c>
      <c r="G624" t="s">
        <v>13</v>
      </c>
      <c r="H624" s="1" t="s">
        <v>34</v>
      </c>
    </row>
    <row r="625" spans="1:19">
      <c r="A625" t="s">
        <v>612</v>
      </c>
      <c r="B625" t="s">
        <v>712</v>
      </c>
      <c r="C625" t="s">
        <v>726</v>
      </c>
      <c r="D625" t="str">
        <f>MID(Tabla3[[#This Row],[NUMERO DE SERIE]],10,8)</f>
        <v>74001151</v>
      </c>
      <c r="E625" t="s">
        <v>164</v>
      </c>
      <c r="F625">
        <v>2007</v>
      </c>
      <c r="G625" t="s">
        <v>13</v>
      </c>
      <c r="H625" s="1" t="s">
        <v>17</v>
      </c>
      <c r="I625" s="13" t="s">
        <v>98</v>
      </c>
      <c r="J625" s="1" t="s">
        <v>612</v>
      </c>
      <c r="K625" s="13">
        <v>2022</v>
      </c>
      <c r="L625" s="1" t="s">
        <v>74</v>
      </c>
      <c r="M625" s="15">
        <v>44924</v>
      </c>
      <c r="Q625" t="s">
        <v>15</v>
      </c>
      <c r="R625" t="s">
        <v>60</v>
      </c>
      <c r="S625" t="s">
        <v>715</v>
      </c>
    </row>
    <row r="626" spans="1:19">
      <c r="A626" t="s">
        <v>612</v>
      </c>
      <c r="B626" t="s">
        <v>712</v>
      </c>
      <c r="C626" t="s">
        <v>253</v>
      </c>
      <c r="D626" t="str">
        <f>MID(Tabla3[[#This Row],[NUMERO DE SERIE]],10,8)</f>
        <v>71008269</v>
      </c>
      <c r="E626" t="s">
        <v>164</v>
      </c>
      <c r="F626">
        <v>2007</v>
      </c>
      <c r="G626" t="s">
        <v>13</v>
      </c>
      <c r="H626" s="1" t="s">
        <v>34</v>
      </c>
    </row>
    <row r="627" spans="1:19">
      <c r="A627" t="s">
        <v>612</v>
      </c>
      <c r="B627" t="s">
        <v>712</v>
      </c>
      <c r="C627" t="s">
        <v>295</v>
      </c>
      <c r="D627" t="str">
        <f>MID(Tabla3[[#This Row],[NUMERO DE SERIE]],10,8)</f>
        <v>71165799</v>
      </c>
      <c r="E627" t="s">
        <v>164</v>
      </c>
      <c r="F627">
        <v>2007</v>
      </c>
      <c r="G627" t="s">
        <v>13</v>
      </c>
      <c r="H627" s="1" t="s">
        <v>34</v>
      </c>
    </row>
    <row r="628" spans="1:19">
      <c r="A628" t="s">
        <v>612</v>
      </c>
      <c r="B628" t="s">
        <v>712</v>
      </c>
      <c r="C628" t="s">
        <v>727</v>
      </c>
      <c r="D628" t="str">
        <f>MID(Tabla3[[#This Row],[NUMERO DE SERIE]],10,8)</f>
        <v>71075951</v>
      </c>
      <c r="E628" t="s">
        <v>164</v>
      </c>
      <c r="F628">
        <v>2007</v>
      </c>
      <c r="G628" t="s">
        <v>13</v>
      </c>
      <c r="H628" s="1" t="s">
        <v>34</v>
      </c>
    </row>
    <row r="629" spans="1:19">
      <c r="A629" t="s">
        <v>612</v>
      </c>
      <c r="B629" t="s">
        <v>712</v>
      </c>
      <c r="C629" t="s">
        <v>231</v>
      </c>
      <c r="D629" t="str">
        <f>MID(Tabla3[[#This Row],[NUMERO DE SERIE]],10,8)</f>
        <v>75080222</v>
      </c>
      <c r="E629" t="s">
        <v>156</v>
      </c>
      <c r="F629">
        <v>2007</v>
      </c>
      <c r="G629" t="s">
        <v>13</v>
      </c>
      <c r="H629" s="1" t="s">
        <v>34</v>
      </c>
    </row>
    <row r="630" spans="1:19">
      <c r="A630" t="s">
        <v>612</v>
      </c>
      <c r="B630" t="s">
        <v>712</v>
      </c>
      <c r="C630" t="s">
        <v>229</v>
      </c>
      <c r="D630" t="str">
        <f>MID(Tabla3[[#This Row],[NUMERO DE SERIE]],10,8)</f>
        <v>75096665</v>
      </c>
      <c r="E630" t="s">
        <v>156</v>
      </c>
      <c r="F630">
        <v>2007</v>
      </c>
      <c r="G630" t="s">
        <v>13</v>
      </c>
      <c r="H630" s="1" t="s">
        <v>34</v>
      </c>
    </row>
    <row r="631" spans="1:19">
      <c r="A631" t="s">
        <v>612</v>
      </c>
      <c r="B631" t="s">
        <v>712</v>
      </c>
      <c r="C631" t="s">
        <v>232</v>
      </c>
      <c r="D631" t="str">
        <f>MID(Tabla3[[#This Row],[NUMERO DE SERIE]],10,8)</f>
        <v>75105808</v>
      </c>
      <c r="E631" t="s">
        <v>156</v>
      </c>
      <c r="F631">
        <v>2007</v>
      </c>
      <c r="G631" t="s">
        <v>13</v>
      </c>
      <c r="H631" s="1" t="s">
        <v>34</v>
      </c>
    </row>
    <row r="632" spans="1:19">
      <c r="A632" t="s">
        <v>612</v>
      </c>
      <c r="B632" t="s">
        <v>712</v>
      </c>
      <c r="C632" t="s">
        <v>728</v>
      </c>
      <c r="D632" t="str">
        <f>MID(Tabla3[[#This Row],[NUMERO DE SERIE]],10,8)</f>
        <v>75131185</v>
      </c>
      <c r="E632" t="s">
        <v>156</v>
      </c>
      <c r="F632">
        <v>2007</v>
      </c>
      <c r="G632" t="s">
        <v>13</v>
      </c>
      <c r="H632" s="1" t="s">
        <v>34</v>
      </c>
    </row>
    <row r="633" spans="1:19">
      <c r="A633" t="s">
        <v>612</v>
      </c>
      <c r="B633" t="s">
        <v>712</v>
      </c>
      <c r="C633" t="s">
        <v>249</v>
      </c>
      <c r="D633" t="str">
        <f>MID(Tabla3[[#This Row],[NUMERO DE SERIE]],10,8)</f>
        <v>71115858</v>
      </c>
      <c r="E633" t="s">
        <v>164</v>
      </c>
      <c r="F633">
        <v>2007</v>
      </c>
      <c r="G633" t="s">
        <v>13</v>
      </c>
      <c r="H633" s="1" t="s">
        <v>34</v>
      </c>
    </row>
    <row r="634" spans="1:19" ht="43.5">
      <c r="A634" t="s">
        <v>612</v>
      </c>
      <c r="B634" t="s">
        <v>712</v>
      </c>
      <c r="C634" t="s">
        <v>729</v>
      </c>
      <c r="D634" t="str">
        <f>MID(Tabla3[[#This Row],[NUMERO DE SERIE]],10,8)</f>
        <v>71052206</v>
      </c>
      <c r="E634" t="s">
        <v>164</v>
      </c>
      <c r="F634">
        <v>2007</v>
      </c>
      <c r="G634" s="1" t="s">
        <v>19</v>
      </c>
      <c r="H634" s="1" t="s">
        <v>19</v>
      </c>
    </row>
    <row r="635" spans="1:19" ht="43.5">
      <c r="A635" t="s">
        <v>612</v>
      </c>
      <c r="B635" t="s">
        <v>712</v>
      </c>
      <c r="C635" t="s">
        <v>730</v>
      </c>
      <c r="D635" t="str">
        <f>MID(Tabla3[[#This Row],[NUMERO DE SERIE]],10,8)</f>
        <v>71160809</v>
      </c>
      <c r="E635" t="s">
        <v>164</v>
      </c>
      <c r="F635">
        <v>2007</v>
      </c>
      <c r="G635" s="1" t="s">
        <v>19</v>
      </c>
      <c r="H635" s="1" t="s">
        <v>19</v>
      </c>
    </row>
    <row r="636" spans="1:19" ht="29.1">
      <c r="A636" t="s">
        <v>612</v>
      </c>
      <c r="B636" t="s">
        <v>712</v>
      </c>
      <c r="C636" t="s">
        <v>731</v>
      </c>
      <c r="D636" t="str">
        <f>MID(Tabla3[[#This Row],[NUMERO DE SERIE]],10,8)</f>
        <v>71088018</v>
      </c>
      <c r="E636" t="s">
        <v>164</v>
      </c>
      <c r="F636">
        <v>2007</v>
      </c>
      <c r="G636" t="s">
        <v>19</v>
      </c>
      <c r="H636" s="1" t="s">
        <v>19</v>
      </c>
    </row>
    <row r="637" spans="1:19">
      <c r="A637" t="s">
        <v>612</v>
      </c>
      <c r="B637" t="s">
        <v>712</v>
      </c>
      <c r="C637" t="s">
        <v>252</v>
      </c>
      <c r="D637" t="str">
        <f>MID(Tabla3[[#This Row],[NUMERO DE SERIE]],10,8)</f>
        <v>71125251</v>
      </c>
      <c r="E637" t="s">
        <v>164</v>
      </c>
      <c r="F637">
        <v>2007</v>
      </c>
      <c r="G637" t="s">
        <v>13</v>
      </c>
      <c r="H637" s="1" t="s">
        <v>34</v>
      </c>
    </row>
    <row r="638" spans="1:19">
      <c r="A638" t="s">
        <v>612</v>
      </c>
      <c r="B638" t="s">
        <v>712</v>
      </c>
      <c r="C638" t="s">
        <v>268</v>
      </c>
      <c r="D638" t="str">
        <f>MID(Tabla3[[#This Row],[NUMERO DE SERIE]],10,8)</f>
        <v>71094721</v>
      </c>
      <c r="E638" t="s">
        <v>164</v>
      </c>
      <c r="F638">
        <v>2007</v>
      </c>
      <c r="G638" t="s">
        <v>13</v>
      </c>
      <c r="H638" s="1" t="s">
        <v>34</v>
      </c>
    </row>
    <row r="639" spans="1:19">
      <c r="A639" t="s">
        <v>612</v>
      </c>
      <c r="B639" t="s">
        <v>712</v>
      </c>
      <c r="C639" t="s">
        <v>247</v>
      </c>
      <c r="D639" t="str">
        <f>MID(Tabla3[[#This Row],[NUMERO DE SERIE]],10,8)</f>
        <v>71052215</v>
      </c>
      <c r="E639" t="s">
        <v>164</v>
      </c>
      <c r="F639">
        <v>2007</v>
      </c>
      <c r="G639" t="s">
        <v>13</v>
      </c>
      <c r="H639" s="1" t="s">
        <v>34</v>
      </c>
    </row>
    <row r="640" spans="1:19">
      <c r="A640" t="s">
        <v>612</v>
      </c>
      <c r="B640" t="s">
        <v>712</v>
      </c>
      <c r="C640" t="s">
        <v>262</v>
      </c>
      <c r="D640" t="str">
        <f>MID(Tabla3[[#This Row],[NUMERO DE SERIE]],10,8)</f>
        <v>71141219</v>
      </c>
      <c r="E640" t="s">
        <v>164</v>
      </c>
      <c r="F640">
        <v>2007</v>
      </c>
      <c r="G640" t="s">
        <v>13</v>
      </c>
      <c r="H640" s="1" t="s">
        <v>34</v>
      </c>
    </row>
    <row r="641" spans="1:8">
      <c r="A641" t="s">
        <v>612</v>
      </c>
      <c r="B641" t="s">
        <v>712</v>
      </c>
      <c r="C641" t="s">
        <v>297</v>
      </c>
      <c r="D641" t="str">
        <f>MID(Tabla3[[#This Row],[NUMERO DE SERIE]],10,8)</f>
        <v>65020569</v>
      </c>
      <c r="E641" t="s">
        <v>156</v>
      </c>
      <c r="F641">
        <v>2006</v>
      </c>
      <c r="G641" t="s">
        <v>13</v>
      </c>
      <c r="H641" s="1" t="s">
        <v>34</v>
      </c>
    </row>
    <row r="642" spans="1:8">
      <c r="A642" t="s">
        <v>612</v>
      </c>
      <c r="B642" t="s">
        <v>712</v>
      </c>
      <c r="C642" t="s">
        <v>296</v>
      </c>
      <c r="D642" t="str">
        <f>MID(Tabla3[[#This Row],[NUMERO DE SERIE]],10,8)</f>
        <v>65023557</v>
      </c>
      <c r="E642" t="s">
        <v>156</v>
      </c>
      <c r="F642">
        <v>2006</v>
      </c>
      <c r="G642" t="s">
        <v>13</v>
      </c>
      <c r="H642" s="1" t="s">
        <v>34</v>
      </c>
    </row>
    <row r="643" spans="1:8">
      <c r="A643" t="s">
        <v>612</v>
      </c>
      <c r="B643" t="s">
        <v>712</v>
      </c>
      <c r="C643" t="s">
        <v>732</v>
      </c>
      <c r="D643" t="str">
        <f>MID(Tabla3[[#This Row],[NUMERO DE SERIE]],10,8)</f>
        <v>AC253819</v>
      </c>
      <c r="E643" t="s">
        <v>300</v>
      </c>
      <c r="F643">
        <v>2010</v>
      </c>
      <c r="G643" t="s">
        <v>13</v>
      </c>
      <c r="H643" s="1" t="s">
        <v>34</v>
      </c>
    </row>
    <row r="644" spans="1:8">
      <c r="A644" t="s">
        <v>612</v>
      </c>
      <c r="B644" t="s">
        <v>712</v>
      </c>
      <c r="C644" t="s">
        <v>733</v>
      </c>
      <c r="D644" t="str">
        <f>MID(Tabla3[[#This Row],[NUMERO DE SERIE]],10,8)</f>
        <v>AC400885</v>
      </c>
      <c r="E644" t="s">
        <v>300</v>
      </c>
      <c r="F644">
        <v>2010</v>
      </c>
      <c r="G644" t="s">
        <v>13</v>
      </c>
      <c r="H644" s="1" t="s">
        <v>34</v>
      </c>
    </row>
    <row r="645" spans="1:8">
      <c r="A645" t="s">
        <v>612</v>
      </c>
      <c r="B645" t="s">
        <v>712</v>
      </c>
      <c r="C645" t="s">
        <v>734</v>
      </c>
      <c r="D645" t="str">
        <f>MID(Tabla3[[#This Row],[NUMERO DE SERIE]],10,8)</f>
        <v>AC347216</v>
      </c>
      <c r="E645" t="s">
        <v>300</v>
      </c>
      <c r="F645">
        <v>2010</v>
      </c>
      <c r="G645" t="s">
        <v>13</v>
      </c>
      <c r="H645" s="1" t="s">
        <v>34</v>
      </c>
    </row>
    <row r="646" spans="1:8">
      <c r="A646" t="s">
        <v>612</v>
      </c>
      <c r="B646" t="s">
        <v>712</v>
      </c>
      <c r="C646" t="s">
        <v>735</v>
      </c>
      <c r="D646" t="str">
        <f>MID(Tabla3[[#This Row],[NUMERO DE SERIE]],10,8)</f>
        <v>AC324270</v>
      </c>
      <c r="E646" t="s">
        <v>300</v>
      </c>
      <c r="F646">
        <v>2010</v>
      </c>
      <c r="G646" t="s">
        <v>13</v>
      </c>
      <c r="H646" s="1" t="s">
        <v>34</v>
      </c>
    </row>
    <row r="647" spans="1:8">
      <c r="A647" t="s">
        <v>612</v>
      </c>
      <c r="B647" t="s">
        <v>712</v>
      </c>
      <c r="C647" t="s">
        <v>736</v>
      </c>
      <c r="D647" t="str">
        <f>MID(Tabla3[[#This Row],[NUMERO DE SERIE]],10,8)</f>
        <v>AC236653</v>
      </c>
      <c r="E647" t="s">
        <v>300</v>
      </c>
      <c r="F647">
        <v>2010</v>
      </c>
      <c r="G647" t="s">
        <v>13</v>
      </c>
      <c r="H647" s="1" t="s">
        <v>34</v>
      </c>
    </row>
    <row r="648" spans="1:8">
      <c r="A648" t="s">
        <v>612</v>
      </c>
      <c r="B648" t="s">
        <v>712</v>
      </c>
      <c r="C648" t="s">
        <v>737</v>
      </c>
      <c r="D648" t="str">
        <f>MID(Tabla3[[#This Row],[NUMERO DE SERIE]],10,8)</f>
        <v>AC231006</v>
      </c>
      <c r="E648" t="s">
        <v>300</v>
      </c>
      <c r="F648">
        <v>2010</v>
      </c>
      <c r="G648" t="s">
        <v>13</v>
      </c>
      <c r="H648" s="1" t="s">
        <v>34</v>
      </c>
    </row>
    <row r="649" spans="1:8">
      <c r="A649" t="s">
        <v>612</v>
      </c>
      <c r="B649" t="s">
        <v>712</v>
      </c>
      <c r="C649" t="s">
        <v>738</v>
      </c>
      <c r="D649" t="str">
        <f>MID(Tabla3[[#This Row],[NUMERO DE SERIE]],10,8)</f>
        <v>AC399048</v>
      </c>
      <c r="E649" t="s">
        <v>300</v>
      </c>
      <c r="F649">
        <v>2010</v>
      </c>
      <c r="G649" t="s">
        <v>13</v>
      </c>
      <c r="H649" s="1" t="s">
        <v>34</v>
      </c>
    </row>
    <row r="650" spans="1:8">
      <c r="A650" t="s">
        <v>612</v>
      </c>
      <c r="B650" t="s">
        <v>712</v>
      </c>
      <c r="C650" t="s">
        <v>739</v>
      </c>
      <c r="D650" t="str">
        <f>MID(Tabla3[[#This Row],[NUMERO DE SERIE]],10,8)</f>
        <v>AC209818</v>
      </c>
      <c r="E650" t="s">
        <v>300</v>
      </c>
      <c r="F650">
        <v>2010</v>
      </c>
      <c r="G650" t="s">
        <v>13</v>
      </c>
      <c r="H650" s="1" t="s">
        <v>34</v>
      </c>
    </row>
    <row r="651" spans="1:8">
      <c r="A651" t="s">
        <v>612</v>
      </c>
      <c r="B651" t="s">
        <v>712</v>
      </c>
      <c r="C651" t="s">
        <v>740</v>
      </c>
      <c r="D651" t="str">
        <f>MID(Tabla3[[#This Row],[NUMERO DE SERIE]],10,8)</f>
        <v>AC274455</v>
      </c>
      <c r="E651" t="s">
        <v>300</v>
      </c>
      <c r="F651">
        <v>2010</v>
      </c>
      <c r="G651" t="s">
        <v>13</v>
      </c>
      <c r="H651" s="1" t="s">
        <v>34</v>
      </c>
    </row>
    <row r="652" spans="1:8">
      <c r="A652" t="s">
        <v>612</v>
      </c>
      <c r="B652" t="s">
        <v>712</v>
      </c>
      <c r="C652" t="s">
        <v>741</v>
      </c>
      <c r="D652" t="str">
        <f>MID(Tabla3[[#This Row],[NUMERO DE SERIE]],10,8)</f>
        <v>AC211395</v>
      </c>
      <c r="E652" t="s">
        <v>300</v>
      </c>
      <c r="F652">
        <v>2010</v>
      </c>
      <c r="G652" t="s">
        <v>13</v>
      </c>
      <c r="H652" s="1" t="s">
        <v>34</v>
      </c>
    </row>
    <row r="653" spans="1:8">
      <c r="A653" t="s">
        <v>612</v>
      </c>
      <c r="B653" t="s">
        <v>712</v>
      </c>
      <c r="C653" t="s">
        <v>742</v>
      </c>
      <c r="D653" t="str">
        <f>MID(Tabla3[[#This Row],[NUMERO DE SERIE]],10,8)</f>
        <v>AC325953</v>
      </c>
      <c r="E653" t="s">
        <v>300</v>
      </c>
      <c r="F653">
        <v>2010</v>
      </c>
      <c r="G653" t="s">
        <v>13</v>
      </c>
      <c r="H653" s="1" t="s">
        <v>34</v>
      </c>
    </row>
    <row r="654" spans="1:8">
      <c r="A654" t="s">
        <v>612</v>
      </c>
      <c r="B654" t="s">
        <v>712</v>
      </c>
      <c r="C654" t="s">
        <v>743</v>
      </c>
      <c r="D654" t="str">
        <f>MID(Tabla3[[#This Row],[NUMERO DE SERIE]],10,8)</f>
        <v>AC261748</v>
      </c>
      <c r="E654" t="s">
        <v>300</v>
      </c>
      <c r="F654">
        <v>2010</v>
      </c>
      <c r="G654" t="s">
        <v>13</v>
      </c>
      <c r="H654" s="1" t="s">
        <v>34</v>
      </c>
    </row>
    <row r="655" spans="1:8">
      <c r="A655" t="s">
        <v>612</v>
      </c>
      <c r="B655" t="s">
        <v>712</v>
      </c>
      <c r="C655" t="s">
        <v>744</v>
      </c>
      <c r="D655" t="str">
        <f>MID(Tabla3[[#This Row],[NUMERO DE SERIE]],10,8)</f>
        <v>AC255921</v>
      </c>
      <c r="E655" t="s">
        <v>300</v>
      </c>
      <c r="F655">
        <v>2010</v>
      </c>
      <c r="G655" t="s">
        <v>13</v>
      </c>
      <c r="H655" s="1" t="s">
        <v>34</v>
      </c>
    </row>
    <row r="656" spans="1:8">
      <c r="A656" t="s">
        <v>612</v>
      </c>
      <c r="B656" t="s">
        <v>712</v>
      </c>
      <c r="C656" t="s">
        <v>745</v>
      </c>
      <c r="D656" t="str">
        <f>MID(Tabla3[[#This Row],[NUMERO DE SERIE]],10,8)</f>
        <v>AC403042</v>
      </c>
      <c r="E656" t="s">
        <v>300</v>
      </c>
      <c r="F656">
        <v>2010</v>
      </c>
      <c r="G656" t="s">
        <v>13</v>
      </c>
      <c r="H656" s="1" t="s">
        <v>34</v>
      </c>
    </row>
    <row r="657" spans="1:19">
      <c r="A657" t="s">
        <v>612</v>
      </c>
      <c r="B657" t="s">
        <v>712</v>
      </c>
      <c r="C657" t="s">
        <v>746</v>
      </c>
      <c r="D657" t="str">
        <f>MID(Tabla3[[#This Row],[NUMERO DE SERIE]],10,8)</f>
        <v>AC276791</v>
      </c>
      <c r="E657" t="s">
        <v>300</v>
      </c>
      <c r="F657">
        <v>2010</v>
      </c>
      <c r="G657" t="s">
        <v>13</v>
      </c>
      <c r="H657" s="1" t="s">
        <v>34</v>
      </c>
    </row>
    <row r="658" spans="1:19">
      <c r="A658" t="s">
        <v>612</v>
      </c>
      <c r="B658" t="s">
        <v>712</v>
      </c>
      <c r="C658" t="s">
        <v>747</v>
      </c>
      <c r="D658" t="str">
        <f>MID(Tabla3[[#This Row],[NUMERO DE SERIE]],10,8)</f>
        <v>AC281097</v>
      </c>
      <c r="E658" t="s">
        <v>300</v>
      </c>
      <c r="F658">
        <v>2010</v>
      </c>
      <c r="G658" t="s">
        <v>13</v>
      </c>
      <c r="H658" s="1" t="s">
        <v>34</v>
      </c>
    </row>
    <row r="659" spans="1:19">
      <c r="A659" t="s">
        <v>612</v>
      </c>
      <c r="B659" t="s">
        <v>712</v>
      </c>
      <c r="C659" t="s">
        <v>748</v>
      </c>
      <c r="D659" t="str">
        <f>MID(Tabla3[[#This Row],[NUMERO DE SERIE]],10,8)</f>
        <v>AC346697</v>
      </c>
      <c r="E659" t="s">
        <v>300</v>
      </c>
      <c r="F659">
        <v>2010</v>
      </c>
      <c r="G659" t="s">
        <v>9</v>
      </c>
      <c r="H659" s="1" t="s">
        <v>5</v>
      </c>
      <c r="J659" s="1" t="s">
        <v>612</v>
      </c>
      <c r="K659" s="13">
        <v>2022</v>
      </c>
      <c r="L659" s="1" t="s">
        <v>72</v>
      </c>
      <c r="M659" s="15">
        <v>44924</v>
      </c>
      <c r="N659" t="s">
        <v>14</v>
      </c>
      <c r="Q659" t="s">
        <v>20</v>
      </c>
      <c r="R659" t="s">
        <v>61</v>
      </c>
      <c r="S659" t="s">
        <v>725</v>
      </c>
    </row>
    <row r="660" spans="1:19">
      <c r="A660" t="s">
        <v>612</v>
      </c>
      <c r="B660" t="s">
        <v>712</v>
      </c>
      <c r="C660" t="s">
        <v>749</v>
      </c>
      <c r="D660" t="str">
        <f>MID(Tabla3[[#This Row],[NUMERO DE SERIE]],10,8)</f>
        <v>9C022068</v>
      </c>
      <c r="E660" t="s">
        <v>300</v>
      </c>
      <c r="F660">
        <v>2009</v>
      </c>
      <c r="G660" t="s">
        <v>24</v>
      </c>
      <c r="H660" s="1" t="s">
        <v>5</v>
      </c>
      <c r="J660" s="1" t="s">
        <v>612</v>
      </c>
      <c r="K660" s="13">
        <v>2022</v>
      </c>
      <c r="L660" s="1" t="s">
        <v>73</v>
      </c>
      <c r="M660" s="15">
        <v>44924</v>
      </c>
      <c r="N660" t="s">
        <v>301</v>
      </c>
      <c r="Q660" t="s">
        <v>15</v>
      </c>
      <c r="R660" t="s">
        <v>61</v>
      </c>
      <c r="S660" t="s">
        <v>61</v>
      </c>
    </row>
    <row r="661" spans="1:19">
      <c r="A661" t="s">
        <v>612</v>
      </c>
      <c r="B661" t="s">
        <v>712</v>
      </c>
      <c r="C661" t="s">
        <v>750</v>
      </c>
      <c r="D661" t="str">
        <f>MID(Tabla3[[#This Row],[NUMERO DE SERIE]],10,8)</f>
        <v>86059650</v>
      </c>
      <c r="E661" t="s">
        <v>751</v>
      </c>
      <c r="F661">
        <v>2008</v>
      </c>
      <c r="G661" t="s">
        <v>13</v>
      </c>
      <c r="H661" s="1" t="s">
        <v>34</v>
      </c>
    </row>
    <row r="662" spans="1:19">
      <c r="A662" t="s">
        <v>612</v>
      </c>
      <c r="B662" t="s">
        <v>712</v>
      </c>
      <c r="C662" t="s">
        <v>752</v>
      </c>
      <c r="D662" t="str">
        <f>MID(Tabla3[[#This Row],[NUMERO DE SERIE]],10,8)</f>
        <v>85086197</v>
      </c>
      <c r="E662" t="s">
        <v>751</v>
      </c>
      <c r="F662">
        <v>2008</v>
      </c>
      <c r="G662" t="s">
        <v>13</v>
      </c>
      <c r="H662" s="1" t="s">
        <v>34</v>
      </c>
    </row>
    <row r="663" spans="1:19">
      <c r="A663" t="s">
        <v>612</v>
      </c>
      <c r="B663" t="s">
        <v>712</v>
      </c>
      <c r="C663" t="s">
        <v>753</v>
      </c>
      <c r="D663" t="str">
        <f>MID(Tabla3[[#This Row],[NUMERO DE SERIE]],10,8)</f>
        <v>86064791</v>
      </c>
      <c r="E663" t="s">
        <v>751</v>
      </c>
      <c r="F663">
        <v>2008</v>
      </c>
      <c r="G663" t="s">
        <v>13</v>
      </c>
      <c r="H663" s="1" t="s">
        <v>34</v>
      </c>
    </row>
    <row r="664" spans="1:19">
      <c r="A664" t="s">
        <v>612</v>
      </c>
      <c r="B664" t="s">
        <v>712</v>
      </c>
      <c r="C664" t="s">
        <v>754</v>
      </c>
      <c r="D664" t="str">
        <f>MID(Tabla3[[#This Row],[NUMERO DE SERIE]],10,8)</f>
        <v>85088032</v>
      </c>
      <c r="E664" t="s">
        <v>751</v>
      </c>
      <c r="F664">
        <v>2008</v>
      </c>
      <c r="G664" t="s">
        <v>13</v>
      </c>
      <c r="H664" s="1" t="s">
        <v>34</v>
      </c>
    </row>
    <row r="665" spans="1:19">
      <c r="A665" t="s">
        <v>612</v>
      </c>
      <c r="B665" t="s">
        <v>712</v>
      </c>
      <c r="C665" t="s">
        <v>755</v>
      </c>
      <c r="D665" t="str">
        <f>MID(Tabla3[[#This Row],[NUMERO DE SERIE]],10,8)</f>
        <v>85089988</v>
      </c>
      <c r="E665" t="s">
        <v>751</v>
      </c>
      <c r="F665">
        <v>2008</v>
      </c>
      <c r="G665" t="s">
        <v>13</v>
      </c>
      <c r="H665" s="1" t="s">
        <v>17</v>
      </c>
      <c r="I665" s="13" t="s">
        <v>98</v>
      </c>
      <c r="J665" s="1" t="s">
        <v>612</v>
      </c>
      <c r="K665" s="13">
        <v>2022</v>
      </c>
      <c r="L665" s="1" t="s">
        <v>74</v>
      </c>
      <c r="M665" s="15">
        <v>44924</v>
      </c>
      <c r="Q665" t="s">
        <v>20</v>
      </c>
      <c r="R665" t="s">
        <v>52</v>
      </c>
      <c r="S665" t="s">
        <v>756</v>
      </c>
    </row>
    <row r="666" spans="1:19">
      <c r="A666" t="s">
        <v>612</v>
      </c>
      <c r="B666" t="s">
        <v>712</v>
      </c>
      <c r="C666" t="s">
        <v>757</v>
      </c>
      <c r="D666" t="str">
        <f>MID(Tabla3[[#This Row],[NUMERO DE SERIE]],10,8)</f>
        <v>85099566</v>
      </c>
      <c r="E666" t="s">
        <v>751</v>
      </c>
      <c r="F666">
        <v>2008</v>
      </c>
      <c r="G666" t="s">
        <v>13</v>
      </c>
      <c r="H666" s="1" t="s">
        <v>34</v>
      </c>
    </row>
    <row r="667" spans="1:19">
      <c r="A667" t="s">
        <v>612</v>
      </c>
      <c r="B667" t="s">
        <v>712</v>
      </c>
      <c r="C667" t="s">
        <v>758</v>
      </c>
      <c r="D667" t="str">
        <f>MID(Tabla3[[#This Row],[NUMERO DE SERIE]],10,8)</f>
        <v>85086763</v>
      </c>
      <c r="E667" t="s">
        <v>751</v>
      </c>
      <c r="F667">
        <v>2008</v>
      </c>
      <c r="G667" t="s">
        <v>13</v>
      </c>
      <c r="H667" s="1" t="s">
        <v>34</v>
      </c>
    </row>
    <row r="668" spans="1:19">
      <c r="A668" t="s">
        <v>612</v>
      </c>
      <c r="B668" t="s">
        <v>712</v>
      </c>
      <c r="C668" t="s">
        <v>759</v>
      </c>
      <c r="D668" t="str">
        <f>MID(Tabla3[[#This Row],[NUMERO DE SERIE]],10,8)</f>
        <v>85115199</v>
      </c>
      <c r="E668" t="s">
        <v>751</v>
      </c>
      <c r="F668">
        <v>2008</v>
      </c>
      <c r="G668" t="s">
        <v>13</v>
      </c>
      <c r="H668" s="1" t="s">
        <v>34</v>
      </c>
    </row>
    <row r="669" spans="1:19">
      <c r="A669" t="s">
        <v>612</v>
      </c>
      <c r="B669" t="s">
        <v>712</v>
      </c>
      <c r="C669" t="s">
        <v>760</v>
      </c>
      <c r="D669" t="str">
        <f>MID(Tabla3[[#This Row],[NUMERO DE SERIE]],10,8)</f>
        <v>86062567</v>
      </c>
      <c r="E669" t="s">
        <v>751</v>
      </c>
      <c r="F669">
        <v>2008</v>
      </c>
      <c r="G669" t="s">
        <v>13</v>
      </c>
      <c r="H669" s="1" t="s">
        <v>34</v>
      </c>
    </row>
    <row r="670" spans="1:19">
      <c r="A670" t="s">
        <v>612</v>
      </c>
      <c r="B670" t="s">
        <v>712</v>
      </c>
      <c r="C670" t="s">
        <v>761</v>
      </c>
      <c r="D670" t="str">
        <f>MID(Tabla3[[#This Row],[NUMERO DE SERIE]],10,8)</f>
        <v>85089700</v>
      </c>
      <c r="E670" t="s">
        <v>751</v>
      </c>
      <c r="F670">
        <v>2008</v>
      </c>
      <c r="G670" t="s">
        <v>13</v>
      </c>
      <c r="H670" s="1" t="s">
        <v>9</v>
      </c>
      <c r="I670" s="13" t="s">
        <v>98</v>
      </c>
      <c r="J670" s="1" t="s">
        <v>612</v>
      </c>
      <c r="K670" s="13">
        <v>2022</v>
      </c>
      <c r="L670" s="1" t="s">
        <v>72</v>
      </c>
      <c r="M670" s="15">
        <v>44924</v>
      </c>
      <c r="N670" t="s">
        <v>14</v>
      </c>
      <c r="Q670" t="s">
        <v>15</v>
      </c>
      <c r="R670" t="s">
        <v>46</v>
      </c>
      <c r="S670" t="s">
        <v>762</v>
      </c>
    </row>
    <row r="671" spans="1:19">
      <c r="A671" t="s">
        <v>612</v>
      </c>
      <c r="B671" t="s">
        <v>712</v>
      </c>
      <c r="C671" t="s">
        <v>763</v>
      </c>
      <c r="D671" t="str">
        <f>MID(Tabla3[[#This Row],[NUMERO DE SERIE]],10,8)</f>
        <v>85079046</v>
      </c>
      <c r="E671" t="s">
        <v>751</v>
      </c>
      <c r="F671">
        <v>2008</v>
      </c>
      <c r="G671" t="s">
        <v>13</v>
      </c>
      <c r="H671" s="1" t="s">
        <v>13</v>
      </c>
    </row>
    <row r="672" spans="1:19">
      <c r="A672" t="s">
        <v>612</v>
      </c>
      <c r="B672" t="s">
        <v>712</v>
      </c>
      <c r="C672" t="s">
        <v>764</v>
      </c>
      <c r="D672" t="str">
        <f>MID(Tabla3[[#This Row],[NUMERO DE SERIE]],10,8)</f>
        <v>85084043</v>
      </c>
      <c r="E672" t="s">
        <v>751</v>
      </c>
      <c r="F672">
        <v>2008</v>
      </c>
      <c r="G672" t="s">
        <v>13</v>
      </c>
      <c r="H672" s="1" t="s">
        <v>34</v>
      </c>
    </row>
    <row r="673" spans="1:19">
      <c r="A673" t="s">
        <v>68</v>
      </c>
      <c r="B673" t="s">
        <v>712</v>
      </c>
      <c r="C673" t="s">
        <v>765</v>
      </c>
      <c r="D673" t="str">
        <f>MID(Tabla3[[#This Row],[NUMERO DE SERIE]],10,8)</f>
        <v>85078336</v>
      </c>
      <c r="E673" t="s">
        <v>751</v>
      </c>
      <c r="F673">
        <v>2008</v>
      </c>
      <c r="G673" t="s">
        <v>13</v>
      </c>
      <c r="H673" s="1" t="s">
        <v>9</v>
      </c>
      <c r="I673" s="14">
        <v>43661</v>
      </c>
      <c r="J673" s="12" t="s">
        <v>68</v>
      </c>
      <c r="K673" s="13">
        <v>2023</v>
      </c>
      <c r="L673" s="1" t="s">
        <v>73</v>
      </c>
      <c r="M673" s="15">
        <v>44924</v>
      </c>
      <c r="N673" t="s">
        <v>10</v>
      </c>
      <c r="Q673" t="s">
        <v>11</v>
      </c>
      <c r="R673" t="s">
        <v>40</v>
      </c>
      <c r="S673" t="s">
        <v>677</v>
      </c>
    </row>
    <row r="674" spans="1:19">
      <c r="A674" t="s">
        <v>68</v>
      </c>
      <c r="B674" t="s">
        <v>712</v>
      </c>
      <c r="C674" t="s">
        <v>766</v>
      </c>
      <c r="D674" t="str">
        <f>MID(Tabla3[[#This Row],[NUMERO DE SERIE]],10,8)</f>
        <v>86063831</v>
      </c>
      <c r="E674" t="s">
        <v>751</v>
      </c>
      <c r="F674">
        <v>2008</v>
      </c>
      <c r="G674" t="s">
        <v>13</v>
      </c>
      <c r="H674" s="1" t="s">
        <v>9</v>
      </c>
      <c r="I674" s="13" t="s">
        <v>98</v>
      </c>
      <c r="J674" s="12" t="s">
        <v>68</v>
      </c>
      <c r="K674" s="13">
        <v>2023</v>
      </c>
      <c r="L674" s="1" t="s">
        <v>74</v>
      </c>
      <c r="M674" s="15">
        <v>44924</v>
      </c>
      <c r="Q674" t="s">
        <v>11</v>
      </c>
      <c r="R674" t="s">
        <v>38</v>
      </c>
      <c r="S674" t="s">
        <v>767</v>
      </c>
    </row>
    <row r="675" spans="1:19">
      <c r="A675" t="s">
        <v>612</v>
      </c>
      <c r="B675" t="s">
        <v>712</v>
      </c>
      <c r="C675" t="s">
        <v>768</v>
      </c>
      <c r="D675" t="str">
        <f>MID(Tabla3[[#This Row],[NUMERO DE SERIE]],10,8)</f>
        <v>85100110</v>
      </c>
      <c r="E675" t="s">
        <v>751</v>
      </c>
      <c r="F675">
        <v>2008</v>
      </c>
      <c r="G675" t="s">
        <v>13</v>
      </c>
      <c r="H675" s="1" t="s">
        <v>34</v>
      </c>
    </row>
    <row r="676" spans="1:19" ht="29.1">
      <c r="A676" t="s">
        <v>612</v>
      </c>
      <c r="B676" t="s">
        <v>712</v>
      </c>
      <c r="C676" t="s">
        <v>769</v>
      </c>
      <c r="D676" t="str">
        <f>MID(Tabla3[[#This Row],[NUMERO DE SERIE]],10,8)</f>
        <v>85084578</v>
      </c>
      <c r="E676" t="s">
        <v>751</v>
      </c>
      <c r="F676">
        <v>2008</v>
      </c>
      <c r="G676" t="s">
        <v>19</v>
      </c>
      <c r="H676" s="1" t="s">
        <v>19</v>
      </c>
    </row>
    <row r="677" spans="1:19">
      <c r="A677" t="s">
        <v>612</v>
      </c>
      <c r="B677" t="s">
        <v>712</v>
      </c>
      <c r="C677" t="s">
        <v>770</v>
      </c>
      <c r="D677" t="str">
        <f>MID(Tabla3[[#This Row],[NUMERO DE SERIE]],10,8)</f>
        <v>75039800</v>
      </c>
      <c r="E677" t="s">
        <v>751</v>
      </c>
      <c r="F677">
        <v>2007</v>
      </c>
      <c r="G677" t="s">
        <v>13</v>
      </c>
      <c r="H677" s="1" t="s">
        <v>34</v>
      </c>
    </row>
    <row r="678" spans="1:19">
      <c r="A678" t="s">
        <v>612</v>
      </c>
      <c r="B678" t="s">
        <v>712</v>
      </c>
      <c r="C678" t="s">
        <v>771</v>
      </c>
      <c r="D678" t="str">
        <f>MID(Tabla3[[#This Row],[NUMERO DE SERIE]],10,8)</f>
        <v>75049020</v>
      </c>
      <c r="E678" t="s">
        <v>751</v>
      </c>
      <c r="F678">
        <v>2007</v>
      </c>
      <c r="G678" t="s">
        <v>13</v>
      </c>
      <c r="H678" s="1" t="s">
        <v>34</v>
      </c>
    </row>
    <row r="679" spans="1:19">
      <c r="A679" t="s">
        <v>612</v>
      </c>
      <c r="B679" t="s">
        <v>712</v>
      </c>
      <c r="C679" t="s">
        <v>772</v>
      </c>
      <c r="D679" t="str">
        <f>MID(Tabla3[[#This Row],[NUMERO DE SERIE]],10,8)</f>
        <v>76021809</v>
      </c>
      <c r="E679" t="s">
        <v>751</v>
      </c>
      <c r="F679">
        <v>2007</v>
      </c>
      <c r="G679" t="s">
        <v>13</v>
      </c>
      <c r="H679" s="1" t="s">
        <v>34</v>
      </c>
    </row>
    <row r="680" spans="1:19">
      <c r="A680" t="s">
        <v>612</v>
      </c>
      <c r="B680" t="s">
        <v>712</v>
      </c>
      <c r="C680" t="s">
        <v>773</v>
      </c>
      <c r="D680" t="str">
        <f>MID(Tabla3[[#This Row],[NUMERO DE SERIE]],10,8)</f>
        <v>75044063</v>
      </c>
      <c r="E680" t="s">
        <v>751</v>
      </c>
      <c r="F680">
        <v>2007</v>
      </c>
      <c r="G680" t="s">
        <v>13</v>
      </c>
      <c r="H680" s="1" t="s">
        <v>34</v>
      </c>
    </row>
    <row r="681" spans="1:19">
      <c r="A681" t="s">
        <v>612</v>
      </c>
      <c r="B681" t="s">
        <v>712</v>
      </c>
      <c r="C681" t="s">
        <v>774</v>
      </c>
      <c r="D681" t="str">
        <f>MID(Tabla3[[#This Row],[NUMERO DE SERIE]],10,8)</f>
        <v>76044948</v>
      </c>
      <c r="E681" t="s">
        <v>751</v>
      </c>
      <c r="F681">
        <v>2007</v>
      </c>
      <c r="G681" t="s">
        <v>13</v>
      </c>
      <c r="H681" s="1" t="s">
        <v>34</v>
      </c>
    </row>
    <row r="682" spans="1:19">
      <c r="A682" t="s">
        <v>612</v>
      </c>
      <c r="B682" t="s">
        <v>712</v>
      </c>
      <c r="C682" t="s">
        <v>775</v>
      </c>
      <c r="D682" t="str">
        <f>MID(Tabla3[[#This Row],[NUMERO DE SERIE]],10,8)</f>
        <v>76052889</v>
      </c>
      <c r="E682" t="s">
        <v>751</v>
      </c>
      <c r="F682">
        <v>2007</v>
      </c>
      <c r="G682" t="s">
        <v>13</v>
      </c>
      <c r="H682" s="1" t="s">
        <v>34</v>
      </c>
    </row>
    <row r="683" spans="1:19">
      <c r="A683" t="s">
        <v>612</v>
      </c>
      <c r="B683" t="s">
        <v>712</v>
      </c>
      <c r="C683" t="s">
        <v>776</v>
      </c>
      <c r="D683" t="str">
        <f>MID(Tabla3[[#This Row],[NUMERO DE SERIE]],10,8)</f>
        <v>76047846</v>
      </c>
      <c r="E683" t="s">
        <v>751</v>
      </c>
      <c r="F683">
        <v>2007</v>
      </c>
      <c r="G683" t="s">
        <v>13</v>
      </c>
      <c r="H683" s="1" t="s">
        <v>34</v>
      </c>
    </row>
    <row r="684" spans="1:19">
      <c r="A684" t="s">
        <v>612</v>
      </c>
      <c r="B684" t="s">
        <v>712</v>
      </c>
      <c r="C684" t="s">
        <v>777</v>
      </c>
      <c r="D684" t="str">
        <f>MID(Tabla3[[#This Row],[NUMERO DE SERIE]],10,8)</f>
        <v>75034109</v>
      </c>
      <c r="E684" t="s">
        <v>751</v>
      </c>
      <c r="F684">
        <v>2007</v>
      </c>
      <c r="G684" t="s">
        <v>13</v>
      </c>
      <c r="H684" s="1" t="s">
        <v>34</v>
      </c>
    </row>
    <row r="685" spans="1:19">
      <c r="A685" t="s">
        <v>612</v>
      </c>
      <c r="B685" t="s">
        <v>712</v>
      </c>
      <c r="C685" t="s">
        <v>778</v>
      </c>
      <c r="D685" t="str">
        <f>MID(Tabla3[[#This Row],[NUMERO DE SERIE]],10,8)</f>
        <v>75044245</v>
      </c>
      <c r="E685" t="s">
        <v>751</v>
      </c>
      <c r="F685">
        <v>2007</v>
      </c>
      <c r="G685" t="s">
        <v>13</v>
      </c>
      <c r="H685" s="1" t="s">
        <v>34</v>
      </c>
    </row>
    <row r="686" spans="1:19">
      <c r="A686" t="s">
        <v>612</v>
      </c>
      <c r="B686" t="s">
        <v>712</v>
      </c>
      <c r="C686" t="s">
        <v>779</v>
      </c>
      <c r="D686" t="str">
        <f>MID(Tabla3[[#This Row],[NUMERO DE SERIE]],10,8)</f>
        <v>76046723</v>
      </c>
      <c r="E686" t="s">
        <v>751</v>
      </c>
      <c r="F686">
        <v>2007</v>
      </c>
      <c r="G686" t="s">
        <v>24</v>
      </c>
      <c r="H686" s="1" t="s">
        <v>5</v>
      </c>
      <c r="J686" s="1" t="s">
        <v>612</v>
      </c>
      <c r="K686" s="13">
        <v>2022</v>
      </c>
      <c r="L686" s="1" t="s">
        <v>72</v>
      </c>
      <c r="M686" s="15">
        <v>44924</v>
      </c>
      <c r="N686" t="s">
        <v>14</v>
      </c>
      <c r="Q686" t="s">
        <v>20</v>
      </c>
      <c r="R686" t="s">
        <v>61</v>
      </c>
      <c r="S686" t="s">
        <v>725</v>
      </c>
    </row>
    <row r="687" spans="1:19">
      <c r="A687" t="s">
        <v>612</v>
      </c>
      <c r="B687" t="s">
        <v>712</v>
      </c>
      <c r="C687" t="s">
        <v>780</v>
      </c>
      <c r="D687" t="str">
        <f>MID(Tabla3[[#This Row],[NUMERO DE SERIE]],10,8)</f>
        <v>75048906</v>
      </c>
      <c r="E687" t="s">
        <v>751</v>
      </c>
      <c r="F687">
        <v>2007</v>
      </c>
      <c r="G687" t="s">
        <v>13</v>
      </c>
      <c r="H687" s="1" t="s">
        <v>34</v>
      </c>
    </row>
    <row r="688" spans="1:19">
      <c r="A688" t="s">
        <v>612</v>
      </c>
      <c r="B688" t="s">
        <v>712</v>
      </c>
      <c r="C688" t="s">
        <v>781</v>
      </c>
      <c r="D688" t="str">
        <f>MID(Tabla3[[#This Row],[NUMERO DE SERIE]],10,8)</f>
        <v>75047210</v>
      </c>
      <c r="E688" t="s">
        <v>751</v>
      </c>
      <c r="F688">
        <v>2007</v>
      </c>
      <c r="G688" t="s">
        <v>13</v>
      </c>
      <c r="H688" s="1" t="s">
        <v>34</v>
      </c>
    </row>
    <row r="689" spans="1:19">
      <c r="A689" t="s">
        <v>612</v>
      </c>
      <c r="B689" t="s">
        <v>712</v>
      </c>
      <c r="C689" t="s">
        <v>782</v>
      </c>
      <c r="D689" t="str">
        <f>MID(Tabla3[[#This Row],[NUMERO DE SERIE]],10,8)</f>
        <v>75041335</v>
      </c>
      <c r="E689" t="s">
        <v>751</v>
      </c>
      <c r="F689">
        <v>2007</v>
      </c>
      <c r="G689" t="s">
        <v>13</v>
      </c>
      <c r="H689" s="1" t="s">
        <v>34</v>
      </c>
    </row>
    <row r="690" spans="1:19">
      <c r="A690" t="s">
        <v>612</v>
      </c>
      <c r="B690" t="s">
        <v>712</v>
      </c>
      <c r="C690" t="s">
        <v>783</v>
      </c>
      <c r="D690" t="str">
        <f>MID(Tabla3[[#This Row],[NUMERO DE SERIE]],10,8)</f>
        <v>75076056</v>
      </c>
      <c r="E690" t="s">
        <v>751</v>
      </c>
      <c r="F690">
        <v>2007</v>
      </c>
      <c r="G690" t="s">
        <v>13</v>
      </c>
      <c r="H690" s="1" t="s">
        <v>34</v>
      </c>
    </row>
    <row r="691" spans="1:19">
      <c r="A691" t="s">
        <v>612</v>
      </c>
      <c r="B691" t="s">
        <v>712</v>
      </c>
      <c r="C691" t="s">
        <v>784</v>
      </c>
      <c r="D691" t="str">
        <f>MID(Tabla3[[#This Row],[NUMERO DE SERIE]],10,8)</f>
        <v>75068128</v>
      </c>
      <c r="E691" t="s">
        <v>751</v>
      </c>
      <c r="F691">
        <v>2007</v>
      </c>
      <c r="G691" t="s">
        <v>13</v>
      </c>
      <c r="H691" s="1" t="s">
        <v>34</v>
      </c>
    </row>
    <row r="692" spans="1:19">
      <c r="A692" t="s">
        <v>612</v>
      </c>
      <c r="B692" t="s">
        <v>712</v>
      </c>
      <c r="C692" t="s">
        <v>785</v>
      </c>
      <c r="D692" t="str">
        <f>MID(Tabla3[[#This Row],[NUMERO DE SERIE]],10,8)</f>
        <v>75068801</v>
      </c>
      <c r="E692" t="s">
        <v>751</v>
      </c>
      <c r="F692">
        <v>2007</v>
      </c>
      <c r="G692" t="s">
        <v>13</v>
      </c>
      <c r="H692" s="1" t="s">
        <v>34</v>
      </c>
    </row>
    <row r="693" spans="1:19">
      <c r="A693" t="s">
        <v>612</v>
      </c>
      <c r="B693" t="s">
        <v>712</v>
      </c>
      <c r="C693" t="s">
        <v>786</v>
      </c>
      <c r="D693" t="str">
        <f>MID(Tabla3[[#This Row],[NUMERO DE SERIE]],10,8)</f>
        <v>75075355</v>
      </c>
      <c r="E693" t="s">
        <v>751</v>
      </c>
      <c r="F693">
        <v>2007</v>
      </c>
      <c r="G693" t="s">
        <v>13</v>
      </c>
      <c r="H693" s="1" t="s">
        <v>34</v>
      </c>
    </row>
    <row r="694" spans="1:19">
      <c r="A694" t="s">
        <v>612</v>
      </c>
      <c r="B694" t="s">
        <v>712</v>
      </c>
      <c r="C694" t="s">
        <v>787</v>
      </c>
      <c r="D694" t="str">
        <f>MID(Tabla3[[#This Row],[NUMERO DE SERIE]],10,8)</f>
        <v>75060315</v>
      </c>
      <c r="E694" t="s">
        <v>751</v>
      </c>
      <c r="F694">
        <v>2007</v>
      </c>
      <c r="G694" t="s">
        <v>13</v>
      </c>
      <c r="H694" s="1" t="s">
        <v>34</v>
      </c>
    </row>
    <row r="695" spans="1:19">
      <c r="A695" t="s">
        <v>612</v>
      </c>
      <c r="B695" t="s">
        <v>712</v>
      </c>
      <c r="C695" t="s">
        <v>788</v>
      </c>
      <c r="D695" t="str">
        <f>MID(Tabla3[[#This Row],[NUMERO DE SERIE]],10,8)</f>
        <v>75037990</v>
      </c>
      <c r="E695" t="s">
        <v>751</v>
      </c>
      <c r="F695">
        <v>2007</v>
      </c>
      <c r="G695" t="s">
        <v>13</v>
      </c>
      <c r="H695" s="1" t="s">
        <v>34</v>
      </c>
    </row>
    <row r="696" spans="1:19">
      <c r="A696" t="s">
        <v>612</v>
      </c>
      <c r="B696" t="s">
        <v>712</v>
      </c>
      <c r="C696" t="s">
        <v>789</v>
      </c>
      <c r="D696" t="str">
        <f>MID(Tabla3[[#This Row],[NUMERO DE SERIE]],10,8)</f>
        <v>75063507</v>
      </c>
      <c r="E696" t="s">
        <v>751</v>
      </c>
      <c r="F696">
        <v>2007</v>
      </c>
      <c r="G696" t="s">
        <v>13</v>
      </c>
      <c r="H696" s="1" t="s">
        <v>34</v>
      </c>
    </row>
    <row r="697" spans="1:19">
      <c r="A697" t="s">
        <v>612</v>
      </c>
      <c r="B697" t="s">
        <v>712</v>
      </c>
      <c r="C697" t="s">
        <v>790</v>
      </c>
      <c r="D697" t="str">
        <f>MID(Tabla3[[#This Row],[NUMERO DE SERIE]],10,8)</f>
        <v>76024335</v>
      </c>
      <c r="E697" t="s">
        <v>751</v>
      </c>
      <c r="F697">
        <v>2007</v>
      </c>
      <c r="G697" t="s">
        <v>9</v>
      </c>
      <c r="H697" s="1" t="s">
        <v>5</v>
      </c>
      <c r="J697" s="1" t="s">
        <v>612</v>
      </c>
      <c r="K697" s="13">
        <v>2022</v>
      </c>
      <c r="L697" s="1" t="s">
        <v>73</v>
      </c>
      <c r="M697" s="15">
        <v>44924</v>
      </c>
      <c r="N697" t="s">
        <v>14</v>
      </c>
      <c r="Q697" t="s">
        <v>20</v>
      </c>
      <c r="R697" t="s">
        <v>61</v>
      </c>
      <c r="S697" t="s">
        <v>61</v>
      </c>
    </row>
    <row r="698" spans="1:19">
      <c r="A698" t="s">
        <v>612</v>
      </c>
      <c r="B698" t="s">
        <v>712</v>
      </c>
      <c r="C698" t="s">
        <v>791</v>
      </c>
      <c r="D698" t="str">
        <f>MID(Tabla3[[#This Row],[NUMERO DE SERIE]],10,8)</f>
        <v>75076296</v>
      </c>
      <c r="E698" t="s">
        <v>751</v>
      </c>
      <c r="F698">
        <v>2007</v>
      </c>
      <c r="G698" t="s">
        <v>13</v>
      </c>
      <c r="H698" s="1" t="s">
        <v>34</v>
      </c>
    </row>
    <row r="699" spans="1:19">
      <c r="A699" t="s">
        <v>612</v>
      </c>
      <c r="B699" t="s">
        <v>712</v>
      </c>
      <c r="C699" t="s">
        <v>792</v>
      </c>
      <c r="D699" t="str">
        <f>MID(Tabla3[[#This Row],[NUMERO DE SERIE]],10,8)</f>
        <v>75037081</v>
      </c>
      <c r="E699" t="s">
        <v>751</v>
      </c>
      <c r="F699">
        <v>2007</v>
      </c>
      <c r="G699" t="s">
        <v>13</v>
      </c>
      <c r="H699" s="1" t="s">
        <v>34</v>
      </c>
    </row>
    <row r="700" spans="1:19">
      <c r="A700" t="s">
        <v>612</v>
      </c>
      <c r="B700" t="s">
        <v>712</v>
      </c>
      <c r="C700" t="s">
        <v>793</v>
      </c>
      <c r="D700" t="str">
        <f>MID(Tabla3[[#This Row],[NUMERO DE SERIE]],10,8)</f>
        <v>75043388</v>
      </c>
      <c r="E700" t="s">
        <v>751</v>
      </c>
      <c r="F700">
        <v>2007</v>
      </c>
      <c r="G700" t="s">
        <v>13</v>
      </c>
      <c r="H700" s="1" t="s">
        <v>34</v>
      </c>
    </row>
    <row r="701" spans="1:19">
      <c r="A701" t="s">
        <v>612</v>
      </c>
      <c r="B701" t="s">
        <v>712</v>
      </c>
      <c r="C701" t="s">
        <v>794</v>
      </c>
      <c r="D701" t="str">
        <f>MID(Tabla3[[#This Row],[NUMERO DE SERIE]],10,8)</f>
        <v>75042008</v>
      </c>
      <c r="E701" t="s">
        <v>751</v>
      </c>
      <c r="F701">
        <v>2007</v>
      </c>
      <c r="G701" t="s">
        <v>13</v>
      </c>
      <c r="H701" s="1" t="s">
        <v>34</v>
      </c>
    </row>
    <row r="702" spans="1:19">
      <c r="A702" t="s">
        <v>612</v>
      </c>
      <c r="B702" t="s">
        <v>712</v>
      </c>
      <c r="C702" t="s">
        <v>795</v>
      </c>
      <c r="D702" t="str">
        <f>MID(Tabla3[[#This Row],[NUMERO DE SERIE]],10,8)</f>
        <v>75037904</v>
      </c>
      <c r="E702" t="s">
        <v>751</v>
      </c>
      <c r="F702">
        <v>2007</v>
      </c>
      <c r="G702" t="s">
        <v>13</v>
      </c>
      <c r="H702" s="1" t="s">
        <v>34</v>
      </c>
    </row>
    <row r="703" spans="1:19">
      <c r="A703" t="s">
        <v>612</v>
      </c>
      <c r="B703" t="s">
        <v>712</v>
      </c>
      <c r="C703" t="s">
        <v>796</v>
      </c>
      <c r="D703" t="str">
        <f>MID(Tabla3[[#This Row],[NUMERO DE SERIE]],10,8)</f>
        <v>75041919</v>
      </c>
      <c r="E703" t="s">
        <v>751</v>
      </c>
      <c r="F703">
        <v>2007</v>
      </c>
      <c r="G703" t="s">
        <v>13</v>
      </c>
      <c r="H703" s="1" t="s">
        <v>34</v>
      </c>
    </row>
    <row r="704" spans="1:19">
      <c r="A704" t="s">
        <v>612</v>
      </c>
      <c r="B704" t="s">
        <v>712</v>
      </c>
      <c r="C704" t="s">
        <v>797</v>
      </c>
      <c r="D704" t="str">
        <f>MID(Tabla3[[#This Row],[NUMERO DE SERIE]],10,8)</f>
        <v>75063675</v>
      </c>
      <c r="E704" t="s">
        <v>751</v>
      </c>
      <c r="F704">
        <v>2007</v>
      </c>
      <c r="G704" t="s">
        <v>13</v>
      </c>
      <c r="H704" s="1" t="s">
        <v>34</v>
      </c>
    </row>
    <row r="705" spans="1:19">
      <c r="A705" t="s">
        <v>612</v>
      </c>
      <c r="B705" t="s">
        <v>712</v>
      </c>
      <c r="C705" t="s">
        <v>798</v>
      </c>
      <c r="D705" t="str">
        <f>MID(Tabla3[[#This Row],[NUMERO DE SERIE]],10,8)</f>
        <v>75052936</v>
      </c>
      <c r="E705" t="s">
        <v>751</v>
      </c>
      <c r="F705">
        <v>2007</v>
      </c>
      <c r="G705" t="s">
        <v>13</v>
      </c>
      <c r="H705" s="1" t="s">
        <v>34</v>
      </c>
    </row>
    <row r="706" spans="1:19" ht="29.1">
      <c r="A706" t="s">
        <v>612</v>
      </c>
      <c r="B706" t="s">
        <v>712</v>
      </c>
      <c r="C706" t="s">
        <v>799</v>
      </c>
      <c r="D706" t="str">
        <f>MID(Tabla3[[#This Row],[NUMERO DE SERIE]],10,8)</f>
        <v>75034704</v>
      </c>
      <c r="E706" t="s">
        <v>751</v>
      </c>
      <c r="F706">
        <v>2007</v>
      </c>
      <c r="G706" t="s">
        <v>19</v>
      </c>
      <c r="H706" s="1" t="s">
        <v>19</v>
      </c>
    </row>
    <row r="707" spans="1:19">
      <c r="A707" t="s">
        <v>612</v>
      </c>
      <c r="B707" t="s">
        <v>712</v>
      </c>
      <c r="C707" t="s">
        <v>800</v>
      </c>
      <c r="D707" t="str">
        <f>MID(Tabla3[[#This Row],[NUMERO DE SERIE]],10,8)</f>
        <v>75037697</v>
      </c>
      <c r="E707" t="s">
        <v>751</v>
      </c>
      <c r="F707">
        <v>2007</v>
      </c>
      <c r="G707" t="s">
        <v>13</v>
      </c>
      <c r="H707" s="1" t="s">
        <v>34</v>
      </c>
    </row>
    <row r="708" spans="1:19">
      <c r="A708" t="s">
        <v>612</v>
      </c>
      <c r="B708" t="s">
        <v>712</v>
      </c>
      <c r="C708" t="s">
        <v>801</v>
      </c>
      <c r="D708" t="str">
        <f>MID(Tabla3[[#This Row],[NUMERO DE SERIE]],10,8)</f>
        <v>75051350</v>
      </c>
      <c r="E708" t="s">
        <v>751</v>
      </c>
      <c r="F708">
        <v>2007</v>
      </c>
      <c r="G708" t="s">
        <v>13</v>
      </c>
      <c r="H708" s="1" t="s">
        <v>34</v>
      </c>
    </row>
    <row r="709" spans="1:19">
      <c r="A709" t="s">
        <v>612</v>
      </c>
      <c r="B709" t="s">
        <v>712</v>
      </c>
      <c r="C709" t="s">
        <v>802</v>
      </c>
      <c r="D709" t="str">
        <f>MID(Tabla3[[#This Row],[NUMERO DE SERIE]],10,8)</f>
        <v>75063809</v>
      </c>
      <c r="E709" t="s">
        <v>751</v>
      </c>
      <c r="F709">
        <v>2007</v>
      </c>
      <c r="G709" t="s">
        <v>13</v>
      </c>
      <c r="H709" s="1" t="s">
        <v>34</v>
      </c>
    </row>
    <row r="710" spans="1:19">
      <c r="A710" t="s">
        <v>612</v>
      </c>
      <c r="B710" t="s">
        <v>712</v>
      </c>
      <c r="C710" t="s">
        <v>803</v>
      </c>
      <c r="D710" t="str">
        <f>MID(Tabla3[[#This Row],[NUMERO DE SERIE]],10,8)</f>
        <v>75058360</v>
      </c>
      <c r="E710" t="s">
        <v>751</v>
      </c>
      <c r="F710">
        <v>2007</v>
      </c>
      <c r="G710" t="s">
        <v>13</v>
      </c>
      <c r="H710" s="1" t="s">
        <v>34</v>
      </c>
    </row>
    <row r="711" spans="1:19">
      <c r="A711" t="s">
        <v>612</v>
      </c>
      <c r="B711" t="s">
        <v>712</v>
      </c>
      <c r="C711" t="s">
        <v>804</v>
      </c>
      <c r="D711" t="str">
        <f>MID(Tabla3[[#This Row],[NUMERO DE SERIE]],10,8)</f>
        <v>66007005</v>
      </c>
      <c r="E711" t="s">
        <v>751</v>
      </c>
      <c r="F711">
        <v>2006</v>
      </c>
      <c r="G711" t="s">
        <v>13</v>
      </c>
      <c r="H711" s="1" t="s">
        <v>34</v>
      </c>
    </row>
    <row r="712" spans="1:19">
      <c r="A712" t="s">
        <v>612</v>
      </c>
      <c r="B712" t="s">
        <v>712</v>
      </c>
      <c r="C712" t="s">
        <v>805</v>
      </c>
      <c r="D712" t="str">
        <f>MID(Tabla3[[#This Row],[NUMERO DE SERIE]],10,8)</f>
        <v>66010365</v>
      </c>
      <c r="E712" t="s">
        <v>751</v>
      </c>
      <c r="F712">
        <v>2006</v>
      </c>
      <c r="G712" t="s">
        <v>13</v>
      </c>
      <c r="H712" s="1" t="s">
        <v>34</v>
      </c>
    </row>
    <row r="713" spans="1:19">
      <c r="A713" t="s">
        <v>612</v>
      </c>
      <c r="B713" t="s">
        <v>712</v>
      </c>
      <c r="C713" t="s">
        <v>806</v>
      </c>
      <c r="D713" t="str">
        <f>MID(Tabla3[[#This Row],[NUMERO DE SERIE]],10,8)</f>
        <v>66015407</v>
      </c>
      <c r="E713" t="s">
        <v>751</v>
      </c>
      <c r="F713">
        <v>2006</v>
      </c>
      <c r="G713" t="s">
        <v>13</v>
      </c>
      <c r="H713" s="1" t="s">
        <v>34</v>
      </c>
    </row>
    <row r="714" spans="1:19">
      <c r="A714" t="s">
        <v>612</v>
      </c>
      <c r="B714" t="s">
        <v>712</v>
      </c>
      <c r="C714" t="s">
        <v>807</v>
      </c>
      <c r="D714" t="str">
        <f>MID(Tabla3[[#This Row],[NUMERO DE SERIE]],10,8)</f>
        <v>66012623</v>
      </c>
      <c r="E714" t="s">
        <v>751</v>
      </c>
      <c r="F714">
        <v>2006</v>
      </c>
      <c r="G714" t="s">
        <v>13</v>
      </c>
      <c r="H714" s="1" t="s">
        <v>34</v>
      </c>
    </row>
    <row r="715" spans="1:19">
      <c r="A715" t="s">
        <v>612</v>
      </c>
      <c r="B715" t="s">
        <v>712</v>
      </c>
      <c r="C715" t="s">
        <v>808</v>
      </c>
      <c r="D715" t="str">
        <f>MID(Tabla3[[#This Row],[NUMERO DE SERIE]],10,8)</f>
        <v>66013025</v>
      </c>
      <c r="E715" t="s">
        <v>751</v>
      </c>
      <c r="F715">
        <v>2006</v>
      </c>
      <c r="G715" t="s">
        <v>13</v>
      </c>
      <c r="H715" s="1" t="s">
        <v>34</v>
      </c>
    </row>
    <row r="716" spans="1:19">
      <c r="A716" t="s">
        <v>612</v>
      </c>
      <c r="B716" t="s">
        <v>712</v>
      </c>
      <c r="C716" t="s">
        <v>809</v>
      </c>
      <c r="D716" t="str">
        <f>MID(Tabla3[[#This Row],[NUMERO DE SERIE]],10,8)</f>
        <v>65018949</v>
      </c>
      <c r="E716" t="s">
        <v>751</v>
      </c>
      <c r="F716">
        <v>2006</v>
      </c>
      <c r="G716" t="s">
        <v>13</v>
      </c>
      <c r="H716" s="1" t="s">
        <v>9</v>
      </c>
      <c r="I716" s="13" t="s">
        <v>98</v>
      </c>
      <c r="J716" s="1" t="s">
        <v>612</v>
      </c>
      <c r="K716" s="13">
        <v>2022</v>
      </c>
      <c r="L716" s="1" t="s">
        <v>74</v>
      </c>
      <c r="M716" s="15">
        <v>44925</v>
      </c>
      <c r="Q716" t="s">
        <v>20</v>
      </c>
      <c r="R716" t="s">
        <v>60</v>
      </c>
      <c r="S716" t="s">
        <v>810</v>
      </c>
    </row>
    <row r="717" spans="1:19">
      <c r="A717" t="s">
        <v>612</v>
      </c>
      <c r="B717" t="s">
        <v>712</v>
      </c>
      <c r="C717" t="s">
        <v>811</v>
      </c>
      <c r="D717" t="str">
        <f>MID(Tabla3[[#This Row],[NUMERO DE SERIE]],10,8)</f>
        <v>65020976</v>
      </c>
      <c r="E717" t="s">
        <v>751</v>
      </c>
      <c r="F717">
        <v>2006</v>
      </c>
      <c r="G717" t="s">
        <v>13</v>
      </c>
      <c r="H717" s="1" t="s">
        <v>34</v>
      </c>
    </row>
    <row r="718" spans="1:19">
      <c r="A718" t="s">
        <v>612</v>
      </c>
      <c r="B718" t="s">
        <v>712</v>
      </c>
      <c r="C718" t="s">
        <v>812</v>
      </c>
      <c r="D718" t="str">
        <f>MID(Tabla3[[#This Row],[NUMERO DE SERIE]],10,8)</f>
        <v>65019192</v>
      </c>
      <c r="E718" t="s">
        <v>751</v>
      </c>
      <c r="F718">
        <v>2006</v>
      </c>
      <c r="G718" t="s">
        <v>13</v>
      </c>
      <c r="H718" s="1" t="s">
        <v>34</v>
      </c>
    </row>
    <row r="719" spans="1:19">
      <c r="A719" t="s">
        <v>612</v>
      </c>
      <c r="B719" t="s">
        <v>712</v>
      </c>
      <c r="C719" t="s">
        <v>813</v>
      </c>
      <c r="D719" t="str">
        <f>MID(Tabla3[[#This Row],[NUMERO DE SERIE]],10,8)</f>
        <v>65015590</v>
      </c>
      <c r="E719" t="s">
        <v>751</v>
      </c>
      <c r="F719">
        <v>2006</v>
      </c>
      <c r="G719" t="s">
        <v>13</v>
      </c>
      <c r="H719" s="1" t="s">
        <v>34</v>
      </c>
    </row>
    <row r="720" spans="1:19">
      <c r="A720" t="s">
        <v>612</v>
      </c>
      <c r="B720" t="s">
        <v>712</v>
      </c>
      <c r="C720" t="s">
        <v>814</v>
      </c>
      <c r="D720" t="str">
        <f>MID(Tabla3[[#This Row],[NUMERO DE SERIE]],10,8)</f>
        <v>65027490</v>
      </c>
      <c r="E720" t="s">
        <v>751</v>
      </c>
      <c r="F720">
        <v>2006</v>
      </c>
      <c r="G720" t="s">
        <v>13</v>
      </c>
      <c r="H720" s="1" t="s">
        <v>34</v>
      </c>
    </row>
    <row r="721" spans="1:19">
      <c r="A721" t="s">
        <v>612</v>
      </c>
      <c r="B721" t="s">
        <v>712</v>
      </c>
      <c r="C721" t="s">
        <v>815</v>
      </c>
      <c r="D721" t="str">
        <f>MID(Tabla3[[#This Row],[NUMERO DE SERIE]],10,8)</f>
        <v>65018767</v>
      </c>
      <c r="E721" t="s">
        <v>751</v>
      </c>
      <c r="F721">
        <v>2006</v>
      </c>
      <c r="G721" t="s">
        <v>13</v>
      </c>
      <c r="H721" s="1" t="s">
        <v>34</v>
      </c>
    </row>
    <row r="722" spans="1:19">
      <c r="A722" t="s">
        <v>612</v>
      </c>
      <c r="B722" t="s">
        <v>712</v>
      </c>
      <c r="C722" t="s">
        <v>816</v>
      </c>
      <c r="D722" t="str">
        <f>MID(Tabla3[[#This Row],[NUMERO DE SERIE]],10,8)</f>
        <v>65025341</v>
      </c>
      <c r="E722" t="s">
        <v>751</v>
      </c>
      <c r="F722">
        <v>2006</v>
      </c>
      <c r="G722" t="s">
        <v>13</v>
      </c>
      <c r="H722" s="1" t="s">
        <v>34</v>
      </c>
    </row>
    <row r="723" spans="1:19">
      <c r="A723" t="s">
        <v>612</v>
      </c>
      <c r="B723" t="s">
        <v>712</v>
      </c>
      <c r="C723" t="s">
        <v>817</v>
      </c>
      <c r="D723" t="str">
        <f>MID(Tabla3[[#This Row],[NUMERO DE SERIE]],10,8)</f>
        <v>65001137</v>
      </c>
      <c r="E723" t="s">
        <v>751</v>
      </c>
      <c r="F723">
        <v>2006</v>
      </c>
      <c r="G723" t="s">
        <v>13</v>
      </c>
      <c r="H723" s="1" t="s">
        <v>34</v>
      </c>
    </row>
    <row r="724" spans="1:19">
      <c r="A724" t="s">
        <v>612</v>
      </c>
      <c r="B724" t="s">
        <v>712</v>
      </c>
      <c r="C724" t="s">
        <v>818</v>
      </c>
      <c r="D724" t="str">
        <f>MID(Tabla3[[#This Row],[NUMERO DE SERIE]],10,8)</f>
        <v>65021252</v>
      </c>
      <c r="E724" t="s">
        <v>751</v>
      </c>
      <c r="F724">
        <v>2006</v>
      </c>
      <c r="G724" t="s">
        <v>13</v>
      </c>
      <c r="H724" s="1" t="s">
        <v>34</v>
      </c>
    </row>
    <row r="725" spans="1:19">
      <c r="A725" t="s">
        <v>612</v>
      </c>
      <c r="B725" t="s">
        <v>712</v>
      </c>
      <c r="C725" t="s">
        <v>819</v>
      </c>
      <c r="D725" t="str">
        <f>MID(Tabla3[[#This Row],[NUMERO DE SERIE]],10,8)</f>
        <v>65023603</v>
      </c>
      <c r="E725" t="s">
        <v>751</v>
      </c>
      <c r="F725">
        <v>2006</v>
      </c>
      <c r="G725" t="s">
        <v>13</v>
      </c>
      <c r="H725" s="1" t="s">
        <v>34</v>
      </c>
    </row>
    <row r="726" spans="1:19">
      <c r="A726" t="s">
        <v>612</v>
      </c>
      <c r="B726" t="s">
        <v>712</v>
      </c>
      <c r="C726" t="s">
        <v>820</v>
      </c>
      <c r="D726" t="str">
        <f>MID(Tabla3[[#This Row],[NUMERO DE SERIE]],10,8)</f>
        <v>65022955</v>
      </c>
      <c r="E726" t="s">
        <v>751</v>
      </c>
      <c r="F726">
        <v>2006</v>
      </c>
      <c r="G726" t="s">
        <v>13</v>
      </c>
      <c r="H726" s="1" t="s">
        <v>34</v>
      </c>
    </row>
    <row r="727" spans="1:19">
      <c r="A727" t="s">
        <v>612</v>
      </c>
      <c r="B727" t="s">
        <v>712</v>
      </c>
      <c r="C727" t="s">
        <v>821</v>
      </c>
      <c r="D727" t="str">
        <f>MID(Tabla3[[#This Row],[NUMERO DE SERIE]],10,8)</f>
        <v>65029462</v>
      </c>
      <c r="E727" t="s">
        <v>751</v>
      </c>
      <c r="F727">
        <v>2006</v>
      </c>
      <c r="G727" t="s">
        <v>13</v>
      </c>
      <c r="H727" s="1" t="s">
        <v>34</v>
      </c>
    </row>
    <row r="728" spans="1:19">
      <c r="A728" t="s">
        <v>612</v>
      </c>
      <c r="B728" t="s">
        <v>712</v>
      </c>
      <c r="C728" t="s">
        <v>822</v>
      </c>
      <c r="D728" t="str">
        <f>MID(Tabla3[[#This Row],[NUMERO DE SERIE]],10,8)</f>
        <v>65012122</v>
      </c>
      <c r="E728" t="s">
        <v>751</v>
      </c>
      <c r="F728">
        <v>2006</v>
      </c>
      <c r="G728" t="s">
        <v>13</v>
      </c>
      <c r="H728" s="1" t="s">
        <v>34</v>
      </c>
    </row>
    <row r="729" spans="1:19">
      <c r="A729" t="s">
        <v>612</v>
      </c>
      <c r="B729" t="s">
        <v>712</v>
      </c>
      <c r="C729" t="s">
        <v>823</v>
      </c>
      <c r="D729" t="str">
        <f>MID(Tabla3[[#This Row],[NUMERO DE SERIE]],10,8)</f>
        <v>65012646</v>
      </c>
      <c r="E729" t="s">
        <v>751</v>
      </c>
      <c r="F729">
        <v>2006</v>
      </c>
      <c r="G729" t="s">
        <v>13</v>
      </c>
      <c r="H729" s="1" t="s">
        <v>34</v>
      </c>
    </row>
    <row r="730" spans="1:19">
      <c r="A730" t="s">
        <v>612</v>
      </c>
      <c r="B730" t="s">
        <v>712</v>
      </c>
      <c r="C730" t="s">
        <v>824</v>
      </c>
      <c r="D730" t="str">
        <f>MID(Tabla3[[#This Row],[NUMERO DE SERIE]],10,8)</f>
        <v>66006723</v>
      </c>
      <c r="E730" t="s">
        <v>751</v>
      </c>
      <c r="F730">
        <v>2006</v>
      </c>
      <c r="G730" t="s">
        <v>13</v>
      </c>
      <c r="H730" s="1" t="s">
        <v>34</v>
      </c>
    </row>
    <row r="731" spans="1:19">
      <c r="A731" t="s">
        <v>612</v>
      </c>
      <c r="B731" t="s">
        <v>712</v>
      </c>
      <c r="C731" t="s">
        <v>825</v>
      </c>
      <c r="D731" t="str">
        <f>MID(Tabla3[[#This Row],[NUMERO DE SERIE]],10,8)</f>
        <v>65001141</v>
      </c>
      <c r="E731" t="s">
        <v>751</v>
      </c>
      <c r="F731">
        <v>2006</v>
      </c>
      <c r="G731" t="s">
        <v>13</v>
      </c>
      <c r="H731" s="1" t="s">
        <v>34</v>
      </c>
    </row>
    <row r="732" spans="1:19">
      <c r="A732" t="s">
        <v>612</v>
      </c>
      <c r="B732" t="s">
        <v>712</v>
      </c>
      <c r="C732" t="s">
        <v>826</v>
      </c>
      <c r="D732" t="str">
        <f>MID(Tabla3[[#This Row],[NUMERO DE SERIE]],10,8)</f>
        <v>AS012922</v>
      </c>
      <c r="E732" t="s">
        <v>827</v>
      </c>
      <c r="F732">
        <v>2010</v>
      </c>
      <c r="G732" t="s">
        <v>13</v>
      </c>
      <c r="H732" s="1" t="s">
        <v>9</v>
      </c>
      <c r="I732" s="13" t="s">
        <v>98</v>
      </c>
      <c r="J732" s="1" t="s">
        <v>612</v>
      </c>
      <c r="K732" s="13">
        <v>2022</v>
      </c>
      <c r="L732" s="1" t="s">
        <v>72</v>
      </c>
      <c r="M732" s="15">
        <v>44924</v>
      </c>
      <c r="N732" t="s">
        <v>14</v>
      </c>
      <c r="Q732" t="s">
        <v>20</v>
      </c>
      <c r="R732" t="s">
        <v>46</v>
      </c>
      <c r="S732" t="s">
        <v>828</v>
      </c>
    </row>
    <row r="733" spans="1:19" ht="29.1">
      <c r="A733" t="s">
        <v>612</v>
      </c>
      <c r="B733" t="s">
        <v>712</v>
      </c>
      <c r="C733" t="s">
        <v>829</v>
      </c>
      <c r="D733" t="str">
        <f>MID(Tabla3[[#This Row],[NUMERO DE SERIE]],10,8)</f>
        <v>82010345</v>
      </c>
      <c r="E733" t="s">
        <v>827</v>
      </c>
      <c r="F733">
        <v>2008</v>
      </c>
      <c r="G733" t="s">
        <v>13</v>
      </c>
      <c r="H733" s="1" t="s">
        <v>22</v>
      </c>
    </row>
    <row r="734" spans="1:19">
      <c r="A734" t="s">
        <v>612</v>
      </c>
      <c r="B734" t="s">
        <v>298</v>
      </c>
      <c r="C734" t="s">
        <v>830</v>
      </c>
      <c r="D734" t="str">
        <f>MID(Tabla3[[#This Row],[NUMERO DE SERIE]],10,8)</f>
        <v>LP096460</v>
      </c>
      <c r="E734" t="s">
        <v>300</v>
      </c>
      <c r="F734">
        <v>2020</v>
      </c>
      <c r="G734" t="s">
        <v>9</v>
      </c>
      <c r="H734" s="1" t="s">
        <v>5</v>
      </c>
      <c r="J734" s="1" t="s">
        <v>612</v>
      </c>
      <c r="K734" s="13">
        <v>2022</v>
      </c>
      <c r="L734" s="1" t="s">
        <v>73</v>
      </c>
      <c r="M734" s="15">
        <v>44924</v>
      </c>
      <c r="N734" t="s">
        <v>10</v>
      </c>
      <c r="Q734" s="16" t="s">
        <v>25</v>
      </c>
      <c r="R734" s="16" t="s">
        <v>29</v>
      </c>
      <c r="S734" t="s">
        <v>831</v>
      </c>
    </row>
    <row r="735" spans="1:19" ht="29.1">
      <c r="A735" t="s">
        <v>612</v>
      </c>
      <c r="B735" t="s">
        <v>298</v>
      </c>
      <c r="C735" t="s">
        <v>832</v>
      </c>
      <c r="D735" t="str">
        <f>MID(Tabla3[[#This Row],[NUMERO DE SERIE]],10,8)</f>
        <v>LP111122</v>
      </c>
      <c r="E735" t="s">
        <v>300</v>
      </c>
      <c r="F735">
        <v>2020</v>
      </c>
      <c r="G735" t="s">
        <v>13</v>
      </c>
      <c r="H735" s="1" t="s">
        <v>22</v>
      </c>
    </row>
    <row r="736" spans="1:19">
      <c r="A736" t="s">
        <v>68</v>
      </c>
      <c r="B736" t="s">
        <v>298</v>
      </c>
      <c r="C736" t="s">
        <v>833</v>
      </c>
      <c r="D736" t="str">
        <f>MID(Tabla3[[#This Row],[NUMERO DE SERIE]],10,8)</f>
        <v>LP093630</v>
      </c>
      <c r="E736" t="s">
        <v>300</v>
      </c>
      <c r="F736">
        <v>2020</v>
      </c>
      <c r="G736" t="s">
        <v>13</v>
      </c>
      <c r="H736" s="1" t="s">
        <v>9</v>
      </c>
      <c r="I736" s="13" t="s">
        <v>98</v>
      </c>
      <c r="J736" s="12" t="s">
        <v>68</v>
      </c>
      <c r="K736" s="13">
        <v>2023</v>
      </c>
      <c r="L736" s="1" t="s">
        <v>74</v>
      </c>
      <c r="M736" s="15">
        <v>44925</v>
      </c>
      <c r="Q736" t="s">
        <v>11</v>
      </c>
      <c r="R736" t="s">
        <v>40</v>
      </c>
      <c r="S736" t="s">
        <v>142</v>
      </c>
    </row>
    <row r="737" spans="1:19">
      <c r="A737" t="s">
        <v>612</v>
      </c>
      <c r="B737" t="s">
        <v>298</v>
      </c>
      <c r="C737" t="s">
        <v>834</v>
      </c>
      <c r="D737" t="str">
        <f>MID(Tabla3[[#This Row],[NUMERO DE SERIE]],10,8)</f>
        <v>LP024318</v>
      </c>
      <c r="E737" t="s">
        <v>300</v>
      </c>
      <c r="F737">
        <v>2020</v>
      </c>
      <c r="G737" t="s">
        <v>9</v>
      </c>
      <c r="H737" s="1" t="s">
        <v>5</v>
      </c>
      <c r="J737" s="1" t="s">
        <v>612</v>
      </c>
      <c r="K737" s="13">
        <v>2022</v>
      </c>
      <c r="L737" s="1" t="s">
        <v>72</v>
      </c>
      <c r="M737" s="15">
        <v>44924</v>
      </c>
      <c r="N737" t="s">
        <v>14</v>
      </c>
      <c r="Q737" s="50" t="s">
        <v>25</v>
      </c>
      <c r="R737" s="50" t="s">
        <v>62</v>
      </c>
      <c r="S737" t="s">
        <v>835</v>
      </c>
    </row>
    <row r="738" spans="1:19">
      <c r="A738" t="s">
        <v>68</v>
      </c>
      <c r="B738" t="s">
        <v>298</v>
      </c>
      <c r="C738" t="s">
        <v>836</v>
      </c>
      <c r="D738" t="str">
        <f>MID(Tabla3[[#This Row],[NUMERO DE SERIE]],10,8)</f>
        <v>LP136769</v>
      </c>
      <c r="E738" t="s">
        <v>300</v>
      </c>
      <c r="F738">
        <v>2020</v>
      </c>
      <c r="G738" t="s">
        <v>13</v>
      </c>
      <c r="H738" s="1" t="s">
        <v>9</v>
      </c>
      <c r="I738" s="14">
        <v>44823</v>
      </c>
      <c r="J738" s="12" t="s">
        <v>68</v>
      </c>
      <c r="K738" s="13">
        <v>2023</v>
      </c>
      <c r="L738" s="1" t="s">
        <v>73</v>
      </c>
      <c r="M738" s="15">
        <v>44924</v>
      </c>
      <c r="N738" t="s">
        <v>10</v>
      </c>
      <c r="Q738" s="28" t="s">
        <v>11</v>
      </c>
      <c r="R738" s="28" t="s">
        <v>44</v>
      </c>
      <c r="S738" t="s">
        <v>837</v>
      </c>
    </row>
    <row r="739" spans="1:19">
      <c r="A739" t="s">
        <v>612</v>
      </c>
      <c r="B739" t="s">
        <v>298</v>
      </c>
      <c r="C739" t="s">
        <v>838</v>
      </c>
      <c r="D739" t="str">
        <f>MID(Tabla3[[#This Row],[NUMERO DE SERIE]],10,8)</f>
        <v>LP140945</v>
      </c>
      <c r="E739" t="s">
        <v>300</v>
      </c>
      <c r="F739">
        <v>2020</v>
      </c>
      <c r="G739" t="s">
        <v>9</v>
      </c>
      <c r="H739" s="1" t="s">
        <v>5</v>
      </c>
      <c r="J739" s="1" t="s">
        <v>612</v>
      </c>
      <c r="K739" s="13">
        <v>2022</v>
      </c>
      <c r="L739" s="1" t="s">
        <v>74</v>
      </c>
      <c r="M739" s="15">
        <v>44925</v>
      </c>
      <c r="Q739" t="s">
        <v>25</v>
      </c>
      <c r="R739" t="s">
        <v>29</v>
      </c>
      <c r="S739" t="s">
        <v>839</v>
      </c>
    </row>
    <row r="740" spans="1:19">
      <c r="A740" t="s">
        <v>612</v>
      </c>
      <c r="B740" t="s">
        <v>298</v>
      </c>
      <c r="C740" t="s">
        <v>840</v>
      </c>
      <c r="D740" t="str">
        <f>MID(Tabla3[[#This Row],[NUMERO DE SERIE]],10,8)</f>
        <v>LP017652</v>
      </c>
      <c r="E740" t="s">
        <v>300</v>
      </c>
      <c r="F740">
        <v>2020</v>
      </c>
      <c r="G740" t="s">
        <v>13</v>
      </c>
      <c r="H740" s="1" t="s">
        <v>9</v>
      </c>
      <c r="I740" s="14">
        <v>44845</v>
      </c>
      <c r="J740" s="1" t="s">
        <v>612</v>
      </c>
      <c r="K740" s="13">
        <v>2022</v>
      </c>
      <c r="L740" s="1" t="s">
        <v>72</v>
      </c>
      <c r="M740" s="15">
        <v>44924</v>
      </c>
      <c r="N740" t="s">
        <v>841</v>
      </c>
      <c r="Q740" t="s">
        <v>7</v>
      </c>
      <c r="R740" t="s">
        <v>29</v>
      </c>
      <c r="S740" t="s">
        <v>842</v>
      </c>
    </row>
    <row r="741" spans="1:19">
      <c r="A741" t="s">
        <v>612</v>
      </c>
      <c r="B741" t="s">
        <v>298</v>
      </c>
      <c r="C741" t="s">
        <v>843</v>
      </c>
      <c r="D741" t="str">
        <f>MID(Tabla3[[#This Row],[NUMERO DE SERIE]],10,8)</f>
        <v>LP078077</v>
      </c>
      <c r="E741" t="s">
        <v>300</v>
      </c>
      <c r="F741">
        <v>2020</v>
      </c>
      <c r="G741" t="s">
        <v>9</v>
      </c>
      <c r="H741" s="1" t="s">
        <v>5</v>
      </c>
      <c r="J741" s="1" t="s">
        <v>612</v>
      </c>
      <c r="K741" s="13">
        <v>2022</v>
      </c>
      <c r="L741" s="1" t="s">
        <v>73</v>
      </c>
      <c r="M741" s="15">
        <v>44924</v>
      </c>
      <c r="N741" t="s">
        <v>10</v>
      </c>
      <c r="Q741" s="16" t="s">
        <v>25</v>
      </c>
      <c r="R741" s="16" t="s">
        <v>29</v>
      </c>
      <c r="S741" t="s">
        <v>844</v>
      </c>
    </row>
    <row r="742" spans="1:19">
      <c r="A742" t="s">
        <v>612</v>
      </c>
      <c r="B742" t="s">
        <v>298</v>
      </c>
      <c r="C742" t="s">
        <v>845</v>
      </c>
      <c r="D742" t="str">
        <f>MID(Tabla3[[#This Row],[NUMERO DE SERIE]],10,8)</f>
        <v>LP075715</v>
      </c>
      <c r="E742" t="s">
        <v>300</v>
      </c>
      <c r="F742">
        <v>2020</v>
      </c>
      <c r="G742" t="s">
        <v>13</v>
      </c>
      <c r="H742" s="1" t="s">
        <v>9</v>
      </c>
      <c r="I742" s="14">
        <v>44744</v>
      </c>
      <c r="J742" s="1" t="s">
        <v>612</v>
      </c>
      <c r="K742" s="13">
        <v>2022</v>
      </c>
      <c r="L742" s="1" t="s">
        <v>74</v>
      </c>
      <c r="M742" s="15">
        <v>44925</v>
      </c>
      <c r="Q742" t="s">
        <v>25</v>
      </c>
      <c r="R742" t="s">
        <v>29</v>
      </c>
      <c r="S742" t="s">
        <v>846</v>
      </c>
    </row>
    <row r="743" spans="1:19">
      <c r="A743" t="s">
        <v>612</v>
      </c>
      <c r="B743" t="s">
        <v>298</v>
      </c>
      <c r="C743" t="s">
        <v>847</v>
      </c>
      <c r="D743" t="str">
        <f>MID(Tabla3[[#This Row],[NUMERO DE SERIE]],10,8)</f>
        <v>LP117820</v>
      </c>
      <c r="E743" t="s">
        <v>300</v>
      </c>
      <c r="F743">
        <v>2020</v>
      </c>
      <c r="G743" t="s">
        <v>13</v>
      </c>
      <c r="H743" s="1" t="s">
        <v>9</v>
      </c>
      <c r="I743" s="14">
        <v>44723</v>
      </c>
      <c r="J743" s="1" t="s">
        <v>612</v>
      </c>
      <c r="K743" s="13">
        <v>2022</v>
      </c>
      <c r="L743" s="1" t="s">
        <v>72</v>
      </c>
      <c r="M743" s="15">
        <v>44924</v>
      </c>
      <c r="N743" t="s">
        <v>14</v>
      </c>
      <c r="Q743" t="s">
        <v>25</v>
      </c>
      <c r="R743" t="s">
        <v>62</v>
      </c>
      <c r="S743" t="s">
        <v>848</v>
      </c>
    </row>
    <row r="744" spans="1:19">
      <c r="A744" t="s">
        <v>612</v>
      </c>
      <c r="B744" t="s">
        <v>298</v>
      </c>
      <c r="C744" t="s">
        <v>849</v>
      </c>
      <c r="D744" t="str">
        <f>MID(Tabla3[[#This Row],[NUMERO DE SERIE]],10,8)</f>
        <v>LP036037</v>
      </c>
      <c r="E744" t="s">
        <v>300</v>
      </c>
      <c r="F744">
        <v>2020</v>
      </c>
      <c r="G744" t="s">
        <v>9</v>
      </c>
      <c r="H744" s="1" t="s">
        <v>5</v>
      </c>
      <c r="J744" s="1" t="s">
        <v>612</v>
      </c>
      <c r="K744" s="13">
        <v>2022</v>
      </c>
      <c r="L744" s="1" t="s">
        <v>73</v>
      </c>
      <c r="M744" s="15">
        <v>44924</v>
      </c>
      <c r="N744" t="s">
        <v>10</v>
      </c>
      <c r="Q744" s="16" t="s">
        <v>25</v>
      </c>
      <c r="R744" s="16" t="s">
        <v>29</v>
      </c>
      <c r="S744" t="s">
        <v>850</v>
      </c>
    </row>
    <row r="745" spans="1:19">
      <c r="A745" t="s">
        <v>612</v>
      </c>
      <c r="B745" t="s">
        <v>298</v>
      </c>
      <c r="C745" t="s">
        <v>851</v>
      </c>
      <c r="D745" t="str">
        <f>MID(Tabla3[[#This Row],[NUMERO DE SERIE]],10,8)</f>
        <v>LP054897</v>
      </c>
      <c r="E745" t="s">
        <v>300</v>
      </c>
      <c r="F745">
        <v>2020</v>
      </c>
      <c r="G745" t="s">
        <v>9</v>
      </c>
      <c r="H745" s="1" t="s">
        <v>5</v>
      </c>
      <c r="J745" s="1" t="s">
        <v>612</v>
      </c>
      <c r="K745" s="13">
        <v>2022</v>
      </c>
      <c r="L745" s="1" t="s">
        <v>74</v>
      </c>
      <c r="M745" s="15">
        <v>44925</v>
      </c>
      <c r="Q745" t="s">
        <v>25</v>
      </c>
      <c r="R745" t="s">
        <v>49</v>
      </c>
      <c r="S745" t="s">
        <v>852</v>
      </c>
    </row>
    <row r="746" spans="1:19">
      <c r="A746" t="s">
        <v>68</v>
      </c>
      <c r="B746" t="s">
        <v>298</v>
      </c>
      <c r="C746" t="s">
        <v>853</v>
      </c>
      <c r="D746" t="str">
        <f>MID(Tabla3[[#This Row],[NUMERO DE SERIE]],10,8)</f>
        <v>LP001500</v>
      </c>
      <c r="E746" t="s">
        <v>300</v>
      </c>
      <c r="F746">
        <v>2020</v>
      </c>
      <c r="G746" t="s">
        <v>13</v>
      </c>
      <c r="H746" s="1" t="s">
        <v>9</v>
      </c>
      <c r="I746" s="14">
        <v>44587</v>
      </c>
      <c r="J746" s="12" t="s">
        <v>68</v>
      </c>
      <c r="K746" s="13">
        <v>2023</v>
      </c>
      <c r="L746" s="1" t="s">
        <v>72</v>
      </c>
      <c r="M746" s="15">
        <v>44924</v>
      </c>
      <c r="N746" t="s">
        <v>10</v>
      </c>
      <c r="Q746" t="s">
        <v>11</v>
      </c>
      <c r="R746" t="s">
        <v>40</v>
      </c>
      <c r="S746" t="s">
        <v>854</v>
      </c>
    </row>
    <row r="747" spans="1:19">
      <c r="A747" t="s">
        <v>612</v>
      </c>
      <c r="B747" t="s">
        <v>298</v>
      </c>
      <c r="C747" t="s">
        <v>855</v>
      </c>
      <c r="D747" t="str">
        <f>MID(Tabla3[[#This Row],[NUMERO DE SERIE]],10,8)</f>
        <v>LP094017</v>
      </c>
      <c r="E747" t="s">
        <v>300</v>
      </c>
      <c r="F747">
        <v>2020</v>
      </c>
      <c r="G747" t="s">
        <v>13</v>
      </c>
      <c r="H747" s="1" t="s">
        <v>9</v>
      </c>
      <c r="I747" s="14">
        <v>44071</v>
      </c>
      <c r="J747" s="1" t="s">
        <v>612</v>
      </c>
      <c r="K747" s="13">
        <v>2022</v>
      </c>
      <c r="L747" s="1" t="s">
        <v>73</v>
      </c>
      <c r="M747" s="15">
        <v>44924</v>
      </c>
      <c r="N747" t="s">
        <v>14</v>
      </c>
      <c r="Q747" t="s">
        <v>20</v>
      </c>
      <c r="R747" t="s">
        <v>16</v>
      </c>
      <c r="S747" t="s">
        <v>168</v>
      </c>
    </row>
    <row r="748" spans="1:19">
      <c r="A748" t="s">
        <v>612</v>
      </c>
      <c r="B748" t="s">
        <v>298</v>
      </c>
      <c r="C748" t="s">
        <v>856</v>
      </c>
      <c r="D748" t="str">
        <f>MID(Tabla3[[#This Row],[NUMERO DE SERIE]],10,8)</f>
        <v>LP098553</v>
      </c>
      <c r="E748" t="s">
        <v>300</v>
      </c>
      <c r="F748">
        <v>2020</v>
      </c>
      <c r="G748" t="s">
        <v>9</v>
      </c>
      <c r="H748" s="1" t="s">
        <v>5</v>
      </c>
      <c r="J748" s="1" t="s">
        <v>612</v>
      </c>
      <c r="K748" s="13">
        <v>2022</v>
      </c>
      <c r="L748" s="1" t="s">
        <v>74</v>
      </c>
      <c r="M748" s="15">
        <v>44925</v>
      </c>
      <c r="Q748" t="s">
        <v>25</v>
      </c>
      <c r="R748" t="s">
        <v>29</v>
      </c>
      <c r="S748" t="s">
        <v>857</v>
      </c>
    </row>
    <row r="749" spans="1:19">
      <c r="A749" t="s">
        <v>612</v>
      </c>
      <c r="B749" t="s">
        <v>298</v>
      </c>
      <c r="C749" t="s">
        <v>858</v>
      </c>
      <c r="D749" t="str">
        <f>MID(Tabla3[[#This Row],[NUMERO DE SERIE]],10,8)</f>
        <v>LP017155</v>
      </c>
      <c r="E749" t="s">
        <v>300</v>
      </c>
      <c r="F749">
        <v>2020</v>
      </c>
      <c r="G749" t="s">
        <v>13</v>
      </c>
      <c r="H749" s="1" t="s">
        <v>9</v>
      </c>
      <c r="I749" s="14">
        <v>44545</v>
      </c>
      <c r="J749" s="1" t="s">
        <v>612</v>
      </c>
      <c r="K749" s="13">
        <v>2022</v>
      </c>
      <c r="L749" s="1" t="s">
        <v>72</v>
      </c>
      <c r="M749" s="15">
        <v>44924</v>
      </c>
      <c r="N749" t="s">
        <v>10</v>
      </c>
      <c r="Q749" t="s">
        <v>25</v>
      </c>
      <c r="R749" t="s">
        <v>40</v>
      </c>
      <c r="S749" t="s">
        <v>854</v>
      </c>
    </row>
    <row r="750" spans="1:19" ht="29.1">
      <c r="A750" t="s">
        <v>612</v>
      </c>
      <c r="B750" t="s">
        <v>298</v>
      </c>
      <c r="C750" t="s">
        <v>859</v>
      </c>
      <c r="D750" t="str">
        <f>MID(Tabla3[[#This Row],[NUMERO DE SERIE]],10,8)</f>
        <v>LP035588</v>
      </c>
      <c r="E750" t="s">
        <v>300</v>
      </c>
      <c r="F750">
        <v>2020</v>
      </c>
      <c r="G750" t="s">
        <v>13</v>
      </c>
      <c r="H750" s="1" t="s">
        <v>22</v>
      </c>
    </row>
    <row r="751" spans="1:19">
      <c r="A751" t="s">
        <v>612</v>
      </c>
      <c r="B751" s="51" t="s">
        <v>298</v>
      </c>
      <c r="C751" s="51" t="s">
        <v>860</v>
      </c>
      <c r="D751" s="51" t="str">
        <f>MID(Tabla3[[#This Row],[NUMERO DE SERIE]],10,8)</f>
        <v>LP095564</v>
      </c>
      <c r="E751" s="51" t="s">
        <v>300</v>
      </c>
      <c r="F751" s="51">
        <v>2020</v>
      </c>
      <c r="G751" t="s">
        <v>13</v>
      </c>
      <c r="H751" s="1" t="s">
        <v>9</v>
      </c>
      <c r="I751" s="52">
        <v>44824</v>
      </c>
      <c r="J751" s="53" t="s">
        <v>612</v>
      </c>
      <c r="K751" s="54">
        <v>2022</v>
      </c>
      <c r="L751" s="53" t="s">
        <v>73</v>
      </c>
      <c r="M751" s="55">
        <v>44924</v>
      </c>
      <c r="N751" t="s">
        <v>10</v>
      </c>
      <c r="Q751" s="51" t="s">
        <v>25</v>
      </c>
      <c r="R751" s="51" t="s">
        <v>29</v>
      </c>
      <c r="S751" s="51" t="s">
        <v>861</v>
      </c>
    </row>
    <row r="752" spans="1:19">
      <c r="A752" t="s">
        <v>68</v>
      </c>
      <c r="B752" t="s">
        <v>298</v>
      </c>
      <c r="C752" t="s">
        <v>862</v>
      </c>
      <c r="D752" t="str">
        <f>MID(Tabla3[[#This Row],[NUMERO DE SERIE]],10,8)</f>
        <v>LP109463</v>
      </c>
      <c r="E752" t="s">
        <v>300</v>
      </c>
      <c r="F752">
        <v>2020</v>
      </c>
      <c r="G752" t="s">
        <v>13</v>
      </c>
      <c r="H752" s="1" t="s">
        <v>9</v>
      </c>
      <c r="I752" s="14">
        <v>44775</v>
      </c>
      <c r="J752" s="12" t="s">
        <v>68</v>
      </c>
      <c r="K752" s="13">
        <v>2023</v>
      </c>
      <c r="L752" s="1" t="s">
        <v>74</v>
      </c>
      <c r="M752" s="15">
        <v>44925</v>
      </c>
      <c r="Q752" t="s">
        <v>11</v>
      </c>
      <c r="R752" t="s">
        <v>40</v>
      </c>
      <c r="S752" t="s">
        <v>142</v>
      </c>
    </row>
    <row r="753" spans="1:19" ht="29.1">
      <c r="A753" t="s">
        <v>612</v>
      </c>
      <c r="B753" t="s">
        <v>863</v>
      </c>
      <c r="C753" t="s">
        <v>864</v>
      </c>
      <c r="D753" t="str">
        <f>MID(Tabla3[[#This Row],[NUMERO DE SERIE]],10,8)</f>
        <v>M3136393</v>
      </c>
      <c r="E753" t="s">
        <v>865</v>
      </c>
      <c r="F753">
        <v>2021</v>
      </c>
      <c r="G753" t="s">
        <v>13</v>
      </c>
      <c r="H753" s="1" t="s">
        <v>22</v>
      </c>
    </row>
    <row r="754" spans="1:19">
      <c r="A754" t="s">
        <v>612</v>
      </c>
      <c r="B754" t="s">
        <v>863</v>
      </c>
      <c r="C754" t="s">
        <v>866</v>
      </c>
      <c r="D754" t="str">
        <f>MID(Tabla3[[#This Row],[NUMERO DE SERIE]],10,8)</f>
        <v>M3145416</v>
      </c>
      <c r="E754" t="s">
        <v>865</v>
      </c>
      <c r="F754">
        <v>2021</v>
      </c>
      <c r="G754" t="s">
        <v>13</v>
      </c>
      <c r="H754" s="1" t="s">
        <v>9</v>
      </c>
      <c r="I754" s="13" t="s">
        <v>98</v>
      </c>
      <c r="J754" s="1" t="s">
        <v>612</v>
      </c>
      <c r="K754" s="13">
        <v>2022</v>
      </c>
      <c r="L754" s="1" t="s">
        <v>72</v>
      </c>
      <c r="M754" s="15">
        <v>44924</v>
      </c>
      <c r="N754" t="s">
        <v>14</v>
      </c>
      <c r="Q754" t="s">
        <v>15</v>
      </c>
      <c r="R754" t="s">
        <v>46</v>
      </c>
      <c r="S754" t="s">
        <v>762</v>
      </c>
    </row>
    <row r="755" spans="1:19">
      <c r="A755" t="s">
        <v>612</v>
      </c>
      <c r="B755" t="s">
        <v>863</v>
      </c>
      <c r="C755" t="s">
        <v>867</v>
      </c>
      <c r="D755" t="str">
        <f>MID(Tabla3[[#This Row],[NUMERO DE SERIE]],10,8)</f>
        <v>M3131976</v>
      </c>
      <c r="E755" t="s">
        <v>865</v>
      </c>
      <c r="F755">
        <v>2021</v>
      </c>
      <c r="G755" t="s">
        <v>13</v>
      </c>
      <c r="H755" s="1" t="s">
        <v>9</v>
      </c>
      <c r="I755" s="13" t="s">
        <v>98</v>
      </c>
      <c r="J755" s="1" t="s">
        <v>612</v>
      </c>
      <c r="K755" s="13">
        <v>2022</v>
      </c>
      <c r="L755" s="1" t="s">
        <v>73</v>
      </c>
      <c r="M755" s="15">
        <v>44924</v>
      </c>
      <c r="N755" t="s">
        <v>14</v>
      </c>
      <c r="Q755" t="s">
        <v>20</v>
      </c>
      <c r="R755" t="s">
        <v>16</v>
      </c>
      <c r="S755" t="s">
        <v>435</v>
      </c>
    </row>
    <row r="756" spans="1:19">
      <c r="A756" t="s">
        <v>612</v>
      </c>
      <c r="B756" t="s">
        <v>95</v>
      </c>
      <c r="C756" t="s">
        <v>868</v>
      </c>
      <c r="D756" t="str">
        <f>MID(Tabla3[[#This Row],[NUMERO DE SERIE]],10,8)</f>
        <v>LK008606</v>
      </c>
      <c r="E756" t="s">
        <v>869</v>
      </c>
      <c r="F756">
        <v>2020</v>
      </c>
      <c r="G756" t="s">
        <v>13</v>
      </c>
      <c r="H756" s="1" t="s">
        <v>9</v>
      </c>
      <c r="I756" s="14">
        <v>44450</v>
      </c>
      <c r="J756" s="1" t="s">
        <v>612</v>
      </c>
      <c r="K756" s="13">
        <v>2022</v>
      </c>
      <c r="L756" s="1" t="s">
        <v>74</v>
      </c>
      <c r="M756" s="15">
        <v>44925</v>
      </c>
      <c r="Q756" t="s">
        <v>25</v>
      </c>
      <c r="R756" t="s">
        <v>40</v>
      </c>
      <c r="S756" t="s">
        <v>142</v>
      </c>
    </row>
    <row r="757" spans="1:19">
      <c r="A757" t="s">
        <v>612</v>
      </c>
      <c r="B757" t="s">
        <v>95</v>
      </c>
      <c r="C757" t="s">
        <v>870</v>
      </c>
      <c r="D757" t="str">
        <f>MID(Tabla3[[#This Row],[NUMERO DE SERIE]],10,8)</f>
        <v>LK008512</v>
      </c>
      <c r="E757" t="s">
        <v>869</v>
      </c>
      <c r="F757">
        <v>2020</v>
      </c>
      <c r="G757" t="s">
        <v>13</v>
      </c>
      <c r="H757" s="1" t="s">
        <v>9</v>
      </c>
      <c r="I757" s="13" t="s">
        <v>98</v>
      </c>
      <c r="J757" s="1" t="s">
        <v>612</v>
      </c>
      <c r="K757" s="13">
        <v>2022</v>
      </c>
      <c r="L757" s="1" t="s">
        <v>72</v>
      </c>
      <c r="M757" s="15">
        <v>44924</v>
      </c>
      <c r="N757" t="s">
        <v>14</v>
      </c>
      <c r="Q757" t="s">
        <v>20</v>
      </c>
      <c r="R757" t="s">
        <v>16</v>
      </c>
      <c r="S757" t="s">
        <v>871</v>
      </c>
    </row>
    <row r="758" spans="1:19" ht="29.1">
      <c r="A758" t="s">
        <v>612</v>
      </c>
      <c r="B758" t="s">
        <v>95</v>
      </c>
      <c r="C758" t="s">
        <v>872</v>
      </c>
      <c r="D758" t="str">
        <f>MID(Tabla3[[#This Row],[NUMERO DE SERIE]],10,8)</f>
        <v>LK008574</v>
      </c>
      <c r="E758" t="s">
        <v>869</v>
      </c>
      <c r="F758">
        <v>2020</v>
      </c>
      <c r="G758" t="s">
        <v>13</v>
      </c>
      <c r="H758" s="1" t="s">
        <v>27</v>
      </c>
    </row>
    <row r="759" spans="1:19">
      <c r="A759" t="s">
        <v>612</v>
      </c>
      <c r="B759" t="s">
        <v>95</v>
      </c>
      <c r="C759" t="s">
        <v>873</v>
      </c>
      <c r="D759" t="str">
        <f>MID(Tabla3[[#This Row],[NUMERO DE SERIE]],10,8)</f>
        <v>LK009541</v>
      </c>
      <c r="E759" t="s">
        <v>869</v>
      </c>
      <c r="F759">
        <v>2020</v>
      </c>
      <c r="G759" t="s">
        <v>13</v>
      </c>
      <c r="H759" s="1" t="s">
        <v>9</v>
      </c>
      <c r="I759" s="14">
        <v>44078</v>
      </c>
      <c r="J759" s="1" t="s">
        <v>612</v>
      </c>
      <c r="K759" s="13">
        <v>2022</v>
      </c>
      <c r="L759" s="1" t="s">
        <v>73</v>
      </c>
      <c r="M759" s="15">
        <v>44924</v>
      </c>
      <c r="N759" t="s">
        <v>14</v>
      </c>
      <c r="Q759" t="s">
        <v>20</v>
      </c>
      <c r="R759" t="s">
        <v>16</v>
      </c>
      <c r="S759" t="s">
        <v>139</v>
      </c>
    </row>
    <row r="760" spans="1:19">
      <c r="A760" t="s">
        <v>612</v>
      </c>
      <c r="B760" t="s">
        <v>95</v>
      </c>
      <c r="C760" t="s">
        <v>874</v>
      </c>
      <c r="D760" t="str">
        <f>MID(Tabla3[[#This Row],[NUMERO DE SERIE]],10,8)</f>
        <v>LK005438</v>
      </c>
      <c r="E760" t="s">
        <v>869</v>
      </c>
      <c r="F760">
        <v>2020</v>
      </c>
      <c r="G760" t="s">
        <v>13</v>
      </c>
      <c r="H760" s="1" t="s">
        <v>17</v>
      </c>
      <c r="I760" s="13" t="s">
        <v>98</v>
      </c>
      <c r="J760" s="1" t="s">
        <v>612</v>
      </c>
      <c r="K760" s="13">
        <v>2022</v>
      </c>
      <c r="L760" s="1" t="s">
        <v>74</v>
      </c>
      <c r="M760" s="15">
        <v>44925</v>
      </c>
      <c r="Q760" t="s">
        <v>25</v>
      </c>
      <c r="R760" t="s">
        <v>40</v>
      </c>
      <c r="S760" t="s">
        <v>121</v>
      </c>
    </row>
    <row r="761" spans="1:19">
      <c r="A761" t="s">
        <v>68</v>
      </c>
      <c r="B761" t="s">
        <v>95</v>
      </c>
      <c r="C761" t="s">
        <v>875</v>
      </c>
      <c r="D761" t="str">
        <f>MID(Tabla3[[#This Row],[NUMERO DE SERIE]],10,8)</f>
        <v>LK005398</v>
      </c>
      <c r="E761" t="s">
        <v>869</v>
      </c>
      <c r="F761">
        <v>2020</v>
      </c>
      <c r="G761" t="s">
        <v>13</v>
      </c>
      <c r="H761" s="1" t="s">
        <v>9</v>
      </c>
      <c r="I761" s="13" t="s">
        <v>98</v>
      </c>
      <c r="J761" s="12" t="s">
        <v>68</v>
      </c>
      <c r="K761" s="13">
        <v>2023</v>
      </c>
      <c r="L761" s="1" t="s">
        <v>72</v>
      </c>
      <c r="M761" s="15">
        <v>44924</v>
      </c>
      <c r="N761" t="s">
        <v>10</v>
      </c>
      <c r="Q761" t="s">
        <v>11</v>
      </c>
      <c r="R761" t="s">
        <v>38</v>
      </c>
      <c r="S761" t="s">
        <v>876</v>
      </c>
    </row>
    <row r="762" spans="1:19">
      <c r="A762" t="s">
        <v>612</v>
      </c>
      <c r="B762" t="s">
        <v>95</v>
      </c>
      <c r="C762" t="s">
        <v>877</v>
      </c>
      <c r="D762" t="str">
        <f>MID(Tabla3[[#This Row],[NUMERO DE SERIE]],10,8)</f>
        <v>LK005634</v>
      </c>
      <c r="E762" t="s">
        <v>869</v>
      </c>
      <c r="F762">
        <v>2020</v>
      </c>
      <c r="G762" t="s">
        <v>13</v>
      </c>
      <c r="H762" s="1" t="s">
        <v>9</v>
      </c>
      <c r="I762" s="13" t="s">
        <v>98</v>
      </c>
      <c r="J762" s="1" t="s">
        <v>612</v>
      </c>
      <c r="K762" s="13">
        <v>2022</v>
      </c>
      <c r="L762" s="1" t="s">
        <v>73</v>
      </c>
      <c r="M762" s="15">
        <v>44924</v>
      </c>
      <c r="N762" t="s">
        <v>14</v>
      </c>
      <c r="Q762" t="s">
        <v>20</v>
      </c>
      <c r="R762" t="s">
        <v>16</v>
      </c>
      <c r="S762" t="s">
        <v>139</v>
      </c>
    </row>
    <row r="763" spans="1:19">
      <c r="A763" t="s">
        <v>68</v>
      </c>
      <c r="B763" t="s">
        <v>95</v>
      </c>
      <c r="C763" t="s">
        <v>878</v>
      </c>
      <c r="D763" t="str">
        <f>MID(Tabla3[[#This Row],[NUMERO DE SERIE]],10,8)</f>
        <v>LK005202</v>
      </c>
      <c r="E763" t="s">
        <v>869</v>
      </c>
      <c r="F763">
        <v>2020</v>
      </c>
      <c r="G763" t="s">
        <v>13</v>
      </c>
      <c r="H763" s="1" t="s">
        <v>9</v>
      </c>
      <c r="I763" s="13" t="s">
        <v>98</v>
      </c>
      <c r="J763" s="12" t="s">
        <v>68</v>
      </c>
      <c r="K763" s="13">
        <v>2023</v>
      </c>
      <c r="L763" s="1" t="s">
        <v>74</v>
      </c>
      <c r="M763" s="15">
        <v>44925</v>
      </c>
      <c r="Q763" t="s">
        <v>11</v>
      </c>
      <c r="R763" t="s">
        <v>40</v>
      </c>
      <c r="S763" t="s">
        <v>121</v>
      </c>
    </row>
    <row r="764" spans="1:19">
      <c r="A764" t="s">
        <v>68</v>
      </c>
      <c r="B764" t="s">
        <v>95</v>
      </c>
      <c r="C764" t="s">
        <v>879</v>
      </c>
      <c r="D764" t="str">
        <f>MID(Tabla3[[#This Row],[NUMERO DE SERIE]],10,8)</f>
        <v>LK005266</v>
      </c>
      <c r="E764" t="s">
        <v>869</v>
      </c>
      <c r="F764">
        <v>2020</v>
      </c>
      <c r="G764" t="s">
        <v>13</v>
      </c>
      <c r="H764" s="1" t="s">
        <v>9</v>
      </c>
      <c r="I764" s="14">
        <v>43795</v>
      </c>
      <c r="J764" s="12" t="s">
        <v>68</v>
      </c>
      <c r="K764" s="13">
        <v>2023</v>
      </c>
      <c r="L764" s="1" t="s">
        <v>72</v>
      </c>
      <c r="M764" s="15">
        <v>44924</v>
      </c>
      <c r="N764" t="s">
        <v>10</v>
      </c>
      <c r="Q764" t="s">
        <v>11</v>
      </c>
      <c r="R764" t="s">
        <v>40</v>
      </c>
      <c r="S764" t="s">
        <v>880</v>
      </c>
    </row>
    <row r="765" spans="1:19">
      <c r="A765" t="s">
        <v>612</v>
      </c>
      <c r="B765" t="s">
        <v>95</v>
      </c>
      <c r="C765" t="s">
        <v>881</v>
      </c>
      <c r="D765" t="str">
        <f>MID(Tabla3[[#This Row],[NUMERO DE SERIE]],10,8)</f>
        <v>LK009446</v>
      </c>
      <c r="E765" t="s">
        <v>869</v>
      </c>
      <c r="F765">
        <v>2020</v>
      </c>
      <c r="G765" t="s">
        <v>13</v>
      </c>
      <c r="H765" s="1" t="s">
        <v>9</v>
      </c>
      <c r="I765" s="13" t="s">
        <v>98</v>
      </c>
      <c r="J765" s="1" t="s">
        <v>612</v>
      </c>
      <c r="K765" s="13">
        <v>2022</v>
      </c>
      <c r="L765" s="1" t="s">
        <v>73</v>
      </c>
      <c r="M765" s="15">
        <v>44924</v>
      </c>
      <c r="N765" t="s">
        <v>14</v>
      </c>
      <c r="Q765" t="s">
        <v>20</v>
      </c>
      <c r="R765" t="s">
        <v>16</v>
      </c>
      <c r="S765" t="s">
        <v>139</v>
      </c>
    </row>
    <row r="766" spans="1:19" ht="29.1">
      <c r="A766" t="s">
        <v>612</v>
      </c>
      <c r="B766" t="s">
        <v>95</v>
      </c>
      <c r="C766" t="s">
        <v>882</v>
      </c>
      <c r="D766" t="str">
        <f>MID(Tabla3[[#This Row],[NUMERO DE SERIE]],10,8)</f>
        <v>LK008493</v>
      </c>
      <c r="E766" t="s">
        <v>869</v>
      </c>
      <c r="F766">
        <v>2020</v>
      </c>
      <c r="G766" t="s">
        <v>13</v>
      </c>
      <c r="H766" s="1" t="s">
        <v>22</v>
      </c>
    </row>
    <row r="767" spans="1:19">
      <c r="A767" t="s">
        <v>68</v>
      </c>
      <c r="B767" t="s">
        <v>95</v>
      </c>
      <c r="C767" t="s">
        <v>883</v>
      </c>
      <c r="D767" t="str">
        <f>MID(Tabla3[[#This Row],[NUMERO DE SERIE]],10,8)</f>
        <v>KK008023</v>
      </c>
      <c r="E767" t="s">
        <v>869</v>
      </c>
      <c r="F767">
        <v>2019</v>
      </c>
      <c r="G767" t="s">
        <v>13</v>
      </c>
      <c r="H767" s="1" t="s">
        <v>9</v>
      </c>
      <c r="I767" s="13" t="s">
        <v>98</v>
      </c>
      <c r="J767" s="12" t="s">
        <v>68</v>
      </c>
      <c r="K767" s="13">
        <v>2023</v>
      </c>
      <c r="L767" s="1" t="s">
        <v>74</v>
      </c>
      <c r="M767" s="15">
        <v>44925</v>
      </c>
      <c r="Q767" t="s">
        <v>11</v>
      </c>
      <c r="R767" t="s">
        <v>38</v>
      </c>
      <c r="S767" t="s">
        <v>884</v>
      </c>
    </row>
    <row r="768" spans="1:19" ht="29.1">
      <c r="A768" t="s">
        <v>612</v>
      </c>
      <c r="B768" t="s">
        <v>95</v>
      </c>
      <c r="C768" t="s">
        <v>885</v>
      </c>
      <c r="D768" t="str">
        <f>MID(Tabla3[[#This Row],[NUMERO DE SERIE]],10,8)</f>
        <v>KK006087</v>
      </c>
      <c r="E768" t="s">
        <v>869</v>
      </c>
      <c r="F768">
        <v>2019</v>
      </c>
      <c r="G768" t="s">
        <v>13</v>
      </c>
      <c r="H768" s="1" t="s">
        <v>27</v>
      </c>
    </row>
    <row r="769" spans="1:19">
      <c r="A769" t="s">
        <v>68</v>
      </c>
      <c r="B769" t="s">
        <v>95</v>
      </c>
      <c r="C769" t="s">
        <v>886</v>
      </c>
      <c r="D769" t="str">
        <f>MID(Tabla3[[#This Row],[NUMERO DE SERIE]],10,8)</f>
        <v>KK007690</v>
      </c>
      <c r="E769" t="s">
        <v>869</v>
      </c>
      <c r="F769">
        <v>2019</v>
      </c>
      <c r="G769" t="s">
        <v>13</v>
      </c>
      <c r="H769" s="1" t="s">
        <v>9</v>
      </c>
      <c r="I769" s="14">
        <v>44629</v>
      </c>
      <c r="J769" s="12" t="s">
        <v>68</v>
      </c>
      <c r="K769" s="13">
        <v>2023</v>
      </c>
      <c r="L769" s="1" t="s">
        <v>72</v>
      </c>
      <c r="M769" s="15">
        <v>44924</v>
      </c>
      <c r="N769" t="s">
        <v>10</v>
      </c>
      <c r="Q769" t="s">
        <v>11</v>
      </c>
      <c r="R769" t="s">
        <v>40</v>
      </c>
      <c r="S769" t="s">
        <v>880</v>
      </c>
    </row>
    <row r="770" spans="1:19">
      <c r="A770" t="s">
        <v>612</v>
      </c>
      <c r="B770" t="s">
        <v>95</v>
      </c>
      <c r="C770" t="s">
        <v>887</v>
      </c>
      <c r="D770" t="str">
        <f>MID(Tabla3[[#This Row],[NUMERO DE SERIE]],10,8)</f>
        <v>KK008059</v>
      </c>
      <c r="E770" t="s">
        <v>869</v>
      </c>
      <c r="F770">
        <v>2019</v>
      </c>
      <c r="G770" t="s">
        <v>13</v>
      </c>
      <c r="H770" s="1" t="s">
        <v>13</v>
      </c>
    </row>
    <row r="771" spans="1:19">
      <c r="A771" t="s">
        <v>612</v>
      </c>
      <c r="B771" t="s">
        <v>95</v>
      </c>
      <c r="C771" t="s">
        <v>888</v>
      </c>
      <c r="D771" t="str">
        <f>MID(Tabla3[[#This Row],[NUMERO DE SERIE]],10,8)</f>
        <v>KK007904</v>
      </c>
      <c r="E771" t="s">
        <v>869</v>
      </c>
      <c r="F771">
        <v>2019</v>
      </c>
      <c r="G771" t="s">
        <v>13</v>
      </c>
      <c r="H771" s="1" t="s">
        <v>9</v>
      </c>
      <c r="I771" s="14">
        <v>44173</v>
      </c>
      <c r="J771" s="1" t="s">
        <v>612</v>
      </c>
      <c r="K771" s="13">
        <v>2022</v>
      </c>
      <c r="L771" s="1" t="s">
        <v>73</v>
      </c>
      <c r="M771" s="15">
        <v>44924</v>
      </c>
      <c r="N771" t="s">
        <v>14</v>
      </c>
      <c r="Q771" t="s">
        <v>20</v>
      </c>
      <c r="R771" t="s">
        <v>16</v>
      </c>
      <c r="S771" t="s">
        <v>889</v>
      </c>
    </row>
    <row r="772" spans="1:19">
      <c r="A772" t="s">
        <v>68</v>
      </c>
      <c r="B772" t="s">
        <v>95</v>
      </c>
      <c r="C772" t="s">
        <v>890</v>
      </c>
      <c r="D772" t="str">
        <f>MID(Tabla3[[#This Row],[NUMERO DE SERIE]],10,8)</f>
        <v>KK003772</v>
      </c>
      <c r="E772" t="s">
        <v>869</v>
      </c>
      <c r="F772">
        <v>2019</v>
      </c>
      <c r="G772" t="s">
        <v>13</v>
      </c>
      <c r="H772" s="1" t="s">
        <v>9</v>
      </c>
      <c r="I772" s="14">
        <v>44161</v>
      </c>
      <c r="J772" s="12" t="s">
        <v>68</v>
      </c>
      <c r="K772" s="13">
        <v>2023</v>
      </c>
      <c r="L772" s="1" t="s">
        <v>74</v>
      </c>
      <c r="M772" s="15">
        <v>44925</v>
      </c>
      <c r="Q772" t="s">
        <v>11</v>
      </c>
      <c r="R772" t="s">
        <v>40</v>
      </c>
      <c r="S772" t="s">
        <v>121</v>
      </c>
    </row>
    <row r="773" spans="1:19">
      <c r="A773" t="s">
        <v>68</v>
      </c>
      <c r="B773" t="s">
        <v>95</v>
      </c>
      <c r="C773" t="s">
        <v>891</v>
      </c>
      <c r="D773" t="str">
        <f>MID(Tabla3[[#This Row],[NUMERO DE SERIE]],10,8)</f>
        <v>KK002730</v>
      </c>
      <c r="E773" t="s">
        <v>869</v>
      </c>
      <c r="F773">
        <v>2019</v>
      </c>
      <c r="G773" t="s">
        <v>13</v>
      </c>
      <c r="H773" s="1" t="s">
        <v>9</v>
      </c>
      <c r="I773" s="13" t="s">
        <v>98</v>
      </c>
      <c r="J773" s="12" t="s">
        <v>68</v>
      </c>
      <c r="K773" s="13">
        <v>2023</v>
      </c>
      <c r="L773" s="1" t="s">
        <v>72</v>
      </c>
      <c r="M773" s="15">
        <v>44924</v>
      </c>
      <c r="N773" t="s">
        <v>10</v>
      </c>
      <c r="Q773" t="s">
        <v>11</v>
      </c>
      <c r="R773" t="s">
        <v>40</v>
      </c>
      <c r="S773" t="s">
        <v>880</v>
      </c>
    </row>
    <row r="774" spans="1:19">
      <c r="A774" t="s">
        <v>612</v>
      </c>
      <c r="B774" t="s">
        <v>95</v>
      </c>
      <c r="C774" t="s">
        <v>892</v>
      </c>
      <c r="D774" t="str">
        <f>MID(Tabla3[[#This Row],[NUMERO DE SERIE]],10,8)</f>
        <v>KK005395</v>
      </c>
      <c r="E774" t="s">
        <v>869</v>
      </c>
      <c r="F774">
        <v>2019</v>
      </c>
      <c r="G774" t="s">
        <v>13</v>
      </c>
      <c r="H774" s="1" t="s">
        <v>9</v>
      </c>
      <c r="I774" s="14">
        <v>44518</v>
      </c>
      <c r="J774" s="1" t="s">
        <v>612</v>
      </c>
      <c r="K774" s="13">
        <v>2022</v>
      </c>
      <c r="L774" s="1" t="s">
        <v>73</v>
      </c>
      <c r="M774" s="15">
        <v>44924</v>
      </c>
      <c r="N774" t="s">
        <v>301</v>
      </c>
      <c r="Q774" t="s">
        <v>15</v>
      </c>
      <c r="R774" t="s">
        <v>60</v>
      </c>
      <c r="S774" t="s">
        <v>893</v>
      </c>
    </row>
    <row r="775" spans="1:19">
      <c r="A775" t="s">
        <v>612</v>
      </c>
      <c r="B775" t="s">
        <v>95</v>
      </c>
      <c r="C775" t="s">
        <v>894</v>
      </c>
      <c r="D775" t="str">
        <f>MID(Tabla3[[#This Row],[NUMERO DE SERIE]],10,8)</f>
        <v>KK004658</v>
      </c>
      <c r="E775" t="s">
        <v>869</v>
      </c>
      <c r="F775">
        <v>2019</v>
      </c>
      <c r="G775" t="s">
        <v>13</v>
      </c>
      <c r="H775" s="1" t="s">
        <v>9</v>
      </c>
      <c r="I775" s="13" t="s">
        <v>98</v>
      </c>
      <c r="J775" s="1" t="s">
        <v>612</v>
      </c>
      <c r="K775" s="13">
        <v>2022</v>
      </c>
      <c r="L775" s="1" t="s">
        <v>74</v>
      </c>
      <c r="M775" s="15">
        <v>44925</v>
      </c>
      <c r="Q775" t="s">
        <v>15</v>
      </c>
      <c r="R775" t="s">
        <v>60</v>
      </c>
      <c r="S775" t="s">
        <v>895</v>
      </c>
    </row>
    <row r="776" spans="1:19">
      <c r="A776" t="s">
        <v>612</v>
      </c>
      <c r="B776" t="s">
        <v>95</v>
      </c>
      <c r="C776" t="s">
        <v>896</v>
      </c>
      <c r="D776" t="str">
        <f>MID(Tabla3[[#This Row],[NUMERO DE SERIE]],10,8)</f>
        <v>KK004899</v>
      </c>
      <c r="E776" t="s">
        <v>869</v>
      </c>
      <c r="F776">
        <v>2019</v>
      </c>
      <c r="G776" t="s">
        <v>13</v>
      </c>
      <c r="H776" s="1" t="s">
        <v>9</v>
      </c>
      <c r="I776" s="13" t="s">
        <v>98</v>
      </c>
      <c r="J776" s="1" t="s">
        <v>612</v>
      </c>
      <c r="K776" s="13">
        <v>2022</v>
      </c>
      <c r="L776" s="1" t="s">
        <v>72</v>
      </c>
      <c r="M776" s="15">
        <v>44924</v>
      </c>
      <c r="N776" t="s">
        <v>14</v>
      </c>
      <c r="Q776" t="s">
        <v>15</v>
      </c>
      <c r="R776" t="s">
        <v>46</v>
      </c>
      <c r="S776" t="s">
        <v>897</v>
      </c>
    </row>
    <row r="777" spans="1:19">
      <c r="A777" t="s">
        <v>612</v>
      </c>
      <c r="B777" t="s">
        <v>95</v>
      </c>
      <c r="C777" t="s">
        <v>898</v>
      </c>
      <c r="D777" t="str">
        <f>MID(Tabla3[[#This Row],[NUMERO DE SERIE]],10,8)</f>
        <v>KK006982</v>
      </c>
      <c r="E777" t="s">
        <v>869</v>
      </c>
      <c r="F777">
        <v>2019</v>
      </c>
      <c r="G777" t="s">
        <v>13</v>
      </c>
      <c r="H777" s="1" t="s">
        <v>9</v>
      </c>
      <c r="I777" s="14">
        <v>44275</v>
      </c>
      <c r="J777" s="1" t="s">
        <v>612</v>
      </c>
      <c r="K777" s="13">
        <v>2022</v>
      </c>
      <c r="L777" s="1" t="s">
        <v>73</v>
      </c>
      <c r="M777" s="15">
        <v>44924</v>
      </c>
      <c r="N777" t="s">
        <v>14</v>
      </c>
      <c r="Q777" t="s">
        <v>20</v>
      </c>
      <c r="R777" t="s">
        <v>16</v>
      </c>
      <c r="S777" t="s">
        <v>899</v>
      </c>
    </row>
    <row r="778" spans="1:19">
      <c r="A778" t="s">
        <v>68</v>
      </c>
      <c r="B778" t="s">
        <v>95</v>
      </c>
      <c r="C778" t="s">
        <v>900</v>
      </c>
      <c r="D778" t="str">
        <f>MID(Tabla3[[#This Row],[NUMERO DE SERIE]],10,8)</f>
        <v>KK007903</v>
      </c>
      <c r="E778" t="s">
        <v>869</v>
      </c>
      <c r="F778">
        <v>2019</v>
      </c>
      <c r="G778" t="s">
        <v>13</v>
      </c>
      <c r="H778" s="1" t="s">
        <v>9</v>
      </c>
      <c r="I778" s="13" t="s">
        <v>98</v>
      </c>
      <c r="J778" s="12" t="s">
        <v>68</v>
      </c>
      <c r="K778" s="13">
        <v>2023</v>
      </c>
      <c r="L778" s="1" t="s">
        <v>74</v>
      </c>
      <c r="M778" s="15">
        <v>44925</v>
      </c>
      <c r="Q778" t="s">
        <v>11</v>
      </c>
      <c r="R778" t="s">
        <v>38</v>
      </c>
      <c r="S778" t="s">
        <v>901</v>
      </c>
    </row>
    <row r="779" spans="1:19">
      <c r="A779" t="s">
        <v>612</v>
      </c>
      <c r="B779" t="s">
        <v>95</v>
      </c>
      <c r="C779" t="s">
        <v>902</v>
      </c>
      <c r="D779" t="str">
        <f>MID(Tabla3[[#This Row],[NUMERO DE SERIE]],10,8)</f>
        <v>KK003321</v>
      </c>
      <c r="E779" t="s">
        <v>869</v>
      </c>
      <c r="F779">
        <v>2019</v>
      </c>
      <c r="G779" t="s">
        <v>13</v>
      </c>
      <c r="H779" s="1" t="s">
        <v>9</v>
      </c>
      <c r="I779" s="14">
        <v>43861</v>
      </c>
      <c r="J779" s="1" t="s">
        <v>612</v>
      </c>
      <c r="K779" s="13">
        <v>2022</v>
      </c>
      <c r="L779" s="1" t="s">
        <v>72</v>
      </c>
      <c r="M779" s="15">
        <v>44924</v>
      </c>
      <c r="N779" t="s">
        <v>14</v>
      </c>
      <c r="Q779" t="s">
        <v>20</v>
      </c>
      <c r="R779" t="s">
        <v>41</v>
      </c>
      <c r="S779" t="s">
        <v>515</v>
      </c>
    </row>
    <row r="780" spans="1:19">
      <c r="A780" t="s">
        <v>612</v>
      </c>
      <c r="B780" t="s">
        <v>95</v>
      </c>
      <c r="C780" t="s">
        <v>903</v>
      </c>
      <c r="D780" t="str">
        <f>MID(Tabla3[[#This Row],[NUMERO DE SERIE]],10,8)</f>
        <v>JK015367</v>
      </c>
      <c r="E780" t="s">
        <v>869</v>
      </c>
      <c r="F780">
        <v>2018</v>
      </c>
      <c r="G780" t="s">
        <v>13</v>
      </c>
      <c r="H780" s="1" t="s">
        <v>9</v>
      </c>
      <c r="I780" s="13" t="s">
        <v>98</v>
      </c>
      <c r="J780" s="1" t="s">
        <v>612</v>
      </c>
      <c r="K780" s="13">
        <v>2022</v>
      </c>
      <c r="L780" s="1" t="s">
        <v>73</v>
      </c>
      <c r="M780" s="15">
        <v>44924</v>
      </c>
      <c r="N780" t="s">
        <v>14</v>
      </c>
      <c r="Q780" t="s">
        <v>20</v>
      </c>
      <c r="R780" t="s">
        <v>16</v>
      </c>
      <c r="S780" t="s">
        <v>899</v>
      </c>
    </row>
    <row r="781" spans="1:19">
      <c r="A781" t="s">
        <v>612</v>
      </c>
      <c r="B781" t="s">
        <v>95</v>
      </c>
      <c r="C781" t="s">
        <v>904</v>
      </c>
      <c r="D781" t="str">
        <f>MID(Tabla3[[#This Row],[NUMERO DE SERIE]],10,8)</f>
        <v>JK001388</v>
      </c>
      <c r="E781" t="s">
        <v>869</v>
      </c>
      <c r="F781">
        <v>2018</v>
      </c>
      <c r="G781" t="s">
        <v>13</v>
      </c>
      <c r="H781" s="1" t="s">
        <v>34</v>
      </c>
    </row>
    <row r="782" spans="1:19">
      <c r="A782" t="s">
        <v>612</v>
      </c>
      <c r="B782" t="s">
        <v>95</v>
      </c>
      <c r="C782" t="s">
        <v>905</v>
      </c>
      <c r="D782" t="str">
        <f>MID(Tabla3[[#This Row],[NUMERO DE SERIE]],10,8)</f>
        <v>JK002043</v>
      </c>
      <c r="E782" t="s">
        <v>869</v>
      </c>
      <c r="F782">
        <v>2018</v>
      </c>
      <c r="G782" t="s">
        <v>13</v>
      </c>
      <c r="H782" s="1" t="s">
        <v>9</v>
      </c>
      <c r="I782" s="13" t="s">
        <v>98</v>
      </c>
      <c r="J782" s="1" t="s">
        <v>612</v>
      </c>
      <c r="K782" s="13">
        <v>2022</v>
      </c>
      <c r="L782" s="1" t="s">
        <v>74</v>
      </c>
      <c r="M782" s="15">
        <v>44925</v>
      </c>
      <c r="Q782" t="s">
        <v>15</v>
      </c>
      <c r="R782" t="s">
        <v>60</v>
      </c>
      <c r="S782" t="s">
        <v>261</v>
      </c>
    </row>
    <row r="783" spans="1:19" ht="29.1">
      <c r="A783" t="s">
        <v>612</v>
      </c>
      <c r="B783" t="s">
        <v>95</v>
      </c>
      <c r="C783" t="s">
        <v>906</v>
      </c>
      <c r="D783" t="str">
        <f>MID(Tabla3[[#This Row],[NUMERO DE SERIE]],10,8)</f>
        <v>JK024863</v>
      </c>
      <c r="E783" t="s">
        <v>869</v>
      </c>
      <c r="F783">
        <v>2018</v>
      </c>
      <c r="G783" t="s">
        <v>13</v>
      </c>
      <c r="H783" s="1" t="s">
        <v>22</v>
      </c>
    </row>
    <row r="784" spans="1:19">
      <c r="A784" t="s">
        <v>68</v>
      </c>
      <c r="B784" t="s">
        <v>95</v>
      </c>
      <c r="C784" t="s">
        <v>907</v>
      </c>
      <c r="D784" t="str">
        <f>MID(Tabla3[[#This Row],[NUMERO DE SERIE]],10,8)</f>
        <v>JK002826</v>
      </c>
      <c r="E784" t="s">
        <v>869</v>
      </c>
      <c r="F784">
        <v>2018</v>
      </c>
      <c r="G784" t="s">
        <v>13</v>
      </c>
      <c r="H784" s="1" t="s">
        <v>9</v>
      </c>
      <c r="I784" s="13" t="s">
        <v>98</v>
      </c>
      <c r="J784" s="12" t="s">
        <v>68</v>
      </c>
      <c r="K784" s="13">
        <v>2023</v>
      </c>
      <c r="L784" s="1" t="s">
        <v>72</v>
      </c>
      <c r="M784" s="15">
        <v>44924</v>
      </c>
      <c r="N784" t="s">
        <v>908</v>
      </c>
      <c r="Q784" t="s">
        <v>11</v>
      </c>
      <c r="R784" t="s">
        <v>40</v>
      </c>
      <c r="S784" t="s">
        <v>909</v>
      </c>
    </row>
    <row r="785" spans="1:19">
      <c r="A785" t="s">
        <v>612</v>
      </c>
      <c r="B785" t="s">
        <v>95</v>
      </c>
      <c r="C785" t="s">
        <v>910</v>
      </c>
      <c r="D785" t="str">
        <f>MID(Tabla3[[#This Row],[NUMERO DE SERIE]],10,8)</f>
        <v>JK001832</v>
      </c>
      <c r="E785" t="s">
        <v>869</v>
      </c>
      <c r="F785">
        <v>2018</v>
      </c>
      <c r="G785" t="s">
        <v>13</v>
      </c>
      <c r="H785" s="1" t="s">
        <v>9</v>
      </c>
      <c r="I785" s="14">
        <v>43991</v>
      </c>
      <c r="J785" s="1" t="s">
        <v>612</v>
      </c>
      <c r="K785" s="13">
        <v>2022</v>
      </c>
      <c r="L785" s="1" t="s">
        <v>73</v>
      </c>
      <c r="M785" s="15">
        <v>44924</v>
      </c>
      <c r="N785" t="s">
        <v>14</v>
      </c>
      <c r="Q785" t="s">
        <v>20</v>
      </c>
      <c r="R785" t="s">
        <v>16</v>
      </c>
      <c r="S785" t="s">
        <v>899</v>
      </c>
    </row>
    <row r="786" spans="1:19" ht="29.1">
      <c r="A786" t="s">
        <v>612</v>
      </c>
      <c r="B786" t="s">
        <v>95</v>
      </c>
      <c r="C786" t="s">
        <v>911</v>
      </c>
      <c r="D786" t="str">
        <f>MID(Tabla3[[#This Row],[NUMERO DE SERIE]],10,8)</f>
        <v>JK002708</v>
      </c>
      <c r="E786" t="s">
        <v>869</v>
      </c>
      <c r="F786">
        <v>2018</v>
      </c>
      <c r="G786" t="s">
        <v>13</v>
      </c>
      <c r="H786" s="1" t="s">
        <v>22</v>
      </c>
    </row>
    <row r="787" spans="1:19">
      <c r="A787" t="s">
        <v>68</v>
      </c>
      <c r="B787" t="s">
        <v>95</v>
      </c>
      <c r="C787" t="s">
        <v>912</v>
      </c>
      <c r="D787" t="str">
        <f>MID(Tabla3[[#This Row],[NUMERO DE SERIE]],10,8)</f>
        <v>JK001337</v>
      </c>
      <c r="E787" t="s">
        <v>869</v>
      </c>
      <c r="F787">
        <v>2018</v>
      </c>
      <c r="G787" t="s">
        <v>13</v>
      </c>
      <c r="H787" s="1" t="s">
        <v>9</v>
      </c>
      <c r="I787" s="14">
        <v>44144</v>
      </c>
      <c r="J787" s="12" t="s">
        <v>68</v>
      </c>
      <c r="K787" s="13">
        <v>2023</v>
      </c>
      <c r="L787" s="1" t="s">
        <v>74</v>
      </c>
      <c r="M787" s="15">
        <v>44925</v>
      </c>
      <c r="Q787" t="s">
        <v>11</v>
      </c>
      <c r="R787" t="s">
        <v>40</v>
      </c>
      <c r="S787" t="s">
        <v>142</v>
      </c>
    </row>
    <row r="788" spans="1:19">
      <c r="A788" t="s">
        <v>612</v>
      </c>
      <c r="B788" t="s">
        <v>95</v>
      </c>
      <c r="C788" t="s">
        <v>913</v>
      </c>
      <c r="D788" t="str">
        <f>MID(Tabla3[[#This Row],[NUMERO DE SERIE]],10,8)</f>
        <v>JK025652</v>
      </c>
      <c r="E788" t="s">
        <v>869</v>
      </c>
      <c r="F788">
        <v>2018</v>
      </c>
      <c r="G788" t="s">
        <v>13</v>
      </c>
      <c r="H788" s="1" t="s">
        <v>9</v>
      </c>
      <c r="I788" s="14">
        <v>44349</v>
      </c>
      <c r="J788" s="1" t="s">
        <v>612</v>
      </c>
      <c r="K788" s="13">
        <v>2022</v>
      </c>
      <c r="L788" s="1" t="s">
        <v>72</v>
      </c>
      <c r="M788" s="15">
        <v>44924</v>
      </c>
      <c r="N788" t="s">
        <v>14</v>
      </c>
      <c r="Q788" t="s">
        <v>20</v>
      </c>
      <c r="R788" t="s">
        <v>41</v>
      </c>
      <c r="S788" t="s">
        <v>515</v>
      </c>
    </row>
    <row r="789" spans="1:19">
      <c r="A789" t="s">
        <v>612</v>
      </c>
      <c r="B789" t="s">
        <v>95</v>
      </c>
      <c r="C789" t="s">
        <v>914</v>
      </c>
      <c r="D789" t="str">
        <f>MID(Tabla3[[#This Row],[NUMERO DE SERIE]],10,8)</f>
        <v>JK024689</v>
      </c>
      <c r="E789" t="s">
        <v>869</v>
      </c>
      <c r="F789">
        <v>2018</v>
      </c>
      <c r="G789" t="s">
        <v>13</v>
      </c>
      <c r="H789" s="1" t="s">
        <v>9</v>
      </c>
      <c r="I789" s="13" t="s">
        <v>98</v>
      </c>
      <c r="J789" s="1" t="s">
        <v>612</v>
      </c>
      <c r="K789" s="13">
        <v>2022</v>
      </c>
      <c r="L789" s="1" t="s">
        <v>73</v>
      </c>
      <c r="M789" s="15">
        <v>44924</v>
      </c>
      <c r="N789" t="s">
        <v>301</v>
      </c>
      <c r="Q789" t="s">
        <v>15</v>
      </c>
      <c r="R789" t="s">
        <v>46</v>
      </c>
      <c r="S789" t="s">
        <v>46</v>
      </c>
    </row>
    <row r="790" spans="1:19">
      <c r="A790" t="s">
        <v>68</v>
      </c>
      <c r="B790" t="s">
        <v>95</v>
      </c>
      <c r="C790" t="s">
        <v>915</v>
      </c>
      <c r="D790" t="str">
        <f>MID(Tabla3[[#This Row],[NUMERO DE SERIE]],10,8)</f>
        <v>JK003626</v>
      </c>
      <c r="E790" t="s">
        <v>869</v>
      </c>
      <c r="F790">
        <v>2018</v>
      </c>
      <c r="G790" t="s">
        <v>13</v>
      </c>
      <c r="H790" s="1" t="s">
        <v>9</v>
      </c>
      <c r="I790" s="13" t="s">
        <v>98</v>
      </c>
      <c r="J790" s="12" t="s">
        <v>68</v>
      </c>
      <c r="K790" s="13">
        <v>2023</v>
      </c>
      <c r="L790" s="1" t="s">
        <v>74</v>
      </c>
      <c r="M790" s="15">
        <v>44925</v>
      </c>
      <c r="Q790" t="s">
        <v>11</v>
      </c>
      <c r="R790" t="s">
        <v>40</v>
      </c>
      <c r="S790" t="s">
        <v>142</v>
      </c>
    </row>
    <row r="791" spans="1:19">
      <c r="A791" t="s">
        <v>612</v>
      </c>
      <c r="B791" t="s">
        <v>95</v>
      </c>
      <c r="C791" t="s">
        <v>916</v>
      </c>
      <c r="D791" t="str">
        <f>MID(Tabla3[[#This Row],[NUMERO DE SERIE]],10,8)</f>
        <v>JK025535</v>
      </c>
      <c r="E791" t="s">
        <v>869</v>
      </c>
      <c r="F791">
        <v>2018</v>
      </c>
      <c r="G791" t="s">
        <v>13</v>
      </c>
      <c r="H791" s="1" t="s">
        <v>9</v>
      </c>
      <c r="I791" s="13" t="s">
        <v>98</v>
      </c>
      <c r="J791" s="1" t="s">
        <v>612</v>
      </c>
      <c r="K791" s="13">
        <v>2022</v>
      </c>
      <c r="L791" s="1" t="s">
        <v>72</v>
      </c>
      <c r="M791" s="15">
        <v>44924</v>
      </c>
      <c r="N791" t="s">
        <v>14</v>
      </c>
      <c r="Q791" t="s">
        <v>20</v>
      </c>
      <c r="R791" t="s">
        <v>41</v>
      </c>
      <c r="S791" t="s">
        <v>515</v>
      </c>
    </row>
    <row r="792" spans="1:19">
      <c r="A792" t="s">
        <v>612</v>
      </c>
      <c r="B792" t="s">
        <v>95</v>
      </c>
      <c r="C792" t="s">
        <v>917</v>
      </c>
      <c r="D792" t="str">
        <f>MID(Tabla3[[#This Row],[NUMERO DE SERIE]],10,8)</f>
        <v>JK002374</v>
      </c>
      <c r="E792" t="s">
        <v>869</v>
      </c>
      <c r="F792">
        <v>2018</v>
      </c>
      <c r="G792" t="s">
        <v>13</v>
      </c>
      <c r="H792" s="1" t="s">
        <v>9</v>
      </c>
      <c r="I792" s="14">
        <v>44084</v>
      </c>
      <c r="J792" s="1" t="s">
        <v>612</v>
      </c>
      <c r="K792" s="13">
        <v>2022</v>
      </c>
      <c r="L792" s="1" t="s">
        <v>73</v>
      </c>
      <c r="M792" s="15">
        <v>44924</v>
      </c>
      <c r="N792" t="s">
        <v>918</v>
      </c>
      <c r="Q792" t="s">
        <v>25</v>
      </c>
      <c r="R792" t="s">
        <v>44</v>
      </c>
      <c r="S792" t="s">
        <v>919</v>
      </c>
    </row>
    <row r="793" spans="1:19" ht="29.1">
      <c r="A793" t="s">
        <v>612</v>
      </c>
      <c r="B793" t="s">
        <v>492</v>
      </c>
      <c r="C793" t="s">
        <v>920</v>
      </c>
      <c r="D793" t="str">
        <f>MID(Tabla3[[#This Row],[NUMERO DE SERIE]],10,8)</f>
        <v>GP416585</v>
      </c>
      <c r="E793" t="s">
        <v>300</v>
      </c>
      <c r="F793">
        <v>2016</v>
      </c>
      <c r="G793" t="s">
        <v>13</v>
      </c>
      <c r="H793" s="1" t="s">
        <v>22</v>
      </c>
    </row>
    <row r="794" spans="1:19">
      <c r="A794" t="s">
        <v>612</v>
      </c>
      <c r="B794" t="s">
        <v>492</v>
      </c>
      <c r="C794" t="s">
        <v>921</v>
      </c>
      <c r="D794" t="str">
        <f>MID(Tabla3[[#This Row],[NUMERO DE SERIE]],10,8)</f>
        <v>GP499458</v>
      </c>
      <c r="E794" t="s">
        <v>300</v>
      </c>
      <c r="F794">
        <v>2016</v>
      </c>
      <c r="G794" t="s">
        <v>13</v>
      </c>
      <c r="H794" s="1" t="s">
        <v>17</v>
      </c>
      <c r="I794" s="13" t="s">
        <v>98</v>
      </c>
      <c r="J794" s="1" t="s">
        <v>612</v>
      </c>
      <c r="K794" s="13">
        <v>2022</v>
      </c>
      <c r="L794" s="1" t="s">
        <v>74</v>
      </c>
      <c r="M794" s="15">
        <v>44925</v>
      </c>
      <c r="Q794" t="s">
        <v>15</v>
      </c>
      <c r="R794" t="s">
        <v>60</v>
      </c>
      <c r="S794" t="s">
        <v>922</v>
      </c>
    </row>
    <row r="795" spans="1:19">
      <c r="A795" t="s">
        <v>612</v>
      </c>
      <c r="B795" t="s">
        <v>492</v>
      </c>
      <c r="C795" t="s">
        <v>923</v>
      </c>
      <c r="D795" t="str">
        <f>MID(Tabla3[[#This Row],[NUMERO DE SERIE]],10,8)</f>
        <v>GP449025</v>
      </c>
      <c r="E795" t="s">
        <v>300</v>
      </c>
      <c r="F795">
        <v>2016</v>
      </c>
      <c r="G795" t="s">
        <v>13</v>
      </c>
      <c r="H795" s="1" t="s">
        <v>9</v>
      </c>
      <c r="I795" s="13" t="s">
        <v>98</v>
      </c>
      <c r="J795" s="1" t="s">
        <v>612</v>
      </c>
      <c r="K795" s="13">
        <v>2022</v>
      </c>
      <c r="L795" s="1" t="s">
        <v>72</v>
      </c>
      <c r="M795" s="15">
        <v>44924</v>
      </c>
      <c r="N795" t="s">
        <v>14</v>
      </c>
      <c r="Q795" t="s">
        <v>15</v>
      </c>
      <c r="R795" t="s">
        <v>46</v>
      </c>
      <c r="S795" t="s">
        <v>924</v>
      </c>
    </row>
    <row r="796" spans="1:19" ht="29.1">
      <c r="A796" t="s">
        <v>612</v>
      </c>
      <c r="B796" t="s">
        <v>492</v>
      </c>
      <c r="C796" t="s">
        <v>925</v>
      </c>
      <c r="D796" t="str">
        <f>MID(Tabla3[[#This Row],[NUMERO DE SERIE]],10,8)</f>
        <v>GP541742</v>
      </c>
      <c r="E796" t="s">
        <v>300</v>
      </c>
      <c r="F796">
        <v>2016</v>
      </c>
      <c r="G796" t="s">
        <v>13</v>
      </c>
      <c r="H796" s="1" t="s">
        <v>27</v>
      </c>
    </row>
    <row r="797" spans="1:19">
      <c r="A797" t="s">
        <v>612</v>
      </c>
      <c r="B797" t="s">
        <v>492</v>
      </c>
      <c r="C797" t="s">
        <v>926</v>
      </c>
      <c r="D797" t="str">
        <f>MID(Tabla3[[#This Row],[NUMERO DE SERIE]],10,8)</f>
        <v>GP390288</v>
      </c>
      <c r="E797" t="s">
        <v>300</v>
      </c>
      <c r="F797">
        <v>2016</v>
      </c>
      <c r="G797" t="s">
        <v>13</v>
      </c>
      <c r="H797" s="1" t="s">
        <v>9</v>
      </c>
      <c r="I797" s="13" t="s">
        <v>98</v>
      </c>
      <c r="J797" s="1" t="s">
        <v>612</v>
      </c>
      <c r="K797" s="13">
        <v>2022</v>
      </c>
      <c r="L797" s="1" t="s">
        <v>73</v>
      </c>
      <c r="M797" s="15">
        <v>44925</v>
      </c>
      <c r="N797" t="s">
        <v>14</v>
      </c>
      <c r="Q797" t="s">
        <v>20</v>
      </c>
      <c r="R797" t="s">
        <v>46</v>
      </c>
      <c r="S797" t="s">
        <v>46</v>
      </c>
    </row>
    <row r="798" spans="1:19">
      <c r="A798" t="s">
        <v>68</v>
      </c>
      <c r="B798" t="s">
        <v>492</v>
      </c>
      <c r="C798" t="s">
        <v>927</v>
      </c>
      <c r="D798" t="str">
        <f>MID(Tabla3[[#This Row],[NUMERO DE SERIE]],10,8)</f>
        <v>GP372697</v>
      </c>
      <c r="E798" t="s">
        <v>300</v>
      </c>
      <c r="F798">
        <v>2016</v>
      </c>
      <c r="G798" t="s">
        <v>13</v>
      </c>
      <c r="H798" s="1" t="s">
        <v>9</v>
      </c>
      <c r="I798" s="14">
        <v>43018</v>
      </c>
      <c r="J798" s="12" t="s">
        <v>68</v>
      </c>
      <c r="K798" s="13">
        <v>2023</v>
      </c>
      <c r="L798" s="1" t="s">
        <v>74</v>
      </c>
      <c r="M798" s="15">
        <v>44925</v>
      </c>
      <c r="Q798" t="s">
        <v>11</v>
      </c>
      <c r="R798" t="s">
        <v>40</v>
      </c>
      <c r="S798" t="s">
        <v>142</v>
      </c>
    </row>
    <row r="799" spans="1:19">
      <c r="A799" t="s">
        <v>68</v>
      </c>
      <c r="B799" t="s">
        <v>492</v>
      </c>
      <c r="C799" t="s">
        <v>928</v>
      </c>
      <c r="D799" t="str">
        <f>MID(Tabla3[[#This Row],[NUMERO DE SERIE]],10,8)</f>
        <v>GP514474</v>
      </c>
      <c r="E799" t="s">
        <v>300</v>
      </c>
      <c r="F799">
        <v>2016</v>
      </c>
      <c r="G799" t="s">
        <v>13</v>
      </c>
      <c r="H799" s="1" t="s">
        <v>9</v>
      </c>
      <c r="I799" s="14">
        <v>43668</v>
      </c>
      <c r="J799" s="12" t="s">
        <v>68</v>
      </c>
      <c r="K799" s="13">
        <v>2023</v>
      </c>
      <c r="L799" s="1" t="s">
        <v>72</v>
      </c>
      <c r="M799" s="15">
        <v>44924</v>
      </c>
      <c r="N799" t="s">
        <v>10</v>
      </c>
      <c r="Q799" t="s">
        <v>11</v>
      </c>
      <c r="R799" t="s">
        <v>40</v>
      </c>
      <c r="S799" t="s">
        <v>909</v>
      </c>
    </row>
    <row r="800" spans="1:19">
      <c r="A800" t="s">
        <v>612</v>
      </c>
      <c r="B800" t="s">
        <v>492</v>
      </c>
      <c r="C800" t="s">
        <v>929</v>
      </c>
      <c r="D800" t="str">
        <f>MID(Tabla3[[#This Row],[NUMERO DE SERIE]],10,8)</f>
        <v>GP410532</v>
      </c>
      <c r="E800" t="s">
        <v>300</v>
      </c>
      <c r="F800">
        <v>2016</v>
      </c>
      <c r="G800" t="s">
        <v>13</v>
      </c>
      <c r="H800" s="1" t="s">
        <v>9</v>
      </c>
      <c r="I800" s="14">
        <v>43168</v>
      </c>
      <c r="J800" s="1" t="s">
        <v>612</v>
      </c>
      <c r="K800" s="13">
        <v>2022</v>
      </c>
      <c r="L800" s="1" t="s">
        <v>73</v>
      </c>
      <c r="M800" s="15">
        <v>44925</v>
      </c>
      <c r="N800" t="s">
        <v>14</v>
      </c>
      <c r="Q800" t="s">
        <v>20</v>
      </c>
      <c r="R800" t="s">
        <v>16</v>
      </c>
      <c r="S800" t="s">
        <v>139</v>
      </c>
    </row>
    <row r="801" spans="1:19">
      <c r="A801" t="s">
        <v>68</v>
      </c>
      <c r="B801" t="s">
        <v>492</v>
      </c>
      <c r="C801" t="s">
        <v>930</v>
      </c>
      <c r="D801" t="str">
        <f>MID(Tabla3[[#This Row],[NUMERO DE SERIE]],10,8)</f>
        <v>GP480559</v>
      </c>
      <c r="E801" t="s">
        <v>300</v>
      </c>
      <c r="F801">
        <v>2016</v>
      </c>
      <c r="G801" t="s">
        <v>13</v>
      </c>
      <c r="H801" s="1" t="s">
        <v>9</v>
      </c>
      <c r="I801" s="13" t="s">
        <v>98</v>
      </c>
      <c r="J801" s="12" t="s">
        <v>68</v>
      </c>
      <c r="K801" s="13">
        <v>2023</v>
      </c>
      <c r="L801" s="1" t="s">
        <v>74</v>
      </c>
      <c r="M801" s="15">
        <v>44925</v>
      </c>
      <c r="Q801" t="s">
        <v>11</v>
      </c>
      <c r="R801" t="s">
        <v>40</v>
      </c>
      <c r="S801" t="s">
        <v>142</v>
      </c>
    </row>
    <row r="802" spans="1:19">
      <c r="A802" t="s">
        <v>68</v>
      </c>
      <c r="B802" t="s">
        <v>492</v>
      </c>
      <c r="C802" t="s">
        <v>931</v>
      </c>
      <c r="D802" t="str">
        <f>MID(Tabla3[[#This Row],[NUMERO DE SERIE]],10,8)</f>
        <v>GP502096</v>
      </c>
      <c r="E802" t="s">
        <v>300</v>
      </c>
      <c r="F802">
        <v>2016</v>
      </c>
      <c r="G802" t="s">
        <v>13</v>
      </c>
      <c r="H802" s="1" t="s">
        <v>9</v>
      </c>
      <c r="I802" s="14">
        <v>43626</v>
      </c>
      <c r="J802" s="12" t="s">
        <v>68</v>
      </c>
      <c r="K802" s="13">
        <v>2023</v>
      </c>
      <c r="L802" s="1" t="s">
        <v>72</v>
      </c>
      <c r="M802" s="15">
        <v>44924</v>
      </c>
      <c r="N802" t="s">
        <v>10</v>
      </c>
      <c r="Q802" t="s">
        <v>11</v>
      </c>
      <c r="R802" t="s">
        <v>40</v>
      </c>
      <c r="S802" t="s">
        <v>909</v>
      </c>
    </row>
    <row r="803" spans="1:19">
      <c r="A803" t="s">
        <v>68</v>
      </c>
      <c r="B803" t="s">
        <v>492</v>
      </c>
      <c r="C803" t="s">
        <v>932</v>
      </c>
      <c r="D803" t="str">
        <f>MID(Tabla3[[#This Row],[NUMERO DE SERIE]],10,8)</f>
        <v>GP539493</v>
      </c>
      <c r="E803" t="s">
        <v>300</v>
      </c>
      <c r="F803">
        <v>2016</v>
      </c>
      <c r="G803" t="s">
        <v>13</v>
      </c>
      <c r="H803" s="1" t="s">
        <v>9</v>
      </c>
      <c r="I803" s="14">
        <v>43397</v>
      </c>
      <c r="J803" s="12" t="s">
        <v>68</v>
      </c>
      <c r="K803" s="13">
        <v>2023</v>
      </c>
      <c r="L803" s="1" t="s">
        <v>73</v>
      </c>
      <c r="M803" s="15">
        <v>44925</v>
      </c>
      <c r="N803" t="s">
        <v>10</v>
      </c>
      <c r="Q803" t="s">
        <v>11</v>
      </c>
      <c r="R803" t="s">
        <v>40</v>
      </c>
      <c r="S803" t="s">
        <v>677</v>
      </c>
    </row>
    <row r="804" spans="1:19">
      <c r="A804" t="s">
        <v>612</v>
      </c>
      <c r="B804" t="s">
        <v>492</v>
      </c>
      <c r="C804" t="s">
        <v>933</v>
      </c>
      <c r="D804" t="str">
        <f>MID(Tabla3[[#This Row],[NUMERO DE SERIE]],10,8)</f>
        <v>GP430167</v>
      </c>
      <c r="E804" t="s">
        <v>300</v>
      </c>
      <c r="F804">
        <v>2016</v>
      </c>
      <c r="G804" t="s">
        <v>13</v>
      </c>
      <c r="H804" s="1" t="s">
        <v>9</v>
      </c>
      <c r="I804" s="14">
        <v>43144</v>
      </c>
      <c r="J804" s="1" t="s">
        <v>612</v>
      </c>
      <c r="K804" s="13">
        <v>2022</v>
      </c>
      <c r="L804" s="1" t="s">
        <v>74</v>
      </c>
      <c r="M804" s="15">
        <v>44925</v>
      </c>
      <c r="Q804" t="s">
        <v>15</v>
      </c>
      <c r="R804" t="s">
        <v>52</v>
      </c>
      <c r="S804" t="s">
        <v>934</v>
      </c>
    </row>
    <row r="805" spans="1:19">
      <c r="A805" t="s">
        <v>68</v>
      </c>
      <c r="B805" t="s">
        <v>492</v>
      </c>
      <c r="C805" t="s">
        <v>935</v>
      </c>
      <c r="D805" t="str">
        <f>MID(Tabla3[[#This Row],[NUMERO DE SERIE]],10,8)</f>
        <v>GP511075</v>
      </c>
      <c r="E805" t="s">
        <v>300</v>
      </c>
      <c r="F805">
        <v>2016</v>
      </c>
      <c r="G805" t="s">
        <v>13</v>
      </c>
      <c r="H805" s="1" t="s">
        <v>9</v>
      </c>
      <c r="I805" s="14">
        <v>43969</v>
      </c>
      <c r="J805" s="12" t="s">
        <v>68</v>
      </c>
      <c r="K805" s="13">
        <v>2023</v>
      </c>
      <c r="L805" s="1" t="s">
        <v>72</v>
      </c>
      <c r="M805" s="15">
        <v>44924</v>
      </c>
      <c r="N805" t="s">
        <v>10</v>
      </c>
      <c r="Q805" t="s">
        <v>11</v>
      </c>
      <c r="R805" t="s">
        <v>40</v>
      </c>
      <c r="S805" t="s">
        <v>909</v>
      </c>
    </row>
    <row r="806" spans="1:19">
      <c r="A806" t="s">
        <v>68</v>
      </c>
      <c r="B806" t="s">
        <v>492</v>
      </c>
      <c r="C806" t="s">
        <v>936</v>
      </c>
      <c r="D806" t="str">
        <f>MID(Tabla3[[#This Row],[NUMERO DE SERIE]],10,8)</f>
        <v>GP374054</v>
      </c>
      <c r="E806" t="s">
        <v>300</v>
      </c>
      <c r="F806">
        <v>2016</v>
      </c>
      <c r="G806" t="s">
        <v>13</v>
      </c>
      <c r="H806" s="1" t="s">
        <v>9</v>
      </c>
      <c r="I806" s="14">
        <v>43810</v>
      </c>
      <c r="J806" s="12" t="s">
        <v>68</v>
      </c>
      <c r="K806" s="13">
        <v>2023</v>
      </c>
      <c r="L806" s="1" t="s">
        <v>73</v>
      </c>
      <c r="M806" s="15">
        <v>44925</v>
      </c>
      <c r="N806" t="s">
        <v>10</v>
      </c>
      <c r="Q806" t="s">
        <v>11</v>
      </c>
      <c r="R806" t="s">
        <v>40</v>
      </c>
      <c r="S806" t="s">
        <v>677</v>
      </c>
    </row>
    <row r="807" spans="1:19">
      <c r="A807" t="s">
        <v>68</v>
      </c>
      <c r="B807" t="s">
        <v>492</v>
      </c>
      <c r="C807" t="s">
        <v>937</v>
      </c>
      <c r="D807" t="str">
        <f>MID(Tabla3[[#This Row],[NUMERO DE SERIE]],10,8)</f>
        <v>GP390332</v>
      </c>
      <c r="E807" t="s">
        <v>300</v>
      </c>
      <c r="F807">
        <v>2016</v>
      </c>
      <c r="G807" t="s">
        <v>13</v>
      </c>
      <c r="H807" s="1" t="s">
        <v>9</v>
      </c>
      <c r="I807" s="14">
        <v>43389</v>
      </c>
      <c r="J807" s="12" t="s">
        <v>68</v>
      </c>
      <c r="K807" s="13">
        <v>2023</v>
      </c>
      <c r="L807" s="1" t="s">
        <v>74</v>
      </c>
      <c r="M807" s="15">
        <v>44925</v>
      </c>
      <c r="Q807" t="s">
        <v>11</v>
      </c>
      <c r="R807" t="s">
        <v>38</v>
      </c>
      <c r="S807" t="s">
        <v>938</v>
      </c>
    </row>
    <row r="808" spans="1:19">
      <c r="A808" t="s">
        <v>612</v>
      </c>
      <c r="B808" t="s">
        <v>492</v>
      </c>
      <c r="C808" t="s">
        <v>939</v>
      </c>
      <c r="D808" t="str">
        <f>MID(Tabla3[[#This Row],[NUMERO DE SERIE]],10,8)</f>
        <v>GP481607</v>
      </c>
      <c r="E808" t="s">
        <v>300</v>
      </c>
      <c r="F808">
        <v>2016</v>
      </c>
      <c r="G808" t="s">
        <v>13</v>
      </c>
      <c r="H808" s="1" t="s">
        <v>17</v>
      </c>
      <c r="I808" s="13" t="s">
        <v>98</v>
      </c>
      <c r="J808" s="1" t="s">
        <v>612</v>
      </c>
      <c r="K808" s="13">
        <v>2022</v>
      </c>
      <c r="L808" s="1" t="s">
        <v>72</v>
      </c>
      <c r="M808" s="15">
        <v>44924</v>
      </c>
      <c r="N808" t="s">
        <v>14</v>
      </c>
      <c r="Q808" t="s">
        <v>20</v>
      </c>
      <c r="R808" t="s">
        <v>60</v>
      </c>
      <c r="S808" t="s">
        <v>130</v>
      </c>
    </row>
    <row r="809" spans="1:19" ht="29.1">
      <c r="A809" t="s">
        <v>612</v>
      </c>
      <c r="B809" t="s">
        <v>492</v>
      </c>
      <c r="C809" t="s">
        <v>940</v>
      </c>
      <c r="D809" t="str">
        <f>MID(Tabla3[[#This Row],[NUMERO DE SERIE]],10,8)</f>
        <v>GP367003</v>
      </c>
      <c r="E809" t="s">
        <v>300</v>
      </c>
      <c r="F809">
        <v>2016</v>
      </c>
      <c r="G809" t="s">
        <v>13</v>
      </c>
      <c r="H809" s="1" t="s">
        <v>22</v>
      </c>
    </row>
    <row r="810" spans="1:19">
      <c r="A810" t="s">
        <v>612</v>
      </c>
      <c r="B810" t="s">
        <v>492</v>
      </c>
      <c r="C810" t="s">
        <v>941</v>
      </c>
      <c r="D810" t="str">
        <f>MID(Tabla3[[#This Row],[NUMERO DE SERIE]],10,8)</f>
        <v>GP435041</v>
      </c>
      <c r="E810" t="s">
        <v>300</v>
      </c>
      <c r="F810">
        <v>2016</v>
      </c>
      <c r="G810" t="s">
        <v>13</v>
      </c>
      <c r="H810" s="1" t="s">
        <v>9</v>
      </c>
      <c r="I810" s="14">
        <v>43937</v>
      </c>
      <c r="J810" s="1" t="s">
        <v>612</v>
      </c>
      <c r="K810" s="13">
        <v>2022</v>
      </c>
      <c r="L810" s="1" t="s">
        <v>73</v>
      </c>
      <c r="M810" s="15">
        <v>44925</v>
      </c>
      <c r="N810" t="s">
        <v>10</v>
      </c>
      <c r="Q810" t="s">
        <v>25</v>
      </c>
      <c r="R810" t="s">
        <v>40</v>
      </c>
      <c r="S810" t="s">
        <v>677</v>
      </c>
    </row>
    <row r="811" spans="1:19">
      <c r="A811" t="s">
        <v>612</v>
      </c>
      <c r="B811" t="s">
        <v>492</v>
      </c>
      <c r="C811" t="s">
        <v>942</v>
      </c>
      <c r="D811" t="str">
        <f>MID(Tabla3[[#This Row],[NUMERO DE SERIE]],10,8)</f>
        <v>GP374087</v>
      </c>
      <c r="E811" t="s">
        <v>300</v>
      </c>
      <c r="F811">
        <v>2016</v>
      </c>
      <c r="G811" t="s">
        <v>13</v>
      </c>
      <c r="H811" s="1" t="s">
        <v>17</v>
      </c>
      <c r="I811" s="14">
        <v>43810</v>
      </c>
      <c r="J811" s="1" t="s">
        <v>612</v>
      </c>
      <c r="K811" s="13">
        <v>2022</v>
      </c>
      <c r="L811" s="1" t="s">
        <v>74</v>
      </c>
      <c r="M811" s="15">
        <v>44925</v>
      </c>
      <c r="Q811" t="s">
        <v>20</v>
      </c>
      <c r="R811" t="s">
        <v>46</v>
      </c>
      <c r="S811" t="s">
        <v>943</v>
      </c>
    </row>
    <row r="812" spans="1:19">
      <c r="A812" t="s">
        <v>68</v>
      </c>
      <c r="B812" t="s">
        <v>492</v>
      </c>
      <c r="C812" t="s">
        <v>944</v>
      </c>
      <c r="D812" t="str">
        <f>MID(Tabla3[[#This Row],[NUMERO DE SERIE]],10,8)</f>
        <v>GP446343</v>
      </c>
      <c r="E812" t="s">
        <v>300</v>
      </c>
      <c r="F812">
        <v>2016</v>
      </c>
      <c r="G812" t="s">
        <v>13</v>
      </c>
      <c r="H812" s="1" t="s">
        <v>9</v>
      </c>
      <c r="I812" s="14">
        <v>43039</v>
      </c>
      <c r="J812" s="12" t="s">
        <v>68</v>
      </c>
      <c r="K812" s="13">
        <v>2023</v>
      </c>
      <c r="L812" s="1" t="s">
        <v>72</v>
      </c>
      <c r="M812" s="15">
        <v>44925</v>
      </c>
      <c r="N812" t="s">
        <v>10</v>
      </c>
      <c r="Q812" t="s">
        <v>11</v>
      </c>
      <c r="R812" t="s">
        <v>40</v>
      </c>
      <c r="S812" t="s">
        <v>909</v>
      </c>
    </row>
    <row r="813" spans="1:19">
      <c r="A813" t="s">
        <v>68</v>
      </c>
      <c r="B813" t="s">
        <v>492</v>
      </c>
      <c r="C813" t="s">
        <v>945</v>
      </c>
      <c r="D813" t="str">
        <f>MID(Tabla3[[#This Row],[NUMERO DE SERIE]],10,8)</f>
        <v>GP499348</v>
      </c>
      <c r="E813" t="s">
        <v>300</v>
      </c>
      <c r="F813">
        <v>2016</v>
      </c>
      <c r="G813" t="s">
        <v>13</v>
      </c>
      <c r="H813" s="1" t="s">
        <v>9</v>
      </c>
      <c r="I813" s="14">
        <v>44673</v>
      </c>
      <c r="J813" s="12" t="s">
        <v>68</v>
      </c>
      <c r="K813" s="13">
        <v>2023</v>
      </c>
      <c r="L813" s="1" t="s">
        <v>73</v>
      </c>
      <c r="M813" s="15">
        <v>44925</v>
      </c>
      <c r="N813" t="s">
        <v>10</v>
      </c>
      <c r="Q813" t="s">
        <v>11</v>
      </c>
      <c r="R813" t="s">
        <v>40</v>
      </c>
      <c r="S813" t="s">
        <v>677</v>
      </c>
    </row>
    <row r="814" spans="1:19">
      <c r="A814" t="s">
        <v>612</v>
      </c>
      <c r="B814" t="s">
        <v>492</v>
      </c>
      <c r="C814" t="s">
        <v>946</v>
      </c>
      <c r="D814" t="str">
        <f>MID(Tabla3[[#This Row],[NUMERO DE SERIE]],10,8)</f>
        <v>GP437900</v>
      </c>
      <c r="E814" t="s">
        <v>300</v>
      </c>
      <c r="F814">
        <v>2016</v>
      </c>
      <c r="G814" t="s">
        <v>13</v>
      </c>
      <c r="H814" s="1" t="s">
        <v>9</v>
      </c>
      <c r="I814" s="13" t="s">
        <v>98</v>
      </c>
      <c r="J814" s="1" t="s">
        <v>612</v>
      </c>
      <c r="K814" s="13">
        <v>2022</v>
      </c>
      <c r="L814" s="1" t="s">
        <v>74</v>
      </c>
      <c r="M814" s="15">
        <v>44925</v>
      </c>
      <c r="Q814" t="s">
        <v>15</v>
      </c>
      <c r="R814" t="s">
        <v>60</v>
      </c>
      <c r="S814" t="s">
        <v>947</v>
      </c>
    </row>
    <row r="815" spans="1:19">
      <c r="A815" t="s">
        <v>612</v>
      </c>
      <c r="B815" t="s">
        <v>492</v>
      </c>
      <c r="C815" t="s">
        <v>948</v>
      </c>
      <c r="D815" t="str">
        <f>MID(Tabla3[[#This Row],[NUMERO DE SERIE]],10,8)</f>
        <v>GP440122</v>
      </c>
      <c r="E815" t="s">
        <v>300</v>
      </c>
      <c r="F815">
        <v>2016</v>
      </c>
      <c r="G815" t="s">
        <v>13</v>
      </c>
      <c r="H815" s="1" t="s">
        <v>9</v>
      </c>
      <c r="I815" s="13" t="s">
        <v>98</v>
      </c>
      <c r="J815" s="1" t="s">
        <v>612</v>
      </c>
      <c r="K815" s="13">
        <v>2022</v>
      </c>
      <c r="L815" s="1" t="s">
        <v>72</v>
      </c>
      <c r="M815" s="15">
        <v>44925</v>
      </c>
      <c r="N815" t="s">
        <v>14</v>
      </c>
      <c r="Q815" t="s">
        <v>15</v>
      </c>
      <c r="R815" t="s">
        <v>46</v>
      </c>
      <c r="S815" t="s">
        <v>683</v>
      </c>
    </row>
    <row r="816" spans="1:19">
      <c r="A816" t="s">
        <v>68</v>
      </c>
      <c r="B816" t="s">
        <v>492</v>
      </c>
      <c r="C816" t="s">
        <v>949</v>
      </c>
      <c r="D816" t="str">
        <f>MID(Tabla3[[#This Row],[NUMERO DE SERIE]],10,8)</f>
        <v>GP490669</v>
      </c>
      <c r="E816" t="s">
        <v>300</v>
      </c>
      <c r="F816">
        <v>2016</v>
      </c>
      <c r="G816" t="s">
        <v>13</v>
      </c>
      <c r="H816" s="1" t="s">
        <v>9</v>
      </c>
      <c r="I816" s="14">
        <v>43010</v>
      </c>
      <c r="J816" s="12" t="s">
        <v>68</v>
      </c>
      <c r="K816" s="13">
        <v>2023</v>
      </c>
      <c r="L816" s="1" t="s">
        <v>73</v>
      </c>
      <c r="M816" s="15">
        <v>44925</v>
      </c>
      <c r="N816" t="s">
        <v>10</v>
      </c>
      <c r="Q816" t="s">
        <v>11</v>
      </c>
      <c r="R816" t="s">
        <v>40</v>
      </c>
      <c r="S816" t="s">
        <v>677</v>
      </c>
    </row>
    <row r="817" spans="1:19">
      <c r="A817" t="s">
        <v>612</v>
      </c>
      <c r="B817" t="s">
        <v>492</v>
      </c>
      <c r="C817" t="s">
        <v>950</v>
      </c>
      <c r="D817" t="str">
        <f>MID(Tabla3[[#This Row],[NUMERO DE SERIE]],10,8)</f>
        <v>GP535264</v>
      </c>
      <c r="E817" t="s">
        <v>300</v>
      </c>
      <c r="F817">
        <v>2016</v>
      </c>
      <c r="G817" t="s">
        <v>13</v>
      </c>
      <c r="H817" s="1" t="s">
        <v>9</v>
      </c>
      <c r="I817" s="14">
        <v>42921</v>
      </c>
      <c r="J817" s="1" t="s">
        <v>612</v>
      </c>
      <c r="K817" s="13">
        <v>2022</v>
      </c>
      <c r="L817" s="1" t="s">
        <v>74</v>
      </c>
      <c r="M817" s="15">
        <v>44925</v>
      </c>
      <c r="Q817" t="s">
        <v>15</v>
      </c>
      <c r="R817" t="s">
        <v>60</v>
      </c>
      <c r="S817" t="s">
        <v>947</v>
      </c>
    </row>
    <row r="818" spans="1:19">
      <c r="A818" t="s">
        <v>68</v>
      </c>
      <c r="B818" t="s">
        <v>492</v>
      </c>
      <c r="C818" t="s">
        <v>951</v>
      </c>
      <c r="D818" t="str">
        <f>MID(Tabla3[[#This Row],[NUMERO DE SERIE]],10,8)</f>
        <v>GP557869</v>
      </c>
      <c r="E818" t="s">
        <v>300</v>
      </c>
      <c r="F818">
        <v>2016</v>
      </c>
      <c r="G818" t="s">
        <v>13</v>
      </c>
      <c r="H818" s="1" t="s">
        <v>9</v>
      </c>
      <c r="I818" s="13" t="s">
        <v>98</v>
      </c>
      <c r="J818" s="12" t="s">
        <v>68</v>
      </c>
      <c r="K818" s="13">
        <v>2023</v>
      </c>
      <c r="L818" s="1" t="s">
        <v>72</v>
      </c>
      <c r="M818" s="15">
        <v>44925</v>
      </c>
      <c r="N818" t="s">
        <v>10</v>
      </c>
      <c r="Q818" t="s">
        <v>11</v>
      </c>
      <c r="R818" t="s">
        <v>40</v>
      </c>
      <c r="S818" t="s">
        <v>909</v>
      </c>
    </row>
    <row r="819" spans="1:19">
      <c r="A819" t="s">
        <v>612</v>
      </c>
      <c r="B819" t="s">
        <v>492</v>
      </c>
      <c r="C819" t="s">
        <v>952</v>
      </c>
      <c r="D819" t="str">
        <f>MID(Tabla3[[#This Row],[NUMERO DE SERIE]],10,8)</f>
        <v>GP466385</v>
      </c>
      <c r="E819" t="s">
        <v>300</v>
      </c>
      <c r="F819">
        <v>2016</v>
      </c>
      <c r="G819" t="s">
        <v>13</v>
      </c>
      <c r="H819" s="1" t="s">
        <v>9</v>
      </c>
      <c r="I819" s="14">
        <v>43154</v>
      </c>
      <c r="J819" s="1" t="s">
        <v>612</v>
      </c>
      <c r="K819" s="13">
        <v>2022</v>
      </c>
      <c r="L819" s="1" t="s">
        <v>73</v>
      </c>
      <c r="M819" s="15">
        <v>44925</v>
      </c>
      <c r="N819" t="s">
        <v>14</v>
      </c>
      <c r="Q819" t="s">
        <v>20</v>
      </c>
      <c r="R819" t="s">
        <v>16</v>
      </c>
      <c r="S819" t="s">
        <v>168</v>
      </c>
    </row>
    <row r="820" spans="1:19">
      <c r="A820" t="s">
        <v>68</v>
      </c>
      <c r="B820" t="s">
        <v>492</v>
      </c>
      <c r="C820" t="s">
        <v>953</v>
      </c>
      <c r="D820" t="str">
        <f>MID(Tabla3[[#This Row],[NUMERO DE SERIE]],10,8)</f>
        <v>GP513559</v>
      </c>
      <c r="E820" t="s">
        <v>300</v>
      </c>
      <c r="F820">
        <v>2016</v>
      </c>
      <c r="G820" t="s">
        <v>13</v>
      </c>
      <c r="H820" s="1" t="s">
        <v>9</v>
      </c>
      <c r="I820" s="14">
        <v>42943</v>
      </c>
      <c r="J820" s="12" t="s">
        <v>68</v>
      </c>
      <c r="K820" s="13">
        <v>2023</v>
      </c>
      <c r="L820" s="1" t="s">
        <v>74</v>
      </c>
      <c r="M820" s="15">
        <v>44925</v>
      </c>
      <c r="Q820" t="s">
        <v>11</v>
      </c>
      <c r="R820" t="s">
        <v>40</v>
      </c>
      <c r="S820" t="s">
        <v>142</v>
      </c>
    </row>
    <row r="821" spans="1:19">
      <c r="A821" t="s">
        <v>68</v>
      </c>
      <c r="B821" t="s">
        <v>492</v>
      </c>
      <c r="C821" t="s">
        <v>954</v>
      </c>
      <c r="D821" t="str">
        <f>MID(Tabla3[[#This Row],[NUMERO DE SERIE]],10,8)</f>
        <v>GP395253</v>
      </c>
      <c r="E821" t="s">
        <v>300</v>
      </c>
      <c r="F821">
        <v>2016</v>
      </c>
      <c r="G821" t="s">
        <v>13</v>
      </c>
      <c r="H821" s="1" t="s">
        <v>9</v>
      </c>
      <c r="I821" s="14">
        <v>43859</v>
      </c>
      <c r="J821" s="12" t="s">
        <v>68</v>
      </c>
      <c r="K821" s="13">
        <v>2023</v>
      </c>
      <c r="L821" s="1" t="s">
        <v>72</v>
      </c>
      <c r="M821" s="15">
        <v>44925</v>
      </c>
      <c r="N821" t="s">
        <v>10</v>
      </c>
      <c r="Q821" t="s">
        <v>11</v>
      </c>
      <c r="R821" t="s">
        <v>40</v>
      </c>
      <c r="S821" t="s">
        <v>909</v>
      </c>
    </row>
    <row r="822" spans="1:19">
      <c r="A822" t="s">
        <v>612</v>
      </c>
      <c r="B822" t="s">
        <v>492</v>
      </c>
      <c r="C822" t="s">
        <v>955</v>
      </c>
      <c r="D822" t="str">
        <f>MID(Tabla3[[#This Row],[NUMERO DE SERIE]],10,8)</f>
        <v>GP448156</v>
      </c>
      <c r="E822" t="s">
        <v>300</v>
      </c>
      <c r="F822">
        <v>2016</v>
      </c>
      <c r="G822" t="s">
        <v>13</v>
      </c>
      <c r="H822" s="1" t="s">
        <v>9</v>
      </c>
      <c r="I822" s="14">
        <v>43679</v>
      </c>
      <c r="J822" s="1" t="s">
        <v>612</v>
      </c>
      <c r="K822" s="13">
        <v>2022</v>
      </c>
      <c r="L822" s="1" t="s">
        <v>73</v>
      </c>
      <c r="M822" s="15">
        <v>44925</v>
      </c>
      <c r="N822" t="s">
        <v>14</v>
      </c>
      <c r="Q822" t="s">
        <v>20</v>
      </c>
      <c r="R822" t="s">
        <v>16</v>
      </c>
      <c r="S822" t="s">
        <v>168</v>
      </c>
    </row>
    <row r="823" spans="1:19">
      <c r="A823" t="s">
        <v>68</v>
      </c>
      <c r="B823" t="s">
        <v>492</v>
      </c>
      <c r="C823" t="s">
        <v>956</v>
      </c>
      <c r="D823" t="str">
        <f>MID(Tabla3[[#This Row],[NUMERO DE SERIE]],10,8)</f>
        <v>GP536017</v>
      </c>
      <c r="E823" t="s">
        <v>300</v>
      </c>
      <c r="F823">
        <v>2016</v>
      </c>
      <c r="G823" t="s">
        <v>13</v>
      </c>
      <c r="H823" s="1" t="s">
        <v>9</v>
      </c>
      <c r="I823" s="14">
        <v>43682</v>
      </c>
      <c r="J823" s="12" t="s">
        <v>68</v>
      </c>
      <c r="K823" s="13">
        <v>2023</v>
      </c>
      <c r="L823" s="1" t="s">
        <v>74</v>
      </c>
      <c r="M823" s="15">
        <v>44925</v>
      </c>
      <c r="Q823" t="s">
        <v>11</v>
      </c>
      <c r="R823" t="s">
        <v>40</v>
      </c>
      <c r="S823" t="s">
        <v>142</v>
      </c>
    </row>
    <row r="824" spans="1:19">
      <c r="A824" t="s">
        <v>68</v>
      </c>
      <c r="B824" t="s">
        <v>492</v>
      </c>
      <c r="C824" t="s">
        <v>957</v>
      </c>
      <c r="D824" t="str">
        <f>MID(Tabla3[[#This Row],[NUMERO DE SERIE]],10,8)</f>
        <v>GP504298</v>
      </c>
      <c r="E824" t="s">
        <v>300</v>
      </c>
      <c r="F824">
        <v>2016</v>
      </c>
      <c r="G824" t="s">
        <v>13</v>
      </c>
      <c r="H824" s="1" t="s">
        <v>9</v>
      </c>
      <c r="I824" s="13" t="s">
        <v>98</v>
      </c>
      <c r="J824" s="12" t="s">
        <v>68</v>
      </c>
      <c r="K824" s="13">
        <v>2023</v>
      </c>
      <c r="L824" s="1" t="s">
        <v>72</v>
      </c>
      <c r="M824" s="15">
        <v>44925</v>
      </c>
      <c r="N824" t="s">
        <v>10</v>
      </c>
      <c r="Q824" t="s">
        <v>11</v>
      </c>
      <c r="R824" t="s">
        <v>40</v>
      </c>
      <c r="S824" t="s">
        <v>909</v>
      </c>
    </row>
    <row r="825" spans="1:19">
      <c r="A825" t="s">
        <v>612</v>
      </c>
      <c r="B825" t="s">
        <v>492</v>
      </c>
      <c r="C825" t="s">
        <v>958</v>
      </c>
      <c r="D825" t="str">
        <f>MID(Tabla3[[#This Row],[NUMERO DE SERIE]],10,8)</f>
        <v>GP531925</v>
      </c>
      <c r="E825" t="s">
        <v>300</v>
      </c>
      <c r="F825">
        <v>2016</v>
      </c>
      <c r="G825" t="s">
        <v>13</v>
      </c>
      <c r="H825" s="1" t="s">
        <v>17</v>
      </c>
      <c r="I825" s="13" t="s">
        <v>98</v>
      </c>
      <c r="J825" s="1" t="s">
        <v>612</v>
      </c>
      <c r="K825" s="13">
        <v>2022</v>
      </c>
      <c r="L825" s="1" t="s">
        <v>73</v>
      </c>
      <c r="M825" s="15">
        <v>44925</v>
      </c>
      <c r="N825" t="s">
        <v>301</v>
      </c>
      <c r="Q825" t="s">
        <v>15</v>
      </c>
      <c r="R825" t="s">
        <v>52</v>
      </c>
      <c r="S825" t="s">
        <v>959</v>
      </c>
    </row>
    <row r="826" spans="1:19">
      <c r="A826" t="s">
        <v>612</v>
      </c>
      <c r="B826" t="s">
        <v>960</v>
      </c>
      <c r="C826" t="s">
        <v>732</v>
      </c>
      <c r="D826" t="str">
        <f>MID(Tabla3[[#This Row],[NUMERO DE SERIE]],10,8)</f>
        <v>AC253819</v>
      </c>
      <c r="E826" t="s">
        <v>300</v>
      </c>
      <c r="F826">
        <v>2010</v>
      </c>
      <c r="G826" t="s">
        <v>13</v>
      </c>
      <c r="H826" s="1" t="s">
        <v>34</v>
      </c>
    </row>
    <row r="827" spans="1:19">
      <c r="A827" t="s">
        <v>68</v>
      </c>
      <c r="B827" t="s">
        <v>960</v>
      </c>
      <c r="C827" t="s">
        <v>961</v>
      </c>
      <c r="D827" t="str">
        <f>MID(Tabla3[[#This Row],[NUMERO DE SERIE]],10,8)</f>
        <v>AC044591</v>
      </c>
      <c r="E827" t="s">
        <v>300</v>
      </c>
      <c r="F827">
        <v>2010</v>
      </c>
      <c r="G827" t="s">
        <v>13</v>
      </c>
      <c r="H827" s="1" t="s">
        <v>9</v>
      </c>
      <c r="I827" s="13" t="s">
        <v>98</v>
      </c>
      <c r="J827" s="12" t="s">
        <v>68</v>
      </c>
      <c r="K827" s="13">
        <v>2023</v>
      </c>
      <c r="L827" s="1" t="s">
        <v>74</v>
      </c>
      <c r="M827" s="15">
        <v>44925</v>
      </c>
      <c r="Q827" t="s">
        <v>11</v>
      </c>
      <c r="R827" t="s">
        <v>40</v>
      </c>
      <c r="S827" t="s">
        <v>142</v>
      </c>
    </row>
    <row r="828" spans="1:19">
      <c r="A828" t="s">
        <v>612</v>
      </c>
      <c r="B828" t="s">
        <v>960</v>
      </c>
      <c r="C828" t="s">
        <v>962</v>
      </c>
      <c r="D828" t="str">
        <f>MID(Tabla3[[#This Row],[NUMERO DE SERIE]],10,8)</f>
        <v>AC031414</v>
      </c>
      <c r="E828" t="s">
        <v>300</v>
      </c>
      <c r="F828">
        <v>2010</v>
      </c>
      <c r="G828" t="s">
        <v>13</v>
      </c>
      <c r="H828" s="1" t="s">
        <v>34</v>
      </c>
    </row>
    <row r="829" spans="1:19">
      <c r="A829" t="s">
        <v>612</v>
      </c>
      <c r="B829" t="s">
        <v>960</v>
      </c>
      <c r="C829" t="s">
        <v>736</v>
      </c>
      <c r="D829" t="str">
        <f>MID(Tabla3[[#This Row],[NUMERO DE SERIE]],10,8)</f>
        <v>AC236653</v>
      </c>
      <c r="E829" t="s">
        <v>300</v>
      </c>
      <c r="F829">
        <v>2010</v>
      </c>
      <c r="G829" t="s">
        <v>13</v>
      </c>
      <c r="H829" s="1" t="s">
        <v>34</v>
      </c>
    </row>
    <row r="830" spans="1:19">
      <c r="A830" t="s">
        <v>612</v>
      </c>
      <c r="B830" t="s">
        <v>960</v>
      </c>
      <c r="C830" t="s">
        <v>738</v>
      </c>
      <c r="D830" t="str">
        <f>MID(Tabla3[[#This Row],[NUMERO DE SERIE]],10,8)</f>
        <v>AC399048</v>
      </c>
      <c r="E830" t="s">
        <v>300</v>
      </c>
      <c r="F830">
        <v>2010</v>
      </c>
      <c r="G830" t="s">
        <v>13</v>
      </c>
      <c r="H830" s="1" t="s">
        <v>34</v>
      </c>
    </row>
    <row r="831" spans="1:19">
      <c r="A831" t="s">
        <v>612</v>
      </c>
      <c r="B831" t="s">
        <v>960</v>
      </c>
      <c r="C831" t="s">
        <v>963</v>
      </c>
      <c r="D831" t="str">
        <f>MID(Tabla3[[#This Row],[NUMERO DE SERIE]],10,8)</f>
        <v>AC336070</v>
      </c>
      <c r="E831" t="s">
        <v>300</v>
      </c>
      <c r="F831">
        <v>2010</v>
      </c>
      <c r="G831" t="s">
        <v>13</v>
      </c>
      <c r="H831" s="1" t="s">
        <v>9</v>
      </c>
      <c r="I831" s="13" t="s">
        <v>98</v>
      </c>
      <c r="J831" s="1" t="s">
        <v>612</v>
      </c>
      <c r="K831" s="13">
        <v>2022</v>
      </c>
      <c r="L831" s="1" t="s">
        <v>72</v>
      </c>
      <c r="M831" s="15">
        <v>44925</v>
      </c>
      <c r="N831" t="s">
        <v>14</v>
      </c>
      <c r="Q831" t="s">
        <v>20</v>
      </c>
      <c r="R831" t="s">
        <v>16</v>
      </c>
      <c r="S831" t="s">
        <v>964</v>
      </c>
    </row>
    <row r="832" spans="1:19">
      <c r="A832" t="s">
        <v>68</v>
      </c>
      <c r="B832" t="s">
        <v>960</v>
      </c>
      <c r="C832" t="s">
        <v>965</v>
      </c>
      <c r="D832" t="str">
        <f>MID(Tabla3[[#This Row],[NUMERO DE SERIE]],10,8)</f>
        <v>AC346084</v>
      </c>
      <c r="E832" t="s">
        <v>300</v>
      </c>
      <c r="F832">
        <v>2010</v>
      </c>
      <c r="G832" t="s">
        <v>13</v>
      </c>
      <c r="H832" s="1" t="s">
        <v>9</v>
      </c>
      <c r="I832" s="13" t="s">
        <v>98</v>
      </c>
      <c r="J832" s="12" t="s">
        <v>68</v>
      </c>
      <c r="K832" s="13">
        <v>2023</v>
      </c>
      <c r="L832" s="1" t="s">
        <v>73</v>
      </c>
      <c r="M832" s="15">
        <v>44956</v>
      </c>
      <c r="N832" t="s">
        <v>918</v>
      </c>
      <c r="Q832" t="s">
        <v>11</v>
      </c>
      <c r="R832" t="s">
        <v>40</v>
      </c>
      <c r="S832" t="s">
        <v>508</v>
      </c>
    </row>
    <row r="833" spans="1:19">
      <c r="A833" t="s">
        <v>612</v>
      </c>
      <c r="B833" t="s">
        <v>960</v>
      </c>
      <c r="C833" t="s">
        <v>735</v>
      </c>
      <c r="D833" t="str">
        <f>MID(Tabla3[[#This Row],[NUMERO DE SERIE]],10,8)</f>
        <v>AC324270</v>
      </c>
      <c r="E833" t="s">
        <v>300</v>
      </c>
      <c r="F833">
        <v>2010</v>
      </c>
      <c r="G833" t="s">
        <v>13</v>
      </c>
      <c r="H833" s="1" t="s">
        <v>34</v>
      </c>
    </row>
    <row r="834" spans="1:19">
      <c r="A834" t="s">
        <v>612</v>
      </c>
      <c r="B834" t="s">
        <v>960</v>
      </c>
      <c r="C834" t="s">
        <v>746</v>
      </c>
      <c r="D834" t="str">
        <f>MID(Tabla3[[#This Row],[NUMERO DE SERIE]],10,8)</f>
        <v>AC276791</v>
      </c>
      <c r="E834" t="s">
        <v>300</v>
      </c>
      <c r="F834">
        <v>2010</v>
      </c>
      <c r="G834" t="s">
        <v>13</v>
      </c>
      <c r="H834" s="1" t="s">
        <v>34</v>
      </c>
    </row>
    <row r="835" spans="1:19">
      <c r="A835" t="s">
        <v>612</v>
      </c>
      <c r="B835" t="s">
        <v>960</v>
      </c>
      <c r="C835" t="s">
        <v>966</v>
      </c>
      <c r="D835" t="str">
        <f>MID(Tabla3[[#This Row],[NUMERO DE SERIE]],10,8)</f>
        <v>AC392298</v>
      </c>
      <c r="E835" t="s">
        <v>300</v>
      </c>
      <c r="F835">
        <v>2010</v>
      </c>
      <c r="G835" t="s">
        <v>13</v>
      </c>
      <c r="H835" s="1" t="s">
        <v>34</v>
      </c>
    </row>
    <row r="836" spans="1:19">
      <c r="A836" t="s">
        <v>612</v>
      </c>
      <c r="B836" t="s">
        <v>960</v>
      </c>
      <c r="C836" t="s">
        <v>745</v>
      </c>
      <c r="D836" t="str">
        <f>MID(Tabla3[[#This Row],[NUMERO DE SERIE]],10,8)</f>
        <v>AC403042</v>
      </c>
      <c r="E836" t="s">
        <v>300</v>
      </c>
      <c r="F836">
        <v>2010</v>
      </c>
      <c r="G836" t="s">
        <v>13</v>
      </c>
      <c r="H836" s="1" t="s">
        <v>9</v>
      </c>
      <c r="I836" s="13" t="s">
        <v>98</v>
      </c>
      <c r="J836" s="1" t="s">
        <v>612</v>
      </c>
      <c r="K836" s="13">
        <v>2022</v>
      </c>
      <c r="L836" s="1" t="s">
        <v>74</v>
      </c>
      <c r="M836" s="15">
        <v>44925</v>
      </c>
      <c r="Q836" t="s">
        <v>15</v>
      </c>
      <c r="R836" t="s">
        <v>61</v>
      </c>
      <c r="S836" t="s">
        <v>638</v>
      </c>
    </row>
    <row r="837" spans="1:19">
      <c r="A837" t="s">
        <v>612</v>
      </c>
      <c r="B837" t="s">
        <v>960</v>
      </c>
      <c r="C837" t="s">
        <v>967</v>
      </c>
      <c r="D837" t="str">
        <f>MID(Tabla3[[#This Row],[NUMERO DE SERIE]],10,8)</f>
        <v>AC219900</v>
      </c>
      <c r="E837" t="s">
        <v>300</v>
      </c>
      <c r="F837">
        <v>2010</v>
      </c>
      <c r="G837" t="s">
        <v>13</v>
      </c>
      <c r="H837" s="1" t="s">
        <v>34</v>
      </c>
    </row>
    <row r="838" spans="1:19">
      <c r="A838" t="s">
        <v>612</v>
      </c>
      <c r="B838" t="s">
        <v>960</v>
      </c>
      <c r="C838" t="s">
        <v>968</v>
      </c>
      <c r="D838" t="str">
        <f>MID(Tabla3[[#This Row],[NUMERO DE SERIE]],10,8)</f>
        <v>AC391917</v>
      </c>
      <c r="E838" t="s">
        <v>300</v>
      </c>
      <c r="F838">
        <v>2010</v>
      </c>
      <c r="G838" t="s">
        <v>13</v>
      </c>
      <c r="H838" s="1" t="s">
        <v>34</v>
      </c>
    </row>
    <row r="839" spans="1:19">
      <c r="A839" t="s">
        <v>68</v>
      </c>
      <c r="B839" t="s">
        <v>960</v>
      </c>
      <c r="C839" t="s">
        <v>969</v>
      </c>
      <c r="D839" t="str">
        <f>MID(Tabla3[[#This Row],[NUMERO DE SERIE]],10,8)</f>
        <v>AC203257</v>
      </c>
      <c r="E839" t="s">
        <v>300</v>
      </c>
      <c r="F839">
        <v>2010</v>
      </c>
      <c r="G839" t="s">
        <v>13</v>
      </c>
      <c r="H839" s="1" t="s">
        <v>9</v>
      </c>
      <c r="I839" s="13" t="s">
        <v>98</v>
      </c>
      <c r="J839" s="12" t="s">
        <v>68</v>
      </c>
      <c r="K839" s="13">
        <v>2023</v>
      </c>
      <c r="L839" s="1" t="s">
        <v>72</v>
      </c>
      <c r="M839" s="15">
        <v>44925</v>
      </c>
      <c r="N839" t="s">
        <v>10</v>
      </c>
      <c r="Q839" t="s">
        <v>11</v>
      </c>
      <c r="R839" t="s">
        <v>40</v>
      </c>
      <c r="S839" t="s">
        <v>909</v>
      </c>
    </row>
    <row r="840" spans="1:19">
      <c r="A840" t="s">
        <v>612</v>
      </c>
      <c r="B840" t="s">
        <v>960</v>
      </c>
      <c r="C840" t="s">
        <v>742</v>
      </c>
      <c r="D840" t="str">
        <f>MID(Tabla3[[#This Row],[NUMERO DE SERIE]],10,8)</f>
        <v>AC325953</v>
      </c>
      <c r="E840" t="s">
        <v>300</v>
      </c>
      <c r="F840">
        <v>2010</v>
      </c>
      <c r="G840" t="s">
        <v>13</v>
      </c>
      <c r="H840" s="1" t="s">
        <v>34</v>
      </c>
    </row>
    <row r="841" spans="1:19">
      <c r="A841" t="s">
        <v>612</v>
      </c>
      <c r="B841" t="s">
        <v>960</v>
      </c>
      <c r="C841" t="s">
        <v>737</v>
      </c>
      <c r="D841" t="str">
        <f>MID(Tabla3[[#This Row],[NUMERO DE SERIE]],10,8)</f>
        <v>AC231006</v>
      </c>
      <c r="E841" t="s">
        <v>300</v>
      </c>
      <c r="F841">
        <v>2010</v>
      </c>
      <c r="G841" t="s">
        <v>13</v>
      </c>
      <c r="H841" s="1" t="s">
        <v>34</v>
      </c>
    </row>
    <row r="842" spans="1:19">
      <c r="A842" t="s">
        <v>68</v>
      </c>
      <c r="B842" t="s">
        <v>960</v>
      </c>
      <c r="C842" t="s">
        <v>970</v>
      </c>
      <c r="D842" t="str">
        <f>MID(Tabla3[[#This Row],[NUMERO DE SERIE]],10,8)</f>
        <v>AC042854</v>
      </c>
      <c r="E842" t="s">
        <v>300</v>
      </c>
      <c r="F842">
        <v>2010</v>
      </c>
      <c r="G842" t="s">
        <v>13</v>
      </c>
      <c r="H842" s="1" t="s">
        <v>9</v>
      </c>
      <c r="I842" s="14">
        <v>43309</v>
      </c>
      <c r="J842" s="12" t="s">
        <v>68</v>
      </c>
      <c r="K842" s="13">
        <v>2023</v>
      </c>
      <c r="L842" s="1" t="s">
        <v>73</v>
      </c>
      <c r="M842" s="15">
        <v>44956</v>
      </c>
      <c r="N842" t="s">
        <v>918</v>
      </c>
      <c r="Q842" t="s">
        <v>11</v>
      </c>
      <c r="R842" t="s">
        <v>40</v>
      </c>
      <c r="S842" t="s">
        <v>508</v>
      </c>
    </row>
    <row r="843" spans="1:19">
      <c r="A843" t="s">
        <v>612</v>
      </c>
      <c r="B843" t="s">
        <v>960</v>
      </c>
      <c r="C843" t="s">
        <v>971</v>
      </c>
      <c r="D843" t="str">
        <f>MID(Tabla3[[#This Row],[NUMERO DE SERIE]],10,8)</f>
        <v>AC401377</v>
      </c>
      <c r="E843" t="s">
        <v>300</v>
      </c>
      <c r="F843">
        <v>2010</v>
      </c>
      <c r="G843" t="s">
        <v>13</v>
      </c>
      <c r="H843" s="1" t="s">
        <v>34</v>
      </c>
    </row>
    <row r="844" spans="1:19">
      <c r="A844" t="s">
        <v>612</v>
      </c>
      <c r="B844" t="s">
        <v>960</v>
      </c>
      <c r="C844" t="s">
        <v>740</v>
      </c>
      <c r="D844" t="str">
        <f>MID(Tabla3[[#This Row],[NUMERO DE SERIE]],10,8)</f>
        <v>AC274455</v>
      </c>
      <c r="E844" t="s">
        <v>300</v>
      </c>
      <c r="F844">
        <v>2010</v>
      </c>
      <c r="G844" t="s">
        <v>13</v>
      </c>
      <c r="H844" s="1" t="s">
        <v>34</v>
      </c>
    </row>
    <row r="845" spans="1:19">
      <c r="A845" t="s">
        <v>612</v>
      </c>
      <c r="B845" t="s">
        <v>960</v>
      </c>
      <c r="C845" t="s">
        <v>972</v>
      </c>
      <c r="D845" t="str">
        <f>MID(Tabla3[[#This Row],[NUMERO DE SERIE]],10,8)</f>
        <v>AC406442</v>
      </c>
      <c r="E845" t="s">
        <v>300</v>
      </c>
      <c r="F845">
        <v>2010</v>
      </c>
      <c r="G845" t="s">
        <v>13</v>
      </c>
      <c r="H845" s="1" t="s">
        <v>34</v>
      </c>
    </row>
    <row r="846" spans="1:19">
      <c r="A846" t="s">
        <v>612</v>
      </c>
      <c r="B846" t="s">
        <v>960</v>
      </c>
      <c r="C846" t="s">
        <v>734</v>
      </c>
      <c r="D846" t="str">
        <f>MID(Tabla3[[#This Row],[NUMERO DE SERIE]],10,8)</f>
        <v>AC347216</v>
      </c>
      <c r="E846" t="s">
        <v>300</v>
      </c>
      <c r="F846">
        <v>2010</v>
      </c>
      <c r="G846" t="s">
        <v>13</v>
      </c>
      <c r="H846" s="1" t="s">
        <v>34</v>
      </c>
    </row>
    <row r="847" spans="1:19">
      <c r="A847" t="s">
        <v>612</v>
      </c>
      <c r="B847" t="s">
        <v>960</v>
      </c>
      <c r="C847" t="s">
        <v>973</v>
      </c>
      <c r="D847" t="str">
        <f>MID(Tabla3[[#This Row],[NUMERO DE SERIE]],10,8)</f>
        <v>AC343174</v>
      </c>
      <c r="E847" t="s">
        <v>300</v>
      </c>
      <c r="F847">
        <v>2010</v>
      </c>
      <c r="G847" t="s">
        <v>13</v>
      </c>
      <c r="H847" s="1" t="s">
        <v>9</v>
      </c>
      <c r="I847" s="13" t="s">
        <v>98</v>
      </c>
      <c r="J847" s="1" t="s">
        <v>612</v>
      </c>
      <c r="K847" s="13">
        <v>2022</v>
      </c>
      <c r="L847" s="1" t="s">
        <v>74</v>
      </c>
      <c r="M847" s="15">
        <v>44925</v>
      </c>
      <c r="Q847" t="s">
        <v>20</v>
      </c>
      <c r="R847" t="s">
        <v>16</v>
      </c>
      <c r="S847" t="s">
        <v>435</v>
      </c>
    </row>
    <row r="848" spans="1:19">
      <c r="A848" t="s">
        <v>612</v>
      </c>
      <c r="B848" t="s">
        <v>960</v>
      </c>
      <c r="C848" t="s">
        <v>974</v>
      </c>
      <c r="D848" t="str">
        <f>MID(Tabla3[[#This Row],[NUMERO DE SERIE]],10,8)</f>
        <v>AC449946</v>
      </c>
      <c r="E848" t="s">
        <v>300</v>
      </c>
      <c r="F848">
        <v>2010</v>
      </c>
      <c r="G848" t="s">
        <v>13</v>
      </c>
      <c r="H848" s="1" t="s">
        <v>34</v>
      </c>
    </row>
    <row r="849" spans="1:19">
      <c r="A849" t="s">
        <v>612</v>
      </c>
      <c r="B849" t="s">
        <v>960</v>
      </c>
      <c r="C849" t="s">
        <v>739</v>
      </c>
      <c r="D849" t="str">
        <f>MID(Tabla3[[#This Row],[NUMERO DE SERIE]],10,8)</f>
        <v>AC209818</v>
      </c>
      <c r="E849" t="s">
        <v>300</v>
      </c>
      <c r="F849">
        <v>2010</v>
      </c>
      <c r="G849" t="s">
        <v>13</v>
      </c>
      <c r="H849" s="1" t="s">
        <v>34</v>
      </c>
    </row>
    <row r="850" spans="1:19">
      <c r="A850" t="s">
        <v>612</v>
      </c>
      <c r="B850" t="s">
        <v>960</v>
      </c>
      <c r="C850" t="s">
        <v>733</v>
      </c>
      <c r="D850" t="str">
        <f>MID(Tabla3[[#This Row],[NUMERO DE SERIE]],10,8)</f>
        <v>AC400885</v>
      </c>
      <c r="E850" t="s">
        <v>300</v>
      </c>
      <c r="F850">
        <v>2010</v>
      </c>
      <c r="G850" t="s">
        <v>13</v>
      </c>
      <c r="H850" s="1" t="s">
        <v>34</v>
      </c>
    </row>
    <row r="851" spans="1:19">
      <c r="A851" t="s">
        <v>612</v>
      </c>
      <c r="B851" t="s">
        <v>960</v>
      </c>
      <c r="C851" t="s">
        <v>741</v>
      </c>
      <c r="D851" t="str">
        <f>MID(Tabla3[[#This Row],[NUMERO DE SERIE]],10,8)</f>
        <v>AC211395</v>
      </c>
      <c r="E851" t="s">
        <v>300</v>
      </c>
      <c r="F851">
        <v>2010</v>
      </c>
      <c r="G851" t="s">
        <v>13</v>
      </c>
      <c r="H851" s="1" t="s">
        <v>34</v>
      </c>
    </row>
    <row r="852" spans="1:19">
      <c r="A852" t="s">
        <v>612</v>
      </c>
      <c r="B852" t="s">
        <v>960</v>
      </c>
      <c r="C852" t="s">
        <v>744</v>
      </c>
      <c r="D852" t="str">
        <f>MID(Tabla3[[#This Row],[NUMERO DE SERIE]],10,8)</f>
        <v>AC255921</v>
      </c>
      <c r="E852" t="s">
        <v>300</v>
      </c>
      <c r="F852">
        <v>2010</v>
      </c>
      <c r="G852" t="s">
        <v>13</v>
      </c>
      <c r="H852" s="1" t="s">
        <v>34</v>
      </c>
    </row>
    <row r="853" spans="1:19">
      <c r="A853" t="s">
        <v>612</v>
      </c>
      <c r="B853" t="s">
        <v>960</v>
      </c>
      <c r="C853" t="s">
        <v>975</v>
      </c>
      <c r="D853" t="str">
        <f>MID(Tabla3[[#This Row],[NUMERO DE SERIE]],10,8)</f>
        <v>AC256961</v>
      </c>
      <c r="E853" t="s">
        <v>300</v>
      </c>
      <c r="F853">
        <v>2010</v>
      </c>
      <c r="G853" t="s">
        <v>13</v>
      </c>
      <c r="H853" s="1" t="s">
        <v>9</v>
      </c>
      <c r="I853" s="13" t="s">
        <v>98</v>
      </c>
      <c r="J853" s="1" t="s">
        <v>612</v>
      </c>
      <c r="K853" s="13">
        <v>2022</v>
      </c>
      <c r="L853" s="1" t="s">
        <v>72</v>
      </c>
      <c r="M853" s="15">
        <v>44925</v>
      </c>
      <c r="N853" t="s">
        <v>10</v>
      </c>
      <c r="Q853" t="s">
        <v>15</v>
      </c>
      <c r="R853" t="s">
        <v>39</v>
      </c>
      <c r="S853" t="s">
        <v>976</v>
      </c>
    </row>
    <row r="854" spans="1:19">
      <c r="A854" t="s">
        <v>612</v>
      </c>
      <c r="B854" t="s">
        <v>960</v>
      </c>
      <c r="C854" t="s">
        <v>743</v>
      </c>
      <c r="D854" t="str">
        <f>MID(Tabla3[[#This Row],[NUMERO DE SERIE]],10,8)</f>
        <v>AC261748</v>
      </c>
      <c r="E854" t="s">
        <v>300</v>
      </c>
      <c r="F854">
        <v>2010</v>
      </c>
      <c r="G854" t="s">
        <v>13</v>
      </c>
      <c r="H854" s="1" t="s">
        <v>34</v>
      </c>
    </row>
    <row r="855" spans="1:19">
      <c r="A855" t="s">
        <v>612</v>
      </c>
      <c r="B855" t="s">
        <v>960</v>
      </c>
      <c r="C855" t="s">
        <v>977</v>
      </c>
      <c r="D855" t="str">
        <f>MID(Tabla3[[#This Row],[NUMERO DE SERIE]],10,8)</f>
        <v>AC035721</v>
      </c>
      <c r="E855" t="s">
        <v>300</v>
      </c>
      <c r="F855">
        <v>2010</v>
      </c>
      <c r="G855" t="s">
        <v>13</v>
      </c>
      <c r="H855" s="1" t="s">
        <v>34</v>
      </c>
    </row>
    <row r="856" spans="1:19">
      <c r="A856" t="s">
        <v>612</v>
      </c>
      <c r="B856" t="s">
        <v>960</v>
      </c>
      <c r="C856" t="s">
        <v>978</v>
      </c>
      <c r="D856" t="str">
        <f>MID(Tabla3[[#This Row],[NUMERO DE SERIE]],10,8)</f>
        <v>95036997</v>
      </c>
      <c r="E856" t="s">
        <v>300</v>
      </c>
      <c r="F856">
        <v>2009</v>
      </c>
      <c r="G856" t="s">
        <v>13</v>
      </c>
      <c r="H856" s="1" t="s">
        <v>34</v>
      </c>
    </row>
    <row r="857" spans="1:19">
      <c r="A857" t="s">
        <v>612</v>
      </c>
      <c r="B857" t="s">
        <v>960</v>
      </c>
      <c r="C857" t="s">
        <v>979</v>
      </c>
      <c r="D857" t="str">
        <f>MID(Tabla3[[#This Row],[NUMERO DE SERIE]],10,8)</f>
        <v>95049925</v>
      </c>
      <c r="E857" t="s">
        <v>300</v>
      </c>
      <c r="F857">
        <v>2009</v>
      </c>
      <c r="G857" t="s">
        <v>13</v>
      </c>
      <c r="H857" s="1" t="s">
        <v>34</v>
      </c>
    </row>
    <row r="858" spans="1:19">
      <c r="A858" t="s">
        <v>612</v>
      </c>
      <c r="B858" t="s">
        <v>960</v>
      </c>
      <c r="C858" t="s">
        <v>980</v>
      </c>
      <c r="D858" t="str">
        <f>MID(Tabla3[[#This Row],[NUMERO DE SERIE]],10,8)</f>
        <v>95030443</v>
      </c>
      <c r="E858" t="s">
        <v>300</v>
      </c>
      <c r="F858">
        <v>2009</v>
      </c>
      <c r="G858" t="s">
        <v>13</v>
      </c>
      <c r="H858" s="1" t="s">
        <v>34</v>
      </c>
    </row>
    <row r="859" spans="1:19">
      <c r="A859" t="s">
        <v>612</v>
      </c>
      <c r="B859" t="s">
        <v>960</v>
      </c>
      <c r="C859" t="s">
        <v>981</v>
      </c>
      <c r="D859" t="str">
        <f>MID(Tabla3[[#This Row],[NUMERO DE SERIE]],10,8)</f>
        <v>9C028821</v>
      </c>
      <c r="E859" t="s">
        <v>300</v>
      </c>
      <c r="F859">
        <v>2009</v>
      </c>
      <c r="G859" t="s">
        <v>13</v>
      </c>
      <c r="H859" s="1" t="s">
        <v>34</v>
      </c>
    </row>
    <row r="860" spans="1:19">
      <c r="A860" t="s">
        <v>612</v>
      </c>
      <c r="B860" t="s">
        <v>960</v>
      </c>
      <c r="C860" t="s">
        <v>982</v>
      </c>
      <c r="D860" t="str">
        <f>MID(Tabla3[[#This Row],[NUMERO DE SERIE]],10,8)</f>
        <v>9C030251</v>
      </c>
      <c r="E860" t="s">
        <v>300</v>
      </c>
      <c r="F860">
        <v>2009</v>
      </c>
      <c r="G860" t="s">
        <v>13</v>
      </c>
      <c r="H860" s="1" t="s">
        <v>34</v>
      </c>
    </row>
    <row r="861" spans="1:19">
      <c r="A861" t="s">
        <v>612</v>
      </c>
      <c r="B861" t="s">
        <v>960</v>
      </c>
      <c r="C861" t="s">
        <v>749</v>
      </c>
      <c r="D861" t="str">
        <f>MID(Tabla3[[#This Row],[NUMERO DE SERIE]],10,8)</f>
        <v>9C022068</v>
      </c>
      <c r="E861" t="s">
        <v>300</v>
      </c>
      <c r="F861">
        <v>2009</v>
      </c>
      <c r="G861" t="s">
        <v>24</v>
      </c>
      <c r="H861" s="1" t="s">
        <v>5</v>
      </c>
      <c r="J861" s="1" t="s">
        <v>612</v>
      </c>
      <c r="K861" s="13">
        <v>2022</v>
      </c>
      <c r="L861" s="1" t="s">
        <v>73</v>
      </c>
      <c r="M861" s="15">
        <v>44956</v>
      </c>
      <c r="N861" t="s">
        <v>14</v>
      </c>
      <c r="Q861" t="s">
        <v>20</v>
      </c>
      <c r="R861" t="s">
        <v>61</v>
      </c>
      <c r="S861" t="s">
        <v>61</v>
      </c>
    </row>
    <row r="862" spans="1:19">
      <c r="A862" t="s">
        <v>612</v>
      </c>
      <c r="B862" t="s">
        <v>960</v>
      </c>
      <c r="C862" t="s">
        <v>182</v>
      </c>
      <c r="D862" t="str">
        <f>MID(Tabla3[[#This Row],[NUMERO DE SERIE]],10,8)</f>
        <v>95248877</v>
      </c>
      <c r="E862" t="s">
        <v>156</v>
      </c>
      <c r="F862">
        <v>2009</v>
      </c>
      <c r="G862" t="s">
        <v>13</v>
      </c>
      <c r="H862" s="1" t="s">
        <v>34</v>
      </c>
    </row>
    <row r="863" spans="1:19">
      <c r="A863" t="s">
        <v>612</v>
      </c>
      <c r="B863" t="s">
        <v>960</v>
      </c>
      <c r="C863" t="s">
        <v>983</v>
      </c>
      <c r="D863" t="str">
        <f>MID(Tabla3[[#This Row],[NUMERO DE SERIE]],10,8)</f>
        <v>95226839</v>
      </c>
      <c r="E863" t="s">
        <v>156</v>
      </c>
      <c r="F863">
        <v>2009</v>
      </c>
      <c r="G863" t="s">
        <v>13</v>
      </c>
      <c r="H863" s="1" t="s">
        <v>9</v>
      </c>
      <c r="I863" s="13" t="s">
        <v>98</v>
      </c>
      <c r="J863" s="1" t="s">
        <v>612</v>
      </c>
      <c r="K863" s="13">
        <v>2022</v>
      </c>
      <c r="L863" s="1" t="s">
        <v>74</v>
      </c>
      <c r="M863" s="15">
        <v>44925</v>
      </c>
      <c r="Q863" t="s">
        <v>15</v>
      </c>
      <c r="R863" t="s">
        <v>60</v>
      </c>
      <c r="S863" t="s">
        <v>451</v>
      </c>
    </row>
    <row r="864" spans="1:19" ht="29.1">
      <c r="A864" t="s">
        <v>612</v>
      </c>
      <c r="B864" t="s">
        <v>960</v>
      </c>
      <c r="C864" t="s">
        <v>984</v>
      </c>
      <c r="D864" t="str">
        <f>MID(Tabla3[[#This Row],[NUMERO DE SERIE]],10,8)</f>
        <v>95252596</v>
      </c>
      <c r="E864" t="s">
        <v>156</v>
      </c>
      <c r="F864">
        <v>2009</v>
      </c>
      <c r="G864" t="s">
        <v>13</v>
      </c>
      <c r="H864" s="1" t="s">
        <v>22</v>
      </c>
    </row>
    <row r="865" spans="1:19">
      <c r="A865" t="s">
        <v>612</v>
      </c>
      <c r="B865" t="s">
        <v>960</v>
      </c>
      <c r="C865" t="s">
        <v>172</v>
      </c>
      <c r="D865" t="str">
        <f>MID(Tabla3[[#This Row],[NUMERO DE SERIE]],10,8)</f>
        <v>95253752</v>
      </c>
      <c r="E865" t="s">
        <v>156</v>
      </c>
      <c r="F865">
        <v>2009</v>
      </c>
      <c r="G865" t="s">
        <v>13</v>
      </c>
      <c r="H865" s="1" t="s">
        <v>34</v>
      </c>
    </row>
    <row r="866" spans="1:19">
      <c r="A866" t="s">
        <v>612</v>
      </c>
      <c r="B866" t="s">
        <v>960</v>
      </c>
      <c r="C866" t="s">
        <v>183</v>
      </c>
      <c r="D866" t="str">
        <f>MID(Tabla3[[#This Row],[NUMERO DE SERIE]],10,8)</f>
        <v>95221408</v>
      </c>
      <c r="E866" t="s">
        <v>156</v>
      </c>
      <c r="F866">
        <v>2009</v>
      </c>
      <c r="G866" t="s">
        <v>13</v>
      </c>
      <c r="H866" s="1" t="s">
        <v>34</v>
      </c>
    </row>
    <row r="867" spans="1:19">
      <c r="A867" t="s">
        <v>612</v>
      </c>
      <c r="B867" t="s">
        <v>960</v>
      </c>
      <c r="C867" t="s">
        <v>186</v>
      </c>
      <c r="D867" t="str">
        <f>MID(Tabla3[[#This Row],[NUMERO DE SERIE]],10,8)</f>
        <v>91323597</v>
      </c>
      <c r="E867" t="s">
        <v>164</v>
      </c>
      <c r="F867">
        <v>2009</v>
      </c>
      <c r="G867" t="s">
        <v>13</v>
      </c>
      <c r="H867" s="1" t="s">
        <v>34</v>
      </c>
    </row>
    <row r="868" spans="1:19">
      <c r="A868" t="s">
        <v>612</v>
      </c>
      <c r="B868" t="s">
        <v>960</v>
      </c>
      <c r="C868" t="s">
        <v>174</v>
      </c>
      <c r="D868" t="str">
        <f>MID(Tabla3[[#This Row],[NUMERO DE SERIE]],10,8)</f>
        <v>91303906</v>
      </c>
      <c r="E868" t="s">
        <v>164</v>
      </c>
      <c r="F868">
        <v>2009</v>
      </c>
      <c r="G868" t="s">
        <v>13</v>
      </c>
      <c r="H868" s="1" t="s">
        <v>34</v>
      </c>
    </row>
    <row r="869" spans="1:19">
      <c r="A869" t="s">
        <v>612</v>
      </c>
      <c r="B869" t="s">
        <v>960</v>
      </c>
      <c r="C869" t="s">
        <v>173</v>
      </c>
      <c r="D869" t="str">
        <f>MID(Tabla3[[#This Row],[NUMERO DE SERIE]],10,8)</f>
        <v>91349435</v>
      </c>
      <c r="E869" t="s">
        <v>164</v>
      </c>
      <c r="F869">
        <v>2009</v>
      </c>
      <c r="G869" t="s">
        <v>13</v>
      </c>
      <c r="H869" s="1" t="s">
        <v>34</v>
      </c>
    </row>
    <row r="870" spans="1:19">
      <c r="A870" t="s">
        <v>612</v>
      </c>
      <c r="B870" t="s">
        <v>960</v>
      </c>
      <c r="C870" t="s">
        <v>184</v>
      </c>
      <c r="D870" t="str">
        <f>MID(Tabla3[[#This Row],[NUMERO DE SERIE]],10,8)</f>
        <v>94058527</v>
      </c>
      <c r="E870" t="s">
        <v>164</v>
      </c>
      <c r="F870">
        <v>2009</v>
      </c>
      <c r="G870" t="s">
        <v>13</v>
      </c>
      <c r="H870" s="1" t="s">
        <v>34</v>
      </c>
    </row>
    <row r="871" spans="1:19">
      <c r="A871" t="s">
        <v>612</v>
      </c>
      <c r="B871" t="s">
        <v>960</v>
      </c>
      <c r="C871" t="s">
        <v>175</v>
      </c>
      <c r="D871" t="str">
        <f>MID(Tabla3[[#This Row],[NUMERO DE SERIE]],10,8)</f>
        <v>91325853</v>
      </c>
      <c r="E871" t="s">
        <v>164</v>
      </c>
      <c r="F871">
        <v>2009</v>
      </c>
      <c r="G871" t="s">
        <v>13</v>
      </c>
      <c r="H871" s="1" t="s">
        <v>34</v>
      </c>
    </row>
    <row r="872" spans="1:19" ht="29.1">
      <c r="A872" t="s">
        <v>612</v>
      </c>
      <c r="B872" t="s">
        <v>960</v>
      </c>
      <c r="C872" t="s">
        <v>985</v>
      </c>
      <c r="D872" t="str">
        <f>MID(Tabla3[[#This Row],[NUMERO DE SERIE]],10,8)</f>
        <v>94062401</v>
      </c>
      <c r="E872" t="s">
        <v>164</v>
      </c>
      <c r="F872">
        <v>2009</v>
      </c>
      <c r="G872" t="s">
        <v>13</v>
      </c>
      <c r="H872" s="1" t="s">
        <v>22</v>
      </c>
    </row>
    <row r="873" spans="1:19">
      <c r="A873" t="s">
        <v>612</v>
      </c>
      <c r="B873" t="s">
        <v>960</v>
      </c>
      <c r="C873" t="s">
        <v>179</v>
      </c>
      <c r="D873" t="str">
        <f>MID(Tabla3[[#This Row],[NUMERO DE SERIE]],10,8)</f>
        <v>91323313</v>
      </c>
      <c r="E873" t="s">
        <v>164</v>
      </c>
      <c r="F873">
        <v>2009</v>
      </c>
      <c r="G873" t="s">
        <v>13</v>
      </c>
      <c r="H873" s="1" t="s">
        <v>34</v>
      </c>
    </row>
    <row r="874" spans="1:19">
      <c r="A874" t="s">
        <v>612</v>
      </c>
      <c r="B874" t="s">
        <v>960</v>
      </c>
      <c r="C874" t="s">
        <v>185</v>
      </c>
      <c r="D874" t="str">
        <f>MID(Tabla3[[#This Row],[NUMERO DE SERIE]],10,8)</f>
        <v>91348485</v>
      </c>
      <c r="E874" t="s">
        <v>164</v>
      </c>
      <c r="F874">
        <v>2009</v>
      </c>
      <c r="G874" t="s">
        <v>13</v>
      </c>
      <c r="H874" s="1" t="s">
        <v>17</v>
      </c>
      <c r="I874" s="13" t="s">
        <v>98</v>
      </c>
      <c r="J874" s="1" t="s">
        <v>612</v>
      </c>
      <c r="K874" s="13">
        <v>2022</v>
      </c>
      <c r="L874" s="1" t="s">
        <v>72</v>
      </c>
      <c r="M874" s="15">
        <v>44925</v>
      </c>
      <c r="N874" t="s">
        <v>14</v>
      </c>
      <c r="Q874" t="s">
        <v>20</v>
      </c>
      <c r="R874" t="s">
        <v>60</v>
      </c>
      <c r="S874" t="s">
        <v>986</v>
      </c>
    </row>
    <row r="875" spans="1:19">
      <c r="A875" t="s">
        <v>612</v>
      </c>
      <c r="B875" t="s">
        <v>960</v>
      </c>
      <c r="C875" t="s">
        <v>987</v>
      </c>
      <c r="D875" t="str">
        <f>MID(Tabla3[[#This Row],[NUMERO DE SERIE]],10,8)</f>
        <v>95272693</v>
      </c>
      <c r="E875" t="s">
        <v>156</v>
      </c>
      <c r="F875">
        <v>2009</v>
      </c>
      <c r="G875" t="s">
        <v>13</v>
      </c>
      <c r="H875" s="1" t="s">
        <v>34</v>
      </c>
    </row>
    <row r="876" spans="1:19">
      <c r="A876" t="s">
        <v>612</v>
      </c>
      <c r="B876" t="s">
        <v>960</v>
      </c>
      <c r="C876" t="s">
        <v>988</v>
      </c>
      <c r="D876" t="str">
        <f>MID(Tabla3[[#This Row],[NUMERO DE SERIE]],10,8)</f>
        <v>95242517</v>
      </c>
      <c r="E876" t="s">
        <v>156</v>
      </c>
      <c r="F876">
        <v>2009</v>
      </c>
      <c r="G876" t="s">
        <v>13</v>
      </c>
      <c r="H876" s="1" t="s">
        <v>34</v>
      </c>
    </row>
    <row r="877" spans="1:19">
      <c r="A877" t="s">
        <v>612</v>
      </c>
      <c r="B877" t="s">
        <v>960</v>
      </c>
      <c r="C877" t="s">
        <v>989</v>
      </c>
      <c r="D877" t="str">
        <f>MID(Tabla3[[#This Row],[NUMERO DE SERIE]],10,8)</f>
        <v>95251475</v>
      </c>
      <c r="E877" t="s">
        <v>156</v>
      </c>
      <c r="F877">
        <v>2009</v>
      </c>
      <c r="G877" t="s">
        <v>13</v>
      </c>
      <c r="H877" s="1" t="s">
        <v>9</v>
      </c>
      <c r="I877" s="13" t="s">
        <v>98</v>
      </c>
      <c r="J877" s="1" t="s">
        <v>612</v>
      </c>
      <c r="K877" s="13">
        <v>2022</v>
      </c>
      <c r="L877" s="1" t="s">
        <v>73</v>
      </c>
      <c r="M877" s="15">
        <v>44956</v>
      </c>
      <c r="N877" t="s">
        <v>14</v>
      </c>
      <c r="Q877" t="s">
        <v>20</v>
      </c>
      <c r="R877" t="s">
        <v>16</v>
      </c>
      <c r="S877" t="s">
        <v>168</v>
      </c>
    </row>
    <row r="878" spans="1:19">
      <c r="A878" t="s">
        <v>612</v>
      </c>
      <c r="B878" t="s">
        <v>960</v>
      </c>
      <c r="C878" t="s">
        <v>176</v>
      </c>
      <c r="D878" t="str">
        <f>MID(Tabla3[[#This Row],[NUMERO DE SERIE]],10,8)</f>
        <v>91325773</v>
      </c>
      <c r="E878" t="s">
        <v>164</v>
      </c>
      <c r="F878">
        <v>2009</v>
      </c>
      <c r="G878" t="s">
        <v>13</v>
      </c>
      <c r="H878" s="1" t="s">
        <v>9</v>
      </c>
      <c r="I878" s="13" t="s">
        <v>98</v>
      </c>
      <c r="J878" s="1" t="s">
        <v>612</v>
      </c>
      <c r="K878" s="13">
        <v>2022</v>
      </c>
      <c r="L878" s="1" t="s">
        <v>74</v>
      </c>
      <c r="M878" s="15">
        <v>44925</v>
      </c>
      <c r="Q878" t="s">
        <v>20</v>
      </c>
      <c r="R878" t="s">
        <v>46</v>
      </c>
      <c r="S878" t="s">
        <v>990</v>
      </c>
    </row>
    <row r="879" spans="1:19">
      <c r="A879" t="s">
        <v>612</v>
      </c>
      <c r="B879" t="s">
        <v>960</v>
      </c>
      <c r="C879" t="s">
        <v>991</v>
      </c>
      <c r="D879" t="str">
        <f>MID(Tabla3[[#This Row],[NUMERO DE SERIE]],10,8)</f>
        <v>91327617</v>
      </c>
      <c r="E879" t="s">
        <v>164</v>
      </c>
      <c r="F879">
        <v>2009</v>
      </c>
      <c r="G879" t="s">
        <v>13</v>
      </c>
      <c r="H879" s="1" t="s">
        <v>9</v>
      </c>
      <c r="I879" s="13" t="s">
        <v>98</v>
      </c>
      <c r="J879" s="1" t="s">
        <v>612</v>
      </c>
      <c r="K879" s="13">
        <v>2022</v>
      </c>
      <c r="L879" s="1" t="s">
        <v>72</v>
      </c>
      <c r="M879" s="15">
        <v>44925</v>
      </c>
      <c r="N879" t="s">
        <v>10</v>
      </c>
      <c r="Q879" t="s">
        <v>25</v>
      </c>
      <c r="R879" t="s">
        <v>38</v>
      </c>
      <c r="S879" t="s">
        <v>992</v>
      </c>
    </row>
    <row r="880" spans="1:19">
      <c r="A880" t="s">
        <v>612</v>
      </c>
      <c r="B880" t="s">
        <v>960</v>
      </c>
      <c r="C880" t="s">
        <v>181</v>
      </c>
      <c r="D880" t="str">
        <f>MID(Tabla3[[#This Row],[NUMERO DE SERIE]],10,8)</f>
        <v>94043686</v>
      </c>
      <c r="E880" t="s">
        <v>164</v>
      </c>
      <c r="F880">
        <v>2009</v>
      </c>
      <c r="G880" t="s">
        <v>13</v>
      </c>
      <c r="H880" s="1" t="s">
        <v>34</v>
      </c>
    </row>
    <row r="881" spans="1:19">
      <c r="A881" t="s">
        <v>612</v>
      </c>
      <c r="B881" t="s">
        <v>960</v>
      </c>
      <c r="C881" t="s">
        <v>178</v>
      </c>
      <c r="D881" t="str">
        <f>MID(Tabla3[[#This Row],[NUMERO DE SERIE]],10,8)</f>
        <v>91310122</v>
      </c>
      <c r="E881" t="s">
        <v>164</v>
      </c>
      <c r="F881">
        <v>2009</v>
      </c>
      <c r="G881" t="s">
        <v>13</v>
      </c>
      <c r="H881" s="1" t="s">
        <v>34</v>
      </c>
    </row>
    <row r="882" spans="1:19">
      <c r="A882" t="s">
        <v>68</v>
      </c>
      <c r="B882" t="s">
        <v>960</v>
      </c>
      <c r="C882" t="s">
        <v>993</v>
      </c>
      <c r="D882" t="str">
        <f>MID(Tabla3[[#This Row],[NUMERO DE SERIE]],10,8)</f>
        <v>91326300</v>
      </c>
      <c r="E882" t="s">
        <v>164</v>
      </c>
      <c r="F882">
        <v>2009</v>
      </c>
      <c r="G882" t="s">
        <v>13</v>
      </c>
      <c r="H882" s="1" t="s">
        <v>9</v>
      </c>
      <c r="I882" s="13" t="s">
        <v>98</v>
      </c>
      <c r="J882" s="12" t="s">
        <v>68</v>
      </c>
      <c r="K882" s="13">
        <v>2023</v>
      </c>
      <c r="L882" s="1" t="s">
        <v>73</v>
      </c>
      <c r="M882" s="15">
        <v>44957</v>
      </c>
      <c r="N882" t="s">
        <v>10</v>
      </c>
      <c r="Q882" t="s">
        <v>11</v>
      </c>
      <c r="R882" t="s">
        <v>40</v>
      </c>
      <c r="S882" t="s">
        <v>677</v>
      </c>
    </row>
    <row r="883" spans="1:19">
      <c r="A883" t="s">
        <v>612</v>
      </c>
      <c r="B883" t="s">
        <v>960</v>
      </c>
      <c r="C883" t="s">
        <v>180</v>
      </c>
      <c r="D883" t="str">
        <f>MID(Tabla3[[#This Row],[NUMERO DE SERIE]],10,8)</f>
        <v>91324754</v>
      </c>
      <c r="E883" t="s">
        <v>164</v>
      </c>
      <c r="F883">
        <v>2009</v>
      </c>
      <c r="G883" t="s">
        <v>13</v>
      </c>
      <c r="H883" s="1" t="s">
        <v>34</v>
      </c>
    </row>
    <row r="884" spans="1:19" ht="29.1">
      <c r="A884" t="s">
        <v>612</v>
      </c>
      <c r="B884" t="s">
        <v>960</v>
      </c>
      <c r="C884" t="s">
        <v>994</v>
      </c>
      <c r="D884" t="str">
        <f>MID(Tabla3[[#This Row],[NUMERO DE SERIE]],10,8)</f>
        <v>91327862</v>
      </c>
      <c r="E884" t="s">
        <v>164</v>
      </c>
      <c r="F884">
        <v>2009</v>
      </c>
      <c r="G884" t="s">
        <v>13</v>
      </c>
      <c r="H884" s="1" t="s">
        <v>22</v>
      </c>
    </row>
    <row r="885" spans="1:19">
      <c r="A885" t="s">
        <v>612</v>
      </c>
      <c r="B885" t="s">
        <v>960</v>
      </c>
      <c r="C885" t="s">
        <v>995</v>
      </c>
      <c r="D885" t="str">
        <f>MID(Tabla3[[#This Row],[NUMERO DE SERIE]],10,8)</f>
        <v>91316566</v>
      </c>
      <c r="E885" t="s">
        <v>164</v>
      </c>
      <c r="F885">
        <v>2009</v>
      </c>
      <c r="G885" t="s">
        <v>13</v>
      </c>
      <c r="H885" s="1" t="s">
        <v>34</v>
      </c>
    </row>
    <row r="886" spans="1:19">
      <c r="A886" t="s">
        <v>68</v>
      </c>
      <c r="B886" t="s">
        <v>960</v>
      </c>
      <c r="C886" t="s">
        <v>996</v>
      </c>
      <c r="D886" t="str">
        <f>MID(Tabla3[[#This Row],[NUMERO DE SERIE]],10,8)</f>
        <v>91298111</v>
      </c>
      <c r="E886" t="s">
        <v>164</v>
      </c>
      <c r="F886">
        <v>2009</v>
      </c>
      <c r="G886" t="s">
        <v>13</v>
      </c>
      <c r="H886" s="1" t="s">
        <v>9</v>
      </c>
      <c r="I886" s="13" t="s">
        <v>98</v>
      </c>
      <c r="J886" s="12" t="s">
        <v>68</v>
      </c>
      <c r="K886" s="13">
        <v>2023</v>
      </c>
      <c r="L886" s="1" t="s">
        <v>74</v>
      </c>
      <c r="M886" s="15">
        <v>44925</v>
      </c>
      <c r="Q886" t="s">
        <v>11</v>
      </c>
      <c r="R886" t="s">
        <v>40</v>
      </c>
      <c r="S886" t="s">
        <v>142</v>
      </c>
    </row>
    <row r="887" spans="1:19">
      <c r="A887" t="s">
        <v>612</v>
      </c>
      <c r="B887" t="s">
        <v>960</v>
      </c>
      <c r="C887" t="s">
        <v>997</v>
      </c>
      <c r="D887" t="str">
        <f>MID(Tabla3[[#This Row],[NUMERO DE SERIE]],10,8)</f>
        <v>91329885</v>
      </c>
      <c r="E887" t="s">
        <v>164</v>
      </c>
      <c r="F887">
        <v>2009</v>
      </c>
      <c r="G887" t="s">
        <v>13</v>
      </c>
      <c r="H887" s="1" t="s">
        <v>9</v>
      </c>
      <c r="I887" s="13" t="s">
        <v>98</v>
      </c>
      <c r="J887" s="1" t="s">
        <v>612</v>
      </c>
      <c r="K887" s="13">
        <v>2022</v>
      </c>
      <c r="L887" s="1" t="s">
        <v>72</v>
      </c>
      <c r="M887" s="15">
        <v>44925</v>
      </c>
      <c r="N887" t="s">
        <v>10</v>
      </c>
      <c r="Q887" t="s">
        <v>15</v>
      </c>
      <c r="R887" t="s">
        <v>39</v>
      </c>
      <c r="S887" t="s">
        <v>998</v>
      </c>
    </row>
    <row r="888" spans="1:19">
      <c r="A888" t="s">
        <v>612</v>
      </c>
      <c r="B888" t="s">
        <v>960</v>
      </c>
      <c r="C888" t="s">
        <v>187</v>
      </c>
      <c r="D888" t="str">
        <f>MID(Tabla3[[#This Row],[NUMERO DE SERIE]],10,8)</f>
        <v>85156280</v>
      </c>
      <c r="E888" t="s">
        <v>156</v>
      </c>
      <c r="F888">
        <v>2008</v>
      </c>
      <c r="G888" t="s">
        <v>13</v>
      </c>
      <c r="H888" s="1" t="s">
        <v>34</v>
      </c>
    </row>
    <row r="889" spans="1:19">
      <c r="A889" t="s">
        <v>612</v>
      </c>
      <c r="B889" t="s">
        <v>960</v>
      </c>
      <c r="C889" t="s">
        <v>999</v>
      </c>
      <c r="D889" t="str">
        <f>MID(Tabla3[[#This Row],[NUMERO DE SERIE]],10,8)</f>
        <v>85181630</v>
      </c>
      <c r="E889" t="s">
        <v>156</v>
      </c>
      <c r="F889">
        <v>2008</v>
      </c>
      <c r="G889" t="s">
        <v>24</v>
      </c>
      <c r="H889" s="1" t="s">
        <v>5</v>
      </c>
      <c r="J889" s="1" t="s">
        <v>612</v>
      </c>
      <c r="K889" s="13">
        <v>2022</v>
      </c>
      <c r="L889" s="1" t="s">
        <v>73</v>
      </c>
      <c r="M889" s="15">
        <v>44957</v>
      </c>
      <c r="N889" t="s">
        <v>301</v>
      </c>
      <c r="Q889" t="s">
        <v>15</v>
      </c>
      <c r="R889" t="s">
        <v>61</v>
      </c>
      <c r="S889" t="s">
        <v>61</v>
      </c>
    </row>
    <row r="890" spans="1:19">
      <c r="A890" t="s">
        <v>612</v>
      </c>
      <c r="B890" t="s">
        <v>960</v>
      </c>
      <c r="C890" t="s">
        <v>216</v>
      </c>
      <c r="D890" t="str">
        <f>MID(Tabla3[[#This Row],[NUMERO DE SERIE]],10,8)</f>
        <v>85214038</v>
      </c>
      <c r="E890" t="s">
        <v>156</v>
      </c>
      <c r="F890">
        <v>2008</v>
      </c>
      <c r="G890" t="s">
        <v>13</v>
      </c>
      <c r="H890" s="1" t="s">
        <v>34</v>
      </c>
    </row>
    <row r="891" spans="1:19">
      <c r="A891" t="s">
        <v>612</v>
      </c>
      <c r="B891" t="s">
        <v>960</v>
      </c>
      <c r="C891" t="s">
        <v>188</v>
      </c>
      <c r="D891" t="str">
        <f>MID(Tabla3[[#This Row],[NUMERO DE SERIE]],10,8)</f>
        <v>85163778</v>
      </c>
      <c r="E891" t="s">
        <v>156</v>
      </c>
      <c r="F891">
        <v>2008</v>
      </c>
      <c r="G891" t="s">
        <v>13</v>
      </c>
      <c r="H891" s="1" t="s">
        <v>34</v>
      </c>
    </row>
    <row r="892" spans="1:19">
      <c r="A892" t="s">
        <v>612</v>
      </c>
      <c r="B892" t="s">
        <v>960</v>
      </c>
      <c r="C892" t="s">
        <v>219</v>
      </c>
      <c r="D892" t="str">
        <f>MID(Tabla3[[#This Row],[NUMERO DE SERIE]],10,8)</f>
        <v>81199621</v>
      </c>
      <c r="E892" t="s">
        <v>164</v>
      </c>
      <c r="F892">
        <v>2008</v>
      </c>
      <c r="G892" t="s">
        <v>13</v>
      </c>
      <c r="H892" s="1" t="s">
        <v>34</v>
      </c>
    </row>
    <row r="893" spans="1:19">
      <c r="A893" t="s">
        <v>612</v>
      </c>
      <c r="B893" t="s">
        <v>960</v>
      </c>
      <c r="C893" t="s">
        <v>227</v>
      </c>
      <c r="D893" t="str">
        <f>MID(Tabla3[[#This Row],[NUMERO DE SERIE]],10,8)</f>
        <v>81211437</v>
      </c>
      <c r="E893" t="s">
        <v>164</v>
      </c>
      <c r="F893">
        <v>2008</v>
      </c>
      <c r="G893" t="s">
        <v>13</v>
      </c>
      <c r="H893" s="1" t="s">
        <v>34</v>
      </c>
    </row>
    <row r="894" spans="1:19">
      <c r="A894" t="s">
        <v>612</v>
      </c>
      <c r="B894" t="s">
        <v>960</v>
      </c>
      <c r="C894" t="s">
        <v>195</v>
      </c>
      <c r="D894" t="str">
        <f>MID(Tabla3[[#This Row],[NUMERO DE SERIE]],10,8)</f>
        <v>81221735</v>
      </c>
      <c r="E894" t="s">
        <v>164</v>
      </c>
      <c r="F894">
        <v>2008</v>
      </c>
      <c r="G894" t="s">
        <v>13</v>
      </c>
      <c r="H894" s="1" t="s">
        <v>34</v>
      </c>
    </row>
    <row r="895" spans="1:19">
      <c r="A895" t="s">
        <v>612</v>
      </c>
      <c r="B895" t="s">
        <v>960</v>
      </c>
      <c r="C895" t="s">
        <v>221</v>
      </c>
      <c r="D895" t="str">
        <f>MID(Tabla3[[#This Row],[NUMERO DE SERIE]],10,8)</f>
        <v>84006973</v>
      </c>
      <c r="E895" t="s">
        <v>164</v>
      </c>
      <c r="F895">
        <v>2008</v>
      </c>
      <c r="G895" t="s">
        <v>13</v>
      </c>
      <c r="H895" s="1" t="s">
        <v>34</v>
      </c>
    </row>
    <row r="896" spans="1:19">
      <c r="A896" t="s">
        <v>612</v>
      </c>
      <c r="B896" t="s">
        <v>960</v>
      </c>
      <c r="C896" t="s">
        <v>224</v>
      </c>
      <c r="D896" t="str">
        <f>MID(Tabla3[[#This Row],[NUMERO DE SERIE]],10,8)</f>
        <v>84007016</v>
      </c>
      <c r="E896" t="s">
        <v>164</v>
      </c>
      <c r="F896">
        <v>2008</v>
      </c>
      <c r="G896" t="s">
        <v>13</v>
      </c>
      <c r="H896" s="1" t="s">
        <v>34</v>
      </c>
    </row>
    <row r="897" spans="1:8">
      <c r="A897" t="s">
        <v>612</v>
      </c>
      <c r="B897" t="s">
        <v>960</v>
      </c>
      <c r="C897" t="s">
        <v>197</v>
      </c>
      <c r="D897" t="str">
        <f>MID(Tabla3[[#This Row],[NUMERO DE SERIE]],10,8)</f>
        <v>84031078</v>
      </c>
      <c r="E897" t="s">
        <v>164</v>
      </c>
      <c r="F897">
        <v>2008</v>
      </c>
      <c r="G897" t="s">
        <v>13</v>
      </c>
      <c r="H897" s="1" t="s">
        <v>34</v>
      </c>
    </row>
    <row r="898" spans="1:8">
      <c r="A898" t="s">
        <v>612</v>
      </c>
      <c r="B898" t="s">
        <v>960</v>
      </c>
      <c r="C898" t="s">
        <v>225</v>
      </c>
      <c r="D898" t="str">
        <f>MID(Tabla3[[#This Row],[NUMERO DE SERIE]],10,8)</f>
        <v>81269886</v>
      </c>
      <c r="E898" t="s">
        <v>164</v>
      </c>
      <c r="F898">
        <v>2008</v>
      </c>
      <c r="G898" t="s">
        <v>13</v>
      </c>
      <c r="H898" s="1" t="s">
        <v>34</v>
      </c>
    </row>
    <row r="899" spans="1:8">
      <c r="A899" t="s">
        <v>612</v>
      </c>
      <c r="B899" t="s">
        <v>960</v>
      </c>
      <c r="C899" t="s">
        <v>200</v>
      </c>
      <c r="D899" t="str">
        <f>MID(Tabla3[[#This Row],[NUMERO DE SERIE]],10,8)</f>
        <v>84013977</v>
      </c>
      <c r="E899" t="s">
        <v>164</v>
      </c>
      <c r="F899">
        <v>2008</v>
      </c>
      <c r="G899" t="s">
        <v>13</v>
      </c>
      <c r="H899" s="1" t="s">
        <v>34</v>
      </c>
    </row>
    <row r="900" spans="1:8">
      <c r="A900" t="s">
        <v>612</v>
      </c>
      <c r="B900" t="s">
        <v>960</v>
      </c>
      <c r="C900" t="s">
        <v>226</v>
      </c>
      <c r="D900" t="str">
        <f>MID(Tabla3[[#This Row],[NUMERO DE SERIE]],10,8)</f>
        <v>81247453</v>
      </c>
      <c r="E900" t="s">
        <v>164</v>
      </c>
      <c r="F900">
        <v>2008</v>
      </c>
      <c r="G900" t="s">
        <v>13</v>
      </c>
      <c r="H900" s="1" t="s">
        <v>34</v>
      </c>
    </row>
    <row r="901" spans="1:8">
      <c r="A901" t="s">
        <v>612</v>
      </c>
      <c r="B901" t="s">
        <v>960</v>
      </c>
      <c r="C901" t="s">
        <v>206</v>
      </c>
      <c r="D901" t="str">
        <f>MID(Tabla3[[#This Row],[NUMERO DE SERIE]],10,8)</f>
        <v>81251975</v>
      </c>
      <c r="E901" t="s">
        <v>164</v>
      </c>
      <c r="F901">
        <v>2008</v>
      </c>
      <c r="G901" t="s">
        <v>13</v>
      </c>
      <c r="H901" s="1" t="s">
        <v>34</v>
      </c>
    </row>
    <row r="902" spans="1:8">
      <c r="A902" t="s">
        <v>612</v>
      </c>
      <c r="B902" t="s">
        <v>960</v>
      </c>
      <c r="C902" t="s">
        <v>203</v>
      </c>
      <c r="D902" t="str">
        <f>MID(Tabla3[[#This Row],[NUMERO DE SERIE]],10,8)</f>
        <v>84013180</v>
      </c>
      <c r="E902" t="s">
        <v>164</v>
      </c>
      <c r="F902">
        <v>2008</v>
      </c>
      <c r="G902" t="s">
        <v>13</v>
      </c>
      <c r="H902" s="1" t="s">
        <v>34</v>
      </c>
    </row>
    <row r="903" spans="1:8">
      <c r="A903" t="s">
        <v>612</v>
      </c>
      <c r="B903" t="s">
        <v>960</v>
      </c>
      <c r="C903" t="s">
        <v>204</v>
      </c>
      <c r="D903" t="str">
        <f>MID(Tabla3[[#This Row],[NUMERO DE SERIE]],10,8)</f>
        <v>81231485</v>
      </c>
      <c r="E903" t="s">
        <v>164</v>
      </c>
      <c r="F903">
        <v>2008</v>
      </c>
      <c r="G903" t="s">
        <v>13</v>
      </c>
      <c r="H903" s="1" t="s">
        <v>34</v>
      </c>
    </row>
    <row r="904" spans="1:8">
      <c r="A904" t="s">
        <v>612</v>
      </c>
      <c r="B904" t="s">
        <v>960</v>
      </c>
      <c r="C904" t="s">
        <v>222</v>
      </c>
      <c r="D904" t="str">
        <f>MID(Tabla3[[#This Row],[NUMERO DE SERIE]],10,8)</f>
        <v>84019157</v>
      </c>
      <c r="E904" t="s">
        <v>164</v>
      </c>
      <c r="F904">
        <v>2008</v>
      </c>
      <c r="G904" t="s">
        <v>13</v>
      </c>
      <c r="H904" s="1" t="s">
        <v>34</v>
      </c>
    </row>
    <row r="905" spans="1:8">
      <c r="A905" t="s">
        <v>612</v>
      </c>
      <c r="B905" t="s">
        <v>960</v>
      </c>
      <c r="C905" t="s">
        <v>208</v>
      </c>
      <c r="D905" t="str">
        <f>MID(Tabla3[[#This Row],[NUMERO DE SERIE]],10,8)</f>
        <v>84005276</v>
      </c>
      <c r="E905" t="s">
        <v>164</v>
      </c>
      <c r="F905">
        <v>2008</v>
      </c>
      <c r="G905" t="s">
        <v>13</v>
      </c>
      <c r="H905" s="1" t="s">
        <v>34</v>
      </c>
    </row>
    <row r="906" spans="1:8">
      <c r="A906" t="s">
        <v>612</v>
      </c>
      <c r="B906" t="s">
        <v>960</v>
      </c>
      <c r="C906" t="s">
        <v>209</v>
      </c>
      <c r="D906" t="str">
        <f>MID(Tabla3[[#This Row],[NUMERO DE SERIE]],10,8)</f>
        <v>81210270</v>
      </c>
      <c r="E906" t="s">
        <v>164</v>
      </c>
      <c r="F906">
        <v>2008</v>
      </c>
      <c r="G906" t="s">
        <v>13</v>
      </c>
      <c r="H906" s="1" t="s">
        <v>34</v>
      </c>
    </row>
    <row r="907" spans="1:8">
      <c r="A907" t="s">
        <v>612</v>
      </c>
      <c r="B907" t="s">
        <v>960</v>
      </c>
      <c r="C907" t="s">
        <v>1000</v>
      </c>
      <c r="D907" t="str">
        <f>MID(Tabla3[[#This Row],[NUMERO DE SERIE]],10,8)</f>
        <v>81273344</v>
      </c>
      <c r="E907" t="s">
        <v>164</v>
      </c>
      <c r="F907">
        <v>2008</v>
      </c>
      <c r="G907" t="s">
        <v>13</v>
      </c>
      <c r="H907" s="1" t="s">
        <v>34</v>
      </c>
    </row>
    <row r="908" spans="1:8">
      <c r="A908" t="s">
        <v>612</v>
      </c>
      <c r="B908" t="s">
        <v>960</v>
      </c>
      <c r="C908" t="s">
        <v>218</v>
      </c>
      <c r="D908" t="str">
        <f>MID(Tabla3[[#This Row],[NUMERO DE SERIE]],10,8)</f>
        <v>84004012</v>
      </c>
      <c r="E908" t="s">
        <v>164</v>
      </c>
      <c r="F908">
        <v>2008</v>
      </c>
      <c r="G908" t="s">
        <v>13</v>
      </c>
      <c r="H908" s="1" t="s">
        <v>34</v>
      </c>
    </row>
    <row r="909" spans="1:8">
      <c r="A909" t="s">
        <v>612</v>
      </c>
      <c r="B909" t="s">
        <v>960</v>
      </c>
      <c r="C909" t="s">
        <v>1001</v>
      </c>
      <c r="D909" t="str">
        <f>MID(Tabla3[[#This Row],[NUMERO DE SERIE]],10,8)</f>
        <v>84021073</v>
      </c>
      <c r="E909" t="s">
        <v>164</v>
      </c>
      <c r="F909">
        <v>2008</v>
      </c>
      <c r="G909" t="s">
        <v>13</v>
      </c>
      <c r="H909" s="1" t="s">
        <v>34</v>
      </c>
    </row>
    <row r="910" spans="1:8">
      <c r="A910" t="s">
        <v>612</v>
      </c>
      <c r="B910" t="s">
        <v>960</v>
      </c>
      <c r="C910" t="s">
        <v>192</v>
      </c>
      <c r="D910" t="str">
        <f>MID(Tabla3[[#This Row],[NUMERO DE SERIE]],10,8)</f>
        <v>85179033</v>
      </c>
      <c r="E910" t="s">
        <v>156</v>
      </c>
      <c r="F910">
        <v>2008</v>
      </c>
      <c r="G910" t="s">
        <v>13</v>
      </c>
      <c r="H910" s="1" t="s">
        <v>34</v>
      </c>
    </row>
    <row r="911" spans="1:8">
      <c r="A911" t="s">
        <v>612</v>
      </c>
      <c r="B911" t="s">
        <v>960</v>
      </c>
      <c r="C911" t="s">
        <v>1002</v>
      </c>
      <c r="D911" t="str">
        <f>MID(Tabla3[[#This Row],[NUMERO DE SERIE]],10,8)</f>
        <v>81221020</v>
      </c>
      <c r="E911" t="s">
        <v>164</v>
      </c>
      <c r="F911">
        <v>2008</v>
      </c>
      <c r="G911" t="s">
        <v>13</v>
      </c>
      <c r="H911" s="1" t="s">
        <v>34</v>
      </c>
    </row>
    <row r="912" spans="1:8">
      <c r="A912" t="s">
        <v>612</v>
      </c>
      <c r="B912" t="s">
        <v>960</v>
      </c>
      <c r="C912" t="s">
        <v>207</v>
      </c>
      <c r="D912" t="str">
        <f>MID(Tabla3[[#This Row],[NUMERO DE SERIE]],10,8)</f>
        <v>81255342</v>
      </c>
      <c r="E912" t="s">
        <v>164</v>
      </c>
      <c r="F912">
        <v>2008</v>
      </c>
      <c r="G912" t="s">
        <v>13</v>
      </c>
      <c r="H912" s="1" t="s">
        <v>34</v>
      </c>
    </row>
    <row r="913" spans="1:19">
      <c r="A913" t="s">
        <v>612</v>
      </c>
      <c r="B913" t="s">
        <v>960</v>
      </c>
      <c r="C913" t="s">
        <v>283</v>
      </c>
      <c r="D913" t="str">
        <f>MID(Tabla3[[#This Row],[NUMERO DE SERIE]],10,8)</f>
        <v>75051597</v>
      </c>
      <c r="E913" t="s">
        <v>156</v>
      </c>
      <c r="F913">
        <v>2007</v>
      </c>
      <c r="G913" t="s">
        <v>13</v>
      </c>
      <c r="H913" s="1" t="s">
        <v>34</v>
      </c>
    </row>
    <row r="914" spans="1:19">
      <c r="A914" t="s">
        <v>612</v>
      </c>
      <c r="B914" t="s">
        <v>960</v>
      </c>
      <c r="C914" t="s">
        <v>232</v>
      </c>
      <c r="D914" t="str">
        <f>MID(Tabla3[[#This Row],[NUMERO DE SERIE]],10,8)</f>
        <v>75105808</v>
      </c>
      <c r="E914" t="s">
        <v>156</v>
      </c>
      <c r="F914">
        <v>2007</v>
      </c>
      <c r="G914" t="s">
        <v>13</v>
      </c>
      <c r="H914" s="1" t="s">
        <v>34</v>
      </c>
    </row>
    <row r="915" spans="1:19">
      <c r="A915" t="s">
        <v>612</v>
      </c>
      <c r="B915" t="s">
        <v>960</v>
      </c>
      <c r="C915" t="s">
        <v>1003</v>
      </c>
      <c r="D915" t="str">
        <f>MID(Tabla3[[#This Row],[NUMERO DE SERIE]],10,8)</f>
        <v>75032885</v>
      </c>
      <c r="E915" t="s">
        <v>156</v>
      </c>
      <c r="F915">
        <v>2007</v>
      </c>
      <c r="G915" t="s">
        <v>13</v>
      </c>
      <c r="H915" s="1" t="s">
        <v>34</v>
      </c>
    </row>
    <row r="916" spans="1:19">
      <c r="A916" t="s">
        <v>612</v>
      </c>
      <c r="B916" t="s">
        <v>960</v>
      </c>
      <c r="C916" t="s">
        <v>242</v>
      </c>
      <c r="D916" t="str">
        <f>MID(Tabla3[[#This Row],[NUMERO DE SERIE]],10,8)</f>
        <v>75092595</v>
      </c>
      <c r="E916" t="s">
        <v>156</v>
      </c>
      <c r="F916">
        <v>2007</v>
      </c>
      <c r="G916" t="s">
        <v>13</v>
      </c>
      <c r="H916" s="1" t="s">
        <v>34</v>
      </c>
    </row>
    <row r="917" spans="1:19">
      <c r="A917" t="s">
        <v>612</v>
      </c>
      <c r="B917" t="s">
        <v>960</v>
      </c>
      <c r="C917" t="s">
        <v>1004</v>
      </c>
      <c r="D917" t="str">
        <f>MID(Tabla3[[#This Row],[NUMERO DE SERIE]],10,8)</f>
        <v>75035970</v>
      </c>
      <c r="E917" t="s">
        <v>156</v>
      </c>
      <c r="F917">
        <v>2007</v>
      </c>
      <c r="G917" t="s">
        <v>13</v>
      </c>
      <c r="H917" s="1" t="s">
        <v>34</v>
      </c>
    </row>
    <row r="918" spans="1:19">
      <c r="A918" t="s">
        <v>612</v>
      </c>
      <c r="B918" t="s">
        <v>960</v>
      </c>
      <c r="C918" t="s">
        <v>237</v>
      </c>
      <c r="D918" t="str">
        <f>MID(Tabla3[[#This Row],[NUMERO DE SERIE]],10,8)</f>
        <v>75068211</v>
      </c>
      <c r="E918" t="s">
        <v>156</v>
      </c>
      <c r="F918">
        <v>2007</v>
      </c>
      <c r="G918" t="s">
        <v>13</v>
      </c>
      <c r="H918" s="1" t="s">
        <v>34</v>
      </c>
    </row>
    <row r="919" spans="1:19">
      <c r="A919" t="s">
        <v>612</v>
      </c>
      <c r="B919" t="s">
        <v>960</v>
      </c>
      <c r="C919" t="s">
        <v>238</v>
      </c>
      <c r="D919" t="str">
        <f>MID(Tabla3[[#This Row],[NUMERO DE SERIE]],10,8)</f>
        <v>75047047</v>
      </c>
      <c r="E919" t="s">
        <v>156</v>
      </c>
      <c r="F919">
        <v>2007</v>
      </c>
      <c r="G919" t="s">
        <v>13</v>
      </c>
      <c r="H919" s="1" t="s">
        <v>34</v>
      </c>
    </row>
    <row r="920" spans="1:19">
      <c r="A920" t="s">
        <v>612</v>
      </c>
      <c r="B920" t="s">
        <v>960</v>
      </c>
      <c r="C920" t="s">
        <v>239</v>
      </c>
      <c r="D920" t="str">
        <f>MID(Tabla3[[#This Row],[NUMERO DE SERIE]],10,8)</f>
        <v>75036719</v>
      </c>
      <c r="E920" t="s">
        <v>156</v>
      </c>
      <c r="F920">
        <v>2007</v>
      </c>
      <c r="G920" t="s">
        <v>13</v>
      </c>
      <c r="H920" s="1" t="s">
        <v>34</v>
      </c>
    </row>
    <row r="921" spans="1:19">
      <c r="A921" t="s">
        <v>612</v>
      </c>
      <c r="B921" t="s">
        <v>960</v>
      </c>
      <c r="C921" t="s">
        <v>245</v>
      </c>
      <c r="D921" t="str">
        <f>MID(Tabla3[[#This Row],[NUMERO DE SERIE]],10,8)</f>
        <v>75064199</v>
      </c>
      <c r="E921" t="s">
        <v>156</v>
      </c>
      <c r="F921">
        <v>2007</v>
      </c>
      <c r="G921" t="s">
        <v>13</v>
      </c>
      <c r="H921" s="1" t="s">
        <v>34</v>
      </c>
    </row>
    <row r="922" spans="1:19">
      <c r="A922" t="s">
        <v>612</v>
      </c>
      <c r="B922" t="s">
        <v>960</v>
      </c>
      <c r="C922" t="s">
        <v>279</v>
      </c>
      <c r="D922" t="str">
        <f>MID(Tabla3[[#This Row],[NUMERO DE SERIE]],10,8)</f>
        <v>75061080</v>
      </c>
      <c r="E922" t="s">
        <v>156</v>
      </c>
      <c r="F922">
        <v>2007</v>
      </c>
      <c r="G922" t="s">
        <v>13</v>
      </c>
      <c r="H922" s="1" t="s">
        <v>34</v>
      </c>
    </row>
    <row r="923" spans="1:19">
      <c r="A923" t="s">
        <v>612</v>
      </c>
      <c r="B923" t="s">
        <v>960</v>
      </c>
      <c r="C923" t="s">
        <v>243</v>
      </c>
      <c r="D923" t="str">
        <f>MID(Tabla3[[#This Row],[NUMERO DE SERIE]],10,8)</f>
        <v>75129086</v>
      </c>
      <c r="E923" t="s">
        <v>156</v>
      </c>
      <c r="F923">
        <v>2007</v>
      </c>
      <c r="G923" t="s">
        <v>13</v>
      </c>
      <c r="H923" s="1" t="s">
        <v>34</v>
      </c>
    </row>
    <row r="924" spans="1:19">
      <c r="A924" t="s">
        <v>612</v>
      </c>
      <c r="B924" t="s">
        <v>960</v>
      </c>
      <c r="C924" t="s">
        <v>281</v>
      </c>
      <c r="D924" t="str">
        <f>MID(Tabla3[[#This Row],[NUMERO DE SERIE]],10,8)</f>
        <v>75125393</v>
      </c>
      <c r="E924" t="s">
        <v>156</v>
      </c>
      <c r="F924">
        <v>2007</v>
      </c>
      <c r="G924" t="s">
        <v>13</v>
      </c>
      <c r="H924" s="1" t="s">
        <v>34</v>
      </c>
    </row>
    <row r="925" spans="1:19">
      <c r="A925" t="s">
        <v>612</v>
      </c>
      <c r="B925" t="s">
        <v>960</v>
      </c>
      <c r="C925" t="s">
        <v>282</v>
      </c>
      <c r="D925" t="str">
        <f>MID(Tabla3[[#This Row],[NUMERO DE SERIE]],10,8)</f>
        <v>75108998</v>
      </c>
      <c r="E925" t="s">
        <v>156</v>
      </c>
      <c r="F925">
        <v>2007</v>
      </c>
      <c r="G925" t="s">
        <v>13</v>
      </c>
      <c r="H925" s="1" t="s">
        <v>34</v>
      </c>
    </row>
    <row r="926" spans="1:19">
      <c r="A926" t="s">
        <v>612</v>
      </c>
      <c r="B926" t="s">
        <v>960</v>
      </c>
      <c r="C926" t="s">
        <v>1005</v>
      </c>
      <c r="D926" t="str">
        <f>MID(Tabla3[[#This Row],[NUMERO DE SERIE]],10,8)</f>
        <v>71053988</v>
      </c>
      <c r="E926" t="s">
        <v>164</v>
      </c>
      <c r="F926">
        <v>2007</v>
      </c>
      <c r="G926" t="s">
        <v>13</v>
      </c>
      <c r="H926" s="1" t="s">
        <v>17</v>
      </c>
      <c r="I926" s="13" t="s">
        <v>98</v>
      </c>
      <c r="J926" s="1" t="s">
        <v>612</v>
      </c>
      <c r="K926" s="13">
        <v>2022</v>
      </c>
      <c r="L926" s="1" t="s">
        <v>74</v>
      </c>
      <c r="M926" s="15">
        <v>44925</v>
      </c>
      <c r="Q926" t="s">
        <v>15</v>
      </c>
      <c r="R926" t="s">
        <v>60</v>
      </c>
      <c r="S926" t="s">
        <v>922</v>
      </c>
    </row>
    <row r="927" spans="1:19">
      <c r="A927" t="s">
        <v>612</v>
      </c>
      <c r="B927" t="s">
        <v>960</v>
      </c>
      <c r="C927" t="s">
        <v>268</v>
      </c>
      <c r="D927" t="str">
        <f>MID(Tabla3[[#This Row],[NUMERO DE SERIE]],10,8)</f>
        <v>71094721</v>
      </c>
      <c r="E927" t="s">
        <v>164</v>
      </c>
      <c r="F927">
        <v>2007</v>
      </c>
      <c r="G927" t="s">
        <v>13</v>
      </c>
      <c r="H927" s="1" t="s">
        <v>34</v>
      </c>
    </row>
    <row r="928" spans="1:19">
      <c r="A928" t="s">
        <v>612</v>
      </c>
      <c r="B928" t="s">
        <v>960</v>
      </c>
      <c r="C928" t="s">
        <v>269</v>
      </c>
      <c r="D928" t="str">
        <f>MID(Tabla3[[#This Row],[NUMERO DE SERIE]],10,8)</f>
        <v>71087536</v>
      </c>
      <c r="E928" t="s">
        <v>164</v>
      </c>
      <c r="F928">
        <v>2007</v>
      </c>
      <c r="G928" t="s">
        <v>13</v>
      </c>
      <c r="H928" s="1" t="s">
        <v>34</v>
      </c>
    </row>
    <row r="929" spans="1:19">
      <c r="A929" t="s">
        <v>612</v>
      </c>
      <c r="B929" t="s">
        <v>960</v>
      </c>
      <c r="C929" t="s">
        <v>247</v>
      </c>
      <c r="D929" t="str">
        <f>MID(Tabla3[[#This Row],[NUMERO DE SERIE]],10,8)</f>
        <v>71052215</v>
      </c>
      <c r="E929" t="s">
        <v>164</v>
      </c>
      <c r="F929">
        <v>2007</v>
      </c>
      <c r="G929" t="s">
        <v>13</v>
      </c>
      <c r="H929" s="1" t="s">
        <v>34</v>
      </c>
    </row>
    <row r="930" spans="1:19">
      <c r="A930" t="s">
        <v>612</v>
      </c>
      <c r="B930" t="s">
        <v>960</v>
      </c>
      <c r="C930" t="s">
        <v>249</v>
      </c>
      <c r="D930" t="str">
        <f>MID(Tabla3[[#This Row],[NUMERO DE SERIE]],10,8)</f>
        <v>71115858</v>
      </c>
      <c r="E930" t="s">
        <v>164</v>
      </c>
      <c r="F930">
        <v>2007</v>
      </c>
      <c r="G930" t="s">
        <v>13</v>
      </c>
      <c r="H930" s="1" t="s">
        <v>34</v>
      </c>
    </row>
    <row r="931" spans="1:19">
      <c r="A931" t="s">
        <v>612</v>
      </c>
      <c r="B931" t="s">
        <v>960</v>
      </c>
      <c r="C931" t="s">
        <v>293</v>
      </c>
      <c r="D931" t="str">
        <f>MID(Tabla3[[#This Row],[NUMERO DE SERIE]],10,8)</f>
        <v>74000516</v>
      </c>
      <c r="E931" t="s">
        <v>164</v>
      </c>
      <c r="F931">
        <v>2007</v>
      </c>
      <c r="G931" t="s">
        <v>13</v>
      </c>
      <c r="H931" s="1" t="s">
        <v>34</v>
      </c>
    </row>
    <row r="932" spans="1:19">
      <c r="A932" t="s">
        <v>612</v>
      </c>
      <c r="B932" t="s">
        <v>960</v>
      </c>
      <c r="C932" t="s">
        <v>250</v>
      </c>
      <c r="D932" t="str">
        <f>MID(Tabla3[[#This Row],[NUMERO DE SERIE]],10,8)</f>
        <v>71069072</v>
      </c>
      <c r="E932" t="s">
        <v>164</v>
      </c>
      <c r="F932">
        <v>2007</v>
      </c>
      <c r="G932" t="s">
        <v>13</v>
      </c>
      <c r="H932" s="1" t="s">
        <v>34</v>
      </c>
    </row>
    <row r="933" spans="1:19">
      <c r="A933" t="s">
        <v>612</v>
      </c>
      <c r="B933" t="s">
        <v>960</v>
      </c>
      <c r="C933" t="s">
        <v>251</v>
      </c>
      <c r="D933" t="str">
        <f>MID(Tabla3[[#This Row],[NUMERO DE SERIE]],10,8)</f>
        <v>71030499</v>
      </c>
      <c r="E933" t="s">
        <v>164</v>
      </c>
      <c r="F933">
        <v>2007</v>
      </c>
      <c r="G933" t="s">
        <v>13</v>
      </c>
      <c r="H933" s="1" t="s">
        <v>34</v>
      </c>
    </row>
    <row r="934" spans="1:19">
      <c r="A934" t="s">
        <v>68</v>
      </c>
      <c r="B934" t="s">
        <v>960</v>
      </c>
      <c r="C934" t="s">
        <v>1006</v>
      </c>
      <c r="D934" t="str">
        <f>MID(Tabla3[[#This Row],[NUMERO DE SERIE]],10,8)</f>
        <v>71043150</v>
      </c>
      <c r="E934" t="s">
        <v>164</v>
      </c>
      <c r="F934">
        <v>2007</v>
      </c>
      <c r="G934" t="s">
        <v>13</v>
      </c>
      <c r="H934" s="1" t="s">
        <v>9</v>
      </c>
      <c r="I934" s="13" t="s">
        <v>98</v>
      </c>
      <c r="J934" s="12" t="s">
        <v>68</v>
      </c>
      <c r="K934" s="13">
        <v>2023</v>
      </c>
      <c r="L934" s="1" t="s">
        <v>72</v>
      </c>
      <c r="M934" s="15">
        <v>44925</v>
      </c>
      <c r="N934" t="s">
        <v>10</v>
      </c>
      <c r="Q934" t="s">
        <v>11</v>
      </c>
      <c r="R934" t="s">
        <v>40</v>
      </c>
      <c r="S934" t="s">
        <v>909</v>
      </c>
    </row>
    <row r="935" spans="1:19">
      <c r="A935" t="s">
        <v>612</v>
      </c>
      <c r="B935" t="s">
        <v>960</v>
      </c>
      <c r="C935" t="s">
        <v>252</v>
      </c>
      <c r="D935" t="str">
        <f>MID(Tabla3[[#This Row],[NUMERO DE SERIE]],10,8)</f>
        <v>71125251</v>
      </c>
      <c r="E935" t="s">
        <v>164</v>
      </c>
      <c r="F935">
        <v>2007</v>
      </c>
      <c r="G935" t="s">
        <v>13</v>
      </c>
      <c r="H935" s="1" t="s">
        <v>34</v>
      </c>
    </row>
    <row r="936" spans="1:19">
      <c r="A936" t="s">
        <v>612</v>
      </c>
      <c r="B936" t="s">
        <v>960</v>
      </c>
      <c r="C936" t="s">
        <v>256</v>
      </c>
      <c r="D936" t="str">
        <f>MID(Tabla3[[#This Row],[NUMERO DE SERIE]],10,8)</f>
        <v>71058593</v>
      </c>
      <c r="E936" t="s">
        <v>164</v>
      </c>
      <c r="F936">
        <v>2007</v>
      </c>
      <c r="G936" t="s">
        <v>13</v>
      </c>
      <c r="H936" s="1" t="s">
        <v>34</v>
      </c>
    </row>
    <row r="937" spans="1:19">
      <c r="A937" t="s">
        <v>612</v>
      </c>
      <c r="B937" t="s">
        <v>960</v>
      </c>
      <c r="C937" t="s">
        <v>292</v>
      </c>
      <c r="D937" t="str">
        <f>MID(Tabla3[[#This Row],[NUMERO DE SERIE]],10,8)</f>
        <v>71110213</v>
      </c>
      <c r="E937" t="s">
        <v>164</v>
      </c>
      <c r="F937">
        <v>2007</v>
      </c>
      <c r="G937" t="s">
        <v>13</v>
      </c>
      <c r="H937" s="1" t="s">
        <v>34</v>
      </c>
    </row>
    <row r="938" spans="1:19">
      <c r="A938" t="s">
        <v>612</v>
      </c>
      <c r="B938" t="s">
        <v>960</v>
      </c>
      <c r="C938" t="s">
        <v>262</v>
      </c>
      <c r="D938" t="str">
        <f>MID(Tabla3[[#This Row],[NUMERO DE SERIE]],10,8)</f>
        <v>71141219</v>
      </c>
      <c r="E938" t="s">
        <v>164</v>
      </c>
      <c r="F938">
        <v>2007</v>
      </c>
      <c r="G938" t="s">
        <v>13</v>
      </c>
      <c r="H938" s="1" t="s">
        <v>34</v>
      </c>
    </row>
    <row r="939" spans="1:19">
      <c r="A939" t="s">
        <v>612</v>
      </c>
      <c r="B939" t="s">
        <v>960</v>
      </c>
      <c r="C939" t="s">
        <v>263</v>
      </c>
      <c r="D939" t="str">
        <f>MID(Tabla3[[#This Row],[NUMERO DE SERIE]],10,8)</f>
        <v>71148578</v>
      </c>
      <c r="E939" t="s">
        <v>164</v>
      </c>
      <c r="F939">
        <v>2007</v>
      </c>
      <c r="G939" t="s">
        <v>13</v>
      </c>
      <c r="H939" s="1" t="s">
        <v>34</v>
      </c>
    </row>
    <row r="940" spans="1:19">
      <c r="A940" t="s">
        <v>612</v>
      </c>
      <c r="B940" t="s">
        <v>960</v>
      </c>
      <c r="C940" t="s">
        <v>264</v>
      </c>
      <c r="D940" t="str">
        <f>MID(Tabla3[[#This Row],[NUMERO DE SERIE]],10,8)</f>
        <v>71058987</v>
      </c>
      <c r="E940" t="s">
        <v>164</v>
      </c>
      <c r="F940">
        <v>2007</v>
      </c>
      <c r="G940" t="s">
        <v>13</v>
      </c>
      <c r="H940" s="1" t="s">
        <v>34</v>
      </c>
    </row>
    <row r="941" spans="1:19">
      <c r="A941" t="s">
        <v>612</v>
      </c>
      <c r="B941" t="s">
        <v>960</v>
      </c>
      <c r="C941" t="s">
        <v>274</v>
      </c>
      <c r="D941" t="str">
        <f>MID(Tabla3[[#This Row],[NUMERO DE SERIE]],10,8)</f>
        <v>71056348</v>
      </c>
      <c r="E941" t="s">
        <v>164</v>
      </c>
      <c r="F941">
        <v>2007</v>
      </c>
      <c r="G941" t="s">
        <v>13</v>
      </c>
      <c r="H941" s="1" t="s">
        <v>34</v>
      </c>
    </row>
    <row r="942" spans="1:19">
      <c r="A942" t="s">
        <v>612</v>
      </c>
      <c r="B942" t="s">
        <v>960</v>
      </c>
      <c r="C942" t="s">
        <v>270</v>
      </c>
      <c r="D942" t="str">
        <f>MID(Tabla3[[#This Row],[NUMERO DE SERIE]],10,8)</f>
        <v>74002279</v>
      </c>
      <c r="E942" t="s">
        <v>164</v>
      </c>
      <c r="F942">
        <v>2007</v>
      </c>
      <c r="G942" t="s">
        <v>13</v>
      </c>
      <c r="H942" s="1" t="s">
        <v>34</v>
      </c>
    </row>
    <row r="943" spans="1:19">
      <c r="A943" t="s">
        <v>612</v>
      </c>
      <c r="B943" t="s">
        <v>960</v>
      </c>
      <c r="C943" t="s">
        <v>290</v>
      </c>
      <c r="D943" t="str">
        <f>MID(Tabla3[[#This Row],[NUMERO DE SERIE]],10,8)</f>
        <v>71078953</v>
      </c>
      <c r="E943" t="s">
        <v>164</v>
      </c>
      <c r="F943">
        <v>2007</v>
      </c>
      <c r="G943" t="s">
        <v>13</v>
      </c>
      <c r="H943" s="1" t="s">
        <v>34</v>
      </c>
    </row>
    <row r="944" spans="1:19">
      <c r="A944" t="s">
        <v>68</v>
      </c>
      <c r="B944" t="s">
        <v>960</v>
      </c>
      <c r="C944" t="s">
        <v>1007</v>
      </c>
      <c r="D944" t="str">
        <f>MID(Tabla3[[#This Row],[NUMERO DE SERIE]],10,8)</f>
        <v>71055329</v>
      </c>
      <c r="E944" t="s">
        <v>164</v>
      </c>
      <c r="F944">
        <v>2007</v>
      </c>
      <c r="G944" t="s">
        <v>13</v>
      </c>
      <c r="H944" s="1" t="s">
        <v>9</v>
      </c>
      <c r="I944" s="13" t="s">
        <v>98</v>
      </c>
      <c r="J944" s="12" t="s">
        <v>68</v>
      </c>
      <c r="K944" s="13">
        <v>2023</v>
      </c>
      <c r="L944" s="1" t="s">
        <v>73</v>
      </c>
      <c r="M944" s="15">
        <v>44957</v>
      </c>
      <c r="N944" t="s">
        <v>10</v>
      </c>
      <c r="Q944" t="s">
        <v>11</v>
      </c>
      <c r="R944" t="s">
        <v>40</v>
      </c>
      <c r="S944" t="s">
        <v>677</v>
      </c>
    </row>
    <row r="945" spans="1:19">
      <c r="A945" t="s">
        <v>612</v>
      </c>
      <c r="B945" t="s">
        <v>960</v>
      </c>
      <c r="C945" t="s">
        <v>285</v>
      </c>
      <c r="D945" t="str">
        <f>MID(Tabla3[[#This Row],[NUMERO DE SERIE]],10,8)</f>
        <v>71161774</v>
      </c>
      <c r="E945" t="s">
        <v>164</v>
      </c>
      <c r="F945">
        <v>2007</v>
      </c>
      <c r="G945" t="s">
        <v>13</v>
      </c>
      <c r="H945" s="1" t="s">
        <v>34</v>
      </c>
    </row>
    <row r="946" spans="1:19">
      <c r="A946" t="s">
        <v>612</v>
      </c>
      <c r="B946" t="s">
        <v>960</v>
      </c>
      <c r="C946" t="s">
        <v>272</v>
      </c>
      <c r="D946" t="str">
        <f>MID(Tabla3[[#This Row],[NUMERO DE SERIE]],10,8)</f>
        <v>71082372</v>
      </c>
      <c r="E946" t="s">
        <v>164</v>
      </c>
      <c r="F946">
        <v>2007</v>
      </c>
      <c r="G946" t="s">
        <v>13</v>
      </c>
      <c r="H946" s="1" t="s">
        <v>34</v>
      </c>
    </row>
    <row r="947" spans="1:19">
      <c r="A947" t="s">
        <v>612</v>
      </c>
      <c r="B947" t="s">
        <v>960</v>
      </c>
      <c r="C947" t="s">
        <v>273</v>
      </c>
      <c r="D947" t="str">
        <f>MID(Tabla3[[#This Row],[NUMERO DE SERIE]],10,8)</f>
        <v>71118495</v>
      </c>
      <c r="E947" t="s">
        <v>164</v>
      </c>
      <c r="F947">
        <v>2007</v>
      </c>
      <c r="G947" t="s">
        <v>13</v>
      </c>
      <c r="H947" s="1" t="s">
        <v>34</v>
      </c>
    </row>
    <row r="948" spans="1:19">
      <c r="A948" t="s">
        <v>612</v>
      </c>
      <c r="B948" t="s">
        <v>960</v>
      </c>
      <c r="C948" t="s">
        <v>1008</v>
      </c>
      <c r="D948" t="str">
        <f>MID(Tabla3[[#This Row],[NUMERO DE SERIE]],10,8)</f>
        <v>71054945</v>
      </c>
      <c r="E948" t="s">
        <v>164</v>
      </c>
      <c r="F948">
        <v>2007</v>
      </c>
      <c r="G948" t="s">
        <v>13</v>
      </c>
      <c r="H948" s="1" t="s">
        <v>9</v>
      </c>
      <c r="I948" s="13" t="s">
        <v>98</v>
      </c>
      <c r="J948" s="1" t="s">
        <v>612</v>
      </c>
      <c r="K948" s="13">
        <v>2022</v>
      </c>
      <c r="L948" s="1" t="s">
        <v>74</v>
      </c>
      <c r="M948" s="15">
        <v>44925</v>
      </c>
      <c r="Q948" t="s">
        <v>15</v>
      </c>
      <c r="R948" t="s">
        <v>60</v>
      </c>
      <c r="S948" t="s">
        <v>451</v>
      </c>
    </row>
    <row r="949" spans="1:19">
      <c r="A949" t="s">
        <v>612</v>
      </c>
      <c r="B949" t="s">
        <v>960</v>
      </c>
      <c r="C949" t="s">
        <v>246</v>
      </c>
      <c r="D949" t="str">
        <f>MID(Tabla3[[#This Row],[NUMERO DE SERIE]],10,8)</f>
        <v>75068562</v>
      </c>
      <c r="E949" t="s">
        <v>156</v>
      </c>
      <c r="F949">
        <v>2007</v>
      </c>
      <c r="G949" t="s">
        <v>13</v>
      </c>
      <c r="H949" s="1" t="s">
        <v>34</v>
      </c>
    </row>
    <row r="950" spans="1:19">
      <c r="A950" t="s">
        <v>612</v>
      </c>
      <c r="B950" t="s">
        <v>960</v>
      </c>
      <c r="C950" t="s">
        <v>1009</v>
      </c>
      <c r="D950" t="str">
        <f>MID(Tabla3[[#This Row],[NUMERO DE SERIE]],10,8)</f>
        <v>75070507</v>
      </c>
      <c r="E950" t="s">
        <v>156</v>
      </c>
      <c r="F950">
        <v>2007</v>
      </c>
      <c r="G950" t="s">
        <v>13</v>
      </c>
      <c r="H950" s="1" t="s">
        <v>34</v>
      </c>
    </row>
    <row r="951" spans="1:19">
      <c r="A951" t="s">
        <v>612</v>
      </c>
      <c r="B951" t="s">
        <v>960</v>
      </c>
      <c r="C951" t="s">
        <v>233</v>
      </c>
      <c r="D951" t="str">
        <f>MID(Tabla3[[#This Row],[NUMERO DE SERIE]],10,8)</f>
        <v>75136835</v>
      </c>
      <c r="E951" t="s">
        <v>156</v>
      </c>
      <c r="F951">
        <v>2007</v>
      </c>
      <c r="G951" t="s">
        <v>13</v>
      </c>
      <c r="H951" s="1" t="s">
        <v>34</v>
      </c>
    </row>
    <row r="952" spans="1:19">
      <c r="A952" t="s">
        <v>612</v>
      </c>
      <c r="B952" t="s">
        <v>960</v>
      </c>
      <c r="C952" t="s">
        <v>235</v>
      </c>
      <c r="D952" t="str">
        <f>MID(Tabla3[[#This Row],[NUMERO DE SERIE]],10,8)</f>
        <v>75119475</v>
      </c>
      <c r="E952" t="s">
        <v>156</v>
      </c>
      <c r="F952">
        <v>2007</v>
      </c>
      <c r="G952" t="s">
        <v>13</v>
      </c>
      <c r="H952" s="1" t="s">
        <v>34</v>
      </c>
    </row>
    <row r="953" spans="1:19">
      <c r="A953" t="s">
        <v>612</v>
      </c>
      <c r="B953" t="s">
        <v>960</v>
      </c>
      <c r="C953" t="s">
        <v>240</v>
      </c>
      <c r="D953" t="str">
        <f>MID(Tabla3[[#This Row],[NUMERO DE SERIE]],10,8)</f>
        <v>75073889</v>
      </c>
      <c r="E953" t="s">
        <v>156</v>
      </c>
      <c r="F953">
        <v>2007</v>
      </c>
      <c r="G953" t="s">
        <v>13</v>
      </c>
      <c r="H953" s="1" t="s">
        <v>34</v>
      </c>
    </row>
    <row r="954" spans="1:19">
      <c r="A954" t="s">
        <v>612</v>
      </c>
      <c r="B954" t="s">
        <v>960</v>
      </c>
      <c r="C954" t="s">
        <v>234</v>
      </c>
      <c r="D954" t="str">
        <f>MID(Tabla3[[#This Row],[NUMERO DE SERIE]],10,8)</f>
        <v>75131052</v>
      </c>
      <c r="E954" t="s">
        <v>156</v>
      </c>
      <c r="F954">
        <v>2007</v>
      </c>
      <c r="G954" t="s">
        <v>13</v>
      </c>
      <c r="H954" s="1" t="s">
        <v>34</v>
      </c>
    </row>
    <row r="955" spans="1:19">
      <c r="A955" t="s">
        <v>612</v>
      </c>
      <c r="B955" t="s">
        <v>960</v>
      </c>
      <c r="C955" t="s">
        <v>241</v>
      </c>
      <c r="D955" t="str">
        <f>MID(Tabla3[[#This Row],[NUMERO DE SERIE]],10,8)</f>
        <v>75091319</v>
      </c>
      <c r="E955" t="s">
        <v>156</v>
      </c>
      <c r="F955">
        <v>2007</v>
      </c>
      <c r="G955" t="s">
        <v>13</v>
      </c>
      <c r="H955" s="1" t="s">
        <v>34</v>
      </c>
    </row>
    <row r="956" spans="1:19">
      <c r="A956" t="s">
        <v>612</v>
      </c>
      <c r="B956" t="s">
        <v>960</v>
      </c>
      <c r="C956" t="s">
        <v>248</v>
      </c>
      <c r="D956" t="str">
        <f>MID(Tabla3[[#This Row],[NUMERO DE SERIE]],10,8)</f>
        <v>71171107</v>
      </c>
      <c r="E956" t="s">
        <v>164</v>
      </c>
      <c r="F956">
        <v>2007</v>
      </c>
      <c r="G956" t="s">
        <v>13</v>
      </c>
      <c r="H956" s="1" t="s">
        <v>34</v>
      </c>
    </row>
    <row r="957" spans="1:19">
      <c r="A957" t="s">
        <v>612</v>
      </c>
      <c r="B957" t="s">
        <v>960</v>
      </c>
      <c r="C957" t="s">
        <v>1010</v>
      </c>
      <c r="D957" t="str">
        <f>MID(Tabla3[[#This Row],[NUMERO DE SERIE]],10,8)</f>
        <v>71133737</v>
      </c>
      <c r="E957" t="s">
        <v>164</v>
      </c>
      <c r="F957">
        <v>2007</v>
      </c>
      <c r="G957" t="s">
        <v>13</v>
      </c>
      <c r="H957" s="1" t="s">
        <v>34</v>
      </c>
    </row>
    <row r="958" spans="1:19">
      <c r="A958" t="s">
        <v>612</v>
      </c>
      <c r="B958" t="s">
        <v>960</v>
      </c>
      <c r="C958" t="s">
        <v>254</v>
      </c>
      <c r="D958" t="str">
        <f>MID(Tabla3[[#This Row],[NUMERO DE SERIE]],10,8)</f>
        <v>71057082</v>
      </c>
      <c r="E958" t="s">
        <v>164</v>
      </c>
      <c r="F958">
        <v>2007</v>
      </c>
      <c r="G958" t="s">
        <v>13</v>
      </c>
      <c r="H958" s="1" t="s">
        <v>34</v>
      </c>
    </row>
    <row r="959" spans="1:19">
      <c r="A959" t="s">
        <v>612</v>
      </c>
      <c r="B959" t="s">
        <v>960</v>
      </c>
      <c r="C959" t="s">
        <v>1011</v>
      </c>
      <c r="D959" t="str">
        <f>MID(Tabla3[[#This Row],[NUMERO DE SERIE]],10,8)</f>
        <v>71045855</v>
      </c>
      <c r="E959" t="s">
        <v>164</v>
      </c>
      <c r="F959">
        <v>2007</v>
      </c>
      <c r="G959" t="s">
        <v>13</v>
      </c>
      <c r="H959" s="1" t="s">
        <v>34</v>
      </c>
    </row>
    <row r="960" spans="1:19">
      <c r="A960" t="s">
        <v>612</v>
      </c>
      <c r="B960" t="s">
        <v>960</v>
      </c>
      <c r="C960" t="s">
        <v>255</v>
      </c>
      <c r="D960" t="str">
        <f>MID(Tabla3[[#This Row],[NUMERO DE SERIE]],10,8)</f>
        <v>71094920</v>
      </c>
      <c r="E960" t="s">
        <v>164</v>
      </c>
      <c r="F960">
        <v>2007</v>
      </c>
      <c r="G960" t="s">
        <v>13</v>
      </c>
      <c r="H960" s="1" t="s">
        <v>34</v>
      </c>
    </row>
    <row r="961" spans="1:19">
      <c r="A961" t="s">
        <v>612</v>
      </c>
      <c r="B961" t="s">
        <v>960</v>
      </c>
      <c r="C961" t="s">
        <v>253</v>
      </c>
      <c r="D961" t="str">
        <f>MID(Tabla3[[#This Row],[NUMERO DE SERIE]],10,8)</f>
        <v>71008269</v>
      </c>
      <c r="E961" t="s">
        <v>164</v>
      </c>
      <c r="F961">
        <v>2007</v>
      </c>
      <c r="G961" t="s">
        <v>13</v>
      </c>
      <c r="H961" s="1" t="s">
        <v>34</v>
      </c>
    </row>
    <row r="962" spans="1:19">
      <c r="A962" t="s">
        <v>612</v>
      </c>
      <c r="B962" t="s">
        <v>960</v>
      </c>
      <c r="C962" t="s">
        <v>266</v>
      </c>
      <c r="D962" t="str">
        <f>MID(Tabla3[[#This Row],[NUMERO DE SERIE]],10,8)</f>
        <v>71018959</v>
      </c>
      <c r="E962" t="s">
        <v>164</v>
      </c>
      <c r="F962">
        <v>2007</v>
      </c>
      <c r="G962" t="s">
        <v>13</v>
      </c>
      <c r="H962" s="1" t="s">
        <v>34</v>
      </c>
    </row>
    <row r="963" spans="1:19">
      <c r="A963" t="s">
        <v>612</v>
      </c>
      <c r="B963" t="s">
        <v>960</v>
      </c>
      <c r="C963" t="s">
        <v>260</v>
      </c>
      <c r="D963" t="str">
        <f>MID(Tabla3[[#This Row],[NUMERO DE SERIE]],10,8)</f>
        <v>71071663</v>
      </c>
      <c r="E963" t="s">
        <v>164</v>
      </c>
      <c r="F963">
        <v>2007</v>
      </c>
      <c r="G963" t="s">
        <v>13</v>
      </c>
      <c r="H963" s="1" t="s">
        <v>9</v>
      </c>
      <c r="I963" s="13" t="s">
        <v>98</v>
      </c>
      <c r="J963" s="1" t="s">
        <v>612</v>
      </c>
      <c r="K963" s="13">
        <v>2022</v>
      </c>
      <c r="L963" s="1" t="s">
        <v>72</v>
      </c>
      <c r="M963" s="15">
        <v>44925</v>
      </c>
      <c r="N963" t="s">
        <v>14</v>
      </c>
      <c r="Q963" t="s">
        <v>15</v>
      </c>
      <c r="R963" t="s">
        <v>46</v>
      </c>
      <c r="S963" t="s">
        <v>1012</v>
      </c>
    </row>
    <row r="964" spans="1:19">
      <c r="A964" t="s">
        <v>612</v>
      </c>
      <c r="B964" t="s">
        <v>960</v>
      </c>
      <c r="C964" t="s">
        <v>259</v>
      </c>
      <c r="D964" t="str">
        <f>MID(Tabla3[[#This Row],[NUMERO DE SERIE]],10,8)</f>
        <v>71074085</v>
      </c>
      <c r="E964" t="s">
        <v>164</v>
      </c>
      <c r="F964">
        <v>2007</v>
      </c>
      <c r="G964" t="s">
        <v>13</v>
      </c>
      <c r="H964" s="1" t="s">
        <v>34</v>
      </c>
    </row>
    <row r="965" spans="1:19">
      <c r="A965" t="s">
        <v>612</v>
      </c>
      <c r="B965" t="s">
        <v>960</v>
      </c>
      <c r="C965" t="s">
        <v>724</v>
      </c>
      <c r="D965" t="str">
        <f>MID(Tabla3[[#This Row],[NUMERO DE SERIE]],10,8)</f>
        <v>71024877</v>
      </c>
      <c r="E965" t="s">
        <v>164</v>
      </c>
      <c r="F965">
        <v>2007</v>
      </c>
      <c r="G965" t="s">
        <v>13</v>
      </c>
      <c r="H965" s="1" t="s">
        <v>34</v>
      </c>
    </row>
    <row r="966" spans="1:19">
      <c r="A966" t="s">
        <v>612</v>
      </c>
      <c r="B966" t="s">
        <v>960</v>
      </c>
      <c r="C966" t="s">
        <v>727</v>
      </c>
      <c r="D966" t="str">
        <f>MID(Tabla3[[#This Row],[NUMERO DE SERIE]],10,8)</f>
        <v>71075951</v>
      </c>
      <c r="E966" t="s">
        <v>164</v>
      </c>
      <c r="F966">
        <v>2007</v>
      </c>
      <c r="G966" t="s">
        <v>13</v>
      </c>
      <c r="H966" s="1" t="s">
        <v>34</v>
      </c>
    </row>
    <row r="967" spans="1:19">
      <c r="A967" t="s">
        <v>612</v>
      </c>
      <c r="B967" t="s">
        <v>960</v>
      </c>
      <c r="C967" t="s">
        <v>1013</v>
      </c>
      <c r="D967" t="str">
        <f>MID(Tabla3[[#This Row],[NUMERO DE SERIE]],10,8)</f>
        <v>71067893</v>
      </c>
      <c r="E967" t="s">
        <v>164</v>
      </c>
      <c r="F967">
        <v>2007</v>
      </c>
      <c r="G967" t="s">
        <v>13</v>
      </c>
      <c r="H967" s="1" t="s">
        <v>34</v>
      </c>
    </row>
    <row r="968" spans="1:19" ht="29.1">
      <c r="A968" t="s">
        <v>612</v>
      </c>
      <c r="B968" t="s">
        <v>960</v>
      </c>
      <c r="C968" t="s">
        <v>1014</v>
      </c>
      <c r="D968" t="str">
        <f>MID(Tabla3[[#This Row],[NUMERO DE SERIE]],10,8)</f>
        <v>71034446</v>
      </c>
      <c r="E968" t="s">
        <v>164</v>
      </c>
      <c r="F968">
        <v>2007</v>
      </c>
      <c r="G968" t="s">
        <v>13</v>
      </c>
      <c r="H968" s="1" t="s">
        <v>22</v>
      </c>
    </row>
    <row r="969" spans="1:19">
      <c r="A969" t="s">
        <v>612</v>
      </c>
      <c r="B969" t="s">
        <v>960</v>
      </c>
      <c r="C969" t="s">
        <v>267</v>
      </c>
      <c r="D969" t="str">
        <f>MID(Tabla3[[#This Row],[NUMERO DE SERIE]],10,8)</f>
        <v>71057595</v>
      </c>
      <c r="E969" t="s">
        <v>164</v>
      </c>
      <c r="F969">
        <v>2007</v>
      </c>
      <c r="G969" t="s">
        <v>13</v>
      </c>
      <c r="H969" s="1" t="s">
        <v>34</v>
      </c>
    </row>
    <row r="970" spans="1:19">
      <c r="A970" t="s">
        <v>612</v>
      </c>
      <c r="B970" t="s">
        <v>960</v>
      </c>
      <c r="C970" t="s">
        <v>297</v>
      </c>
      <c r="D970" t="str">
        <f>MID(Tabla3[[#This Row],[NUMERO DE SERIE]],10,8)</f>
        <v>65020569</v>
      </c>
      <c r="E970" t="s">
        <v>156</v>
      </c>
      <c r="F970">
        <v>2006</v>
      </c>
      <c r="G970" t="s">
        <v>13</v>
      </c>
      <c r="H970" s="1" t="s">
        <v>34</v>
      </c>
    </row>
    <row r="971" spans="1:19">
      <c r="A971" t="s">
        <v>612</v>
      </c>
      <c r="B971" t="s">
        <v>960</v>
      </c>
      <c r="C971" t="s">
        <v>296</v>
      </c>
      <c r="D971" t="str">
        <f>MID(Tabla3[[#This Row],[NUMERO DE SERIE]],10,8)</f>
        <v>65023557</v>
      </c>
      <c r="E971" t="s">
        <v>156</v>
      </c>
      <c r="F971">
        <v>2006</v>
      </c>
      <c r="G971" t="s">
        <v>13</v>
      </c>
      <c r="H971" s="1" t="s">
        <v>34</v>
      </c>
    </row>
    <row r="972" spans="1:19">
      <c r="A972" t="s">
        <v>612</v>
      </c>
      <c r="B972" t="s">
        <v>960</v>
      </c>
      <c r="C972" t="s">
        <v>1015</v>
      </c>
      <c r="D972" t="str">
        <f>MID(Tabla3[[#This Row],[NUMERO DE SERIE]],10,8)</f>
        <v>AW020425</v>
      </c>
      <c r="E972" t="s">
        <v>1016</v>
      </c>
      <c r="F972">
        <v>2010</v>
      </c>
      <c r="G972" t="s">
        <v>13</v>
      </c>
      <c r="H972" s="1" t="s">
        <v>34</v>
      </c>
    </row>
    <row r="973" spans="1:19">
      <c r="A973" t="s">
        <v>612</v>
      </c>
      <c r="B973" t="s">
        <v>960</v>
      </c>
      <c r="C973" t="s">
        <v>1017</v>
      </c>
      <c r="D973" t="str">
        <f>MID(Tabla3[[#This Row],[NUMERO DE SERIE]],10,8)</f>
        <v>AW048436</v>
      </c>
      <c r="E973" t="s">
        <v>1016</v>
      </c>
      <c r="F973">
        <v>2010</v>
      </c>
      <c r="G973" t="s">
        <v>13</v>
      </c>
      <c r="H973" s="1" t="s">
        <v>34</v>
      </c>
    </row>
    <row r="974" spans="1:19">
      <c r="A974" t="s">
        <v>612</v>
      </c>
      <c r="B974" t="s">
        <v>960</v>
      </c>
      <c r="C974" t="s">
        <v>1018</v>
      </c>
      <c r="D974" t="str">
        <f>MID(Tabla3[[#This Row],[NUMERO DE SERIE]],10,8)</f>
        <v>AW018423</v>
      </c>
      <c r="E974" t="s">
        <v>1016</v>
      </c>
      <c r="F974">
        <v>2010</v>
      </c>
      <c r="G974" t="s">
        <v>13</v>
      </c>
      <c r="H974" s="1" t="s">
        <v>34</v>
      </c>
    </row>
    <row r="975" spans="1:19">
      <c r="A975" t="s">
        <v>612</v>
      </c>
      <c r="B975" t="s">
        <v>960</v>
      </c>
      <c r="C975" t="s">
        <v>1019</v>
      </c>
      <c r="D975" t="str">
        <f>MID(Tabla3[[#This Row],[NUMERO DE SERIE]],10,8)</f>
        <v>AW020818</v>
      </c>
      <c r="E975" t="s">
        <v>1016</v>
      </c>
      <c r="F975">
        <v>2010</v>
      </c>
      <c r="G975" t="s">
        <v>13</v>
      </c>
      <c r="H975" s="1" t="s">
        <v>34</v>
      </c>
    </row>
    <row r="976" spans="1:19">
      <c r="A976" t="s">
        <v>612</v>
      </c>
      <c r="B976" t="s">
        <v>960</v>
      </c>
      <c r="C976" t="s">
        <v>1020</v>
      </c>
      <c r="D976" t="str">
        <f>MID(Tabla3[[#This Row],[NUMERO DE SERIE]],10,8)</f>
        <v>AW024568</v>
      </c>
      <c r="E976" t="s">
        <v>1016</v>
      </c>
      <c r="F976">
        <v>2010</v>
      </c>
      <c r="G976" t="s">
        <v>13</v>
      </c>
      <c r="H976" s="1" t="s">
        <v>34</v>
      </c>
    </row>
    <row r="977" spans="1:19">
      <c r="A977" t="s">
        <v>612</v>
      </c>
      <c r="B977" t="s">
        <v>960</v>
      </c>
      <c r="C977" t="s">
        <v>1021</v>
      </c>
      <c r="D977" t="str">
        <f>MID(Tabla3[[#This Row],[NUMERO DE SERIE]],10,8)</f>
        <v>AW024489</v>
      </c>
      <c r="E977" t="s">
        <v>1016</v>
      </c>
      <c r="F977">
        <v>2010</v>
      </c>
      <c r="G977" t="s">
        <v>13</v>
      </c>
      <c r="H977" s="1" t="s">
        <v>34</v>
      </c>
    </row>
    <row r="978" spans="1:19">
      <c r="A978" t="s">
        <v>612</v>
      </c>
      <c r="B978" t="s">
        <v>960</v>
      </c>
      <c r="C978" t="s">
        <v>1022</v>
      </c>
      <c r="D978" t="str">
        <f>MID(Tabla3[[#This Row],[NUMERO DE SERIE]],10,8)</f>
        <v>AW022428</v>
      </c>
      <c r="E978" t="s">
        <v>1016</v>
      </c>
      <c r="F978">
        <v>2010</v>
      </c>
      <c r="G978" t="s">
        <v>13</v>
      </c>
      <c r="H978" s="1" t="s">
        <v>34</v>
      </c>
    </row>
    <row r="979" spans="1:19">
      <c r="A979" t="s">
        <v>68</v>
      </c>
      <c r="B979" t="s">
        <v>960</v>
      </c>
      <c r="C979" t="s">
        <v>1023</v>
      </c>
      <c r="D979" t="str">
        <f>MID(Tabla3[[#This Row],[NUMERO DE SERIE]],10,8)</f>
        <v>AW025202</v>
      </c>
      <c r="E979" t="s">
        <v>1016</v>
      </c>
      <c r="F979">
        <v>2010</v>
      </c>
      <c r="G979" t="s">
        <v>13</v>
      </c>
      <c r="H979" s="1" t="s">
        <v>9</v>
      </c>
      <c r="I979" s="13" t="s">
        <v>98</v>
      </c>
      <c r="J979" s="12" t="s">
        <v>68</v>
      </c>
      <c r="K979" s="13">
        <v>2023</v>
      </c>
      <c r="L979" s="1" t="s">
        <v>73</v>
      </c>
      <c r="M979" s="15">
        <v>44957</v>
      </c>
      <c r="N979" t="s">
        <v>10</v>
      </c>
      <c r="Q979" t="s">
        <v>11</v>
      </c>
      <c r="R979" t="s">
        <v>40</v>
      </c>
      <c r="S979" t="s">
        <v>677</v>
      </c>
    </row>
    <row r="980" spans="1:19">
      <c r="A980" t="s">
        <v>612</v>
      </c>
      <c r="B980" t="s">
        <v>960</v>
      </c>
      <c r="C980" t="s">
        <v>1024</v>
      </c>
      <c r="D980" t="str">
        <f>MID(Tabla3[[#This Row],[NUMERO DE SERIE]],10,8)</f>
        <v>AW031386</v>
      </c>
      <c r="E980" t="s">
        <v>1016</v>
      </c>
      <c r="F980">
        <v>2010</v>
      </c>
      <c r="G980" t="s">
        <v>13</v>
      </c>
      <c r="H980" s="1" t="s">
        <v>34</v>
      </c>
    </row>
    <row r="981" spans="1:19">
      <c r="A981" t="s">
        <v>612</v>
      </c>
      <c r="B981" t="s">
        <v>960</v>
      </c>
      <c r="C981" t="s">
        <v>1025</v>
      </c>
      <c r="D981" t="str">
        <f>MID(Tabla3[[#This Row],[NUMERO DE SERIE]],10,8)</f>
        <v>AW019094</v>
      </c>
      <c r="E981" t="s">
        <v>1016</v>
      </c>
      <c r="F981">
        <v>2010</v>
      </c>
      <c r="G981" t="s">
        <v>13</v>
      </c>
      <c r="H981" s="1" t="s">
        <v>34</v>
      </c>
    </row>
    <row r="982" spans="1:19">
      <c r="A982" t="s">
        <v>612</v>
      </c>
      <c r="B982" t="s">
        <v>960</v>
      </c>
      <c r="C982" t="s">
        <v>1026</v>
      </c>
      <c r="D982" t="str">
        <f>MID(Tabla3[[#This Row],[NUMERO DE SERIE]],10,8)</f>
        <v>AW017136</v>
      </c>
      <c r="E982" t="s">
        <v>1016</v>
      </c>
      <c r="F982">
        <v>2010</v>
      </c>
      <c r="G982" t="s">
        <v>13</v>
      </c>
      <c r="H982" s="1" t="s">
        <v>34</v>
      </c>
    </row>
    <row r="983" spans="1:19">
      <c r="A983" t="s">
        <v>68</v>
      </c>
      <c r="B983" t="s">
        <v>960</v>
      </c>
      <c r="C983" t="s">
        <v>1027</v>
      </c>
      <c r="D983" t="str">
        <f>MID(Tabla3[[#This Row],[NUMERO DE SERIE]],10,8)</f>
        <v>AW027417</v>
      </c>
      <c r="E983" t="s">
        <v>1016</v>
      </c>
      <c r="F983">
        <v>2010</v>
      </c>
      <c r="G983" t="s">
        <v>13</v>
      </c>
      <c r="H983" s="1" t="s">
        <v>17</v>
      </c>
      <c r="I983" s="13" t="s">
        <v>98</v>
      </c>
      <c r="J983" s="1" t="s">
        <v>612</v>
      </c>
      <c r="K983" s="13">
        <v>2022</v>
      </c>
      <c r="L983" s="1" t="s">
        <v>74</v>
      </c>
      <c r="M983" s="15">
        <v>44925</v>
      </c>
      <c r="Q983" t="s">
        <v>11</v>
      </c>
      <c r="R983" t="s">
        <v>63</v>
      </c>
      <c r="S983" t="s">
        <v>1028</v>
      </c>
    </row>
    <row r="984" spans="1:19">
      <c r="A984" t="s">
        <v>612</v>
      </c>
      <c r="B984" t="s">
        <v>960</v>
      </c>
      <c r="C984" t="s">
        <v>1029</v>
      </c>
      <c r="D984" t="str">
        <f>MID(Tabla3[[#This Row],[NUMERO DE SERIE]],10,8)</f>
        <v>AW028613</v>
      </c>
      <c r="E984" t="s">
        <v>1016</v>
      </c>
      <c r="F984">
        <v>2010</v>
      </c>
      <c r="G984" t="s">
        <v>13</v>
      </c>
      <c r="H984" s="1" t="s">
        <v>34</v>
      </c>
    </row>
    <row r="985" spans="1:19">
      <c r="A985" t="s">
        <v>612</v>
      </c>
      <c r="B985" t="s">
        <v>960</v>
      </c>
      <c r="C985" t="s">
        <v>1030</v>
      </c>
      <c r="D985" t="str">
        <f>MID(Tabla3[[#This Row],[NUMERO DE SERIE]],10,8)</f>
        <v>AW041936</v>
      </c>
      <c r="E985" t="s">
        <v>1016</v>
      </c>
      <c r="F985">
        <v>2010</v>
      </c>
      <c r="G985" t="s">
        <v>13</v>
      </c>
      <c r="H985" s="1" t="s">
        <v>9</v>
      </c>
      <c r="I985" s="13" t="s">
        <v>98</v>
      </c>
      <c r="J985" s="1" t="s">
        <v>612</v>
      </c>
      <c r="K985" s="13">
        <v>2022</v>
      </c>
      <c r="L985" s="1" t="s">
        <v>72</v>
      </c>
      <c r="M985" s="15">
        <v>44925</v>
      </c>
      <c r="N985" t="s">
        <v>14</v>
      </c>
      <c r="Q985" t="s">
        <v>20</v>
      </c>
      <c r="R985" t="s">
        <v>46</v>
      </c>
      <c r="S985" t="s">
        <v>1012</v>
      </c>
    </row>
    <row r="986" spans="1:19">
      <c r="A986" t="s">
        <v>612</v>
      </c>
      <c r="B986" t="s">
        <v>960</v>
      </c>
      <c r="C986" t="s">
        <v>1031</v>
      </c>
      <c r="D986" t="str">
        <f>MID(Tabla3[[#This Row],[NUMERO DE SERIE]],10,8)</f>
        <v>AW025616</v>
      </c>
      <c r="E986" t="s">
        <v>1016</v>
      </c>
      <c r="F986">
        <v>2010</v>
      </c>
      <c r="G986" t="s">
        <v>13</v>
      </c>
      <c r="H986" s="1" t="s">
        <v>34</v>
      </c>
    </row>
    <row r="987" spans="1:19">
      <c r="A987" t="s">
        <v>612</v>
      </c>
      <c r="B987" t="s">
        <v>960</v>
      </c>
      <c r="C987" t="s">
        <v>1032</v>
      </c>
      <c r="D987" t="str">
        <f>MID(Tabla3[[#This Row],[NUMERO DE SERIE]],10,8)</f>
        <v>AW017845</v>
      </c>
      <c r="E987" t="s">
        <v>1016</v>
      </c>
      <c r="F987">
        <v>2010</v>
      </c>
      <c r="G987" t="s">
        <v>13</v>
      </c>
      <c r="H987" s="1" t="s">
        <v>34</v>
      </c>
    </row>
    <row r="988" spans="1:19">
      <c r="A988" t="s">
        <v>68</v>
      </c>
      <c r="B988" t="s">
        <v>960</v>
      </c>
      <c r="C988" t="s">
        <v>1033</v>
      </c>
      <c r="D988" t="str">
        <f>MID(Tabla3[[#This Row],[NUMERO DE SERIE]],10,8)</f>
        <v>AW043208</v>
      </c>
      <c r="E988" t="s">
        <v>1016</v>
      </c>
      <c r="F988">
        <v>2010</v>
      </c>
      <c r="G988" t="s">
        <v>13</v>
      </c>
      <c r="H988" s="1" t="s">
        <v>9</v>
      </c>
      <c r="I988" s="13" t="s">
        <v>98</v>
      </c>
      <c r="J988" s="12" t="s">
        <v>68</v>
      </c>
      <c r="K988" s="13">
        <v>2023</v>
      </c>
      <c r="L988" s="1" t="s">
        <v>73</v>
      </c>
      <c r="M988" s="15">
        <v>44957</v>
      </c>
      <c r="N988" t="s">
        <v>10</v>
      </c>
      <c r="Q988" t="s">
        <v>11</v>
      </c>
      <c r="R988" t="s">
        <v>40</v>
      </c>
      <c r="S988" t="s">
        <v>677</v>
      </c>
    </row>
    <row r="989" spans="1:19">
      <c r="A989" t="s">
        <v>612</v>
      </c>
      <c r="B989" t="s">
        <v>960</v>
      </c>
      <c r="C989" t="s">
        <v>1034</v>
      </c>
      <c r="D989" t="str">
        <f>MID(Tabla3[[#This Row],[NUMERO DE SERIE]],10,8)</f>
        <v>9W006414</v>
      </c>
      <c r="E989" t="s">
        <v>1016</v>
      </c>
      <c r="F989">
        <v>2009</v>
      </c>
      <c r="G989" t="s">
        <v>13</v>
      </c>
      <c r="H989" s="1" t="s">
        <v>34</v>
      </c>
    </row>
    <row r="990" spans="1:19">
      <c r="A990" t="s">
        <v>612</v>
      </c>
      <c r="B990" t="s">
        <v>960</v>
      </c>
      <c r="C990" t="s">
        <v>1035</v>
      </c>
      <c r="D990" t="str">
        <f>MID(Tabla3[[#This Row],[NUMERO DE SERIE]],10,8)</f>
        <v>9W002654</v>
      </c>
      <c r="E990" t="s">
        <v>1016</v>
      </c>
      <c r="F990">
        <v>2009</v>
      </c>
      <c r="G990" t="s">
        <v>13</v>
      </c>
      <c r="H990" s="1" t="s">
        <v>34</v>
      </c>
    </row>
    <row r="991" spans="1:19">
      <c r="A991" t="s">
        <v>612</v>
      </c>
      <c r="B991" t="s">
        <v>960</v>
      </c>
      <c r="C991" t="s">
        <v>1036</v>
      </c>
      <c r="D991" t="str">
        <f>MID(Tabla3[[#This Row],[NUMERO DE SERIE]],10,8)</f>
        <v>9W009202</v>
      </c>
      <c r="E991" t="s">
        <v>1016</v>
      </c>
      <c r="F991">
        <v>2009</v>
      </c>
      <c r="G991" t="s">
        <v>13</v>
      </c>
      <c r="H991" s="1" t="s">
        <v>34</v>
      </c>
    </row>
    <row r="992" spans="1:19">
      <c r="A992" t="s">
        <v>612</v>
      </c>
      <c r="B992" t="s">
        <v>960</v>
      </c>
      <c r="C992" t="s">
        <v>1037</v>
      </c>
      <c r="D992" t="str">
        <f>MID(Tabla3[[#This Row],[NUMERO DE SERIE]],10,8)</f>
        <v>9W001788</v>
      </c>
      <c r="E992" t="s">
        <v>1016</v>
      </c>
      <c r="F992">
        <v>2009</v>
      </c>
      <c r="G992" t="s">
        <v>13</v>
      </c>
      <c r="H992" s="1" t="s">
        <v>34</v>
      </c>
    </row>
    <row r="993" spans="1:19">
      <c r="A993" t="s">
        <v>612</v>
      </c>
      <c r="B993" t="s">
        <v>960</v>
      </c>
      <c r="C993" t="s">
        <v>1038</v>
      </c>
      <c r="D993" t="str">
        <f>MID(Tabla3[[#This Row],[NUMERO DE SERIE]],10,8)</f>
        <v>9W002686</v>
      </c>
      <c r="E993" t="s">
        <v>1016</v>
      </c>
      <c r="F993">
        <v>2009</v>
      </c>
      <c r="G993" t="s">
        <v>13</v>
      </c>
      <c r="H993" s="1" t="s">
        <v>9</v>
      </c>
      <c r="I993" s="13" t="s">
        <v>98</v>
      </c>
      <c r="J993" s="1" t="s">
        <v>612</v>
      </c>
      <c r="K993" s="13">
        <v>2022</v>
      </c>
      <c r="L993" s="1" t="s">
        <v>74</v>
      </c>
      <c r="M993" s="15">
        <v>44925</v>
      </c>
      <c r="Q993" t="s">
        <v>15</v>
      </c>
      <c r="R993" t="s">
        <v>60</v>
      </c>
      <c r="S993" t="s">
        <v>451</v>
      </c>
    </row>
    <row r="994" spans="1:19">
      <c r="A994" t="s">
        <v>612</v>
      </c>
      <c r="B994" t="s">
        <v>960</v>
      </c>
      <c r="C994" t="s">
        <v>1039</v>
      </c>
      <c r="D994" t="str">
        <f>MID(Tabla3[[#This Row],[NUMERO DE SERIE]],10,8)</f>
        <v>9W008566</v>
      </c>
      <c r="E994" t="s">
        <v>1016</v>
      </c>
      <c r="F994">
        <v>2009</v>
      </c>
      <c r="G994" t="s">
        <v>13</v>
      </c>
      <c r="H994" s="1" t="s">
        <v>17</v>
      </c>
      <c r="J994" s="1" t="s">
        <v>612</v>
      </c>
      <c r="K994" s="13">
        <v>2022</v>
      </c>
      <c r="L994" s="1" t="s">
        <v>72</v>
      </c>
      <c r="M994" s="15">
        <v>44925</v>
      </c>
      <c r="N994" t="s">
        <v>14</v>
      </c>
      <c r="Q994" t="s">
        <v>20</v>
      </c>
      <c r="R994" t="s">
        <v>64</v>
      </c>
      <c r="S994" t="s">
        <v>1040</v>
      </c>
    </row>
    <row r="995" spans="1:19">
      <c r="A995" t="s">
        <v>612</v>
      </c>
      <c r="B995" t="s">
        <v>960</v>
      </c>
      <c r="C995" t="s">
        <v>1041</v>
      </c>
      <c r="D995" t="str">
        <f>MID(Tabla3[[#This Row],[NUMERO DE SERIE]],10,8)</f>
        <v>9D002163</v>
      </c>
      <c r="E995" t="s">
        <v>1016</v>
      </c>
      <c r="F995">
        <v>2009</v>
      </c>
      <c r="G995" t="s">
        <v>13</v>
      </c>
      <c r="H995" s="1" t="s">
        <v>34</v>
      </c>
    </row>
    <row r="996" spans="1:19">
      <c r="A996" t="s">
        <v>612</v>
      </c>
      <c r="B996" t="s">
        <v>960</v>
      </c>
      <c r="C996" t="s">
        <v>1042</v>
      </c>
      <c r="D996" t="str">
        <f>MID(Tabla3[[#This Row],[NUMERO DE SERIE]],10,8)</f>
        <v>9W008888</v>
      </c>
      <c r="E996" t="s">
        <v>1016</v>
      </c>
      <c r="F996">
        <v>2009</v>
      </c>
      <c r="G996" t="s">
        <v>13</v>
      </c>
      <c r="H996" s="1" t="s">
        <v>34</v>
      </c>
    </row>
    <row r="997" spans="1:19">
      <c r="A997" t="s">
        <v>612</v>
      </c>
      <c r="B997" t="s">
        <v>960</v>
      </c>
      <c r="C997" t="s">
        <v>1043</v>
      </c>
      <c r="D997" t="str">
        <f>MID(Tabla3[[#This Row],[NUMERO DE SERIE]],10,8)</f>
        <v>9W004169</v>
      </c>
      <c r="E997" t="s">
        <v>1016</v>
      </c>
      <c r="F997">
        <v>2009</v>
      </c>
      <c r="G997" t="s">
        <v>13</v>
      </c>
      <c r="H997" s="1" t="s">
        <v>9</v>
      </c>
      <c r="I997" s="13" t="s">
        <v>98</v>
      </c>
      <c r="J997" s="1" t="s">
        <v>612</v>
      </c>
      <c r="K997" s="13">
        <v>2022</v>
      </c>
      <c r="L997" s="1" t="s">
        <v>73</v>
      </c>
      <c r="M997" s="15">
        <v>44957</v>
      </c>
      <c r="N997" t="s">
        <v>14</v>
      </c>
      <c r="Q997" t="s">
        <v>20</v>
      </c>
      <c r="R997" t="s">
        <v>16</v>
      </c>
      <c r="S997" t="s">
        <v>1044</v>
      </c>
    </row>
    <row r="998" spans="1:19">
      <c r="A998" t="s">
        <v>612</v>
      </c>
      <c r="B998" t="s">
        <v>960</v>
      </c>
      <c r="C998" t="s">
        <v>1045</v>
      </c>
      <c r="D998" t="str">
        <f>MID(Tabla3[[#This Row],[NUMERO DE SERIE]],10,8)</f>
        <v>9W012446</v>
      </c>
      <c r="E998" t="s">
        <v>1016</v>
      </c>
      <c r="F998">
        <v>2009</v>
      </c>
      <c r="G998" t="s">
        <v>13</v>
      </c>
      <c r="H998" s="1" t="s">
        <v>34</v>
      </c>
    </row>
    <row r="999" spans="1:19">
      <c r="A999" t="s">
        <v>612</v>
      </c>
      <c r="B999" t="s">
        <v>960</v>
      </c>
      <c r="C999" t="s">
        <v>1046</v>
      </c>
      <c r="D999" t="str">
        <f>MID(Tabla3[[#This Row],[NUMERO DE SERIE]],10,8)</f>
        <v>9D003538</v>
      </c>
      <c r="E999" t="s">
        <v>1016</v>
      </c>
      <c r="F999">
        <v>2009</v>
      </c>
      <c r="G999" t="s">
        <v>13</v>
      </c>
      <c r="H999" s="1" t="s">
        <v>34</v>
      </c>
    </row>
    <row r="1000" spans="1:19">
      <c r="A1000" t="s">
        <v>612</v>
      </c>
      <c r="B1000" t="s">
        <v>960</v>
      </c>
      <c r="C1000" t="s">
        <v>1047</v>
      </c>
      <c r="D1000" t="str">
        <f>MID(Tabla3[[#This Row],[NUMERO DE SERIE]],10,8)</f>
        <v>9W001126</v>
      </c>
      <c r="E1000" t="s">
        <v>1016</v>
      </c>
      <c r="F1000">
        <v>2009</v>
      </c>
      <c r="G1000" t="s">
        <v>13</v>
      </c>
      <c r="H1000" s="1" t="s">
        <v>34</v>
      </c>
    </row>
    <row r="1001" spans="1:19">
      <c r="A1001" t="s">
        <v>612</v>
      </c>
      <c r="B1001" t="s">
        <v>960</v>
      </c>
      <c r="C1001" t="s">
        <v>1048</v>
      </c>
      <c r="D1001" t="str">
        <f>MID(Tabla3[[#This Row],[NUMERO DE SERIE]],10,8)</f>
        <v>9W001538</v>
      </c>
      <c r="E1001" t="s">
        <v>1016</v>
      </c>
      <c r="F1001">
        <v>2009</v>
      </c>
      <c r="G1001" t="s">
        <v>13</v>
      </c>
      <c r="H1001" s="1" t="s">
        <v>34</v>
      </c>
    </row>
    <row r="1002" spans="1:19">
      <c r="A1002" t="s">
        <v>612</v>
      </c>
      <c r="B1002" t="s">
        <v>960</v>
      </c>
      <c r="C1002" t="s">
        <v>760</v>
      </c>
      <c r="D1002" t="str">
        <f>MID(Tabla3[[#This Row],[NUMERO DE SERIE]],10,8)</f>
        <v>86062567</v>
      </c>
      <c r="E1002" t="s">
        <v>1016</v>
      </c>
      <c r="F1002">
        <v>2008</v>
      </c>
      <c r="G1002" t="s">
        <v>13</v>
      </c>
      <c r="H1002" s="1" t="s">
        <v>34</v>
      </c>
    </row>
    <row r="1003" spans="1:19">
      <c r="A1003" t="s">
        <v>612</v>
      </c>
      <c r="B1003" t="s">
        <v>960</v>
      </c>
      <c r="C1003" t="s">
        <v>750</v>
      </c>
      <c r="D1003" t="str">
        <f>MID(Tabla3[[#This Row],[NUMERO DE SERIE]],10,8)</f>
        <v>86059650</v>
      </c>
      <c r="E1003" t="s">
        <v>1016</v>
      </c>
      <c r="F1003">
        <v>2008</v>
      </c>
      <c r="G1003" t="s">
        <v>13</v>
      </c>
      <c r="H1003" s="1" t="s">
        <v>34</v>
      </c>
    </row>
    <row r="1004" spans="1:19">
      <c r="A1004" t="s">
        <v>612</v>
      </c>
      <c r="B1004" t="s">
        <v>960</v>
      </c>
      <c r="C1004" t="s">
        <v>752</v>
      </c>
      <c r="D1004" t="str">
        <f>MID(Tabla3[[#This Row],[NUMERO DE SERIE]],10,8)</f>
        <v>85086197</v>
      </c>
      <c r="E1004" t="s">
        <v>1016</v>
      </c>
      <c r="F1004">
        <v>2008</v>
      </c>
      <c r="G1004" t="s">
        <v>13</v>
      </c>
      <c r="H1004" s="1" t="s">
        <v>34</v>
      </c>
    </row>
    <row r="1005" spans="1:19">
      <c r="A1005" t="s">
        <v>612</v>
      </c>
      <c r="B1005" t="s">
        <v>960</v>
      </c>
      <c r="C1005" t="s">
        <v>768</v>
      </c>
      <c r="D1005" t="str">
        <f>MID(Tabla3[[#This Row],[NUMERO DE SERIE]],10,8)</f>
        <v>85100110</v>
      </c>
      <c r="E1005" t="s">
        <v>1016</v>
      </c>
      <c r="F1005">
        <v>2008</v>
      </c>
      <c r="G1005" t="s">
        <v>13</v>
      </c>
      <c r="H1005" s="1" t="s">
        <v>34</v>
      </c>
    </row>
    <row r="1006" spans="1:19">
      <c r="A1006" t="s">
        <v>612</v>
      </c>
      <c r="B1006" t="s">
        <v>960</v>
      </c>
      <c r="C1006" t="s">
        <v>763</v>
      </c>
      <c r="D1006" t="str">
        <f>MID(Tabla3[[#This Row],[NUMERO DE SERIE]],10,8)</f>
        <v>85079046</v>
      </c>
      <c r="E1006" t="s">
        <v>1016</v>
      </c>
      <c r="F1006">
        <v>2008</v>
      </c>
      <c r="G1006" t="s">
        <v>13</v>
      </c>
      <c r="H1006" s="1" t="s">
        <v>13</v>
      </c>
    </row>
    <row r="1007" spans="1:19">
      <c r="A1007" t="s">
        <v>612</v>
      </c>
      <c r="B1007" t="s">
        <v>960</v>
      </c>
      <c r="C1007" t="s">
        <v>761</v>
      </c>
      <c r="D1007" t="str">
        <f>MID(Tabla3[[#This Row],[NUMERO DE SERIE]],10,8)</f>
        <v>85089700</v>
      </c>
      <c r="E1007" t="s">
        <v>1016</v>
      </c>
      <c r="F1007">
        <v>2008</v>
      </c>
      <c r="G1007" t="s">
        <v>13</v>
      </c>
      <c r="H1007" s="1" t="s">
        <v>9</v>
      </c>
      <c r="I1007" s="13" t="s">
        <v>98</v>
      </c>
      <c r="J1007" s="1" t="s">
        <v>612</v>
      </c>
      <c r="K1007" s="13">
        <v>2022</v>
      </c>
      <c r="L1007" s="1" t="s">
        <v>74</v>
      </c>
      <c r="M1007" s="15">
        <v>44925</v>
      </c>
      <c r="Q1007" t="s">
        <v>15</v>
      </c>
      <c r="R1007" t="s">
        <v>60</v>
      </c>
      <c r="S1007" t="s">
        <v>451</v>
      </c>
    </row>
    <row r="1008" spans="1:19">
      <c r="A1008" t="s">
        <v>612</v>
      </c>
      <c r="B1008" t="s">
        <v>960</v>
      </c>
      <c r="C1008" t="s">
        <v>1049</v>
      </c>
      <c r="D1008" t="str">
        <f>MID(Tabla3[[#This Row],[NUMERO DE SERIE]],10,8)</f>
        <v>85084903</v>
      </c>
      <c r="E1008" t="s">
        <v>1016</v>
      </c>
      <c r="F1008">
        <v>2008</v>
      </c>
      <c r="G1008" t="s">
        <v>13</v>
      </c>
      <c r="H1008" s="1" t="s">
        <v>13</v>
      </c>
    </row>
    <row r="1009" spans="1:8">
      <c r="A1009" t="s">
        <v>612</v>
      </c>
      <c r="B1009" t="s">
        <v>960</v>
      </c>
      <c r="C1009" t="s">
        <v>757</v>
      </c>
      <c r="D1009" t="str">
        <f>MID(Tabla3[[#This Row],[NUMERO DE SERIE]],10,8)</f>
        <v>85099566</v>
      </c>
      <c r="E1009" t="s">
        <v>1016</v>
      </c>
      <c r="F1009">
        <v>2008</v>
      </c>
      <c r="G1009" t="s">
        <v>13</v>
      </c>
      <c r="H1009" s="1" t="s">
        <v>34</v>
      </c>
    </row>
    <row r="1010" spans="1:8">
      <c r="A1010" t="s">
        <v>612</v>
      </c>
      <c r="B1010" t="s">
        <v>960</v>
      </c>
      <c r="C1010" t="s">
        <v>1050</v>
      </c>
      <c r="D1010" t="str">
        <f>MID(Tabla3[[#This Row],[NUMERO DE SERIE]],10,8)</f>
        <v>85081980</v>
      </c>
      <c r="E1010" t="s">
        <v>1016</v>
      </c>
      <c r="F1010">
        <v>2008</v>
      </c>
      <c r="G1010" t="s">
        <v>13</v>
      </c>
      <c r="H1010" s="1" t="s">
        <v>34</v>
      </c>
    </row>
    <row r="1011" spans="1:8">
      <c r="A1011" t="s">
        <v>612</v>
      </c>
      <c r="B1011" t="s">
        <v>960</v>
      </c>
      <c r="C1011" t="s">
        <v>753</v>
      </c>
      <c r="D1011" t="str">
        <f>MID(Tabla3[[#This Row],[NUMERO DE SERIE]],10,8)</f>
        <v>86064791</v>
      </c>
      <c r="E1011" t="s">
        <v>1016</v>
      </c>
      <c r="F1011">
        <v>2008</v>
      </c>
      <c r="G1011" t="s">
        <v>13</v>
      </c>
      <c r="H1011" s="1" t="s">
        <v>34</v>
      </c>
    </row>
    <row r="1012" spans="1:8">
      <c r="A1012" t="s">
        <v>612</v>
      </c>
      <c r="B1012" t="s">
        <v>960</v>
      </c>
      <c r="C1012" t="s">
        <v>754</v>
      </c>
      <c r="D1012" t="str">
        <f>MID(Tabla3[[#This Row],[NUMERO DE SERIE]],10,8)</f>
        <v>85088032</v>
      </c>
      <c r="E1012" t="s">
        <v>1016</v>
      </c>
      <c r="F1012">
        <v>2008</v>
      </c>
      <c r="G1012" t="s">
        <v>13</v>
      </c>
      <c r="H1012" s="1" t="s">
        <v>34</v>
      </c>
    </row>
    <row r="1013" spans="1:8">
      <c r="A1013" t="s">
        <v>612</v>
      </c>
      <c r="B1013" t="s">
        <v>960</v>
      </c>
      <c r="C1013" t="s">
        <v>1051</v>
      </c>
      <c r="D1013" t="str">
        <f>MID(Tabla3[[#This Row],[NUMERO DE SERIE]],10,8)</f>
        <v>86053124</v>
      </c>
      <c r="E1013" t="s">
        <v>1016</v>
      </c>
      <c r="F1013">
        <v>2008</v>
      </c>
      <c r="G1013" t="s">
        <v>13</v>
      </c>
      <c r="H1013" s="1" t="s">
        <v>34</v>
      </c>
    </row>
    <row r="1014" spans="1:8">
      <c r="A1014" t="s">
        <v>612</v>
      </c>
      <c r="B1014" t="s">
        <v>960</v>
      </c>
      <c r="C1014" t="s">
        <v>1052</v>
      </c>
      <c r="D1014" t="str">
        <f>MID(Tabla3[[#This Row],[NUMERO DE SERIE]],10,8)</f>
        <v>85146855</v>
      </c>
      <c r="E1014" t="s">
        <v>1016</v>
      </c>
      <c r="F1014">
        <v>2008</v>
      </c>
      <c r="G1014" t="s">
        <v>13</v>
      </c>
      <c r="H1014" s="1" t="s">
        <v>34</v>
      </c>
    </row>
    <row r="1015" spans="1:8">
      <c r="A1015" t="s">
        <v>612</v>
      </c>
      <c r="B1015" t="s">
        <v>960</v>
      </c>
      <c r="C1015" t="s">
        <v>1053</v>
      </c>
      <c r="D1015" t="str">
        <f>MID(Tabla3[[#This Row],[NUMERO DE SERIE]],10,8)</f>
        <v>85078979</v>
      </c>
      <c r="E1015" t="s">
        <v>1016</v>
      </c>
      <c r="F1015">
        <v>2008</v>
      </c>
      <c r="G1015" t="s">
        <v>13</v>
      </c>
      <c r="H1015" s="1" t="s">
        <v>34</v>
      </c>
    </row>
    <row r="1016" spans="1:8">
      <c r="A1016" t="s">
        <v>612</v>
      </c>
      <c r="B1016" t="s">
        <v>960</v>
      </c>
      <c r="C1016" t="s">
        <v>1054</v>
      </c>
      <c r="D1016" t="str">
        <f>MID(Tabla3[[#This Row],[NUMERO DE SERIE]],10,8)</f>
        <v>86057863</v>
      </c>
      <c r="E1016" t="s">
        <v>1016</v>
      </c>
      <c r="F1016">
        <v>2008</v>
      </c>
      <c r="G1016" t="s">
        <v>13</v>
      </c>
      <c r="H1016" s="1" t="s">
        <v>34</v>
      </c>
    </row>
    <row r="1017" spans="1:8">
      <c r="A1017" t="s">
        <v>612</v>
      </c>
      <c r="B1017" t="s">
        <v>960</v>
      </c>
      <c r="C1017" t="s">
        <v>759</v>
      </c>
      <c r="D1017" t="str">
        <f>MID(Tabla3[[#This Row],[NUMERO DE SERIE]],10,8)</f>
        <v>85115199</v>
      </c>
      <c r="E1017" t="s">
        <v>1016</v>
      </c>
      <c r="F1017">
        <v>2008</v>
      </c>
      <c r="G1017" t="s">
        <v>13</v>
      </c>
      <c r="H1017" s="1" t="s">
        <v>34</v>
      </c>
    </row>
    <row r="1018" spans="1:8">
      <c r="A1018" t="s">
        <v>612</v>
      </c>
      <c r="B1018" t="s">
        <v>960</v>
      </c>
      <c r="C1018" t="s">
        <v>773</v>
      </c>
      <c r="D1018" t="str">
        <f>MID(Tabla3[[#This Row],[NUMERO DE SERIE]],10,8)</f>
        <v>75044063</v>
      </c>
      <c r="E1018" t="s">
        <v>1016</v>
      </c>
      <c r="F1018">
        <v>2007</v>
      </c>
      <c r="G1018" t="s">
        <v>13</v>
      </c>
      <c r="H1018" s="1" t="s">
        <v>34</v>
      </c>
    </row>
    <row r="1019" spans="1:8">
      <c r="A1019" t="s">
        <v>612</v>
      </c>
      <c r="B1019" t="s">
        <v>960</v>
      </c>
      <c r="C1019" t="s">
        <v>772</v>
      </c>
      <c r="D1019" t="str">
        <f>MID(Tabla3[[#This Row],[NUMERO DE SERIE]],10,8)</f>
        <v>76021809</v>
      </c>
      <c r="E1019" t="s">
        <v>1016</v>
      </c>
      <c r="F1019">
        <v>2007</v>
      </c>
      <c r="G1019" t="s">
        <v>13</v>
      </c>
      <c r="H1019" s="1" t="s">
        <v>34</v>
      </c>
    </row>
    <row r="1020" spans="1:8">
      <c r="A1020" t="s">
        <v>612</v>
      </c>
      <c r="B1020" t="s">
        <v>960</v>
      </c>
      <c r="C1020" t="s">
        <v>774</v>
      </c>
      <c r="D1020" t="str">
        <f>MID(Tabla3[[#This Row],[NUMERO DE SERIE]],10,8)</f>
        <v>76044948</v>
      </c>
      <c r="E1020" t="s">
        <v>1016</v>
      </c>
      <c r="F1020">
        <v>2007</v>
      </c>
      <c r="G1020" t="s">
        <v>13</v>
      </c>
      <c r="H1020" s="1" t="s">
        <v>34</v>
      </c>
    </row>
    <row r="1021" spans="1:8">
      <c r="A1021" t="s">
        <v>612</v>
      </c>
      <c r="B1021" t="s">
        <v>960</v>
      </c>
      <c r="C1021" t="s">
        <v>791</v>
      </c>
      <c r="D1021" t="str">
        <f>MID(Tabla3[[#This Row],[NUMERO DE SERIE]],10,8)</f>
        <v>75076296</v>
      </c>
      <c r="E1021" t="s">
        <v>1016</v>
      </c>
      <c r="F1021">
        <v>2007</v>
      </c>
      <c r="G1021" t="s">
        <v>13</v>
      </c>
      <c r="H1021" s="1" t="s">
        <v>34</v>
      </c>
    </row>
    <row r="1022" spans="1:8">
      <c r="A1022" t="s">
        <v>612</v>
      </c>
      <c r="B1022" t="s">
        <v>960</v>
      </c>
      <c r="C1022" t="s">
        <v>784</v>
      </c>
      <c r="D1022" t="str">
        <f>MID(Tabla3[[#This Row],[NUMERO DE SERIE]],10,8)</f>
        <v>75068128</v>
      </c>
      <c r="E1022" t="s">
        <v>1016</v>
      </c>
      <c r="F1022">
        <v>2007</v>
      </c>
      <c r="G1022" t="s">
        <v>13</v>
      </c>
      <c r="H1022" s="1" t="s">
        <v>34</v>
      </c>
    </row>
    <row r="1023" spans="1:8">
      <c r="A1023" t="s">
        <v>612</v>
      </c>
      <c r="B1023" t="s">
        <v>960</v>
      </c>
      <c r="C1023" t="s">
        <v>781</v>
      </c>
      <c r="D1023" t="str">
        <f>MID(Tabla3[[#This Row],[NUMERO DE SERIE]],10,8)</f>
        <v>75047210</v>
      </c>
      <c r="E1023" t="s">
        <v>1016</v>
      </c>
      <c r="F1023">
        <v>2007</v>
      </c>
      <c r="G1023" t="s">
        <v>13</v>
      </c>
      <c r="H1023" s="1" t="s">
        <v>34</v>
      </c>
    </row>
    <row r="1024" spans="1:8">
      <c r="A1024" t="s">
        <v>612</v>
      </c>
      <c r="B1024" t="s">
        <v>960</v>
      </c>
      <c r="C1024" t="s">
        <v>797</v>
      </c>
      <c r="D1024" t="str">
        <f>MID(Tabla3[[#This Row],[NUMERO DE SERIE]],10,8)</f>
        <v>75063675</v>
      </c>
      <c r="E1024" t="s">
        <v>1016</v>
      </c>
      <c r="F1024">
        <v>2007</v>
      </c>
      <c r="G1024" t="s">
        <v>13</v>
      </c>
      <c r="H1024" s="1" t="s">
        <v>34</v>
      </c>
    </row>
    <row r="1025" spans="1:19">
      <c r="A1025" t="s">
        <v>612</v>
      </c>
      <c r="B1025" t="s">
        <v>960</v>
      </c>
      <c r="C1025" t="s">
        <v>795</v>
      </c>
      <c r="D1025" t="str">
        <f>MID(Tabla3[[#This Row],[NUMERO DE SERIE]],10,8)</f>
        <v>75037904</v>
      </c>
      <c r="E1025" t="s">
        <v>1016</v>
      </c>
      <c r="F1025">
        <v>2007</v>
      </c>
      <c r="G1025" t="s">
        <v>13</v>
      </c>
      <c r="H1025" s="1" t="s">
        <v>34</v>
      </c>
    </row>
    <row r="1026" spans="1:19">
      <c r="A1026" t="s">
        <v>612</v>
      </c>
      <c r="B1026" t="s">
        <v>960</v>
      </c>
      <c r="C1026" t="s">
        <v>785</v>
      </c>
      <c r="D1026" t="str">
        <f>MID(Tabla3[[#This Row],[NUMERO DE SERIE]],10,8)</f>
        <v>75068801</v>
      </c>
      <c r="E1026" t="s">
        <v>1016</v>
      </c>
      <c r="F1026">
        <v>2007</v>
      </c>
      <c r="G1026" t="s">
        <v>13</v>
      </c>
      <c r="H1026" s="1" t="s">
        <v>34</v>
      </c>
    </row>
    <row r="1027" spans="1:19">
      <c r="A1027" t="s">
        <v>612</v>
      </c>
      <c r="B1027" t="s">
        <v>960</v>
      </c>
      <c r="C1027" t="s">
        <v>1055</v>
      </c>
      <c r="D1027" t="str">
        <f>MID(Tabla3[[#This Row],[NUMERO DE SERIE]],10,8)</f>
        <v>75047953</v>
      </c>
      <c r="E1027" t="s">
        <v>1016</v>
      </c>
      <c r="F1027">
        <v>2007</v>
      </c>
      <c r="G1027" t="s">
        <v>13</v>
      </c>
      <c r="H1027" s="1" t="s">
        <v>9</v>
      </c>
      <c r="I1027" s="13" t="s">
        <v>98</v>
      </c>
      <c r="J1027" s="1" t="s">
        <v>612</v>
      </c>
      <c r="K1027" s="13">
        <v>2022</v>
      </c>
      <c r="L1027" s="1" t="s">
        <v>72</v>
      </c>
      <c r="M1027" s="15">
        <v>44925</v>
      </c>
      <c r="N1027" t="s">
        <v>14</v>
      </c>
      <c r="Q1027" t="s">
        <v>20</v>
      </c>
      <c r="R1027" t="s">
        <v>64</v>
      </c>
      <c r="S1027" t="s">
        <v>1040</v>
      </c>
    </row>
    <row r="1028" spans="1:19">
      <c r="A1028" t="s">
        <v>1056</v>
      </c>
      <c r="B1028" t="s">
        <v>1057</v>
      </c>
      <c r="C1028" t="s">
        <v>1058</v>
      </c>
      <c r="D1028" t="str">
        <f>MID(Tabla3[[#This Row],[NUMERO DE SERIE]],10,8)</f>
        <v>KM241651</v>
      </c>
      <c r="E1028" t="s">
        <v>371</v>
      </c>
      <c r="F1028">
        <v>2019</v>
      </c>
      <c r="G1028" t="s">
        <v>13</v>
      </c>
      <c r="H1028" s="1" t="s">
        <v>9</v>
      </c>
      <c r="I1028" s="13" t="s">
        <v>98</v>
      </c>
      <c r="J1028" s="1" t="s">
        <v>1056</v>
      </c>
      <c r="K1028" s="13">
        <v>2022</v>
      </c>
      <c r="L1028" s="1" t="s">
        <v>74</v>
      </c>
      <c r="M1028" s="15">
        <v>44956</v>
      </c>
      <c r="Q1028" t="s">
        <v>15</v>
      </c>
      <c r="R1028" t="s">
        <v>60</v>
      </c>
      <c r="S1028" t="s">
        <v>1059</v>
      </c>
    </row>
    <row r="1029" spans="1:19">
      <c r="A1029" t="s">
        <v>1056</v>
      </c>
      <c r="B1029" t="s">
        <v>1057</v>
      </c>
      <c r="C1029" t="s">
        <v>1060</v>
      </c>
      <c r="D1029" t="str">
        <f>MID(Tabla3[[#This Row],[NUMERO DE SERIE]],10,8)</f>
        <v>KM261721</v>
      </c>
      <c r="E1029" t="s">
        <v>371</v>
      </c>
      <c r="F1029">
        <v>2019</v>
      </c>
      <c r="G1029" t="s">
        <v>13</v>
      </c>
      <c r="H1029" s="1" t="s">
        <v>17</v>
      </c>
      <c r="I1029" s="13" t="s">
        <v>98</v>
      </c>
      <c r="J1029" s="1" t="s">
        <v>1056</v>
      </c>
      <c r="K1029" s="13">
        <v>2022</v>
      </c>
      <c r="L1029" s="1" t="s">
        <v>73</v>
      </c>
      <c r="M1029" s="15">
        <v>44956</v>
      </c>
      <c r="N1029" t="s">
        <v>10</v>
      </c>
      <c r="Q1029" t="s">
        <v>11</v>
      </c>
      <c r="R1029" t="s">
        <v>40</v>
      </c>
      <c r="S1029" t="s">
        <v>677</v>
      </c>
    </row>
    <row r="1030" spans="1:19">
      <c r="A1030" t="s">
        <v>1056</v>
      </c>
      <c r="B1030" t="s">
        <v>1057</v>
      </c>
      <c r="C1030" t="s">
        <v>1061</v>
      </c>
      <c r="D1030" t="str">
        <f>MID(Tabla3[[#This Row],[NUMERO DE SERIE]],10,8)</f>
        <v>KM220219</v>
      </c>
      <c r="E1030" t="s">
        <v>371</v>
      </c>
      <c r="F1030">
        <v>2019</v>
      </c>
      <c r="G1030" t="s">
        <v>13</v>
      </c>
      <c r="H1030" s="1" t="s">
        <v>9</v>
      </c>
      <c r="I1030" s="13" t="s">
        <v>98</v>
      </c>
      <c r="J1030" s="1" t="s">
        <v>1056</v>
      </c>
      <c r="K1030" s="13">
        <v>2022</v>
      </c>
      <c r="L1030" s="1" t="s">
        <v>72</v>
      </c>
      <c r="M1030" s="15">
        <v>44956</v>
      </c>
      <c r="N1030" t="s">
        <v>14</v>
      </c>
      <c r="Q1030" t="s">
        <v>20</v>
      </c>
      <c r="R1030" t="s">
        <v>16</v>
      </c>
      <c r="S1030" t="s">
        <v>1062</v>
      </c>
    </row>
    <row r="1031" spans="1:19">
      <c r="A1031" t="s">
        <v>1056</v>
      </c>
      <c r="B1031" t="s">
        <v>1057</v>
      </c>
      <c r="C1031" t="s">
        <v>1063</v>
      </c>
      <c r="D1031" t="str">
        <f>MID(Tabla3[[#This Row],[NUMERO DE SERIE]],10,8)</f>
        <v>KM209986</v>
      </c>
      <c r="E1031" t="s">
        <v>371</v>
      </c>
      <c r="F1031">
        <v>2019</v>
      </c>
      <c r="G1031" t="s">
        <v>9</v>
      </c>
      <c r="H1031" s="1" t="s">
        <v>17</v>
      </c>
      <c r="I1031" s="13" t="s">
        <v>98</v>
      </c>
      <c r="J1031" s="1" t="s">
        <v>1056</v>
      </c>
      <c r="K1031" s="13">
        <v>2022</v>
      </c>
      <c r="L1031" s="1" t="s">
        <v>75</v>
      </c>
      <c r="M1031" s="59">
        <v>44937</v>
      </c>
      <c r="Q1031" t="s">
        <v>25</v>
      </c>
      <c r="R1031" t="s">
        <v>62</v>
      </c>
      <c r="S1031" t="s">
        <v>1064</v>
      </c>
    </row>
    <row r="1032" spans="1:19">
      <c r="A1032" t="s">
        <v>1056</v>
      </c>
      <c r="B1032" t="s">
        <v>1057</v>
      </c>
      <c r="C1032" t="s">
        <v>1065</v>
      </c>
      <c r="D1032" t="str">
        <f>MID(Tabla3[[#This Row],[NUMERO DE SERIE]],10,8)</f>
        <v>KM092079</v>
      </c>
      <c r="E1032" t="s">
        <v>371</v>
      </c>
      <c r="F1032">
        <v>2019</v>
      </c>
      <c r="G1032" t="s">
        <v>13</v>
      </c>
      <c r="H1032" s="1" t="s">
        <v>9</v>
      </c>
      <c r="I1032" s="13" t="s">
        <v>98</v>
      </c>
      <c r="J1032" s="1" t="s">
        <v>1056</v>
      </c>
      <c r="K1032" s="13">
        <v>2022</v>
      </c>
      <c r="L1032" s="1" t="s">
        <v>74</v>
      </c>
      <c r="M1032" s="15">
        <v>44956</v>
      </c>
      <c r="Q1032" t="s">
        <v>11</v>
      </c>
      <c r="R1032" t="s">
        <v>40</v>
      </c>
      <c r="S1032" t="s">
        <v>142</v>
      </c>
    </row>
    <row r="1033" spans="1:19">
      <c r="A1033" t="s">
        <v>1056</v>
      </c>
      <c r="B1033" t="s">
        <v>1057</v>
      </c>
      <c r="C1033" t="s">
        <v>1066</v>
      </c>
      <c r="D1033" t="str">
        <f>MID(Tabla3[[#This Row],[NUMERO DE SERIE]],10,8)</f>
        <v>KM084436</v>
      </c>
      <c r="E1033" t="s">
        <v>371</v>
      </c>
      <c r="F1033">
        <v>2019</v>
      </c>
      <c r="G1033" t="s">
        <v>13</v>
      </c>
      <c r="H1033" s="1" t="s">
        <v>9</v>
      </c>
      <c r="I1033" s="14">
        <v>44494</v>
      </c>
      <c r="J1033" s="1" t="s">
        <v>1056</v>
      </c>
      <c r="K1033" s="13">
        <v>2022</v>
      </c>
      <c r="L1033" s="1" t="s">
        <v>73</v>
      </c>
      <c r="M1033" s="15">
        <v>44956</v>
      </c>
      <c r="N1033" t="s">
        <v>10</v>
      </c>
      <c r="Q1033" t="s">
        <v>11</v>
      </c>
      <c r="R1033" t="s">
        <v>40</v>
      </c>
      <c r="S1033" t="s">
        <v>677</v>
      </c>
    </row>
    <row r="1034" spans="1:19">
      <c r="A1034" t="s">
        <v>1056</v>
      </c>
      <c r="B1034" t="s">
        <v>1057</v>
      </c>
      <c r="C1034" t="s">
        <v>1067</v>
      </c>
      <c r="D1034" t="str">
        <f>MID(Tabla3[[#This Row],[NUMERO DE SERIE]],10,8)</f>
        <v>KM091047</v>
      </c>
      <c r="E1034" t="s">
        <v>371</v>
      </c>
      <c r="F1034">
        <v>2019</v>
      </c>
      <c r="G1034" t="s">
        <v>13</v>
      </c>
      <c r="H1034" s="1" t="s">
        <v>9</v>
      </c>
      <c r="I1034" s="14">
        <v>44246</v>
      </c>
      <c r="J1034" s="1" t="s">
        <v>1056</v>
      </c>
      <c r="K1034" s="13">
        <v>2022</v>
      </c>
      <c r="L1034" s="1" t="s">
        <v>72</v>
      </c>
      <c r="M1034" s="15">
        <v>44956</v>
      </c>
      <c r="N1034" t="s">
        <v>10</v>
      </c>
      <c r="Q1034" t="s">
        <v>11</v>
      </c>
      <c r="R1034" t="s">
        <v>38</v>
      </c>
      <c r="S1034" t="s">
        <v>1068</v>
      </c>
    </row>
    <row r="1035" spans="1:19">
      <c r="A1035" t="s">
        <v>1056</v>
      </c>
      <c r="B1035" t="s">
        <v>1057</v>
      </c>
      <c r="C1035" t="s">
        <v>1069</v>
      </c>
      <c r="D1035" t="str">
        <f>MID(Tabla3[[#This Row],[NUMERO DE SERIE]],10,8)</f>
        <v>KM214888</v>
      </c>
      <c r="E1035" t="s">
        <v>371</v>
      </c>
      <c r="F1035">
        <v>2019</v>
      </c>
      <c r="G1035" t="s">
        <v>13</v>
      </c>
      <c r="H1035" s="1" t="s">
        <v>9</v>
      </c>
      <c r="I1035" s="13" t="s">
        <v>98</v>
      </c>
      <c r="J1035" s="1" t="s">
        <v>1056</v>
      </c>
      <c r="K1035" s="13">
        <v>2022</v>
      </c>
      <c r="L1035" s="1" t="s">
        <v>75</v>
      </c>
      <c r="M1035" s="59">
        <v>44937</v>
      </c>
      <c r="Q1035" t="s">
        <v>20</v>
      </c>
      <c r="R1035" t="s">
        <v>16</v>
      </c>
      <c r="S1035" t="s">
        <v>1070</v>
      </c>
    </row>
    <row r="1036" spans="1:19">
      <c r="A1036" t="s">
        <v>1056</v>
      </c>
      <c r="B1036" t="s">
        <v>1057</v>
      </c>
      <c r="C1036" t="s">
        <v>1071</v>
      </c>
      <c r="D1036" t="str">
        <f>MID(Tabla3[[#This Row],[NUMERO DE SERIE]],10,8)</f>
        <v>KM265184</v>
      </c>
      <c r="E1036" t="s">
        <v>371</v>
      </c>
      <c r="F1036">
        <v>2019</v>
      </c>
      <c r="G1036" t="s">
        <v>13</v>
      </c>
      <c r="H1036" s="1" t="s">
        <v>9</v>
      </c>
      <c r="I1036" s="14">
        <v>43929</v>
      </c>
      <c r="J1036" s="1" t="s">
        <v>1056</v>
      </c>
      <c r="K1036" s="13">
        <v>2022</v>
      </c>
      <c r="L1036" s="1" t="s">
        <v>74</v>
      </c>
      <c r="M1036" s="15">
        <v>44956</v>
      </c>
      <c r="Q1036" t="s">
        <v>11</v>
      </c>
      <c r="R1036" t="s">
        <v>40</v>
      </c>
      <c r="S1036" t="s">
        <v>142</v>
      </c>
    </row>
    <row r="1037" spans="1:19">
      <c r="A1037" t="s">
        <v>1056</v>
      </c>
      <c r="B1037" t="s">
        <v>1057</v>
      </c>
      <c r="C1037" t="s">
        <v>1072</v>
      </c>
      <c r="D1037" t="str">
        <f>MID(Tabla3[[#This Row],[NUMERO DE SERIE]],10,8)</f>
        <v>KM205004</v>
      </c>
      <c r="E1037" t="s">
        <v>371</v>
      </c>
      <c r="F1037">
        <v>2019</v>
      </c>
      <c r="G1037" t="s">
        <v>13</v>
      </c>
      <c r="H1037" s="1" t="s">
        <v>9</v>
      </c>
      <c r="I1037" s="13" t="s">
        <v>98</v>
      </c>
      <c r="J1037" s="1" t="s">
        <v>1056</v>
      </c>
      <c r="K1037" s="13">
        <v>2022</v>
      </c>
      <c r="L1037" s="1" t="s">
        <v>73</v>
      </c>
      <c r="M1037" s="15">
        <v>44956</v>
      </c>
      <c r="N1037" t="s">
        <v>10</v>
      </c>
      <c r="Q1037" t="s">
        <v>11</v>
      </c>
      <c r="R1037" t="s">
        <v>40</v>
      </c>
      <c r="S1037" t="s">
        <v>677</v>
      </c>
    </row>
    <row r="1038" spans="1:19">
      <c r="A1038" t="s">
        <v>1056</v>
      </c>
      <c r="B1038" t="s">
        <v>1057</v>
      </c>
      <c r="C1038" t="s">
        <v>1073</v>
      </c>
      <c r="D1038" t="str">
        <f>MID(Tabla3[[#This Row],[NUMERO DE SERIE]],10,8)</f>
        <v>KM083542</v>
      </c>
      <c r="E1038" t="s">
        <v>371</v>
      </c>
      <c r="F1038">
        <v>2019</v>
      </c>
      <c r="G1038" t="s">
        <v>13</v>
      </c>
      <c r="H1038" s="1" t="s">
        <v>9</v>
      </c>
      <c r="I1038" s="13" t="s">
        <v>98</v>
      </c>
      <c r="J1038" s="1" t="s">
        <v>1056</v>
      </c>
      <c r="K1038" s="13">
        <v>2022</v>
      </c>
      <c r="L1038" s="1" t="s">
        <v>72</v>
      </c>
      <c r="M1038" s="15">
        <v>44956</v>
      </c>
      <c r="N1038" t="s">
        <v>14</v>
      </c>
      <c r="Q1038" t="s">
        <v>20</v>
      </c>
      <c r="R1038" t="s">
        <v>16</v>
      </c>
      <c r="S1038" t="s">
        <v>1074</v>
      </c>
    </row>
    <row r="1039" spans="1:19">
      <c r="A1039" t="s">
        <v>1056</v>
      </c>
      <c r="B1039" t="s">
        <v>1057</v>
      </c>
      <c r="C1039" t="s">
        <v>1075</v>
      </c>
      <c r="D1039" t="str">
        <f>MID(Tabla3[[#This Row],[NUMERO DE SERIE]],10,8)</f>
        <v>KM191416</v>
      </c>
      <c r="E1039" t="s">
        <v>371</v>
      </c>
      <c r="F1039">
        <v>2019</v>
      </c>
      <c r="G1039" t="s">
        <v>13</v>
      </c>
      <c r="H1039" s="1" t="s">
        <v>9</v>
      </c>
      <c r="I1039" s="14">
        <v>43643</v>
      </c>
      <c r="J1039" s="1" t="s">
        <v>1056</v>
      </c>
      <c r="K1039" s="13">
        <v>2022</v>
      </c>
      <c r="L1039" s="1" t="s">
        <v>75</v>
      </c>
      <c r="M1039" s="59">
        <v>44937</v>
      </c>
      <c r="Q1039" t="s">
        <v>20</v>
      </c>
      <c r="R1039" t="s">
        <v>16</v>
      </c>
      <c r="S1039" t="s">
        <v>1070</v>
      </c>
    </row>
    <row r="1040" spans="1:19">
      <c r="A1040" t="s">
        <v>1056</v>
      </c>
      <c r="B1040" t="s">
        <v>1057</v>
      </c>
      <c r="C1040" t="s">
        <v>1076</v>
      </c>
      <c r="D1040" t="str">
        <f>MID(Tabla3[[#This Row],[NUMERO DE SERIE]],10,8)</f>
        <v>KM081525</v>
      </c>
      <c r="E1040" t="s">
        <v>371</v>
      </c>
      <c r="F1040">
        <v>2019</v>
      </c>
      <c r="G1040" t="s">
        <v>13</v>
      </c>
      <c r="H1040" s="1" t="s">
        <v>9</v>
      </c>
      <c r="I1040" s="13" t="s">
        <v>98</v>
      </c>
      <c r="J1040" s="1" t="s">
        <v>1056</v>
      </c>
      <c r="K1040" s="13">
        <v>2022</v>
      </c>
      <c r="L1040" s="1" t="s">
        <v>74</v>
      </c>
      <c r="M1040" s="15">
        <v>44956</v>
      </c>
      <c r="Q1040" t="s">
        <v>11</v>
      </c>
      <c r="R1040" t="s">
        <v>40</v>
      </c>
      <c r="S1040" t="s">
        <v>142</v>
      </c>
    </row>
    <row r="1041" spans="1:19">
      <c r="A1041" t="s">
        <v>1056</v>
      </c>
      <c r="B1041" t="s">
        <v>1057</v>
      </c>
      <c r="C1041" t="s">
        <v>1077</v>
      </c>
      <c r="D1041" t="str">
        <f>MID(Tabla3[[#This Row],[NUMERO DE SERIE]],10,8)</f>
        <v>KM091604</v>
      </c>
      <c r="E1041" t="s">
        <v>371</v>
      </c>
      <c r="F1041">
        <v>2019</v>
      </c>
      <c r="G1041" t="s">
        <v>13</v>
      </c>
      <c r="H1041" s="1" t="s">
        <v>9</v>
      </c>
      <c r="I1041" s="13" t="s">
        <v>98</v>
      </c>
      <c r="J1041" s="1" t="s">
        <v>1056</v>
      </c>
      <c r="K1041" s="13">
        <v>2022</v>
      </c>
      <c r="L1041" s="1" t="s">
        <v>73</v>
      </c>
      <c r="M1041" s="15">
        <v>44956</v>
      </c>
      <c r="N1041" t="s">
        <v>10</v>
      </c>
      <c r="Q1041" t="s">
        <v>11</v>
      </c>
      <c r="R1041" t="s">
        <v>40</v>
      </c>
      <c r="S1041" t="s">
        <v>1078</v>
      </c>
    </row>
    <row r="1042" spans="1:19">
      <c r="A1042" t="s">
        <v>1056</v>
      </c>
      <c r="B1042" t="s">
        <v>1057</v>
      </c>
      <c r="C1042" t="s">
        <v>1079</v>
      </c>
      <c r="D1042" t="str">
        <f>MID(Tabla3[[#This Row],[NUMERO DE SERIE]],10,8)</f>
        <v>KM081702</v>
      </c>
      <c r="E1042" t="s">
        <v>371</v>
      </c>
      <c r="F1042">
        <v>2019</v>
      </c>
      <c r="G1042" t="s">
        <v>13</v>
      </c>
      <c r="H1042" s="1" t="s">
        <v>9</v>
      </c>
      <c r="I1042" s="14">
        <v>43644</v>
      </c>
      <c r="J1042" s="1" t="s">
        <v>1056</v>
      </c>
      <c r="K1042" s="13">
        <v>2022</v>
      </c>
      <c r="L1042" s="1" t="s">
        <v>72</v>
      </c>
      <c r="M1042" s="15">
        <v>44956</v>
      </c>
      <c r="N1042" t="s">
        <v>18</v>
      </c>
      <c r="Q1042" t="s">
        <v>15</v>
      </c>
      <c r="R1042" t="s">
        <v>39</v>
      </c>
      <c r="S1042" t="s">
        <v>1080</v>
      </c>
    </row>
    <row r="1043" spans="1:19">
      <c r="A1043" t="s">
        <v>612</v>
      </c>
      <c r="B1043" t="s">
        <v>1057</v>
      </c>
      <c r="C1043" t="s">
        <v>1081</v>
      </c>
      <c r="D1043" t="str">
        <f>MID(Tabla3[[#This Row],[NUMERO DE SERIE]],10,8)</f>
        <v>KM254771</v>
      </c>
      <c r="E1043" t="s">
        <v>371</v>
      </c>
      <c r="F1043">
        <v>2019</v>
      </c>
      <c r="G1043" t="s">
        <v>13</v>
      </c>
      <c r="H1043" s="1" t="s">
        <v>13</v>
      </c>
      <c r="M1043" s="15"/>
    </row>
    <row r="1044" spans="1:19" ht="29.1">
      <c r="A1044" t="s">
        <v>612</v>
      </c>
      <c r="B1044" t="s">
        <v>1057</v>
      </c>
      <c r="C1044" t="s">
        <v>1082</v>
      </c>
      <c r="D1044" t="str">
        <f>MID(Tabla3[[#This Row],[NUMERO DE SERIE]],10,8)</f>
        <v>JM057403</v>
      </c>
      <c r="E1044" t="s">
        <v>371</v>
      </c>
      <c r="F1044">
        <v>2018</v>
      </c>
      <c r="G1044" t="s">
        <v>13</v>
      </c>
      <c r="H1044" s="1" t="s">
        <v>27</v>
      </c>
      <c r="M1044" s="15"/>
    </row>
    <row r="1045" spans="1:19" ht="29.1">
      <c r="A1045" t="s">
        <v>612</v>
      </c>
      <c r="B1045" t="s">
        <v>1057</v>
      </c>
      <c r="C1045" t="s">
        <v>1083</v>
      </c>
      <c r="D1045" t="str">
        <f>MID(Tabla3[[#This Row],[NUMERO DE SERIE]],10,8)</f>
        <v>JM069718</v>
      </c>
      <c r="E1045" t="s">
        <v>371</v>
      </c>
      <c r="F1045">
        <v>2018</v>
      </c>
      <c r="G1045" t="s">
        <v>13</v>
      </c>
      <c r="H1045" s="1" t="s">
        <v>27</v>
      </c>
      <c r="M1045" s="15"/>
    </row>
    <row r="1046" spans="1:19">
      <c r="A1046" t="s">
        <v>1056</v>
      </c>
      <c r="B1046" t="s">
        <v>1057</v>
      </c>
      <c r="C1046" t="s">
        <v>1084</v>
      </c>
      <c r="D1046" t="str">
        <f>MID(Tabla3[[#This Row],[NUMERO DE SERIE]],10,8)</f>
        <v>JM124576</v>
      </c>
      <c r="E1046" t="s">
        <v>371</v>
      </c>
      <c r="F1046">
        <v>2018</v>
      </c>
      <c r="G1046" t="s">
        <v>13</v>
      </c>
      <c r="H1046" s="1" t="s">
        <v>17</v>
      </c>
      <c r="I1046" s="14">
        <v>43729</v>
      </c>
      <c r="J1046" s="1" t="s">
        <v>1056</v>
      </c>
      <c r="K1046" s="13">
        <v>2022</v>
      </c>
      <c r="L1046" s="1" t="s">
        <v>75</v>
      </c>
      <c r="M1046" s="59">
        <v>44937</v>
      </c>
      <c r="Q1046" t="s">
        <v>20</v>
      </c>
      <c r="R1046" t="s">
        <v>60</v>
      </c>
      <c r="S1046" t="s">
        <v>1085</v>
      </c>
    </row>
    <row r="1047" spans="1:19" ht="29.1">
      <c r="A1047" t="s">
        <v>612</v>
      </c>
      <c r="B1047" t="s">
        <v>1057</v>
      </c>
      <c r="C1047" t="s">
        <v>1086</v>
      </c>
      <c r="D1047" t="str">
        <f>MID(Tabla3[[#This Row],[NUMERO DE SERIE]],10,8)</f>
        <v>JM126072</v>
      </c>
      <c r="E1047" t="s">
        <v>371</v>
      </c>
      <c r="F1047">
        <v>2018</v>
      </c>
      <c r="G1047" t="s">
        <v>13</v>
      </c>
      <c r="H1047" s="1" t="s">
        <v>22</v>
      </c>
      <c r="M1047" s="15"/>
    </row>
    <row r="1048" spans="1:19">
      <c r="A1048" t="s">
        <v>1056</v>
      </c>
      <c r="B1048" t="s">
        <v>1057</v>
      </c>
      <c r="C1048" t="s">
        <v>1087</v>
      </c>
      <c r="D1048" t="str">
        <f>MID(Tabla3[[#This Row],[NUMERO DE SERIE]],10,8)</f>
        <v>JM132609</v>
      </c>
      <c r="E1048" t="s">
        <v>371</v>
      </c>
      <c r="F1048">
        <v>2018</v>
      </c>
      <c r="G1048" t="s">
        <v>13</v>
      </c>
      <c r="H1048" s="1" t="s">
        <v>9</v>
      </c>
      <c r="I1048" s="14">
        <v>43642</v>
      </c>
      <c r="J1048" s="1" t="s">
        <v>1056</v>
      </c>
      <c r="K1048" s="13">
        <v>2022</v>
      </c>
      <c r="L1048" s="1" t="s">
        <v>74</v>
      </c>
      <c r="M1048" s="15">
        <v>44956</v>
      </c>
      <c r="Q1048" t="s">
        <v>11</v>
      </c>
      <c r="R1048" t="s">
        <v>40</v>
      </c>
      <c r="S1048" t="s">
        <v>142</v>
      </c>
    </row>
    <row r="1049" spans="1:19">
      <c r="A1049" t="s">
        <v>1056</v>
      </c>
      <c r="B1049" t="s">
        <v>1057</v>
      </c>
      <c r="C1049" t="s">
        <v>1088</v>
      </c>
      <c r="D1049" t="str">
        <f>MID(Tabla3[[#This Row],[NUMERO DE SERIE]],10,8)</f>
        <v>JM066245</v>
      </c>
      <c r="E1049" t="s">
        <v>371</v>
      </c>
      <c r="F1049">
        <v>2018</v>
      </c>
      <c r="G1049" t="s">
        <v>13</v>
      </c>
      <c r="H1049" s="1" t="s">
        <v>9</v>
      </c>
      <c r="I1049" s="13" t="s">
        <v>98</v>
      </c>
      <c r="J1049" s="1" t="s">
        <v>1056</v>
      </c>
      <c r="K1049" s="13">
        <v>2022</v>
      </c>
      <c r="L1049" s="1" t="s">
        <v>73</v>
      </c>
      <c r="M1049" s="15">
        <v>44956</v>
      </c>
      <c r="N1049" t="s">
        <v>18</v>
      </c>
      <c r="Q1049" t="s">
        <v>15</v>
      </c>
      <c r="R1049" t="s">
        <v>52</v>
      </c>
      <c r="S1049" t="s">
        <v>1089</v>
      </c>
    </row>
    <row r="1050" spans="1:19">
      <c r="A1050" t="s">
        <v>1056</v>
      </c>
      <c r="B1050" t="s">
        <v>1057</v>
      </c>
      <c r="C1050" t="s">
        <v>1090</v>
      </c>
      <c r="D1050" t="str">
        <f>MID(Tabla3[[#This Row],[NUMERO DE SERIE]],10,8)</f>
        <v>JM125248</v>
      </c>
      <c r="E1050" t="s">
        <v>371</v>
      </c>
      <c r="F1050">
        <v>2018</v>
      </c>
      <c r="G1050" t="s">
        <v>13</v>
      </c>
      <c r="H1050" s="1" t="s">
        <v>9</v>
      </c>
      <c r="I1050" s="13" t="s">
        <v>98</v>
      </c>
      <c r="J1050" s="1" t="s">
        <v>1056</v>
      </c>
      <c r="K1050" s="13">
        <v>2022</v>
      </c>
      <c r="L1050" s="1" t="s">
        <v>72</v>
      </c>
      <c r="M1050" s="15">
        <v>44956</v>
      </c>
      <c r="N1050" t="s">
        <v>14</v>
      </c>
      <c r="Q1050" t="s">
        <v>20</v>
      </c>
      <c r="R1050" t="s">
        <v>46</v>
      </c>
      <c r="S1050" t="s">
        <v>1091</v>
      </c>
    </row>
    <row r="1051" spans="1:19">
      <c r="A1051" t="s">
        <v>1056</v>
      </c>
      <c r="B1051" t="s">
        <v>1057</v>
      </c>
      <c r="C1051" t="s">
        <v>1092</v>
      </c>
      <c r="D1051" t="str">
        <f>MID(Tabla3[[#This Row],[NUMERO DE SERIE]],10,8)</f>
        <v>JM125004</v>
      </c>
      <c r="E1051" t="s">
        <v>371</v>
      </c>
      <c r="F1051">
        <v>2018</v>
      </c>
      <c r="G1051" t="s">
        <v>13</v>
      </c>
      <c r="H1051" s="1" t="s">
        <v>9</v>
      </c>
      <c r="I1051" s="13" t="s">
        <v>98</v>
      </c>
      <c r="J1051" s="1" t="s">
        <v>1056</v>
      </c>
      <c r="K1051" s="13">
        <v>2022</v>
      </c>
      <c r="L1051" s="1" t="s">
        <v>75</v>
      </c>
      <c r="M1051" s="59">
        <v>44937</v>
      </c>
      <c r="Q1051" t="s">
        <v>11</v>
      </c>
      <c r="R1051" t="s">
        <v>46</v>
      </c>
      <c r="S1051" t="s">
        <v>1093</v>
      </c>
    </row>
    <row r="1052" spans="1:19">
      <c r="A1052" t="s">
        <v>1056</v>
      </c>
      <c r="B1052" t="s">
        <v>1057</v>
      </c>
      <c r="C1052" t="s">
        <v>1094</v>
      </c>
      <c r="D1052" t="str">
        <f>MID(Tabla3[[#This Row],[NUMERO DE SERIE]],10,8)</f>
        <v>JM124805</v>
      </c>
      <c r="E1052" t="s">
        <v>371</v>
      </c>
      <c r="F1052">
        <v>2018</v>
      </c>
      <c r="G1052" t="s">
        <v>13</v>
      </c>
      <c r="H1052" s="1" t="s">
        <v>9</v>
      </c>
      <c r="I1052" s="14">
        <v>43508</v>
      </c>
      <c r="J1052" s="1" t="s">
        <v>1056</v>
      </c>
      <c r="K1052" s="13">
        <v>2022</v>
      </c>
      <c r="L1052" s="1" t="s">
        <v>74</v>
      </c>
      <c r="M1052" s="15">
        <v>44956</v>
      </c>
      <c r="Q1052" t="s">
        <v>20</v>
      </c>
      <c r="R1052" t="s">
        <v>41</v>
      </c>
      <c r="S1052" t="s">
        <v>1095</v>
      </c>
    </row>
    <row r="1053" spans="1:19">
      <c r="A1053" t="s">
        <v>1056</v>
      </c>
      <c r="B1053" t="s">
        <v>1057</v>
      </c>
      <c r="C1053" t="s">
        <v>1096</v>
      </c>
      <c r="D1053" t="str">
        <f>MID(Tabla3[[#This Row],[NUMERO DE SERIE]],10,8)</f>
        <v>JM141940</v>
      </c>
      <c r="E1053" t="s">
        <v>371</v>
      </c>
      <c r="F1053">
        <v>2018</v>
      </c>
      <c r="G1053" t="s">
        <v>13</v>
      </c>
      <c r="H1053" s="1" t="s">
        <v>17</v>
      </c>
      <c r="I1053" s="14">
        <v>43755</v>
      </c>
      <c r="J1053" s="1" t="s">
        <v>1056</v>
      </c>
      <c r="K1053" s="13">
        <v>2022</v>
      </c>
      <c r="L1053" s="1" t="s">
        <v>73</v>
      </c>
      <c r="M1053" s="15">
        <v>44956</v>
      </c>
      <c r="N1053" t="s">
        <v>10</v>
      </c>
      <c r="Q1053" t="s">
        <v>11</v>
      </c>
      <c r="R1053" t="s">
        <v>40</v>
      </c>
      <c r="S1053" t="s">
        <v>123</v>
      </c>
    </row>
    <row r="1054" spans="1:19">
      <c r="A1054" t="s">
        <v>612</v>
      </c>
      <c r="B1054" t="s">
        <v>1057</v>
      </c>
      <c r="C1054" t="s">
        <v>1097</v>
      </c>
      <c r="D1054" t="str">
        <f>MID(Tabla3[[#This Row],[NUMERO DE SERIE]],10,8)</f>
        <v>JM179421</v>
      </c>
      <c r="E1054" t="s">
        <v>371</v>
      </c>
      <c r="F1054">
        <v>2018</v>
      </c>
      <c r="G1054" t="s">
        <v>13</v>
      </c>
      <c r="H1054" s="1" t="s">
        <v>34</v>
      </c>
      <c r="M1054" s="15"/>
    </row>
    <row r="1055" spans="1:19">
      <c r="A1055" t="s">
        <v>1056</v>
      </c>
      <c r="B1055" t="s">
        <v>1057</v>
      </c>
      <c r="C1055" t="s">
        <v>1098</v>
      </c>
      <c r="D1055" t="str">
        <f>MID(Tabla3[[#This Row],[NUMERO DE SERIE]],10,8)</f>
        <v>JM125447</v>
      </c>
      <c r="E1055" t="s">
        <v>371</v>
      </c>
      <c r="F1055">
        <v>2018</v>
      </c>
      <c r="G1055" t="s">
        <v>13</v>
      </c>
      <c r="H1055" s="1" t="s">
        <v>9</v>
      </c>
      <c r="I1055" s="14">
        <v>43858</v>
      </c>
      <c r="J1055" s="1" t="s">
        <v>1056</v>
      </c>
      <c r="K1055" s="13">
        <v>2022</v>
      </c>
      <c r="L1055" s="1" t="s">
        <v>72</v>
      </c>
      <c r="M1055" s="15">
        <v>44956</v>
      </c>
      <c r="N1055" t="s">
        <v>14</v>
      </c>
      <c r="Q1055" t="s">
        <v>20</v>
      </c>
      <c r="R1055" t="s">
        <v>46</v>
      </c>
      <c r="S1055" t="s">
        <v>1091</v>
      </c>
    </row>
    <row r="1056" spans="1:19">
      <c r="A1056" t="s">
        <v>1056</v>
      </c>
      <c r="B1056" t="s">
        <v>1057</v>
      </c>
      <c r="C1056" t="s">
        <v>1099</v>
      </c>
      <c r="D1056" t="str">
        <f>MID(Tabla3[[#This Row],[NUMERO DE SERIE]],10,8)</f>
        <v>JM054037</v>
      </c>
      <c r="E1056" t="s">
        <v>371</v>
      </c>
      <c r="F1056">
        <v>2018</v>
      </c>
      <c r="G1056" t="s">
        <v>13</v>
      </c>
      <c r="H1056" s="1" t="s">
        <v>9</v>
      </c>
      <c r="I1056" s="14">
        <v>43572</v>
      </c>
      <c r="J1056" s="1" t="s">
        <v>1056</v>
      </c>
      <c r="K1056" s="13">
        <v>2022</v>
      </c>
      <c r="L1056" s="1" t="s">
        <v>75</v>
      </c>
      <c r="M1056" s="59">
        <v>44937</v>
      </c>
      <c r="Q1056" t="s">
        <v>20</v>
      </c>
      <c r="R1056" t="s">
        <v>16</v>
      </c>
      <c r="S1056" t="s">
        <v>1100</v>
      </c>
    </row>
    <row r="1057" spans="1:19">
      <c r="A1057" t="s">
        <v>1056</v>
      </c>
      <c r="B1057" t="s">
        <v>1057</v>
      </c>
      <c r="C1057" t="s">
        <v>1101</v>
      </c>
      <c r="D1057" t="str">
        <f>MID(Tabla3[[#This Row],[NUMERO DE SERIE]],10,8)</f>
        <v>JM076458</v>
      </c>
      <c r="E1057" t="s">
        <v>371</v>
      </c>
      <c r="F1057">
        <v>2018</v>
      </c>
      <c r="G1057" t="s">
        <v>13</v>
      </c>
      <c r="H1057" s="1" t="s">
        <v>9</v>
      </c>
      <c r="I1057" s="13" t="s">
        <v>98</v>
      </c>
      <c r="J1057" s="1" t="s">
        <v>1056</v>
      </c>
      <c r="K1057" s="13">
        <v>2022</v>
      </c>
      <c r="L1057" s="1" t="s">
        <v>74</v>
      </c>
      <c r="M1057" s="15">
        <v>44956</v>
      </c>
      <c r="Q1057" t="s">
        <v>11</v>
      </c>
      <c r="R1057" t="s">
        <v>40</v>
      </c>
      <c r="S1057" t="s">
        <v>142</v>
      </c>
    </row>
    <row r="1058" spans="1:19">
      <c r="A1058" t="s">
        <v>612</v>
      </c>
      <c r="B1058" t="s">
        <v>1057</v>
      </c>
      <c r="C1058" t="s">
        <v>1102</v>
      </c>
      <c r="D1058" t="str">
        <f>MID(Tabla3[[#This Row],[NUMERO DE SERIE]],10,8)</f>
        <v>JM070426</v>
      </c>
      <c r="E1058" t="s">
        <v>371</v>
      </c>
      <c r="F1058">
        <v>2018</v>
      </c>
      <c r="G1058" t="s">
        <v>13</v>
      </c>
      <c r="H1058" s="1" t="s">
        <v>13</v>
      </c>
      <c r="M1058" s="15"/>
    </row>
    <row r="1059" spans="1:19">
      <c r="A1059" t="s">
        <v>1056</v>
      </c>
      <c r="B1059" t="s">
        <v>1057</v>
      </c>
      <c r="C1059" t="s">
        <v>1103</v>
      </c>
      <c r="D1059" t="str">
        <f>MID(Tabla3[[#This Row],[NUMERO DE SERIE]],10,8)</f>
        <v>JM059235</v>
      </c>
      <c r="E1059" t="s">
        <v>371</v>
      </c>
      <c r="F1059">
        <v>2018</v>
      </c>
      <c r="G1059" t="s">
        <v>13</v>
      </c>
      <c r="H1059" s="1" t="s">
        <v>9</v>
      </c>
      <c r="I1059" s="13" t="s">
        <v>98</v>
      </c>
      <c r="J1059" s="1" t="s">
        <v>1056</v>
      </c>
      <c r="K1059" s="13">
        <v>2022</v>
      </c>
      <c r="L1059" s="1" t="s">
        <v>73</v>
      </c>
      <c r="M1059" s="15">
        <v>44956</v>
      </c>
      <c r="N1059" t="s">
        <v>14</v>
      </c>
      <c r="Q1059" t="s">
        <v>20</v>
      </c>
      <c r="R1059" t="s">
        <v>46</v>
      </c>
      <c r="S1059" t="s">
        <v>46</v>
      </c>
    </row>
    <row r="1060" spans="1:19">
      <c r="A1060" t="s">
        <v>1056</v>
      </c>
      <c r="B1060" t="s">
        <v>1057</v>
      </c>
      <c r="C1060" t="s">
        <v>1104</v>
      </c>
      <c r="D1060" t="str">
        <f>MID(Tabla3[[#This Row],[NUMERO DE SERIE]],10,8)</f>
        <v>JM065868</v>
      </c>
      <c r="E1060" t="s">
        <v>371</v>
      </c>
      <c r="F1060">
        <v>2018</v>
      </c>
      <c r="G1060" t="s">
        <v>13</v>
      </c>
      <c r="H1060" s="1" t="s">
        <v>9</v>
      </c>
      <c r="I1060" s="13" t="s">
        <v>98</v>
      </c>
      <c r="J1060" s="1" t="s">
        <v>1056</v>
      </c>
      <c r="K1060" s="13">
        <v>2022</v>
      </c>
      <c r="L1060" s="1" t="s">
        <v>72</v>
      </c>
      <c r="M1060" s="15">
        <v>44956</v>
      </c>
      <c r="N1060" t="s">
        <v>14</v>
      </c>
      <c r="Q1060" t="s">
        <v>20</v>
      </c>
      <c r="R1060" t="s">
        <v>46</v>
      </c>
      <c r="S1060" t="s">
        <v>1091</v>
      </c>
    </row>
    <row r="1061" spans="1:19">
      <c r="A1061" t="s">
        <v>1056</v>
      </c>
      <c r="B1061" t="s">
        <v>1057</v>
      </c>
      <c r="C1061" t="s">
        <v>1105</v>
      </c>
      <c r="D1061" t="str">
        <f>MID(Tabla3[[#This Row],[NUMERO DE SERIE]],10,8)</f>
        <v>JM061922</v>
      </c>
      <c r="E1061" t="s">
        <v>371</v>
      </c>
      <c r="F1061">
        <v>2018</v>
      </c>
      <c r="G1061" t="s">
        <v>13</v>
      </c>
      <c r="H1061" s="1" t="s">
        <v>9</v>
      </c>
      <c r="I1061" s="14">
        <v>43467</v>
      </c>
      <c r="J1061" s="1" t="s">
        <v>1056</v>
      </c>
      <c r="K1061" s="13">
        <v>2022</v>
      </c>
      <c r="L1061" s="1" t="s">
        <v>75</v>
      </c>
      <c r="M1061" s="59">
        <v>44937</v>
      </c>
      <c r="Q1061" t="s">
        <v>11</v>
      </c>
      <c r="R1061" t="s">
        <v>40</v>
      </c>
      <c r="S1061" t="s">
        <v>1106</v>
      </c>
    </row>
    <row r="1062" spans="1:19">
      <c r="A1062" t="s">
        <v>1056</v>
      </c>
      <c r="B1062" t="s">
        <v>1057</v>
      </c>
      <c r="C1062" t="s">
        <v>1107</v>
      </c>
      <c r="D1062" t="str">
        <f>MID(Tabla3[[#This Row],[NUMERO DE SERIE]],10,8)</f>
        <v>JM054621</v>
      </c>
      <c r="E1062" t="s">
        <v>371</v>
      </c>
      <c r="F1062">
        <v>2018</v>
      </c>
      <c r="G1062" t="s">
        <v>13</v>
      </c>
      <c r="H1062" s="1" t="s">
        <v>9</v>
      </c>
      <c r="I1062" s="14">
        <v>43308</v>
      </c>
      <c r="J1062" s="1" t="s">
        <v>1056</v>
      </c>
      <c r="K1062" s="13">
        <v>2022</v>
      </c>
      <c r="L1062" s="1" t="s">
        <v>74</v>
      </c>
      <c r="M1062" s="15">
        <v>44956</v>
      </c>
      <c r="Q1062" t="s">
        <v>11</v>
      </c>
      <c r="R1062" t="s">
        <v>40</v>
      </c>
      <c r="S1062" t="s">
        <v>142</v>
      </c>
    </row>
    <row r="1063" spans="1:19">
      <c r="A1063" t="s">
        <v>1056</v>
      </c>
      <c r="B1063" t="s">
        <v>1057</v>
      </c>
      <c r="C1063" t="s">
        <v>1108</v>
      </c>
      <c r="D1063" t="str">
        <f>MID(Tabla3[[#This Row],[NUMERO DE SERIE]],10,8)</f>
        <v>JM067823</v>
      </c>
      <c r="E1063" t="s">
        <v>371</v>
      </c>
      <c r="F1063">
        <v>2018</v>
      </c>
      <c r="G1063" t="s">
        <v>13</v>
      </c>
      <c r="H1063" s="1" t="s">
        <v>9</v>
      </c>
      <c r="I1063" s="14">
        <v>43670</v>
      </c>
      <c r="J1063" s="1" t="s">
        <v>1056</v>
      </c>
      <c r="K1063" s="13">
        <v>2022</v>
      </c>
      <c r="L1063" s="1" t="s">
        <v>73</v>
      </c>
      <c r="M1063" s="15">
        <v>44956</v>
      </c>
      <c r="N1063" t="s">
        <v>10</v>
      </c>
      <c r="Q1063" t="s">
        <v>11</v>
      </c>
      <c r="R1063" t="s">
        <v>40</v>
      </c>
      <c r="S1063" t="s">
        <v>677</v>
      </c>
    </row>
    <row r="1064" spans="1:19">
      <c r="A1064" t="s">
        <v>1056</v>
      </c>
      <c r="B1064" t="s">
        <v>553</v>
      </c>
      <c r="C1064" t="s">
        <v>1109</v>
      </c>
      <c r="D1064" t="str">
        <f>MID(Tabla3[[#This Row],[NUMERO DE SERIE]],10,8)</f>
        <v>BC716261</v>
      </c>
      <c r="E1064" t="s">
        <v>300</v>
      </c>
      <c r="F1064">
        <v>2011</v>
      </c>
      <c r="G1064" t="s">
        <v>13</v>
      </c>
      <c r="H1064" s="1" t="s">
        <v>17</v>
      </c>
      <c r="I1064" s="13" t="s">
        <v>98</v>
      </c>
      <c r="J1064" s="1" t="s">
        <v>1056</v>
      </c>
      <c r="K1064" s="13">
        <v>2022</v>
      </c>
      <c r="L1064" s="1" t="s">
        <v>72</v>
      </c>
      <c r="M1064" s="15">
        <v>44956</v>
      </c>
      <c r="N1064" t="s">
        <v>14</v>
      </c>
      <c r="Q1064" t="s">
        <v>20</v>
      </c>
      <c r="R1064" t="s">
        <v>60</v>
      </c>
      <c r="S1064" t="s">
        <v>1110</v>
      </c>
    </row>
    <row r="1065" spans="1:19">
      <c r="A1065" t="s">
        <v>1056</v>
      </c>
      <c r="B1065" t="s">
        <v>553</v>
      </c>
      <c r="C1065" t="s">
        <v>734</v>
      </c>
      <c r="D1065" t="str">
        <f>MID(Tabla3[[#This Row],[NUMERO DE SERIE]],10,8)</f>
        <v>AC347216</v>
      </c>
      <c r="E1065" t="s">
        <v>300</v>
      </c>
      <c r="F1065">
        <v>2010</v>
      </c>
      <c r="G1065" t="s">
        <v>13</v>
      </c>
      <c r="H1065" s="1" t="s">
        <v>34</v>
      </c>
      <c r="M1065" s="15"/>
    </row>
    <row r="1066" spans="1:19">
      <c r="A1066" t="s">
        <v>1056</v>
      </c>
      <c r="B1066" t="s">
        <v>553</v>
      </c>
      <c r="C1066" t="s">
        <v>733</v>
      </c>
      <c r="D1066" t="str">
        <f>MID(Tabla3[[#This Row],[NUMERO DE SERIE]],10,8)</f>
        <v>AC400885</v>
      </c>
      <c r="E1066" t="s">
        <v>300</v>
      </c>
      <c r="F1066">
        <v>2010</v>
      </c>
      <c r="G1066" t="s">
        <v>13</v>
      </c>
      <c r="H1066" s="1" t="s">
        <v>34</v>
      </c>
      <c r="M1066" s="15"/>
    </row>
    <row r="1067" spans="1:19">
      <c r="A1067" t="s">
        <v>1056</v>
      </c>
      <c r="B1067" t="s">
        <v>553</v>
      </c>
      <c r="C1067" t="s">
        <v>741</v>
      </c>
      <c r="D1067" t="str">
        <f>MID(Tabla3[[#This Row],[NUMERO DE SERIE]],10,8)</f>
        <v>AC211395</v>
      </c>
      <c r="E1067" t="s">
        <v>300</v>
      </c>
      <c r="F1067">
        <v>2010</v>
      </c>
      <c r="G1067" t="s">
        <v>13</v>
      </c>
      <c r="H1067" s="1" t="s">
        <v>34</v>
      </c>
      <c r="M1067" s="15"/>
    </row>
    <row r="1068" spans="1:19">
      <c r="A1068" t="s">
        <v>1056</v>
      </c>
      <c r="B1068" t="s">
        <v>553</v>
      </c>
      <c r="C1068" t="s">
        <v>743</v>
      </c>
      <c r="D1068" t="str">
        <f>MID(Tabla3[[#This Row],[NUMERO DE SERIE]],10,8)</f>
        <v>AC261748</v>
      </c>
      <c r="E1068" t="s">
        <v>300</v>
      </c>
      <c r="F1068">
        <v>2010</v>
      </c>
      <c r="G1068" t="s">
        <v>13</v>
      </c>
      <c r="H1068" s="1" t="s">
        <v>34</v>
      </c>
      <c r="M1068" s="15"/>
    </row>
    <row r="1069" spans="1:19">
      <c r="A1069" t="s">
        <v>1056</v>
      </c>
      <c r="B1069" t="s">
        <v>553</v>
      </c>
      <c r="C1069" t="s">
        <v>974</v>
      </c>
      <c r="D1069" t="str">
        <f>MID(Tabla3[[#This Row],[NUMERO DE SERIE]],10,8)</f>
        <v>AC449946</v>
      </c>
      <c r="E1069" t="s">
        <v>300</v>
      </c>
      <c r="F1069">
        <v>2010</v>
      </c>
      <c r="G1069" t="s">
        <v>13</v>
      </c>
      <c r="H1069" s="1" t="s">
        <v>34</v>
      </c>
      <c r="M1069" s="15"/>
    </row>
    <row r="1070" spans="1:19">
      <c r="A1070" t="s">
        <v>1056</v>
      </c>
      <c r="B1070" t="s">
        <v>553</v>
      </c>
      <c r="C1070" t="s">
        <v>740</v>
      </c>
      <c r="D1070" t="str">
        <f>MID(Tabla3[[#This Row],[NUMERO DE SERIE]],10,8)</f>
        <v>AC274455</v>
      </c>
      <c r="E1070" t="s">
        <v>300</v>
      </c>
      <c r="F1070">
        <v>2010</v>
      </c>
      <c r="G1070" t="s">
        <v>13</v>
      </c>
      <c r="H1070" s="1" t="s">
        <v>34</v>
      </c>
      <c r="M1070" s="15"/>
    </row>
    <row r="1071" spans="1:19">
      <c r="A1071" t="s">
        <v>1056</v>
      </c>
      <c r="B1071" t="s">
        <v>553</v>
      </c>
      <c r="C1071" t="s">
        <v>971</v>
      </c>
      <c r="D1071" t="str">
        <f>MID(Tabla3[[#This Row],[NUMERO DE SERIE]],10,8)</f>
        <v>AC401377</v>
      </c>
      <c r="E1071" t="s">
        <v>300</v>
      </c>
      <c r="F1071">
        <v>2010</v>
      </c>
      <c r="G1071" t="s">
        <v>13</v>
      </c>
      <c r="H1071" s="1" t="s">
        <v>34</v>
      </c>
      <c r="M1071" s="15"/>
    </row>
    <row r="1072" spans="1:19">
      <c r="A1072" t="s">
        <v>1056</v>
      </c>
      <c r="B1072" t="s">
        <v>553</v>
      </c>
      <c r="C1072" t="s">
        <v>744</v>
      </c>
      <c r="D1072" t="str">
        <f>MID(Tabla3[[#This Row],[NUMERO DE SERIE]],10,8)</f>
        <v>AC255921</v>
      </c>
      <c r="E1072" t="s">
        <v>300</v>
      </c>
      <c r="F1072">
        <v>2010</v>
      </c>
      <c r="G1072" t="s">
        <v>13</v>
      </c>
      <c r="H1072" s="1" t="s">
        <v>34</v>
      </c>
      <c r="M1072" s="15"/>
    </row>
    <row r="1073" spans="1:19">
      <c r="A1073" t="s">
        <v>1056</v>
      </c>
      <c r="B1073" t="s">
        <v>553</v>
      </c>
      <c r="C1073" t="s">
        <v>975</v>
      </c>
      <c r="D1073" t="str">
        <f>MID(Tabla3[[#This Row],[NUMERO DE SERIE]],10,8)</f>
        <v>AC256961</v>
      </c>
      <c r="E1073" t="s">
        <v>300</v>
      </c>
      <c r="F1073">
        <v>2010</v>
      </c>
      <c r="G1073" t="s">
        <v>13</v>
      </c>
      <c r="H1073" s="1" t="s">
        <v>9</v>
      </c>
      <c r="I1073" s="13" t="s">
        <v>98</v>
      </c>
      <c r="J1073" s="1" t="s">
        <v>1056</v>
      </c>
      <c r="K1073" s="13">
        <v>2022</v>
      </c>
      <c r="L1073" s="1" t="s">
        <v>75</v>
      </c>
      <c r="M1073" s="59">
        <v>44937</v>
      </c>
      <c r="Q1073" t="s">
        <v>11</v>
      </c>
      <c r="R1073" t="s">
        <v>39</v>
      </c>
      <c r="S1073" t="s">
        <v>1111</v>
      </c>
    </row>
    <row r="1074" spans="1:19">
      <c r="A1074" t="s">
        <v>1056</v>
      </c>
      <c r="B1074" t="s">
        <v>553</v>
      </c>
      <c r="C1074" t="s">
        <v>977</v>
      </c>
      <c r="D1074" t="str">
        <f>MID(Tabla3[[#This Row],[NUMERO DE SERIE]],10,8)</f>
        <v>AC035721</v>
      </c>
      <c r="E1074" t="s">
        <v>300</v>
      </c>
      <c r="F1074">
        <v>2010</v>
      </c>
      <c r="G1074" t="s">
        <v>13</v>
      </c>
      <c r="H1074" s="1" t="s">
        <v>34</v>
      </c>
      <c r="M1074" s="15"/>
    </row>
    <row r="1075" spans="1:19">
      <c r="A1075" t="s">
        <v>1056</v>
      </c>
      <c r="B1075" t="s">
        <v>553</v>
      </c>
      <c r="C1075" t="s">
        <v>973</v>
      </c>
      <c r="D1075" t="str">
        <f>MID(Tabla3[[#This Row],[NUMERO DE SERIE]],10,8)</f>
        <v>AC343174</v>
      </c>
      <c r="E1075" t="s">
        <v>300</v>
      </c>
      <c r="F1075">
        <v>2010</v>
      </c>
      <c r="G1075" t="s">
        <v>13</v>
      </c>
      <c r="H1075" s="1" t="s">
        <v>9</v>
      </c>
      <c r="I1075" s="13" t="s">
        <v>98</v>
      </c>
      <c r="J1075" s="1" t="s">
        <v>1056</v>
      </c>
      <c r="K1075" s="13">
        <v>2022</v>
      </c>
      <c r="L1075" s="1" t="s">
        <v>74</v>
      </c>
      <c r="M1075" s="15">
        <v>44956</v>
      </c>
      <c r="Q1075" t="s">
        <v>20</v>
      </c>
      <c r="R1075" t="s">
        <v>41</v>
      </c>
      <c r="S1075" t="s">
        <v>177</v>
      </c>
    </row>
    <row r="1076" spans="1:19">
      <c r="A1076" t="s">
        <v>1056</v>
      </c>
      <c r="B1076" t="s">
        <v>553</v>
      </c>
      <c r="C1076" t="s">
        <v>739</v>
      </c>
      <c r="D1076" t="str">
        <f>MID(Tabla3[[#This Row],[NUMERO DE SERIE]],10,8)</f>
        <v>AC209818</v>
      </c>
      <c r="E1076" t="s">
        <v>300</v>
      </c>
      <c r="F1076">
        <v>2010</v>
      </c>
      <c r="G1076" t="s">
        <v>13</v>
      </c>
      <c r="H1076" s="1" t="s">
        <v>34</v>
      </c>
      <c r="M1076" s="15"/>
    </row>
    <row r="1077" spans="1:19">
      <c r="A1077" t="s">
        <v>1056</v>
      </c>
      <c r="B1077" t="s">
        <v>553</v>
      </c>
      <c r="C1077" t="s">
        <v>737</v>
      </c>
      <c r="D1077" t="str">
        <f>MID(Tabla3[[#This Row],[NUMERO DE SERIE]],10,8)</f>
        <v>AC231006</v>
      </c>
      <c r="E1077" t="s">
        <v>300</v>
      </c>
      <c r="F1077">
        <v>2010</v>
      </c>
      <c r="G1077" t="s">
        <v>13</v>
      </c>
      <c r="H1077" s="1" t="s">
        <v>34</v>
      </c>
      <c r="M1077" s="15"/>
    </row>
    <row r="1078" spans="1:19">
      <c r="A1078" t="s">
        <v>1056</v>
      </c>
      <c r="B1078" t="s">
        <v>553</v>
      </c>
      <c r="C1078" t="s">
        <v>961</v>
      </c>
      <c r="D1078" t="str">
        <f>MID(Tabla3[[#This Row],[NUMERO DE SERIE]],10,8)</f>
        <v>AC044591</v>
      </c>
      <c r="E1078" t="s">
        <v>300</v>
      </c>
      <c r="F1078">
        <v>2010</v>
      </c>
      <c r="G1078" t="s">
        <v>13</v>
      </c>
      <c r="H1078" s="1" t="s">
        <v>9</v>
      </c>
      <c r="I1078" s="13" t="s">
        <v>98</v>
      </c>
      <c r="J1078" s="1" t="s">
        <v>1056</v>
      </c>
      <c r="K1078" s="13">
        <v>2022</v>
      </c>
      <c r="L1078" s="1" t="s">
        <v>73</v>
      </c>
      <c r="M1078" s="15">
        <v>44957</v>
      </c>
      <c r="N1078" t="s">
        <v>10</v>
      </c>
      <c r="Q1078" t="s">
        <v>11</v>
      </c>
      <c r="R1078" t="s">
        <v>40</v>
      </c>
      <c r="S1078" t="s">
        <v>677</v>
      </c>
    </row>
    <row r="1079" spans="1:19">
      <c r="A1079" t="s">
        <v>1056</v>
      </c>
      <c r="B1079" t="s">
        <v>553</v>
      </c>
      <c r="C1079" t="s">
        <v>1112</v>
      </c>
      <c r="D1079" t="str">
        <f>MID(Tabla3[[#This Row],[NUMERO DE SERIE]],10,8)</f>
        <v>AC486029</v>
      </c>
      <c r="E1079" t="s">
        <v>300</v>
      </c>
      <c r="F1079">
        <v>2010</v>
      </c>
      <c r="G1079" t="s">
        <v>13</v>
      </c>
      <c r="H1079" s="1" t="s">
        <v>34</v>
      </c>
      <c r="M1079" s="15"/>
    </row>
    <row r="1080" spans="1:19">
      <c r="A1080" t="s">
        <v>1056</v>
      </c>
      <c r="B1080" t="s">
        <v>553</v>
      </c>
      <c r="C1080" t="s">
        <v>1113</v>
      </c>
      <c r="D1080" t="str">
        <f>MID(Tabla3[[#This Row],[NUMERO DE SERIE]],10,8)</f>
        <v>AC235183</v>
      </c>
      <c r="E1080" t="s">
        <v>300</v>
      </c>
      <c r="F1080">
        <v>2010</v>
      </c>
      <c r="G1080" t="s">
        <v>13</v>
      </c>
      <c r="H1080" s="1" t="s">
        <v>34</v>
      </c>
      <c r="M1080" s="15"/>
    </row>
    <row r="1081" spans="1:19">
      <c r="A1081" t="s">
        <v>1056</v>
      </c>
      <c r="B1081" t="s">
        <v>553</v>
      </c>
      <c r="C1081" t="s">
        <v>745</v>
      </c>
      <c r="D1081" t="str">
        <f>MID(Tabla3[[#This Row],[NUMERO DE SERIE]],10,8)</f>
        <v>AC403042</v>
      </c>
      <c r="E1081" t="s">
        <v>300</v>
      </c>
      <c r="F1081">
        <v>2010</v>
      </c>
      <c r="G1081" t="s">
        <v>13</v>
      </c>
      <c r="H1081" s="1" t="s">
        <v>34</v>
      </c>
      <c r="M1081" s="15"/>
    </row>
    <row r="1082" spans="1:19">
      <c r="A1082" t="s">
        <v>1056</v>
      </c>
      <c r="B1082" t="s">
        <v>553</v>
      </c>
      <c r="C1082" t="s">
        <v>735</v>
      </c>
      <c r="D1082" t="str">
        <f>MID(Tabla3[[#This Row],[NUMERO DE SERIE]],10,8)</f>
        <v>AC324270</v>
      </c>
      <c r="E1082" t="s">
        <v>300</v>
      </c>
      <c r="F1082">
        <v>2010</v>
      </c>
      <c r="G1082" t="s">
        <v>13</v>
      </c>
      <c r="H1082" s="1" t="s">
        <v>34</v>
      </c>
      <c r="M1082" s="15"/>
    </row>
    <row r="1083" spans="1:19">
      <c r="A1083" t="s">
        <v>1056</v>
      </c>
      <c r="B1083" t="s">
        <v>553</v>
      </c>
      <c r="C1083" t="s">
        <v>963</v>
      </c>
      <c r="D1083" t="str">
        <f>MID(Tabla3[[#This Row],[NUMERO DE SERIE]],10,8)</f>
        <v>AC336070</v>
      </c>
      <c r="E1083" t="s">
        <v>300</v>
      </c>
      <c r="F1083">
        <v>2010</v>
      </c>
      <c r="G1083" t="s">
        <v>13</v>
      </c>
      <c r="H1083" s="1" t="s">
        <v>9</v>
      </c>
      <c r="I1083" s="13" t="s">
        <v>98</v>
      </c>
      <c r="J1083" s="1" t="s">
        <v>1056</v>
      </c>
      <c r="K1083" s="13">
        <v>2022</v>
      </c>
      <c r="L1083" s="1" t="s">
        <v>72</v>
      </c>
      <c r="M1083" s="15">
        <v>44956</v>
      </c>
      <c r="N1083" t="s">
        <v>14</v>
      </c>
      <c r="Q1083" t="s">
        <v>20</v>
      </c>
      <c r="R1083" t="s">
        <v>16</v>
      </c>
      <c r="S1083" t="s">
        <v>1114</v>
      </c>
    </row>
    <row r="1084" spans="1:19">
      <c r="A1084" t="s">
        <v>1056</v>
      </c>
      <c r="B1084" t="s">
        <v>553</v>
      </c>
      <c r="C1084" t="s">
        <v>965</v>
      </c>
      <c r="D1084" t="str">
        <f>MID(Tabla3[[#This Row],[NUMERO DE SERIE]],10,8)</f>
        <v>AC346084</v>
      </c>
      <c r="E1084" t="s">
        <v>300</v>
      </c>
      <c r="F1084">
        <v>2010</v>
      </c>
      <c r="G1084" t="s">
        <v>13</v>
      </c>
      <c r="H1084" s="1" t="s">
        <v>9</v>
      </c>
      <c r="I1084" s="13" t="s">
        <v>98</v>
      </c>
      <c r="J1084" s="1" t="s">
        <v>1056</v>
      </c>
      <c r="K1084" s="13">
        <v>2022</v>
      </c>
      <c r="L1084" s="1" t="s">
        <v>75</v>
      </c>
      <c r="M1084" s="59">
        <v>44937</v>
      </c>
      <c r="Q1084" t="s">
        <v>11</v>
      </c>
      <c r="R1084" t="s">
        <v>40</v>
      </c>
      <c r="S1084" t="s">
        <v>1115</v>
      </c>
    </row>
    <row r="1085" spans="1:19">
      <c r="A1085" t="s">
        <v>1056</v>
      </c>
      <c r="B1085" t="s">
        <v>553</v>
      </c>
      <c r="C1085" t="s">
        <v>1116</v>
      </c>
      <c r="D1085" t="str">
        <f>MID(Tabla3[[#This Row],[NUMERO DE SERIE]],10,8)</f>
        <v>AC354299</v>
      </c>
      <c r="E1085" t="s">
        <v>300</v>
      </c>
      <c r="F1085">
        <v>2010</v>
      </c>
      <c r="G1085" t="s">
        <v>13</v>
      </c>
      <c r="H1085" s="1" t="s">
        <v>9</v>
      </c>
      <c r="I1085" s="13" t="s">
        <v>98</v>
      </c>
      <c r="J1085" s="1" t="s">
        <v>1056</v>
      </c>
      <c r="K1085" s="13">
        <v>2022</v>
      </c>
      <c r="L1085" s="1" t="s">
        <v>74</v>
      </c>
      <c r="M1085" s="15">
        <v>44957</v>
      </c>
      <c r="Q1085" t="s">
        <v>11</v>
      </c>
      <c r="R1085" t="s">
        <v>40</v>
      </c>
      <c r="S1085" t="s">
        <v>142</v>
      </c>
    </row>
    <row r="1086" spans="1:19">
      <c r="A1086" t="s">
        <v>1056</v>
      </c>
      <c r="B1086" t="s">
        <v>553</v>
      </c>
      <c r="C1086" t="s">
        <v>1117</v>
      </c>
      <c r="D1086" t="str">
        <f>MID(Tabla3[[#This Row],[NUMERO DE SERIE]],10,8)</f>
        <v>AC343354</v>
      </c>
      <c r="E1086" t="s">
        <v>300</v>
      </c>
      <c r="F1086">
        <v>2010</v>
      </c>
      <c r="G1086" t="s">
        <v>13</v>
      </c>
      <c r="H1086" s="1" t="s">
        <v>9</v>
      </c>
      <c r="I1086" s="13" t="s">
        <v>98</v>
      </c>
      <c r="J1086" s="1" t="s">
        <v>1056</v>
      </c>
      <c r="K1086" s="13">
        <v>2022</v>
      </c>
      <c r="L1086" s="1" t="s">
        <v>73</v>
      </c>
      <c r="M1086" s="15">
        <v>44957</v>
      </c>
      <c r="N1086" t="s">
        <v>10</v>
      </c>
      <c r="Q1086" t="s">
        <v>11</v>
      </c>
      <c r="R1086" t="s">
        <v>40</v>
      </c>
      <c r="S1086" t="s">
        <v>677</v>
      </c>
    </row>
    <row r="1087" spans="1:19">
      <c r="A1087" t="s">
        <v>1056</v>
      </c>
      <c r="B1087" t="s">
        <v>553</v>
      </c>
      <c r="C1087" t="s">
        <v>1118</v>
      </c>
      <c r="D1087" t="str">
        <f>MID(Tabla3[[#This Row],[NUMERO DE SERIE]],10,8)</f>
        <v>AC488646</v>
      </c>
      <c r="E1087" t="s">
        <v>300</v>
      </c>
      <c r="F1087">
        <v>2010</v>
      </c>
      <c r="G1087" t="s">
        <v>13</v>
      </c>
      <c r="H1087" s="1" t="s">
        <v>9</v>
      </c>
      <c r="I1087" s="14">
        <v>44420</v>
      </c>
      <c r="J1087" s="1" t="s">
        <v>1056</v>
      </c>
      <c r="K1087" s="13">
        <v>2022</v>
      </c>
      <c r="L1087" s="1" t="s">
        <v>72</v>
      </c>
      <c r="M1087" s="15">
        <v>44956</v>
      </c>
      <c r="N1087" t="s">
        <v>10</v>
      </c>
      <c r="Q1087" t="s">
        <v>11</v>
      </c>
      <c r="R1087" t="s">
        <v>38</v>
      </c>
      <c r="S1087" t="s">
        <v>1119</v>
      </c>
    </row>
    <row r="1088" spans="1:19">
      <c r="A1088" t="s">
        <v>1056</v>
      </c>
      <c r="B1088" t="s">
        <v>553</v>
      </c>
      <c r="C1088" t="s">
        <v>1120</v>
      </c>
      <c r="D1088" t="str">
        <f>MID(Tabla3[[#This Row],[NUMERO DE SERIE]],10,8)</f>
        <v>AC482701</v>
      </c>
      <c r="E1088" t="s">
        <v>300</v>
      </c>
      <c r="F1088">
        <v>2010</v>
      </c>
      <c r="G1088" t="s">
        <v>13</v>
      </c>
      <c r="H1088" s="1" t="s">
        <v>9</v>
      </c>
      <c r="I1088" s="13" t="s">
        <v>98</v>
      </c>
      <c r="J1088" s="1" t="s">
        <v>1056</v>
      </c>
      <c r="K1088" s="13">
        <v>2022</v>
      </c>
      <c r="L1088" s="1" t="s">
        <v>75</v>
      </c>
      <c r="M1088" s="59">
        <v>44937</v>
      </c>
      <c r="Q1088" t="s">
        <v>11</v>
      </c>
      <c r="R1088" t="s">
        <v>40</v>
      </c>
      <c r="S1088" t="s">
        <v>1121</v>
      </c>
    </row>
    <row r="1089" spans="1:19">
      <c r="A1089" t="s">
        <v>1056</v>
      </c>
      <c r="B1089" t="s">
        <v>553</v>
      </c>
      <c r="C1089" t="s">
        <v>746</v>
      </c>
      <c r="D1089" t="str">
        <f>MID(Tabla3[[#This Row],[NUMERO DE SERIE]],10,8)</f>
        <v>AC276791</v>
      </c>
      <c r="E1089" t="s">
        <v>300</v>
      </c>
      <c r="F1089">
        <v>2010</v>
      </c>
      <c r="G1089" t="s">
        <v>13</v>
      </c>
      <c r="H1089" s="1" t="s">
        <v>34</v>
      </c>
      <c r="M1089" s="15"/>
    </row>
    <row r="1090" spans="1:19">
      <c r="A1090" t="s">
        <v>1056</v>
      </c>
      <c r="B1090" t="s">
        <v>553</v>
      </c>
      <c r="C1090" t="s">
        <v>732</v>
      </c>
      <c r="D1090" t="str">
        <f>MID(Tabla3[[#This Row],[NUMERO DE SERIE]],10,8)</f>
        <v>AC253819</v>
      </c>
      <c r="E1090" t="s">
        <v>300</v>
      </c>
      <c r="F1090">
        <v>2010</v>
      </c>
      <c r="G1090" t="s">
        <v>13</v>
      </c>
      <c r="H1090" s="1" t="s">
        <v>34</v>
      </c>
      <c r="M1090" s="15"/>
    </row>
    <row r="1091" spans="1:19">
      <c r="A1091" t="s">
        <v>1056</v>
      </c>
      <c r="B1091" t="s">
        <v>553</v>
      </c>
      <c r="C1091" t="s">
        <v>736</v>
      </c>
      <c r="D1091" t="str">
        <f>MID(Tabla3[[#This Row],[NUMERO DE SERIE]],10,8)</f>
        <v>AC236653</v>
      </c>
      <c r="E1091" t="s">
        <v>300</v>
      </c>
      <c r="F1091">
        <v>2010</v>
      </c>
      <c r="G1091" t="s">
        <v>13</v>
      </c>
      <c r="H1091" s="1" t="s">
        <v>34</v>
      </c>
      <c r="M1091" s="15"/>
    </row>
    <row r="1092" spans="1:19">
      <c r="A1092" t="s">
        <v>1056</v>
      </c>
      <c r="B1092" t="s">
        <v>553</v>
      </c>
      <c r="C1092" t="s">
        <v>967</v>
      </c>
      <c r="D1092" t="str">
        <f>MID(Tabla3[[#This Row],[NUMERO DE SERIE]],10,8)</f>
        <v>AC219900</v>
      </c>
      <c r="E1092" t="s">
        <v>300</v>
      </c>
      <c r="F1092">
        <v>2010</v>
      </c>
      <c r="G1092" t="s">
        <v>13</v>
      </c>
      <c r="H1092" s="1" t="s">
        <v>34</v>
      </c>
      <c r="M1092" s="15"/>
    </row>
    <row r="1093" spans="1:19">
      <c r="A1093" t="s">
        <v>1056</v>
      </c>
      <c r="B1093" t="s">
        <v>553</v>
      </c>
      <c r="C1093" t="s">
        <v>738</v>
      </c>
      <c r="D1093" t="str">
        <f>MID(Tabla3[[#This Row],[NUMERO DE SERIE]],10,8)</f>
        <v>AC399048</v>
      </c>
      <c r="E1093" t="s">
        <v>300</v>
      </c>
      <c r="F1093">
        <v>2010</v>
      </c>
      <c r="G1093" t="s">
        <v>13</v>
      </c>
      <c r="H1093" s="1" t="s">
        <v>34</v>
      </c>
      <c r="M1093" s="15"/>
    </row>
    <row r="1094" spans="1:19">
      <c r="A1094" t="s">
        <v>1056</v>
      </c>
      <c r="B1094" t="s">
        <v>553</v>
      </c>
      <c r="C1094" t="s">
        <v>968</v>
      </c>
      <c r="D1094" t="str">
        <f>MID(Tabla3[[#This Row],[NUMERO DE SERIE]],10,8)</f>
        <v>AC391917</v>
      </c>
      <c r="E1094" t="s">
        <v>300</v>
      </c>
      <c r="F1094">
        <v>2010</v>
      </c>
      <c r="G1094" t="s">
        <v>13</v>
      </c>
      <c r="H1094" s="1" t="s">
        <v>34</v>
      </c>
      <c r="M1094" s="15"/>
    </row>
    <row r="1095" spans="1:19">
      <c r="A1095" t="s">
        <v>1056</v>
      </c>
      <c r="B1095" t="s">
        <v>553</v>
      </c>
      <c r="C1095" t="s">
        <v>1122</v>
      </c>
      <c r="D1095" t="str">
        <f>MID(Tabla3[[#This Row],[NUMERO DE SERIE]],10,8)</f>
        <v>AC046481</v>
      </c>
      <c r="E1095" t="s">
        <v>300</v>
      </c>
      <c r="F1095">
        <v>2010</v>
      </c>
      <c r="G1095" t="s">
        <v>13</v>
      </c>
      <c r="H1095" s="1" t="s">
        <v>34</v>
      </c>
      <c r="M1095" s="15"/>
    </row>
    <row r="1096" spans="1:19">
      <c r="A1096" t="s">
        <v>1056</v>
      </c>
      <c r="B1096" t="s">
        <v>553</v>
      </c>
      <c r="C1096" t="s">
        <v>966</v>
      </c>
      <c r="D1096" t="str">
        <f>MID(Tabla3[[#This Row],[NUMERO DE SERIE]],10,8)</f>
        <v>AC392298</v>
      </c>
      <c r="E1096" t="s">
        <v>300</v>
      </c>
      <c r="F1096">
        <v>2010</v>
      </c>
      <c r="G1096" t="s">
        <v>13</v>
      </c>
      <c r="H1096" s="1" t="s">
        <v>34</v>
      </c>
      <c r="M1096" s="15"/>
    </row>
    <row r="1097" spans="1:19">
      <c r="A1097" t="s">
        <v>1056</v>
      </c>
      <c r="B1097" t="s">
        <v>553</v>
      </c>
      <c r="C1097" t="s">
        <v>1123</v>
      </c>
      <c r="D1097" t="str">
        <f>MID(Tabla3[[#This Row],[NUMERO DE SERIE]],10,8)</f>
        <v>AC239777</v>
      </c>
      <c r="E1097" t="s">
        <v>300</v>
      </c>
      <c r="F1097">
        <v>2010</v>
      </c>
      <c r="G1097" t="s">
        <v>13</v>
      </c>
      <c r="H1097" s="1" t="s">
        <v>9</v>
      </c>
      <c r="I1097" s="13" t="s">
        <v>98</v>
      </c>
      <c r="J1097" s="1" t="s">
        <v>1056</v>
      </c>
      <c r="K1097" s="13">
        <v>2022</v>
      </c>
      <c r="L1097" s="1" t="s">
        <v>74</v>
      </c>
      <c r="M1097" s="15">
        <v>44957</v>
      </c>
      <c r="Q1097" t="s">
        <v>11</v>
      </c>
      <c r="R1097" t="s">
        <v>40</v>
      </c>
      <c r="S1097" t="s">
        <v>142</v>
      </c>
    </row>
    <row r="1098" spans="1:19">
      <c r="A1098" t="s">
        <v>1056</v>
      </c>
      <c r="B1098" t="s">
        <v>553</v>
      </c>
      <c r="C1098" t="s">
        <v>969</v>
      </c>
      <c r="D1098" t="str">
        <f>MID(Tabla3[[#This Row],[NUMERO DE SERIE]],10,8)</f>
        <v>AC203257</v>
      </c>
      <c r="E1098" t="s">
        <v>300</v>
      </c>
      <c r="F1098">
        <v>2010</v>
      </c>
      <c r="G1098" t="s">
        <v>13</v>
      </c>
      <c r="H1098" s="1" t="s">
        <v>9</v>
      </c>
      <c r="I1098" s="13" t="s">
        <v>98</v>
      </c>
      <c r="J1098" s="1" t="s">
        <v>1056</v>
      </c>
      <c r="K1098" s="13">
        <v>2022</v>
      </c>
      <c r="L1098" s="1" t="s">
        <v>73</v>
      </c>
      <c r="M1098" s="15">
        <v>44957</v>
      </c>
      <c r="N1098" t="s">
        <v>10</v>
      </c>
      <c r="Q1098" t="s">
        <v>11</v>
      </c>
      <c r="R1098" t="s">
        <v>40</v>
      </c>
      <c r="S1098" t="s">
        <v>677</v>
      </c>
    </row>
    <row r="1099" spans="1:19">
      <c r="A1099" t="s">
        <v>1056</v>
      </c>
      <c r="B1099" t="s">
        <v>553</v>
      </c>
      <c r="C1099" t="s">
        <v>962</v>
      </c>
      <c r="D1099" t="str">
        <f>MID(Tabla3[[#This Row],[NUMERO DE SERIE]],10,8)</f>
        <v>AC031414</v>
      </c>
      <c r="E1099" t="s">
        <v>300</v>
      </c>
      <c r="F1099">
        <v>2010</v>
      </c>
      <c r="G1099" t="s">
        <v>13</v>
      </c>
      <c r="H1099" s="1" t="s">
        <v>34</v>
      </c>
      <c r="M1099" s="15"/>
    </row>
    <row r="1100" spans="1:19">
      <c r="A1100" t="s">
        <v>1056</v>
      </c>
      <c r="B1100" t="s">
        <v>553</v>
      </c>
      <c r="C1100" t="s">
        <v>1124</v>
      </c>
      <c r="D1100" t="str">
        <f>MID(Tabla3[[#This Row],[NUMERO DE SERIE]],10,8)</f>
        <v>AC411916</v>
      </c>
      <c r="E1100" t="s">
        <v>300</v>
      </c>
      <c r="F1100">
        <v>2010</v>
      </c>
      <c r="G1100" t="s">
        <v>13</v>
      </c>
      <c r="H1100" s="1" t="s">
        <v>9</v>
      </c>
      <c r="I1100" s="13" t="s">
        <v>98</v>
      </c>
      <c r="J1100" s="1" t="s">
        <v>1056</v>
      </c>
      <c r="K1100" s="13">
        <v>2022</v>
      </c>
      <c r="L1100" s="1" t="s">
        <v>72</v>
      </c>
      <c r="M1100" s="15">
        <v>44956</v>
      </c>
      <c r="N1100" t="s">
        <v>10</v>
      </c>
      <c r="Q1100" t="s">
        <v>11</v>
      </c>
      <c r="R1100" t="s">
        <v>40</v>
      </c>
      <c r="S1100" t="s">
        <v>651</v>
      </c>
    </row>
    <row r="1101" spans="1:19">
      <c r="A1101" t="s">
        <v>1056</v>
      </c>
      <c r="B1101" t="s">
        <v>553</v>
      </c>
      <c r="C1101" t="s">
        <v>1125</v>
      </c>
      <c r="D1101" t="str">
        <f>MID(Tabla3[[#This Row],[NUMERO DE SERIE]],10,8)</f>
        <v>AC204203</v>
      </c>
      <c r="E1101" t="s">
        <v>300</v>
      </c>
      <c r="F1101">
        <v>2010</v>
      </c>
      <c r="G1101" t="s">
        <v>13</v>
      </c>
      <c r="H1101" s="1" t="s">
        <v>9</v>
      </c>
      <c r="I1101" s="13" t="s">
        <v>98</v>
      </c>
      <c r="J1101" s="1" t="s">
        <v>1056</v>
      </c>
      <c r="K1101" s="13">
        <v>2022</v>
      </c>
      <c r="L1101" s="1" t="s">
        <v>75</v>
      </c>
      <c r="M1101" s="59">
        <v>44937</v>
      </c>
      <c r="Q1101" t="s">
        <v>20</v>
      </c>
      <c r="R1101" t="s">
        <v>16</v>
      </c>
      <c r="S1101" t="s">
        <v>1070</v>
      </c>
    </row>
    <row r="1102" spans="1:19" ht="29.1">
      <c r="A1102" t="s">
        <v>1056</v>
      </c>
      <c r="B1102" t="s">
        <v>553</v>
      </c>
      <c r="C1102" t="s">
        <v>1126</v>
      </c>
      <c r="D1102" t="str">
        <f>MID(Tabla3[[#This Row],[NUMERO DE SERIE]],10,8)</f>
        <v>AC500203</v>
      </c>
      <c r="E1102" t="s">
        <v>300</v>
      </c>
      <c r="F1102">
        <v>2010</v>
      </c>
      <c r="G1102" t="s">
        <v>13</v>
      </c>
      <c r="H1102" s="1" t="s">
        <v>22</v>
      </c>
      <c r="M1102" s="15"/>
    </row>
    <row r="1103" spans="1:19">
      <c r="A1103" t="s">
        <v>1056</v>
      </c>
      <c r="B1103" t="s">
        <v>553</v>
      </c>
      <c r="C1103" t="s">
        <v>742</v>
      </c>
      <c r="D1103" t="str">
        <f>MID(Tabla3[[#This Row],[NUMERO DE SERIE]],10,8)</f>
        <v>AC325953</v>
      </c>
      <c r="E1103" t="s">
        <v>300</v>
      </c>
      <c r="F1103">
        <v>2010</v>
      </c>
      <c r="G1103" t="s">
        <v>13</v>
      </c>
      <c r="H1103" s="1" t="s">
        <v>34</v>
      </c>
      <c r="M1103" s="15"/>
    </row>
    <row r="1104" spans="1:19" ht="29.1">
      <c r="A1104" t="s">
        <v>1056</v>
      </c>
      <c r="B1104" t="s">
        <v>553</v>
      </c>
      <c r="C1104" t="s">
        <v>1127</v>
      </c>
      <c r="D1104" t="str">
        <f>MID(Tabla3[[#This Row],[NUMERO DE SERIE]],10,8)</f>
        <v>AC457462</v>
      </c>
      <c r="E1104" t="s">
        <v>300</v>
      </c>
      <c r="F1104">
        <v>2010</v>
      </c>
      <c r="G1104" t="s">
        <v>13</v>
      </c>
      <c r="H1104" s="1" t="s">
        <v>22</v>
      </c>
      <c r="M1104" s="15"/>
    </row>
    <row r="1105" spans="1:19">
      <c r="A1105" t="s">
        <v>1056</v>
      </c>
      <c r="B1105" t="s">
        <v>553</v>
      </c>
      <c r="C1105" t="s">
        <v>1128</v>
      </c>
      <c r="D1105" t="str">
        <f>MID(Tabla3[[#This Row],[NUMERO DE SERIE]],10,8)</f>
        <v>AC510791</v>
      </c>
      <c r="E1105" t="s">
        <v>300</v>
      </c>
      <c r="F1105">
        <v>2010</v>
      </c>
      <c r="G1105" t="s">
        <v>13</v>
      </c>
      <c r="H1105" s="1" t="s">
        <v>9</v>
      </c>
      <c r="I1105" s="13" t="s">
        <v>98</v>
      </c>
      <c r="J1105" s="1" t="s">
        <v>1056</v>
      </c>
      <c r="K1105" s="13">
        <v>2022</v>
      </c>
      <c r="L1105" s="1" t="s">
        <v>74</v>
      </c>
      <c r="M1105" s="15">
        <v>44957</v>
      </c>
      <c r="Q1105" t="s">
        <v>20</v>
      </c>
      <c r="R1105" t="s">
        <v>41</v>
      </c>
      <c r="S1105" t="s">
        <v>1129</v>
      </c>
    </row>
    <row r="1106" spans="1:19">
      <c r="A1106" t="s">
        <v>1056</v>
      </c>
      <c r="B1106" t="s">
        <v>553</v>
      </c>
      <c r="C1106" t="s">
        <v>981</v>
      </c>
      <c r="D1106" t="str">
        <f>MID(Tabla3[[#This Row],[NUMERO DE SERIE]],10,8)</f>
        <v>9C028821</v>
      </c>
      <c r="E1106" t="s">
        <v>300</v>
      </c>
      <c r="F1106">
        <v>2009</v>
      </c>
      <c r="G1106" t="s">
        <v>13</v>
      </c>
      <c r="H1106" s="1" t="s">
        <v>34</v>
      </c>
      <c r="M1106" s="15"/>
    </row>
    <row r="1107" spans="1:19">
      <c r="A1107" t="s">
        <v>1056</v>
      </c>
      <c r="B1107" t="s">
        <v>553</v>
      </c>
      <c r="C1107" t="s">
        <v>982</v>
      </c>
      <c r="D1107" t="str">
        <f>MID(Tabla3[[#This Row],[NUMERO DE SERIE]],10,8)</f>
        <v>9C030251</v>
      </c>
      <c r="E1107" t="s">
        <v>300</v>
      </c>
      <c r="F1107">
        <v>2009</v>
      </c>
      <c r="G1107" t="s">
        <v>13</v>
      </c>
      <c r="H1107" s="1" t="s">
        <v>34</v>
      </c>
      <c r="M1107" s="15"/>
    </row>
    <row r="1108" spans="1:19">
      <c r="A1108" t="s">
        <v>1056</v>
      </c>
      <c r="B1108" t="s">
        <v>553</v>
      </c>
      <c r="C1108" t="s">
        <v>749</v>
      </c>
      <c r="D1108" t="str">
        <f>MID(Tabla3[[#This Row],[NUMERO DE SERIE]],10,8)</f>
        <v>9C022068</v>
      </c>
      <c r="E1108" t="s">
        <v>300</v>
      </c>
      <c r="F1108">
        <v>2009</v>
      </c>
      <c r="G1108" t="s">
        <v>24</v>
      </c>
      <c r="H1108" s="1" t="s">
        <v>34</v>
      </c>
      <c r="M1108" s="15"/>
    </row>
    <row r="1109" spans="1:19">
      <c r="A1109" t="s">
        <v>1056</v>
      </c>
      <c r="B1109" t="s">
        <v>553</v>
      </c>
      <c r="C1109" t="s">
        <v>1130</v>
      </c>
      <c r="D1109" t="str">
        <f>MID(Tabla3[[#This Row],[NUMERO DE SERIE]],10,8)</f>
        <v>9C028382</v>
      </c>
      <c r="E1109" t="s">
        <v>300</v>
      </c>
      <c r="F1109">
        <v>2009</v>
      </c>
      <c r="G1109" t="s">
        <v>13</v>
      </c>
      <c r="H1109" s="1" t="s">
        <v>9</v>
      </c>
      <c r="I1109" s="13" t="s">
        <v>98</v>
      </c>
      <c r="J1109" s="1" t="s">
        <v>1056</v>
      </c>
      <c r="K1109" s="13">
        <v>2022</v>
      </c>
      <c r="L1109" s="1" t="s">
        <v>73</v>
      </c>
      <c r="M1109" s="15">
        <v>44957</v>
      </c>
      <c r="N1109" t="s">
        <v>10</v>
      </c>
      <c r="Q1109" t="s">
        <v>11</v>
      </c>
      <c r="R1109" t="s">
        <v>40</v>
      </c>
      <c r="S1109" t="s">
        <v>677</v>
      </c>
    </row>
    <row r="1110" spans="1:19">
      <c r="A1110" t="s">
        <v>1056</v>
      </c>
      <c r="B1110" t="s">
        <v>553</v>
      </c>
      <c r="C1110" t="s">
        <v>1131</v>
      </c>
      <c r="D1110" t="str">
        <f>MID(Tabla3[[#This Row],[NUMERO DE SERIE]],10,8)</f>
        <v>9C003340</v>
      </c>
      <c r="E1110" t="s">
        <v>300</v>
      </c>
      <c r="F1110">
        <v>2009</v>
      </c>
      <c r="G1110" t="s">
        <v>13</v>
      </c>
      <c r="H1110" s="1" t="s">
        <v>34</v>
      </c>
      <c r="M1110" s="15"/>
    </row>
    <row r="1111" spans="1:19">
      <c r="A1111" t="s">
        <v>1056</v>
      </c>
      <c r="B1111" t="s">
        <v>553</v>
      </c>
      <c r="C1111" t="s">
        <v>1132</v>
      </c>
      <c r="D1111" t="str">
        <f>MID(Tabla3[[#This Row],[NUMERO DE SERIE]],10,8)</f>
        <v>9C130426</v>
      </c>
      <c r="E1111" t="s">
        <v>300</v>
      </c>
      <c r="F1111">
        <v>2009</v>
      </c>
      <c r="G1111" t="s">
        <v>13</v>
      </c>
      <c r="H1111" s="1" t="s">
        <v>34</v>
      </c>
      <c r="M1111" s="15"/>
    </row>
    <row r="1112" spans="1:19">
      <c r="A1112" t="s">
        <v>1056</v>
      </c>
      <c r="B1112" t="s">
        <v>553</v>
      </c>
      <c r="C1112" t="s">
        <v>1133</v>
      </c>
      <c r="D1112" t="str">
        <f>MID(Tabla3[[#This Row],[NUMERO DE SERIE]],10,8)</f>
        <v>9C050444</v>
      </c>
      <c r="E1112" t="s">
        <v>300</v>
      </c>
      <c r="F1112">
        <v>2009</v>
      </c>
      <c r="G1112" t="s">
        <v>13</v>
      </c>
      <c r="H1112" s="1" t="s">
        <v>9</v>
      </c>
      <c r="I1112" s="13" t="s">
        <v>98</v>
      </c>
      <c r="J1112" s="1" t="s">
        <v>1056</v>
      </c>
      <c r="K1112" s="13">
        <v>2022</v>
      </c>
      <c r="L1112" s="1" t="s">
        <v>72</v>
      </c>
      <c r="M1112" s="15">
        <v>44956</v>
      </c>
      <c r="N1112" t="s">
        <v>10</v>
      </c>
      <c r="Q1112" t="s">
        <v>11</v>
      </c>
      <c r="R1112" t="s">
        <v>39</v>
      </c>
      <c r="S1112" t="s">
        <v>552</v>
      </c>
    </row>
    <row r="1113" spans="1:19">
      <c r="A1113" t="s">
        <v>1056</v>
      </c>
      <c r="B1113" t="s">
        <v>553</v>
      </c>
      <c r="C1113" t="s">
        <v>1134</v>
      </c>
      <c r="D1113" t="str">
        <f>MID(Tabla3[[#This Row],[NUMERO DE SERIE]],10,8)</f>
        <v>9C131705</v>
      </c>
      <c r="E1113" t="s">
        <v>300</v>
      </c>
      <c r="F1113">
        <v>2009</v>
      </c>
      <c r="G1113" t="s">
        <v>13</v>
      </c>
      <c r="H1113" s="1" t="s">
        <v>34</v>
      </c>
      <c r="M1113" s="15"/>
    </row>
    <row r="1114" spans="1:19">
      <c r="A1114" t="s">
        <v>1056</v>
      </c>
      <c r="B1114" t="s">
        <v>553</v>
      </c>
      <c r="C1114" t="s">
        <v>1135</v>
      </c>
      <c r="D1114" t="str">
        <f>MID(Tabla3[[#This Row],[NUMERO DE SERIE]],10,8)</f>
        <v>9C008319</v>
      </c>
      <c r="E1114" t="s">
        <v>300</v>
      </c>
      <c r="F1114">
        <v>2009</v>
      </c>
      <c r="G1114" t="s">
        <v>13</v>
      </c>
      <c r="H1114" s="1" t="s">
        <v>34</v>
      </c>
      <c r="M1114" s="15"/>
    </row>
    <row r="1115" spans="1:19">
      <c r="A1115" t="s">
        <v>1056</v>
      </c>
      <c r="B1115" t="s">
        <v>553</v>
      </c>
      <c r="C1115" t="s">
        <v>1136</v>
      </c>
      <c r="D1115" t="str">
        <f>MID(Tabla3[[#This Row],[NUMERO DE SERIE]],10,8)</f>
        <v>G1446565</v>
      </c>
      <c r="E1115" t="s">
        <v>164</v>
      </c>
      <c r="F1115">
        <v>2016</v>
      </c>
      <c r="G1115" t="s">
        <v>13</v>
      </c>
      <c r="H1115" s="1" t="s">
        <v>9</v>
      </c>
      <c r="I1115" s="13" t="s">
        <v>98</v>
      </c>
      <c r="J1115" s="1" t="s">
        <v>1056</v>
      </c>
      <c r="K1115" s="13">
        <v>2022</v>
      </c>
      <c r="L1115" s="1" t="s">
        <v>75</v>
      </c>
      <c r="M1115" s="59">
        <v>44937</v>
      </c>
      <c r="Q1115" t="s">
        <v>11</v>
      </c>
      <c r="R1115" t="s">
        <v>46</v>
      </c>
      <c r="S1115" t="s">
        <v>1093</v>
      </c>
    </row>
    <row r="1116" spans="1:19">
      <c r="A1116" t="s">
        <v>1056</v>
      </c>
      <c r="B1116" t="s">
        <v>553</v>
      </c>
      <c r="C1116" t="s">
        <v>1137</v>
      </c>
      <c r="D1116" t="str">
        <f>MID(Tabla3[[#This Row],[NUMERO DE SERIE]],10,8)</f>
        <v>G1445564</v>
      </c>
      <c r="E1116" t="s">
        <v>164</v>
      </c>
      <c r="F1116">
        <v>2016</v>
      </c>
      <c r="G1116" t="s">
        <v>13</v>
      </c>
      <c r="H1116" s="1" t="s">
        <v>9</v>
      </c>
      <c r="I1116" s="13" t="s">
        <v>98</v>
      </c>
      <c r="J1116" s="1" t="s">
        <v>1056</v>
      </c>
      <c r="K1116" s="13">
        <v>2022</v>
      </c>
      <c r="L1116" s="1" t="s">
        <v>74</v>
      </c>
      <c r="M1116" s="15">
        <v>44957</v>
      </c>
      <c r="Q1116" t="s">
        <v>20</v>
      </c>
      <c r="R1116" t="s">
        <v>41</v>
      </c>
      <c r="S1116" t="s">
        <v>1129</v>
      </c>
    </row>
    <row r="1117" spans="1:19">
      <c r="A1117" t="s">
        <v>1056</v>
      </c>
      <c r="B1117" t="s">
        <v>553</v>
      </c>
      <c r="C1117" t="s">
        <v>1138</v>
      </c>
      <c r="D1117" t="str">
        <f>MID(Tabla3[[#This Row],[NUMERO DE SERIE]],10,8)</f>
        <v>G1449352</v>
      </c>
      <c r="E1117" t="s">
        <v>164</v>
      </c>
      <c r="F1117">
        <v>2016</v>
      </c>
      <c r="G1117" t="s">
        <v>13</v>
      </c>
      <c r="H1117" s="1" t="s">
        <v>9</v>
      </c>
      <c r="I1117" s="14">
        <v>43021</v>
      </c>
      <c r="J1117" s="1" t="s">
        <v>1056</v>
      </c>
      <c r="K1117" s="13">
        <v>2022</v>
      </c>
      <c r="L1117" s="1" t="s">
        <v>73</v>
      </c>
      <c r="M1117" s="15">
        <v>44957</v>
      </c>
      <c r="N1117" t="s">
        <v>14</v>
      </c>
      <c r="Q1117" t="s">
        <v>20</v>
      </c>
      <c r="R1117" t="s">
        <v>16</v>
      </c>
      <c r="S1117" t="s">
        <v>1139</v>
      </c>
    </row>
    <row r="1118" spans="1:19">
      <c r="A1118" t="s">
        <v>1056</v>
      </c>
      <c r="B1118" t="s">
        <v>553</v>
      </c>
      <c r="C1118" t="s">
        <v>1140</v>
      </c>
      <c r="D1118" t="str">
        <f>MID(Tabla3[[#This Row],[NUMERO DE SERIE]],10,8)</f>
        <v>G1449127</v>
      </c>
      <c r="E1118" t="s">
        <v>164</v>
      </c>
      <c r="F1118">
        <v>2016</v>
      </c>
      <c r="G1118" t="s">
        <v>13</v>
      </c>
      <c r="H1118" s="1" t="s">
        <v>9</v>
      </c>
      <c r="I1118" s="14">
        <v>43111</v>
      </c>
      <c r="J1118" s="1" t="s">
        <v>1056</v>
      </c>
      <c r="K1118" s="13">
        <v>2022</v>
      </c>
      <c r="L1118" s="1" t="s">
        <v>72</v>
      </c>
      <c r="M1118" s="15">
        <v>44956</v>
      </c>
      <c r="N1118" t="s">
        <v>10</v>
      </c>
      <c r="Q1118" t="s">
        <v>11</v>
      </c>
      <c r="R1118" t="s">
        <v>39</v>
      </c>
      <c r="S1118" t="s">
        <v>1141</v>
      </c>
    </row>
    <row r="1119" spans="1:19">
      <c r="A1119" t="s">
        <v>1056</v>
      </c>
      <c r="B1119" t="s">
        <v>553</v>
      </c>
      <c r="C1119" t="s">
        <v>1142</v>
      </c>
      <c r="D1119" t="str">
        <f>MID(Tabla3[[#This Row],[NUMERO DE SERIE]],10,8)</f>
        <v>G1450872</v>
      </c>
      <c r="E1119" t="s">
        <v>164</v>
      </c>
      <c r="F1119">
        <v>2016</v>
      </c>
      <c r="G1119" t="s">
        <v>13</v>
      </c>
      <c r="H1119" s="1" t="s">
        <v>34</v>
      </c>
      <c r="M1119" s="15"/>
    </row>
    <row r="1120" spans="1:19">
      <c r="A1120" t="s">
        <v>1056</v>
      </c>
      <c r="B1120" t="s">
        <v>553</v>
      </c>
      <c r="C1120" t="s">
        <v>1143</v>
      </c>
      <c r="D1120" t="str">
        <f>MID(Tabla3[[#This Row],[NUMERO DE SERIE]],10,8)</f>
        <v>G1446850</v>
      </c>
      <c r="E1120" t="s">
        <v>164</v>
      </c>
      <c r="F1120">
        <v>2016</v>
      </c>
      <c r="G1120" t="s">
        <v>13</v>
      </c>
      <c r="H1120" s="1" t="s">
        <v>34</v>
      </c>
      <c r="M1120" s="15"/>
    </row>
    <row r="1121" spans="1:19">
      <c r="A1121" t="s">
        <v>1056</v>
      </c>
      <c r="B1121" t="s">
        <v>553</v>
      </c>
      <c r="C1121" t="s">
        <v>1144</v>
      </c>
      <c r="D1121" t="str">
        <f>MID(Tabla3[[#This Row],[NUMERO DE SERIE]],10,8)</f>
        <v>G1449011</v>
      </c>
      <c r="E1121" t="s">
        <v>164</v>
      </c>
      <c r="F1121">
        <v>2016</v>
      </c>
      <c r="G1121" t="s">
        <v>13</v>
      </c>
      <c r="H1121" s="1" t="s">
        <v>17</v>
      </c>
      <c r="I1121" s="13" t="s">
        <v>98</v>
      </c>
      <c r="J1121" s="1" t="s">
        <v>1056</v>
      </c>
      <c r="K1121" s="13">
        <v>2022</v>
      </c>
      <c r="L1121" s="1" t="s">
        <v>75</v>
      </c>
      <c r="M1121" s="59">
        <v>44956</v>
      </c>
      <c r="Q1121" t="s">
        <v>11</v>
      </c>
      <c r="R1121" t="s">
        <v>40</v>
      </c>
      <c r="S1121" t="s">
        <v>1121</v>
      </c>
    </row>
    <row r="1122" spans="1:19">
      <c r="A1122" t="s">
        <v>1056</v>
      </c>
      <c r="B1122" t="s">
        <v>553</v>
      </c>
      <c r="C1122" t="s">
        <v>1145</v>
      </c>
      <c r="D1122" t="str">
        <f>MID(Tabla3[[#This Row],[NUMERO DE SERIE]],10,8)</f>
        <v>G1445655</v>
      </c>
      <c r="E1122" t="s">
        <v>164</v>
      </c>
      <c r="F1122">
        <v>2016</v>
      </c>
      <c r="G1122" t="s">
        <v>13</v>
      </c>
      <c r="H1122" s="1" t="s">
        <v>9</v>
      </c>
      <c r="I1122" s="13" t="s">
        <v>98</v>
      </c>
      <c r="J1122" s="1" t="s">
        <v>1056</v>
      </c>
      <c r="K1122" s="13">
        <v>2022</v>
      </c>
      <c r="L1122" s="1" t="s">
        <v>74</v>
      </c>
      <c r="M1122" s="15">
        <v>44957</v>
      </c>
      <c r="Q1122" t="s">
        <v>11</v>
      </c>
      <c r="R1122" t="s">
        <v>38</v>
      </c>
      <c r="S1122" t="s">
        <v>1146</v>
      </c>
    </row>
    <row r="1123" spans="1:19">
      <c r="A1123" t="s">
        <v>1056</v>
      </c>
      <c r="B1123" t="s">
        <v>553</v>
      </c>
      <c r="C1123" t="s">
        <v>1147</v>
      </c>
      <c r="D1123" t="str">
        <f>MID(Tabla3[[#This Row],[NUMERO DE SERIE]],10,8)</f>
        <v>G1448655</v>
      </c>
      <c r="E1123" t="s">
        <v>164</v>
      </c>
      <c r="F1123">
        <v>2016</v>
      </c>
      <c r="G1123" t="s">
        <v>13</v>
      </c>
      <c r="H1123" s="1" t="s">
        <v>9</v>
      </c>
      <c r="I1123" s="13" t="s">
        <v>98</v>
      </c>
      <c r="J1123" s="1" t="s">
        <v>1056</v>
      </c>
      <c r="K1123" s="13">
        <v>2022</v>
      </c>
      <c r="L1123" s="1" t="s">
        <v>73</v>
      </c>
      <c r="M1123" s="15">
        <v>44957</v>
      </c>
      <c r="N1123" t="s">
        <v>14</v>
      </c>
      <c r="Q1123" t="s">
        <v>20</v>
      </c>
      <c r="R1123" t="s">
        <v>16</v>
      </c>
      <c r="S1123" t="s">
        <v>1139</v>
      </c>
    </row>
    <row r="1124" spans="1:19">
      <c r="A1124" t="s">
        <v>1056</v>
      </c>
      <c r="B1124" t="s">
        <v>553</v>
      </c>
      <c r="C1124" t="s">
        <v>1148</v>
      </c>
      <c r="D1124" t="str">
        <f>MID(Tabla3[[#This Row],[NUMERO DE SERIE]],10,8)</f>
        <v>G1444866</v>
      </c>
      <c r="E1124" t="s">
        <v>164</v>
      </c>
      <c r="F1124">
        <v>2016</v>
      </c>
      <c r="G1124" t="s">
        <v>13</v>
      </c>
      <c r="H1124" s="1" t="s">
        <v>9</v>
      </c>
      <c r="I1124" s="13" t="s">
        <v>98</v>
      </c>
      <c r="J1124" s="1" t="s">
        <v>1056</v>
      </c>
      <c r="K1124" s="13">
        <v>2022</v>
      </c>
      <c r="L1124" s="1" t="s">
        <v>72</v>
      </c>
      <c r="M1124" s="15">
        <v>44956</v>
      </c>
      <c r="N1124" t="s">
        <v>10</v>
      </c>
      <c r="Q1124" t="s">
        <v>11</v>
      </c>
      <c r="R1124" t="s">
        <v>40</v>
      </c>
      <c r="S1124" t="s">
        <v>651</v>
      </c>
    </row>
    <row r="1125" spans="1:19">
      <c r="A1125" t="s">
        <v>1056</v>
      </c>
      <c r="B1125" t="s">
        <v>553</v>
      </c>
      <c r="C1125" t="s">
        <v>1149</v>
      </c>
      <c r="D1125" t="str">
        <f>MID(Tabla3[[#This Row],[NUMERO DE SERIE]],10,8)</f>
        <v>G1441867</v>
      </c>
      <c r="E1125" t="s">
        <v>164</v>
      </c>
      <c r="F1125">
        <v>2016</v>
      </c>
      <c r="G1125" t="s">
        <v>13</v>
      </c>
      <c r="H1125" s="1" t="s">
        <v>9</v>
      </c>
      <c r="I1125" s="13" t="s">
        <v>98</v>
      </c>
      <c r="J1125" s="1" t="s">
        <v>1056</v>
      </c>
      <c r="K1125" s="13">
        <v>2022</v>
      </c>
      <c r="L1125" s="1" t="s">
        <v>75</v>
      </c>
      <c r="M1125" s="59">
        <v>44956</v>
      </c>
      <c r="Q1125" t="s">
        <v>11</v>
      </c>
      <c r="R1125" t="s">
        <v>40</v>
      </c>
      <c r="S1125" t="s">
        <v>1121</v>
      </c>
    </row>
    <row r="1126" spans="1:19">
      <c r="A1126" t="s">
        <v>1056</v>
      </c>
      <c r="B1126" t="s">
        <v>553</v>
      </c>
      <c r="C1126" t="s">
        <v>1150</v>
      </c>
      <c r="D1126" t="str">
        <f>MID(Tabla3[[#This Row],[NUMERO DE SERIE]],10,8)</f>
        <v>G1443150</v>
      </c>
      <c r="E1126" t="s">
        <v>164</v>
      </c>
      <c r="F1126">
        <v>2016</v>
      </c>
      <c r="G1126" t="s">
        <v>13</v>
      </c>
      <c r="H1126" s="1" t="s">
        <v>9</v>
      </c>
      <c r="I1126" s="13" t="s">
        <v>98</v>
      </c>
      <c r="J1126" s="1" t="s">
        <v>1056</v>
      </c>
      <c r="K1126" s="13">
        <v>2022</v>
      </c>
      <c r="L1126" s="1" t="s">
        <v>74</v>
      </c>
      <c r="M1126" s="15">
        <v>44957</v>
      </c>
      <c r="Q1126" t="s">
        <v>11</v>
      </c>
      <c r="R1126" t="s">
        <v>40</v>
      </c>
      <c r="S1126" t="s">
        <v>142</v>
      </c>
    </row>
    <row r="1127" spans="1:19">
      <c r="A1127" t="s">
        <v>1056</v>
      </c>
      <c r="B1127" t="s">
        <v>553</v>
      </c>
      <c r="C1127" t="s">
        <v>1151</v>
      </c>
      <c r="D1127" t="str">
        <f>MID(Tabla3[[#This Row],[NUMERO DE SERIE]],10,8)</f>
        <v>F1437667</v>
      </c>
      <c r="E1127" t="s">
        <v>164</v>
      </c>
      <c r="F1127">
        <v>2015</v>
      </c>
      <c r="G1127" t="s">
        <v>13</v>
      </c>
      <c r="H1127" s="1" t="s">
        <v>9</v>
      </c>
      <c r="I1127" s="13" t="s">
        <v>98</v>
      </c>
      <c r="J1127" s="1" t="s">
        <v>1056</v>
      </c>
      <c r="K1127" s="13">
        <v>2022</v>
      </c>
      <c r="L1127" s="1" t="s">
        <v>73</v>
      </c>
      <c r="M1127" s="15">
        <v>44957</v>
      </c>
      <c r="N1127" t="s">
        <v>14</v>
      </c>
      <c r="Q1127" t="s">
        <v>20</v>
      </c>
      <c r="R1127" t="s">
        <v>16</v>
      </c>
      <c r="S1127" t="s">
        <v>1139</v>
      </c>
    </row>
    <row r="1128" spans="1:19">
      <c r="A1128" t="s">
        <v>1056</v>
      </c>
      <c r="B1128" t="s">
        <v>553</v>
      </c>
      <c r="C1128" t="s">
        <v>1152</v>
      </c>
      <c r="D1128" t="str">
        <f>MID(Tabla3[[#This Row],[NUMERO DE SERIE]],10,8)</f>
        <v>F1434990</v>
      </c>
      <c r="E1128" t="s">
        <v>164</v>
      </c>
      <c r="F1128">
        <v>2015</v>
      </c>
      <c r="G1128" t="s">
        <v>13</v>
      </c>
      <c r="H1128" s="1" t="s">
        <v>9</v>
      </c>
      <c r="I1128" s="13" t="s">
        <v>98</v>
      </c>
      <c r="J1128" s="1" t="s">
        <v>1056</v>
      </c>
      <c r="K1128" s="13">
        <v>2022</v>
      </c>
      <c r="L1128" s="1" t="s">
        <v>72</v>
      </c>
      <c r="M1128" s="15">
        <v>44956</v>
      </c>
      <c r="N1128" t="s">
        <v>14</v>
      </c>
      <c r="Q1128" t="s">
        <v>20</v>
      </c>
      <c r="R1128" t="s">
        <v>46</v>
      </c>
      <c r="S1128" t="s">
        <v>1153</v>
      </c>
    </row>
    <row r="1129" spans="1:19">
      <c r="A1129" t="s">
        <v>1056</v>
      </c>
      <c r="B1129" t="s">
        <v>553</v>
      </c>
      <c r="C1129" t="s">
        <v>1154</v>
      </c>
      <c r="D1129" t="str">
        <f>MID(Tabla3[[#This Row],[NUMERO DE SERIE]],10,8)</f>
        <v>F1436118</v>
      </c>
      <c r="E1129" t="s">
        <v>164</v>
      </c>
      <c r="F1129">
        <v>2015</v>
      </c>
      <c r="G1129" t="s">
        <v>13</v>
      </c>
      <c r="H1129" s="1" t="s">
        <v>9</v>
      </c>
      <c r="I1129" s="13" t="s">
        <v>98</v>
      </c>
      <c r="J1129" s="1" t="s">
        <v>1056</v>
      </c>
      <c r="K1129" s="13">
        <v>2022</v>
      </c>
      <c r="L1129" s="1" t="s">
        <v>75</v>
      </c>
      <c r="M1129" s="59">
        <v>44956</v>
      </c>
      <c r="Q1129" t="s">
        <v>15</v>
      </c>
      <c r="R1129" t="s">
        <v>39</v>
      </c>
      <c r="S1129" t="s">
        <v>1155</v>
      </c>
    </row>
    <row r="1130" spans="1:19">
      <c r="A1130" t="s">
        <v>1056</v>
      </c>
      <c r="B1130" t="s">
        <v>1156</v>
      </c>
      <c r="C1130" t="s">
        <v>1157</v>
      </c>
      <c r="D1130" t="str">
        <f>MID(Tabla3[[#This Row],[NUMERO DE SERIE]],10,8)</f>
        <v>NU052020</v>
      </c>
      <c r="E1130" t="s">
        <v>1158</v>
      </c>
      <c r="F1130">
        <v>2022</v>
      </c>
      <c r="G1130" t="s">
        <v>13</v>
      </c>
      <c r="H1130" s="1" t="s">
        <v>9</v>
      </c>
      <c r="I1130" s="14">
        <v>44783</v>
      </c>
      <c r="J1130" s="1" t="s">
        <v>1056</v>
      </c>
      <c r="K1130" s="13">
        <v>2022</v>
      </c>
      <c r="L1130" s="1" t="s">
        <v>74</v>
      </c>
      <c r="M1130" s="15">
        <v>44957</v>
      </c>
      <c r="Q1130" t="s">
        <v>25</v>
      </c>
      <c r="R1130" t="s">
        <v>29</v>
      </c>
      <c r="S1130" t="s">
        <v>1159</v>
      </c>
    </row>
    <row r="1131" spans="1:19">
      <c r="A1131" t="s">
        <v>1056</v>
      </c>
      <c r="B1131" t="s">
        <v>1156</v>
      </c>
      <c r="C1131" t="s">
        <v>1160</v>
      </c>
      <c r="D1131" t="str">
        <f>MID(Tabla3[[#This Row],[NUMERO DE SERIE]],10,8)</f>
        <v>NS082586</v>
      </c>
      <c r="E1131" t="s">
        <v>1161</v>
      </c>
      <c r="F1131">
        <v>2022</v>
      </c>
      <c r="G1131" t="s">
        <v>13</v>
      </c>
      <c r="H1131" s="1" t="s">
        <v>17</v>
      </c>
      <c r="I1131" s="13" t="s">
        <v>98</v>
      </c>
      <c r="J1131" s="1" t="s">
        <v>1056</v>
      </c>
      <c r="K1131" s="13">
        <v>2022</v>
      </c>
      <c r="L1131" s="1" t="s">
        <v>73</v>
      </c>
      <c r="M1131" s="15">
        <v>44956</v>
      </c>
      <c r="N1131" t="s">
        <v>18</v>
      </c>
      <c r="Q1131" t="s">
        <v>15</v>
      </c>
      <c r="R1131" t="s">
        <v>49</v>
      </c>
      <c r="S1131" t="s">
        <v>1162</v>
      </c>
    </row>
    <row r="1132" spans="1:19">
      <c r="A1132" t="s">
        <v>1056</v>
      </c>
      <c r="B1132" t="s">
        <v>1156</v>
      </c>
      <c r="C1132" t="s">
        <v>1163</v>
      </c>
      <c r="D1132" t="str">
        <f>MID(Tabla3[[#This Row],[NUMERO DE SERIE]],10,8)</f>
        <v>NS104407</v>
      </c>
      <c r="E1132" t="s">
        <v>1161</v>
      </c>
      <c r="F1132">
        <v>2022</v>
      </c>
      <c r="G1132" t="s">
        <v>13</v>
      </c>
      <c r="H1132" s="1" t="s">
        <v>17</v>
      </c>
      <c r="I1132" s="13" t="s">
        <v>98</v>
      </c>
      <c r="J1132" s="1" t="s">
        <v>1056</v>
      </c>
      <c r="K1132" s="13">
        <v>2022</v>
      </c>
      <c r="L1132" s="1" t="s">
        <v>72</v>
      </c>
      <c r="M1132" s="15">
        <v>44956</v>
      </c>
      <c r="N1132" t="s">
        <v>14</v>
      </c>
      <c r="Q1132" t="s">
        <v>20</v>
      </c>
      <c r="R1132" t="s">
        <v>60</v>
      </c>
      <c r="S1132" t="s">
        <v>1164</v>
      </c>
    </row>
    <row r="1133" spans="1:19">
      <c r="A1133" t="s">
        <v>1056</v>
      </c>
      <c r="B1133" t="s">
        <v>1156</v>
      </c>
      <c r="C1133" t="s">
        <v>1165</v>
      </c>
      <c r="D1133" t="str">
        <f>MID(Tabla3[[#This Row],[NUMERO DE SERIE]],10,8)</f>
        <v>NS079641</v>
      </c>
      <c r="E1133" t="s">
        <v>1161</v>
      </c>
      <c r="F1133">
        <v>2022</v>
      </c>
      <c r="G1133" t="s">
        <v>9</v>
      </c>
      <c r="H1133" s="1" t="s">
        <v>5</v>
      </c>
      <c r="M1133" s="15"/>
    </row>
    <row r="1134" spans="1:19">
      <c r="A1134" t="s">
        <v>1056</v>
      </c>
      <c r="B1134" t="s">
        <v>1156</v>
      </c>
      <c r="C1134" t="s">
        <v>1166</v>
      </c>
      <c r="D1134" t="str">
        <f>MID(Tabla3[[#This Row],[NUMERO DE SERIE]],10,8)</f>
        <v>NS100370</v>
      </c>
      <c r="E1134" t="s">
        <v>1161</v>
      </c>
      <c r="F1134">
        <v>2022</v>
      </c>
      <c r="G1134" t="s">
        <v>13</v>
      </c>
      <c r="H1134" s="1" t="s">
        <v>9</v>
      </c>
      <c r="I1134" s="13" t="s">
        <v>98</v>
      </c>
      <c r="J1134" s="1" t="s">
        <v>1056</v>
      </c>
      <c r="K1134" s="13">
        <v>2022</v>
      </c>
      <c r="L1134" s="1" t="s">
        <v>75</v>
      </c>
      <c r="M1134" s="59">
        <v>44956</v>
      </c>
      <c r="Q1134" t="s">
        <v>11</v>
      </c>
      <c r="R1134" t="s">
        <v>40</v>
      </c>
      <c r="S1134" t="s">
        <v>1121</v>
      </c>
    </row>
    <row r="1135" spans="1:19">
      <c r="A1135" t="s">
        <v>1056</v>
      </c>
      <c r="B1135" t="s">
        <v>1156</v>
      </c>
      <c r="C1135" t="s">
        <v>1167</v>
      </c>
      <c r="D1135" t="str">
        <f>MID(Tabla3[[#This Row],[NUMERO DE SERIE]],10,8)</f>
        <v>NS089206</v>
      </c>
      <c r="E1135" t="s">
        <v>1161</v>
      </c>
      <c r="F1135">
        <v>2022</v>
      </c>
      <c r="G1135" t="s">
        <v>9</v>
      </c>
      <c r="H1135" s="1" t="s">
        <v>5</v>
      </c>
      <c r="M1135" s="15"/>
    </row>
    <row r="1136" spans="1:19">
      <c r="A1136" t="s">
        <v>1056</v>
      </c>
      <c r="B1136" t="s">
        <v>1156</v>
      </c>
      <c r="C1136" t="s">
        <v>1168</v>
      </c>
      <c r="D1136" t="str">
        <f>MID(Tabla3[[#This Row],[NUMERO DE SERIE]],10,8)</f>
        <v>NS102588</v>
      </c>
      <c r="E1136" t="s">
        <v>1161</v>
      </c>
      <c r="F1136">
        <v>2022</v>
      </c>
      <c r="G1136" t="s">
        <v>13</v>
      </c>
      <c r="H1136" s="1" t="s">
        <v>17</v>
      </c>
      <c r="I1136" s="13" t="s">
        <v>98</v>
      </c>
      <c r="J1136" s="1" t="s">
        <v>1056</v>
      </c>
      <c r="K1136" s="13">
        <v>2022</v>
      </c>
      <c r="L1136" s="1" t="s">
        <v>74</v>
      </c>
      <c r="M1136" s="15">
        <v>44957</v>
      </c>
      <c r="Q1136" t="s">
        <v>11</v>
      </c>
      <c r="R1136" t="s">
        <v>40</v>
      </c>
      <c r="S1136" t="s">
        <v>1028</v>
      </c>
    </row>
    <row r="1137" spans="1:19">
      <c r="A1137" t="s">
        <v>1056</v>
      </c>
      <c r="B1137" t="s">
        <v>1156</v>
      </c>
      <c r="C1137" t="s">
        <v>1169</v>
      </c>
      <c r="D1137" t="str">
        <f>MID(Tabla3[[#This Row],[NUMERO DE SERIE]],10,8)</f>
        <v>NS094663</v>
      </c>
      <c r="E1137" t="s">
        <v>1161</v>
      </c>
      <c r="F1137">
        <v>2022</v>
      </c>
      <c r="G1137" t="s">
        <v>13</v>
      </c>
      <c r="H1137" s="1" t="s">
        <v>17</v>
      </c>
      <c r="I1137" s="13" t="s">
        <v>98</v>
      </c>
      <c r="J1137" s="1" t="s">
        <v>1056</v>
      </c>
      <c r="K1137" s="13">
        <v>2022</v>
      </c>
      <c r="L1137" s="1" t="s">
        <v>73</v>
      </c>
      <c r="M1137" s="15">
        <v>44956</v>
      </c>
      <c r="N1137" t="s">
        <v>18</v>
      </c>
      <c r="Q1137" t="s">
        <v>15</v>
      </c>
      <c r="R1137" t="s">
        <v>1170</v>
      </c>
      <c r="S1137" t="s">
        <v>1162</v>
      </c>
    </row>
    <row r="1138" spans="1:19">
      <c r="A1138" t="s">
        <v>1056</v>
      </c>
      <c r="B1138" t="s">
        <v>1156</v>
      </c>
      <c r="C1138" t="s">
        <v>1171</v>
      </c>
      <c r="D1138" t="str">
        <f>MID(Tabla3[[#This Row],[NUMERO DE SERIE]],10,8)</f>
        <v>NS108123</v>
      </c>
      <c r="E1138" t="s">
        <v>1161</v>
      </c>
      <c r="F1138">
        <v>2022</v>
      </c>
      <c r="G1138" t="s">
        <v>13</v>
      </c>
      <c r="H1138" s="1" t="s">
        <v>9</v>
      </c>
      <c r="I1138" s="13" t="s">
        <v>98</v>
      </c>
      <c r="J1138" s="1" t="s">
        <v>1056</v>
      </c>
      <c r="K1138" s="13">
        <v>2022</v>
      </c>
      <c r="L1138" s="1" t="s">
        <v>72</v>
      </c>
      <c r="M1138" s="15">
        <v>44956</v>
      </c>
      <c r="N1138" t="s">
        <v>14</v>
      </c>
      <c r="Q1138" t="s">
        <v>20</v>
      </c>
      <c r="R1138" t="s">
        <v>16</v>
      </c>
      <c r="S1138" t="s">
        <v>1114</v>
      </c>
    </row>
    <row r="1139" spans="1:19">
      <c r="A1139" t="s">
        <v>1056</v>
      </c>
      <c r="B1139" t="s">
        <v>1156</v>
      </c>
      <c r="C1139" t="s">
        <v>1172</v>
      </c>
      <c r="D1139" t="str">
        <f>MID(Tabla3[[#This Row],[NUMERO DE SERIE]],10,8)</f>
        <v>MS012057</v>
      </c>
      <c r="E1139" t="s">
        <v>1161</v>
      </c>
      <c r="F1139">
        <v>2021</v>
      </c>
      <c r="G1139" t="s">
        <v>13</v>
      </c>
      <c r="H1139" s="1" t="s">
        <v>9</v>
      </c>
      <c r="I1139" s="13" t="s">
        <v>98</v>
      </c>
      <c r="J1139" s="1" t="s">
        <v>1056</v>
      </c>
      <c r="K1139" s="13">
        <v>2022</v>
      </c>
      <c r="L1139" s="1" t="s">
        <v>75</v>
      </c>
      <c r="M1139" s="59">
        <v>44956</v>
      </c>
      <c r="Q1139" t="s">
        <v>20</v>
      </c>
      <c r="R1139" t="s">
        <v>16</v>
      </c>
      <c r="S1139" t="s">
        <v>1173</v>
      </c>
    </row>
    <row r="1140" spans="1:19">
      <c r="A1140" t="s">
        <v>1056</v>
      </c>
      <c r="B1140" t="s">
        <v>1156</v>
      </c>
      <c r="C1140" t="s">
        <v>1174</v>
      </c>
      <c r="D1140" t="str">
        <f>MID(Tabla3[[#This Row],[NUMERO DE SERIE]],10,8)</f>
        <v>MS056102</v>
      </c>
      <c r="E1140" t="s">
        <v>1161</v>
      </c>
      <c r="F1140">
        <v>2021</v>
      </c>
      <c r="G1140" t="s">
        <v>13</v>
      </c>
      <c r="H1140" s="1" t="s">
        <v>9</v>
      </c>
      <c r="I1140" s="13" t="s">
        <v>98</v>
      </c>
      <c r="J1140" s="1" t="s">
        <v>1056</v>
      </c>
      <c r="K1140" s="13">
        <v>2022</v>
      </c>
      <c r="L1140" s="1" t="s">
        <v>74</v>
      </c>
      <c r="M1140" s="15">
        <v>44957</v>
      </c>
      <c r="Q1140" t="s">
        <v>11</v>
      </c>
      <c r="R1140" t="s">
        <v>40</v>
      </c>
      <c r="S1140" t="s">
        <v>142</v>
      </c>
    </row>
    <row r="1141" spans="1:19">
      <c r="A1141" t="s">
        <v>1056</v>
      </c>
      <c r="B1141" t="s">
        <v>1156</v>
      </c>
      <c r="C1141" t="s">
        <v>1175</v>
      </c>
      <c r="D1141" t="str">
        <f>MID(Tabla3[[#This Row],[NUMERO DE SERIE]],10,8)</f>
        <v>MS055548</v>
      </c>
      <c r="E1141" t="s">
        <v>1161</v>
      </c>
      <c r="F1141">
        <v>2021</v>
      </c>
      <c r="G1141" t="s">
        <v>13</v>
      </c>
      <c r="H1141" s="1" t="s">
        <v>17</v>
      </c>
      <c r="I1141" s="13" t="s">
        <v>98</v>
      </c>
      <c r="J1141" s="1" t="s">
        <v>1056</v>
      </c>
      <c r="K1141" s="13">
        <v>2022</v>
      </c>
      <c r="L1141" s="1" t="s">
        <v>73</v>
      </c>
      <c r="M1141" s="15">
        <v>44956</v>
      </c>
      <c r="N1141" t="s">
        <v>18</v>
      </c>
      <c r="Q1141" t="s">
        <v>15</v>
      </c>
      <c r="R1141" t="s">
        <v>49</v>
      </c>
      <c r="S1141" t="s">
        <v>1162</v>
      </c>
    </row>
    <row r="1142" spans="1:19">
      <c r="A1142" t="s">
        <v>1056</v>
      </c>
      <c r="B1142" t="s">
        <v>1156</v>
      </c>
      <c r="C1142" t="s">
        <v>1176</v>
      </c>
      <c r="D1142" t="str">
        <f>MID(Tabla3[[#This Row],[NUMERO DE SERIE]],10,8)</f>
        <v>MS032683</v>
      </c>
      <c r="E1142" t="s">
        <v>1161</v>
      </c>
      <c r="F1142">
        <v>2021</v>
      </c>
      <c r="G1142" t="s">
        <v>13</v>
      </c>
      <c r="H1142" s="1" t="s">
        <v>17</v>
      </c>
      <c r="I1142" s="13" t="s">
        <v>98</v>
      </c>
      <c r="J1142" s="1" t="s">
        <v>1056</v>
      </c>
      <c r="K1142" s="13">
        <v>2022</v>
      </c>
      <c r="L1142" s="1" t="s">
        <v>72</v>
      </c>
      <c r="M1142" s="15">
        <v>44956</v>
      </c>
      <c r="N1142" t="s">
        <v>14</v>
      </c>
      <c r="Q1142" t="s">
        <v>20</v>
      </c>
      <c r="R1142" t="s">
        <v>60</v>
      </c>
      <c r="S1142" t="s">
        <v>1177</v>
      </c>
    </row>
    <row r="1143" spans="1:19">
      <c r="A1143" t="s">
        <v>1056</v>
      </c>
      <c r="B1143" t="s">
        <v>1156</v>
      </c>
      <c r="C1143" t="s">
        <v>1178</v>
      </c>
      <c r="D1143" t="str">
        <f>MID(Tabla3[[#This Row],[NUMERO DE SERIE]],10,8)</f>
        <v>MS069913</v>
      </c>
      <c r="E1143" t="s">
        <v>1161</v>
      </c>
      <c r="F1143">
        <v>2021</v>
      </c>
      <c r="G1143" t="s">
        <v>13</v>
      </c>
      <c r="H1143" s="1" t="s">
        <v>9</v>
      </c>
      <c r="I1143" s="13" t="s">
        <v>98</v>
      </c>
      <c r="J1143" s="1" t="s">
        <v>1056</v>
      </c>
      <c r="K1143" s="13">
        <v>2022</v>
      </c>
      <c r="L1143" s="1" t="s">
        <v>75</v>
      </c>
      <c r="M1143" s="59">
        <v>44956</v>
      </c>
      <c r="Q1143" t="s">
        <v>20</v>
      </c>
      <c r="R1143" t="s">
        <v>46</v>
      </c>
      <c r="S1143" t="s">
        <v>1179</v>
      </c>
    </row>
    <row r="1144" spans="1:19">
      <c r="A1144" t="s">
        <v>1056</v>
      </c>
      <c r="B1144" t="s">
        <v>1156</v>
      </c>
      <c r="C1144" t="s">
        <v>1180</v>
      </c>
      <c r="D1144" t="str">
        <f>MID(Tabla3[[#This Row],[NUMERO DE SERIE]],10,8)</f>
        <v>MS042497</v>
      </c>
      <c r="E1144" t="s">
        <v>1161</v>
      </c>
      <c r="F1144">
        <v>2021</v>
      </c>
      <c r="G1144" t="s">
        <v>13</v>
      </c>
      <c r="H1144" s="1" t="s">
        <v>9</v>
      </c>
      <c r="I1144" s="13" t="s">
        <v>98</v>
      </c>
      <c r="J1144" s="1" t="s">
        <v>1056</v>
      </c>
      <c r="K1144" s="13">
        <v>2022</v>
      </c>
      <c r="L1144" s="1" t="s">
        <v>74</v>
      </c>
      <c r="M1144" s="15">
        <v>44957</v>
      </c>
      <c r="Q1144" t="s">
        <v>20</v>
      </c>
      <c r="R1144" t="s">
        <v>41</v>
      </c>
      <c r="S1144" t="s">
        <v>177</v>
      </c>
    </row>
    <row r="1145" spans="1:19">
      <c r="A1145" t="s">
        <v>1056</v>
      </c>
      <c r="B1145" t="s">
        <v>1156</v>
      </c>
      <c r="C1145" t="s">
        <v>1181</v>
      </c>
      <c r="D1145" t="str">
        <f>MID(Tabla3[[#This Row],[NUMERO DE SERIE]],10,8)</f>
        <v>MS032165</v>
      </c>
      <c r="E1145" t="s">
        <v>1161</v>
      </c>
      <c r="F1145">
        <v>2021</v>
      </c>
      <c r="G1145" t="s">
        <v>13</v>
      </c>
      <c r="H1145" s="1" t="s">
        <v>9</v>
      </c>
      <c r="I1145" s="13" t="s">
        <v>98</v>
      </c>
      <c r="J1145" s="1" t="s">
        <v>1056</v>
      </c>
      <c r="K1145" s="13">
        <v>2022</v>
      </c>
      <c r="L1145" s="1" t="s">
        <v>73</v>
      </c>
      <c r="M1145" s="15">
        <v>44956</v>
      </c>
      <c r="N1145" t="s">
        <v>14</v>
      </c>
      <c r="Q1145" t="s">
        <v>20</v>
      </c>
      <c r="R1145" t="s">
        <v>16</v>
      </c>
      <c r="S1145" t="s">
        <v>168</v>
      </c>
    </row>
    <row r="1146" spans="1:19">
      <c r="A1146" t="s">
        <v>1056</v>
      </c>
      <c r="B1146" t="s">
        <v>1156</v>
      </c>
      <c r="C1146" t="s">
        <v>1182</v>
      </c>
      <c r="D1146" t="str">
        <f>MID(Tabla3[[#This Row],[NUMERO DE SERIE]],10,8)</f>
        <v>MS047970</v>
      </c>
      <c r="E1146" t="s">
        <v>1161</v>
      </c>
      <c r="F1146">
        <v>2021</v>
      </c>
      <c r="G1146" t="s">
        <v>13</v>
      </c>
      <c r="H1146" s="1" t="s">
        <v>9</v>
      </c>
      <c r="I1146" s="13" t="s">
        <v>98</v>
      </c>
      <c r="J1146" s="1" t="s">
        <v>1056</v>
      </c>
      <c r="K1146" s="13">
        <v>2022</v>
      </c>
      <c r="L1146" s="1" t="s">
        <v>72</v>
      </c>
      <c r="M1146" s="15">
        <v>44956</v>
      </c>
      <c r="N1146" t="s">
        <v>18</v>
      </c>
      <c r="Q1146" t="s">
        <v>15</v>
      </c>
      <c r="R1146" t="s">
        <v>46</v>
      </c>
      <c r="S1146" t="s">
        <v>1183</v>
      </c>
    </row>
    <row r="1147" spans="1:19" ht="29.1">
      <c r="A1147" t="s">
        <v>1056</v>
      </c>
      <c r="B1147" t="s">
        <v>1156</v>
      </c>
      <c r="C1147" t="s">
        <v>1184</v>
      </c>
      <c r="D1147" t="str">
        <f>MID(Tabla3[[#This Row],[NUMERO DE SERIE]],10,8)</f>
        <v>MS052502</v>
      </c>
      <c r="E1147" t="s">
        <v>1161</v>
      </c>
      <c r="F1147">
        <v>2021</v>
      </c>
      <c r="G1147" t="s">
        <v>13</v>
      </c>
      <c r="H1147" s="1" t="s">
        <v>22</v>
      </c>
      <c r="M1147" s="15"/>
    </row>
    <row r="1148" spans="1:19">
      <c r="A1148" t="s">
        <v>1056</v>
      </c>
      <c r="B1148" t="s">
        <v>1156</v>
      </c>
      <c r="C1148" t="s">
        <v>1185</v>
      </c>
      <c r="D1148" t="str">
        <f>MID(Tabla3[[#This Row],[NUMERO DE SERIE]],10,8)</f>
        <v>MS074682</v>
      </c>
      <c r="E1148" t="s">
        <v>1161</v>
      </c>
      <c r="F1148">
        <v>2021</v>
      </c>
      <c r="G1148" t="s">
        <v>13</v>
      </c>
      <c r="H1148" s="1" t="s">
        <v>17</v>
      </c>
      <c r="I1148" s="13" t="s">
        <v>98</v>
      </c>
      <c r="J1148" s="1" t="s">
        <v>1056</v>
      </c>
      <c r="K1148" s="13">
        <v>2022</v>
      </c>
      <c r="L1148" s="1" t="s">
        <v>75</v>
      </c>
      <c r="M1148" s="59">
        <v>44956</v>
      </c>
      <c r="Q1148" t="s">
        <v>15</v>
      </c>
      <c r="R1148" t="s">
        <v>60</v>
      </c>
      <c r="S1148" t="s">
        <v>1186</v>
      </c>
    </row>
    <row r="1149" spans="1:19">
      <c r="A1149" t="s">
        <v>1056</v>
      </c>
      <c r="B1149" t="s">
        <v>1156</v>
      </c>
      <c r="C1149" t="s">
        <v>1187</v>
      </c>
      <c r="D1149" t="str">
        <f>MID(Tabla3[[#This Row],[NUMERO DE SERIE]],10,8)</f>
        <v>MS016881</v>
      </c>
      <c r="E1149" t="s">
        <v>1161</v>
      </c>
      <c r="F1149">
        <v>2021</v>
      </c>
      <c r="G1149" t="s">
        <v>9</v>
      </c>
      <c r="H1149" s="1" t="s">
        <v>5</v>
      </c>
      <c r="M1149" s="15"/>
    </row>
    <row r="1150" spans="1:19">
      <c r="A1150" t="s">
        <v>1056</v>
      </c>
      <c r="B1150" t="s">
        <v>1156</v>
      </c>
      <c r="C1150" t="s">
        <v>1188</v>
      </c>
      <c r="D1150" t="str">
        <f>MID(Tabla3[[#This Row],[NUMERO DE SERIE]],10,8)</f>
        <v>MS069565</v>
      </c>
      <c r="E1150" t="s">
        <v>1161</v>
      </c>
      <c r="F1150">
        <v>2021</v>
      </c>
      <c r="G1150" t="s">
        <v>13</v>
      </c>
      <c r="H1150" s="1" t="s">
        <v>34</v>
      </c>
      <c r="M1150" s="15"/>
    </row>
    <row r="1151" spans="1:19">
      <c r="A1151" t="s">
        <v>1056</v>
      </c>
      <c r="B1151" t="s">
        <v>1156</v>
      </c>
      <c r="C1151" t="s">
        <v>1189</v>
      </c>
      <c r="D1151" t="str">
        <f>MID(Tabla3[[#This Row],[NUMERO DE SERIE]],10,8)</f>
        <v>MS061378</v>
      </c>
      <c r="E1151" t="s">
        <v>1161</v>
      </c>
      <c r="F1151">
        <v>2021</v>
      </c>
      <c r="G1151" t="s">
        <v>9</v>
      </c>
      <c r="H1151" s="1" t="s">
        <v>5</v>
      </c>
      <c r="M1151" s="15"/>
    </row>
    <row r="1152" spans="1:19">
      <c r="A1152" t="s">
        <v>1056</v>
      </c>
      <c r="B1152" t="s">
        <v>1156</v>
      </c>
      <c r="C1152" t="s">
        <v>1190</v>
      </c>
      <c r="D1152" t="str">
        <f>MID(Tabla3[[#This Row],[NUMERO DE SERIE]],10,8)</f>
        <v>MS061381</v>
      </c>
      <c r="E1152" t="s">
        <v>1161</v>
      </c>
      <c r="F1152">
        <v>2021</v>
      </c>
      <c r="G1152" t="s">
        <v>13</v>
      </c>
      <c r="H1152" s="1" t="s">
        <v>17</v>
      </c>
      <c r="I1152" s="13" t="s">
        <v>98</v>
      </c>
      <c r="J1152" s="1" t="s">
        <v>1056</v>
      </c>
      <c r="K1152" s="13">
        <v>2023</v>
      </c>
      <c r="L1152" s="1" t="s">
        <v>74</v>
      </c>
      <c r="M1152" s="15">
        <v>44957</v>
      </c>
      <c r="Q1152" t="s">
        <v>11</v>
      </c>
      <c r="R1152" t="s">
        <v>40</v>
      </c>
      <c r="S1152" t="s">
        <v>1028</v>
      </c>
    </row>
    <row r="1153" spans="1:19">
      <c r="A1153" t="s">
        <v>1056</v>
      </c>
      <c r="B1153" t="s">
        <v>1156</v>
      </c>
      <c r="C1153" t="s">
        <v>1191</v>
      </c>
      <c r="D1153" t="str">
        <f>MID(Tabla3[[#This Row],[NUMERO DE SERIE]],10,8)</f>
        <v>MS017242</v>
      </c>
      <c r="E1153" t="s">
        <v>1161</v>
      </c>
      <c r="F1153">
        <v>2021</v>
      </c>
      <c r="G1153" t="s">
        <v>13</v>
      </c>
      <c r="H1153" s="1" t="s">
        <v>9</v>
      </c>
      <c r="I1153" s="14">
        <v>44922</v>
      </c>
      <c r="J1153" s="1" t="s">
        <v>1056</v>
      </c>
      <c r="K1153" s="13">
        <v>2023</v>
      </c>
      <c r="L1153" s="1" t="s">
        <v>73</v>
      </c>
      <c r="M1153" s="15">
        <v>44956</v>
      </c>
      <c r="N1153" t="s">
        <v>18</v>
      </c>
      <c r="Q1153" t="s">
        <v>15</v>
      </c>
      <c r="R1153" t="s">
        <v>49</v>
      </c>
      <c r="S1153" t="s">
        <v>1192</v>
      </c>
    </row>
    <row r="1154" spans="1:19">
      <c r="A1154" t="s">
        <v>1056</v>
      </c>
      <c r="B1154" t="s">
        <v>1156</v>
      </c>
      <c r="C1154" t="s">
        <v>1193</v>
      </c>
      <c r="D1154" t="str">
        <f>MID(Tabla3[[#This Row],[NUMERO DE SERIE]],10,8)</f>
        <v>MS062653</v>
      </c>
      <c r="E1154" t="s">
        <v>1161</v>
      </c>
      <c r="F1154">
        <v>2021</v>
      </c>
      <c r="G1154" t="s">
        <v>13</v>
      </c>
      <c r="H1154" s="1" t="s">
        <v>9</v>
      </c>
      <c r="I1154" s="13" t="s">
        <v>98</v>
      </c>
      <c r="J1154" s="1" t="s">
        <v>1056</v>
      </c>
      <c r="K1154" s="13">
        <v>2023</v>
      </c>
      <c r="L1154" s="1" t="s">
        <v>72</v>
      </c>
      <c r="M1154" s="15">
        <v>44956</v>
      </c>
      <c r="N1154" t="s">
        <v>10</v>
      </c>
      <c r="Q1154" t="s">
        <v>11</v>
      </c>
      <c r="R1154" t="s">
        <v>52</v>
      </c>
      <c r="S1154" t="s">
        <v>1194</v>
      </c>
    </row>
    <row r="1155" spans="1:19">
      <c r="A1155" t="s">
        <v>1056</v>
      </c>
      <c r="B1155" t="s">
        <v>1156</v>
      </c>
      <c r="C1155" t="s">
        <v>1195</v>
      </c>
      <c r="D1155" t="str">
        <f>MID(Tabla3[[#This Row],[NUMERO DE SERIE]],10,8)</f>
        <v>MS031624</v>
      </c>
      <c r="E1155" t="s">
        <v>1161</v>
      </c>
      <c r="F1155">
        <v>2021</v>
      </c>
      <c r="G1155" t="s">
        <v>9</v>
      </c>
      <c r="H1155" s="1" t="s">
        <v>5</v>
      </c>
      <c r="M1155" s="15"/>
    </row>
    <row r="1156" spans="1:19">
      <c r="A1156" t="s">
        <v>1056</v>
      </c>
      <c r="B1156" t="s">
        <v>1156</v>
      </c>
      <c r="C1156" t="s">
        <v>1196</v>
      </c>
      <c r="D1156" t="str">
        <f>MID(Tabla3[[#This Row],[NUMERO DE SERIE]],10,8)</f>
        <v>MS046686</v>
      </c>
      <c r="E1156" t="s">
        <v>1161</v>
      </c>
      <c r="F1156">
        <v>2021</v>
      </c>
      <c r="G1156" t="s">
        <v>13</v>
      </c>
      <c r="H1156" s="1" t="s">
        <v>9</v>
      </c>
      <c r="I1156" s="13" t="s">
        <v>98</v>
      </c>
      <c r="J1156" s="1" t="s">
        <v>1056</v>
      </c>
      <c r="K1156" s="13">
        <v>2023</v>
      </c>
      <c r="L1156" s="1" t="s">
        <v>75</v>
      </c>
      <c r="M1156" s="59">
        <v>44956</v>
      </c>
      <c r="Q1156" t="s">
        <v>20</v>
      </c>
      <c r="R1156" t="s">
        <v>46</v>
      </c>
      <c r="S1156" t="s">
        <v>1197</v>
      </c>
    </row>
    <row r="1157" spans="1:19">
      <c r="A1157" t="s">
        <v>1056</v>
      </c>
      <c r="B1157" t="s">
        <v>1156</v>
      </c>
      <c r="C1157" t="s">
        <v>1198</v>
      </c>
      <c r="D1157" t="str">
        <f>MID(Tabla3[[#This Row],[NUMERO DE SERIE]],10,8)</f>
        <v>MS072309</v>
      </c>
      <c r="E1157" t="s">
        <v>1161</v>
      </c>
      <c r="F1157">
        <v>2021</v>
      </c>
      <c r="G1157" t="s">
        <v>13</v>
      </c>
      <c r="H1157" s="1" t="s">
        <v>9</v>
      </c>
      <c r="I1157" s="13" t="s">
        <v>98</v>
      </c>
      <c r="J1157" s="1" t="s">
        <v>1056</v>
      </c>
      <c r="K1157" s="13">
        <v>2023</v>
      </c>
      <c r="L1157" s="1" t="s">
        <v>74</v>
      </c>
      <c r="M1157" s="15">
        <v>44957</v>
      </c>
      <c r="Q1157" t="s">
        <v>20</v>
      </c>
      <c r="R1157" t="s">
        <v>41</v>
      </c>
      <c r="S1157" t="s">
        <v>177</v>
      </c>
    </row>
    <row r="1158" spans="1:19">
      <c r="A1158" t="s">
        <v>1056</v>
      </c>
      <c r="B1158" t="s">
        <v>1156</v>
      </c>
      <c r="C1158" t="s">
        <v>1199</v>
      </c>
      <c r="D1158" t="str">
        <f>MID(Tabla3[[#This Row],[NUMERO DE SERIE]],10,8)</f>
        <v>MS062387</v>
      </c>
      <c r="E1158" t="s">
        <v>1161</v>
      </c>
      <c r="F1158">
        <v>2021</v>
      </c>
      <c r="G1158" t="s">
        <v>13</v>
      </c>
      <c r="H1158" s="1" t="s">
        <v>17</v>
      </c>
      <c r="I1158" s="13" t="s">
        <v>98</v>
      </c>
      <c r="J1158" s="1" t="s">
        <v>1056</v>
      </c>
      <c r="K1158" s="13">
        <v>2023</v>
      </c>
      <c r="L1158" s="1" t="s">
        <v>73</v>
      </c>
      <c r="M1158" s="15">
        <v>44956</v>
      </c>
      <c r="N1158" t="s">
        <v>18</v>
      </c>
      <c r="Q1158" t="s">
        <v>15</v>
      </c>
      <c r="R1158" t="s">
        <v>52</v>
      </c>
      <c r="S1158" t="s">
        <v>1192</v>
      </c>
    </row>
    <row r="1159" spans="1:19">
      <c r="A1159" t="s">
        <v>1056</v>
      </c>
      <c r="B1159" t="s">
        <v>1156</v>
      </c>
      <c r="C1159" t="s">
        <v>1200</v>
      </c>
      <c r="D1159" t="str">
        <f>MID(Tabla3[[#This Row],[NUMERO DE SERIE]],10,8)</f>
        <v>MS027843</v>
      </c>
      <c r="E1159" t="s">
        <v>1161</v>
      </c>
      <c r="F1159">
        <v>2021</v>
      </c>
      <c r="G1159" t="s">
        <v>13</v>
      </c>
      <c r="H1159" s="1" t="s">
        <v>9</v>
      </c>
      <c r="I1159" s="13" t="s">
        <v>98</v>
      </c>
      <c r="J1159" s="1" t="s">
        <v>1056</v>
      </c>
      <c r="K1159" s="13">
        <v>2023</v>
      </c>
      <c r="L1159" s="1" t="s">
        <v>72</v>
      </c>
      <c r="M1159" s="15">
        <v>44956</v>
      </c>
      <c r="N1159" t="s">
        <v>18</v>
      </c>
      <c r="Q1159" t="s">
        <v>15</v>
      </c>
      <c r="R1159" t="s">
        <v>46</v>
      </c>
      <c r="S1159" t="s">
        <v>1201</v>
      </c>
    </row>
    <row r="1160" spans="1:19">
      <c r="A1160" t="s">
        <v>1056</v>
      </c>
      <c r="B1160" t="s">
        <v>1156</v>
      </c>
      <c r="C1160" t="s">
        <v>1202</v>
      </c>
      <c r="D1160" t="str">
        <f>MID(Tabla3[[#This Row],[NUMERO DE SERIE]],10,8)</f>
        <v>MS046482</v>
      </c>
      <c r="E1160" t="s">
        <v>1161</v>
      </c>
      <c r="F1160">
        <v>2021</v>
      </c>
      <c r="G1160" t="s">
        <v>13</v>
      </c>
      <c r="H1160" s="1" t="s">
        <v>17</v>
      </c>
      <c r="I1160" s="13" t="s">
        <v>98</v>
      </c>
      <c r="J1160" s="1" t="s">
        <v>1056</v>
      </c>
      <c r="K1160" s="13">
        <v>2023</v>
      </c>
      <c r="L1160" s="1" t="s">
        <v>75</v>
      </c>
      <c r="M1160" s="59">
        <v>44956</v>
      </c>
      <c r="Q1160" t="s">
        <v>15</v>
      </c>
      <c r="R1160" t="s">
        <v>60</v>
      </c>
      <c r="S1160" t="s">
        <v>1186</v>
      </c>
    </row>
    <row r="1161" spans="1:19">
      <c r="A1161" t="s">
        <v>1056</v>
      </c>
      <c r="B1161" t="s">
        <v>1203</v>
      </c>
      <c r="C1161" t="s">
        <v>1204</v>
      </c>
      <c r="D1161" t="str">
        <f>MID(Tabla3[[#This Row],[NUMERO DE SERIE]],10,8)</f>
        <v>F1986487</v>
      </c>
      <c r="E1161" t="s">
        <v>865</v>
      </c>
      <c r="F1161">
        <v>2015</v>
      </c>
      <c r="G1161" t="s">
        <v>13</v>
      </c>
      <c r="H1161" s="1" t="s">
        <v>9</v>
      </c>
      <c r="I1161" s="14">
        <v>44606</v>
      </c>
      <c r="J1161" s="1" t="s">
        <v>1056</v>
      </c>
      <c r="K1161" s="13">
        <v>2023</v>
      </c>
      <c r="L1161" s="1" t="s">
        <v>74</v>
      </c>
      <c r="M1161" s="15">
        <v>44957</v>
      </c>
      <c r="Q1161" t="s">
        <v>15</v>
      </c>
      <c r="R1161" t="s">
        <v>52</v>
      </c>
      <c r="S1161" t="s">
        <v>1205</v>
      </c>
    </row>
    <row r="1162" spans="1:19">
      <c r="A1162" t="s">
        <v>1056</v>
      </c>
      <c r="B1162" t="s">
        <v>1203</v>
      </c>
      <c r="C1162" t="s">
        <v>1206</v>
      </c>
      <c r="D1162" t="str">
        <f>MID(Tabla3[[#This Row],[NUMERO DE SERIE]],10,8)</f>
        <v>F1867802</v>
      </c>
      <c r="E1162" t="s">
        <v>865</v>
      </c>
      <c r="F1162">
        <v>2015</v>
      </c>
      <c r="G1162" t="s">
        <v>13</v>
      </c>
      <c r="H1162" s="1" t="s">
        <v>9</v>
      </c>
      <c r="I1162" s="14">
        <v>44656</v>
      </c>
      <c r="J1162" s="1" t="s">
        <v>1056</v>
      </c>
      <c r="K1162" s="13">
        <v>2023</v>
      </c>
      <c r="L1162" s="1" t="s">
        <v>73</v>
      </c>
      <c r="M1162" s="15">
        <v>44957</v>
      </c>
      <c r="N1162" t="s">
        <v>10</v>
      </c>
      <c r="Q1162" t="s">
        <v>11</v>
      </c>
      <c r="R1162" t="s">
        <v>40</v>
      </c>
      <c r="S1162" t="s">
        <v>677</v>
      </c>
    </row>
    <row r="1163" spans="1:19">
      <c r="A1163" t="s">
        <v>1056</v>
      </c>
      <c r="B1163" t="s">
        <v>1203</v>
      </c>
      <c r="C1163" t="s">
        <v>1207</v>
      </c>
      <c r="D1163" t="str">
        <f>MID(Tabla3[[#This Row],[NUMERO DE SERIE]],10,8)</f>
        <v>F1898354</v>
      </c>
      <c r="E1163" t="s">
        <v>865</v>
      </c>
      <c r="F1163">
        <v>2015</v>
      </c>
      <c r="G1163" t="s">
        <v>13</v>
      </c>
      <c r="H1163" s="1" t="s">
        <v>9</v>
      </c>
      <c r="I1163" s="13" t="s">
        <v>98</v>
      </c>
      <c r="J1163" s="1" t="s">
        <v>1056</v>
      </c>
      <c r="K1163" s="13">
        <v>2023</v>
      </c>
      <c r="L1163" s="1" t="s">
        <v>72</v>
      </c>
      <c r="M1163" s="15">
        <v>44956</v>
      </c>
      <c r="N1163" t="s">
        <v>14</v>
      </c>
      <c r="Q1163" t="s">
        <v>20</v>
      </c>
      <c r="R1163" t="s">
        <v>46</v>
      </c>
      <c r="S1163" t="s">
        <v>683</v>
      </c>
    </row>
    <row r="1164" spans="1:19">
      <c r="A1164" t="s">
        <v>1056</v>
      </c>
      <c r="B1164" t="s">
        <v>1203</v>
      </c>
      <c r="C1164" t="s">
        <v>1208</v>
      </c>
      <c r="D1164" t="str">
        <f>MID(Tabla3[[#This Row],[NUMERO DE SERIE]],10,8)</f>
        <v>F1881713</v>
      </c>
      <c r="E1164" t="s">
        <v>865</v>
      </c>
      <c r="F1164">
        <v>2015</v>
      </c>
      <c r="G1164" t="s">
        <v>13</v>
      </c>
      <c r="H1164" s="1" t="s">
        <v>9</v>
      </c>
      <c r="I1164" s="13" t="s">
        <v>98</v>
      </c>
      <c r="J1164" s="1" t="s">
        <v>1056</v>
      </c>
      <c r="K1164" s="13">
        <v>2023</v>
      </c>
      <c r="L1164" s="1" t="s">
        <v>75</v>
      </c>
      <c r="M1164" s="59">
        <v>44956</v>
      </c>
      <c r="Q1164" t="s">
        <v>15</v>
      </c>
      <c r="R1164" t="s">
        <v>46</v>
      </c>
      <c r="S1164" t="s">
        <v>1209</v>
      </c>
    </row>
    <row r="1165" spans="1:19">
      <c r="A1165" t="s">
        <v>1056</v>
      </c>
      <c r="B1165" t="s">
        <v>1203</v>
      </c>
      <c r="C1165" t="s">
        <v>1210</v>
      </c>
      <c r="D1165" t="str">
        <f>MID(Tabla3[[#This Row],[NUMERO DE SERIE]],10,8)</f>
        <v>F1982672</v>
      </c>
      <c r="E1165" t="s">
        <v>865</v>
      </c>
      <c r="F1165">
        <v>2015</v>
      </c>
      <c r="G1165" t="s">
        <v>9</v>
      </c>
      <c r="H1165" s="1" t="s">
        <v>5</v>
      </c>
      <c r="M1165" s="15"/>
    </row>
    <row r="1166" spans="1:19" ht="29.1">
      <c r="A1166" t="s">
        <v>1056</v>
      </c>
      <c r="B1166" t="s">
        <v>1203</v>
      </c>
      <c r="C1166" t="s">
        <v>1211</v>
      </c>
      <c r="D1166" t="str">
        <f>MID(Tabla3[[#This Row],[NUMERO DE SERIE]],10,8)</f>
        <v>F1963164</v>
      </c>
      <c r="E1166" t="s">
        <v>865</v>
      </c>
      <c r="F1166">
        <v>2015</v>
      </c>
      <c r="G1166" t="s">
        <v>13</v>
      </c>
      <c r="H1166" s="1" t="s">
        <v>22</v>
      </c>
      <c r="M1166" s="15"/>
    </row>
    <row r="1167" spans="1:19">
      <c r="A1167" t="s">
        <v>1056</v>
      </c>
      <c r="B1167" t="s">
        <v>1203</v>
      </c>
      <c r="C1167" t="s">
        <v>1212</v>
      </c>
      <c r="D1167" t="str">
        <f>MID(Tabla3[[#This Row],[NUMERO DE SERIE]],10,8)</f>
        <v>F1952643</v>
      </c>
      <c r="E1167" t="s">
        <v>865</v>
      </c>
      <c r="F1167">
        <v>2015</v>
      </c>
      <c r="G1167" t="s">
        <v>13</v>
      </c>
      <c r="H1167" s="1" t="s">
        <v>9</v>
      </c>
      <c r="I1167" s="14">
        <v>44070</v>
      </c>
      <c r="J1167" s="1" t="s">
        <v>1056</v>
      </c>
      <c r="K1167" s="13">
        <v>2023</v>
      </c>
      <c r="L1167" s="1" t="s">
        <v>74</v>
      </c>
      <c r="M1167" s="15">
        <v>44957</v>
      </c>
      <c r="Q1167" t="s">
        <v>15</v>
      </c>
      <c r="R1167" t="s">
        <v>52</v>
      </c>
      <c r="S1167" t="s">
        <v>1205</v>
      </c>
    </row>
    <row r="1168" spans="1:19">
      <c r="A1168" t="s">
        <v>1056</v>
      </c>
      <c r="B1168" t="s">
        <v>1203</v>
      </c>
      <c r="C1168" t="s">
        <v>1213</v>
      </c>
      <c r="D1168" t="str">
        <f>MID(Tabla3[[#This Row],[NUMERO DE SERIE]],10,8)</f>
        <v>E1841240</v>
      </c>
      <c r="E1168" t="s">
        <v>865</v>
      </c>
      <c r="F1168">
        <v>2014</v>
      </c>
      <c r="G1168" t="s">
        <v>13</v>
      </c>
      <c r="H1168" s="1" t="s">
        <v>9</v>
      </c>
      <c r="I1168" s="13" t="s">
        <v>98</v>
      </c>
      <c r="J1168" s="1" t="s">
        <v>1056</v>
      </c>
      <c r="K1168" s="13">
        <v>2023</v>
      </c>
      <c r="L1168" s="1" t="s">
        <v>73</v>
      </c>
      <c r="M1168" s="15">
        <v>44957</v>
      </c>
      <c r="N1168" t="s">
        <v>14</v>
      </c>
      <c r="Q1168" t="s">
        <v>20</v>
      </c>
      <c r="R1168" t="s">
        <v>16</v>
      </c>
      <c r="S1168" t="s">
        <v>101</v>
      </c>
    </row>
    <row r="1169" spans="1:19">
      <c r="A1169" t="s">
        <v>1056</v>
      </c>
      <c r="B1169" t="s">
        <v>1203</v>
      </c>
      <c r="C1169" t="s">
        <v>1214</v>
      </c>
      <c r="D1169" t="str">
        <f>MID(Tabla3[[#This Row],[NUMERO DE SERIE]],10,8)</f>
        <v>E1814208</v>
      </c>
      <c r="E1169" t="s">
        <v>865</v>
      </c>
      <c r="F1169">
        <v>2014</v>
      </c>
      <c r="G1169" t="s">
        <v>13</v>
      </c>
      <c r="H1169" s="1" t="s">
        <v>9</v>
      </c>
      <c r="I1169" s="14">
        <v>44054</v>
      </c>
      <c r="J1169" s="1" t="s">
        <v>1056</v>
      </c>
      <c r="K1169" s="13">
        <v>2023</v>
      </c>
      <c r="L1169" s="1" t="s">
        <v>72</v>
      </c>
      <c r="M1169" s="15">
        <v>44956</v>
      </c>
      <c r="N1169" t="s">
        <v>14</v>
      </c>
      <c r="Q1169" t="s">
        <v>20</v>
      </c>
      <c r="R1169" t="s">
        <v>16</v>
      </c>
      <c r="S1169" t="s">
        <v>1215</v>
      </c>
    </row>
    <row r="1170" spans="1:19" ht="29.1">
      <c r="A1170" t="s">
        <v>1056</v>
      </c>
      <c r="B1170" t="s">
        <v>1203</v>
      </c>
      <c r="C1170" t="s">
        <v>1216</v>
      </c>
      <c r="D1170" t="str">
        <f>MID(Tabla3[[#This Row],[NUMERO DE SERIE]],10,8)</f>
        <v>E1821836</v>
      </c>
      <c r="E1170" t="s">
        <v>865</v>
      </c>
      <c r="F1170">
        <v>2014</v>
      </c>
      <c r="G1170" t="s">
        <v>13</v>
      </c>
      <c r="H1170" s="1" t="s">
        <v>22</v>
      </c>
      <c r="M1170" s="15"/>
    </row>
    <row r="1171" spans="1:19">
      <c r="A1171" t="s">
        <v>1056</v>
      </c>
      <c r="B1171" t="s">
        <v>1217</v>
      </c>
      <c r="C1171" t="s">
        <v>1218</v>
      </c>
      <c r="D1171" t="str">
        <f>MID(Tabla3[[#This Row],[NUMERO DE SERIE]],10,8)</f>
        <v>CW155012</v>
      </c>
      <c r="E1171" t="s">
        <v>751</v>
      </c>
      <c r="F1171">
        <v>2012</v>
      </c>
      <c r="G1171" t="s">
        <v>13</v>
      </c>
      <c r="H1171" s="1" t="s">
        <v>9</v>
      </c>
      <c r="I1171" s="13" t="s">
        <v>98</v>
      </c>
      <c r="J1171" s="1" t="s">
        <v>1056</v>
      </c>
      <c r="K1171" s="13">
        <v>2023</v>
      </c>
      <c r="L1171" s="1" t="s">
        <v>75</v>
      </c>
      <c r="M1171" s="59">
        <v>44956</v>
      </c>
      <c r="Q1171" t="s">
        <v>20</v>
      </c>
      <c r="R1171" t="s">
        <v>16</v>
      </c>
      <c r="S1171" t="s">
        <v>435</v>
      </c>
    </row>
    <row r="1172" spans="1:19" ht="29.1">
      <c r="A1172" t="s">
        <v>1056</v>
      </c>
      <c r="B1172" t="s">
        <v>1217</v>
      </c>
      <c r="C1172" t="s">
        <v>1219</v>
      </c>
      <c r="D1172" t="str">
        <f>MID(Tabla3[[#This Row],[NUMERO DE SERIE]],10,8)</f>
        <v>CW118511</v>
      </c>
      <c r="E1172" t="s">
        <v>751</v>
      </c>
      <c r="F1172">
        <v>2012</v>
      </c>
      <c r="G1172" t="s">
        <v>13</v>
      </c>
      <c r="H1172" s="1" t="s">
        <v>22</v>
      </c>
      <c r="M1172" s="15"/>
    </row>
    <row r="1173" spans="1:19">
      <c r="A1173" t="s">
        <v>1056</v>
      </c>
      <c r="B1173" t="s">
        <v>1217</v>
      </c>
      <c r="C1173" t="s">
        <v>1220</v>
      </c>
      <c r="D1173" t="str">
        <f>MID(Tabla3[[#This Row],[NUMERO DE SERIE]],10,8)</f>
        <v>CW132810</v>
      </c>
      <c r="E1173" t="s">
        <v>751</v>
      </c>
      <c r="F1173">
        <v>2012</v>
      </c>
      <c r="G1173" t="s">
        <v>13</v>
      </c>
      <c r="H1173" s="1" t="s">
        <v>17</v>
      </c>
      <c r="I1173" s="13" t="s">
        <v>98</v>
      </c>
      <c r="J1173" s="1" t="s">
        <v>1056</v>
      </c>
      <c r="K1173" s="13">
        <v>2023</v>
      </c>
      <c r="L1173" s="1" t="s">
        <v>74</v>
      </c>
      <c r="M1173" s="15">
        <v>44957</v>
      </c>
      <c r="Q1173" t="s">
        <v>11</v>
      </c>
      <c r="R1173" t="s">
        <v>40</v>
      </c>
      <c r="S1173" t="s">
        <v>1028</v>
      </c>
    </row>
    <row r="1174" spans="1:19">
      <c r="A1174" t="s">
        <v>1056</v>
      </c>
      <c r="B1174" t="s">
        <v>1217</v>
      </c>
      <c r="C1174" t="s">
        <v>1221</v>
      </c>
      <c r="D1174" t="str">
        <f>MID(Tabla3[[#This Row],[NUMERO DE SERIE]],10,8)</f>
        <v>CW108521</v>
      </c>
      <c r="E1174" t="s">
        <v>751</v>
      </c>
      <c r="F1174">
        <v>2012</v>
      </c>
      <c r="G1174" t="s">
        <v>13</v>
      </c>
      <c r="H1174" s="1" t="s">
        <v>34</v>
      </c>
      <c r="M1174" s="15"/>
    </row>
    <row r="1175" spans="1:19">
      <c r="A1175" t="s">
        <v>1056</v>
      </c>
      <c r="B1175" t="s">
        <v>1217</v>
      </c>
      <c r="C1175" t="s">
        <v>1222</v>
      </c>
      <c r="D1175" t="str">
        <f>MID(Tabla3[[#This Row],[NUMERO DE SERIE]],10,8)</f>
        <v>CW121033</v>
      </c>
      <c r="E1175" t="s">
        <v>751</v>
      </c>
      <c r="F1175">
        <v>2012</v>
      </c>
      <c r="G1175" t="s">
        <v>13</v>
      </c>
      <c r="H1175" s="1" t="s">
        <v>9</v>
      </c>
      <c r="I1175" s="13" t="s">
        <v>98</v>
      </c>
      <c r="J1175" s="1" t="s">
        <v>1056</v>
      </c>
      <c r="K1175" s="13">
        <v>2023</v>
      </c>
      <c r="L1175" s="1" t="s">
        <v>73</v>
      </c>
      <c r="M1175" s="15">
        <v>44957</v>
      </c>
      <c r="N1175" t="s">
        <v>18</v>
      </c>
      <c r="Q1175" t="s">
        <v>15</v>
      </c>
      <c r="R1175" t="s">
        <v>46</v>
      </c>
      <c r="S1175" t="s">
        <v>46</v>
      </c>
    </row>
    <row r="1176" spans="1:19">
      <c r="A1176" t="s">
        <v>1056</v>
      </c>
      <c r="B1176" t="s">
        <v>1217</v>
      </c>
      <c r="C1176" t="s">
        <v>1223</v>
      </c>
      <c r="D1176" t="str">
        <f>MID(Tabla3[[#This Row],[NUMERO DE SERIE]],10,8)</f>
        <v>CW135192</v>
      </c>
      <c r="E1176" t="s">
        <v>751</v>
      </c>
      <c r="F1176">
        <v>2012</v>
      </c>
      <c r="G1176" t="s">
        <v>13</v>
      </c>
      <c r="H1176" s="1" t="s">
        <v>9</v>
      </c>
      <c r="I1176" s="13" t="s">
        <v>98</v>
      </c>
      <c r="J1176" s="1" t="s">
        <v>1056</v>
      </c>
      <c r="K1176" s="13">
        <v>2023</v>
      </c>
      <c r="L1176" s="1" t="s">
        <v>72</v>
      </c>
      <c r="M1176" s="15">
        <v>44956</v>
      </c>
      <c r="N1176" t="s">
        <v>14</v>
      </c>
      <c r="Q1176" t="s">
        <v>20</v>
      </c>
      <c r="R1176" t="s">
        <v>42</v>
      </c>
      <c r="S1176" t="s">
        <v>1224</v>
      </c>
    </row>
    <row r="1177" spans="1:19">
      <c r="A1177" t="s">
        <v>1056</v>
      </c>
      <c r="B1177" t="s">
        <v>1217</v>
      </c>
      <c r="C1177" t="s">
        <v>1225</v>
      </c>
      <c r="D1177" t="str">
        <f>MID(Tabla3[[#This Row],[NUMERO DE SERIE]],10,8)</f>
        <v>CW017274</v>
      </c>
      <c r="E1177" t="s">
        <v>751</v>
      </c>
      <c r="F1177">
        <v>2012</v>
      </c>
      <c r="G1177" t="s">
        <v>13</v>
      </c>
      <c r="H1177" s="1" t="s">
        <v>34</v>
      </c>
      <c r="M1177" s="15"/>
    </row>
    <row r="1178" spans="1:19">
      <c r="A1178" t="s">
        <v>1056</v>
      </c>
      <c r="B1178" t="s">
        <v>1217</v>
      </c>
      <c r="C1178" t="s">
        <v>1226</v>
      </c>
      <c r="D1178" t="str">
        <f>MID(Tabla3[[#This Row],[NUMERO DE SERIE]],10,8)</f>
        <v>CW017654</v>
      </c>
      <c r="E1178" t="s">
        <v>751</v>
      </c>
      <c r="F1178">
        <v>2012</v>
      </c>
      <c r="G1178" t="s">
        <v>13</v>
      </c>
      <c r="H1178" s="1" t="s">
        <v>9</v>
      </c>
      <c r="I1178" s="13" t="s">
        <v>98</v>
      </c>
      <c r="J1178" s="1" t="s">
        <v>1056</v>
      </c>
      <c r="K1178" s="13">
        <v>2023</v>
      </c>
      <c r="L1178" s="1" t="s">
        <v>75</v>
      </c>
      <c r="M1178" s="59">
        <v>44957</v>
      </c>
      <c r="Q1178" t="s">
        <v>11</v>
      </c>
      <c r="R1178" t="s">
        <v>40</v>
      </c>
      <c r="S1178" t="s">
        <v>1121</v>
      </c>
    </row>
    <row r="1179" spans="1:19">
      <c r="A1179" t="s">
        <v>1056</v>
      </c>
      <c r="B1179" t="s">
        <v>1217</v>
      </c>
      <c r="C1179" t="s">
        <v>1227</v>
      </c>
      <c r="D1179" t="str">
        <f>MID(Tabla3[[#This Row],[NUMERO DE SERIE]],10,8)</f>
        <v>BW068932</v>
      </c>
      <c r="E1179" t="s">
        <v>751</v>
      </c>
      <c r="F1179">
        <v>2011</v>
      </c>
      <c r="G1179" t="s">
        <v>13</v>
      </c>
      <c r="H1179" s="1" t="s">
        <v>34</v>
      </c>
      <c r="M1179" s="15"/>
    </row>
    <row r="1180" spans="1:19">
      <c r="A1180" t="s">
        <v>1056</v>
      </c>
      <c r="B1180" t="s">
        <v>1217</v>
      </c>
      <c r="C1180" t="s">
        <v>1228</v>
      </c>
      <c r="D1180" t="str">
        <f>MID(Tabla3[[#This Row],[NUMERO DE SERIE]],10,8)</f>
        <v>BW070750</v>
      </c>
      <c r="E1180" t="s">
        <v>751</v>
      </c>
      <c r="F1180">
        <v>2011</v>
      </c>
      <c r="G1180" t="s">
        <v>13</v>
      </c>
      <c r="H1180" s="1" t="s">
        <v>9</v>
      </c>
      <c r="I1180" s="13" t="s">
        <v>98</v>
      </c>
      <c r="J1180" s="1" t="s">
        <v>1056</v>
      </c>
      <c r="K1180" s="13">
        <v>2023</v>
      </c>
      <c r="L1180" s="1" t="s">
        <v>74</v>
      </c>
      <c r="M1180" s="15">
        <v>44957</v>
      </c>
      <c r="Q1180" t="s">
        <v>15</v>
      </c>
      <c r="R1180" t="s">
        <v>60</v>
      </c>
      <c r="S1180" t="s">
        <v>986</v>
      </c>
    </row>
    <row r="1181" spans="1:19">
      <c r="A1181" t="s">
        <v>1056</v>
      </c>
      <c r="B1181" t="s">
        <v>1217</v>
      </c>
      <c r="C1181" t="s">
        <v>1229</v>
      </c>
      <c r="D1181" t="str">
        <f>MID(Tabla3[[#This Row],[NUMERO DE SERIE]],10,8)</f>
        <v>BW055425</v>
      </c>
      <c r="E1181" t="s">
        <v>751</v>
      </c>
      <c r="F1181">
        <v>2011</v>
      </c>
      <c r="G1181" t="s">
        <v>13</v>
      </c>
      <c r="H1181" s="1" t="s">
        <v>34</v>
      </c>
      <c r="M1181" s="15"/>
    </row>
    <row r="1182" spans="1:19">
      <c r="A1182" t="s">
        <v>1056</v>
      </c>
      <c r="B1182" t="s">
        <v>1217</v>
      </c>
      <c r="C1182" t="s">
        <v>1230</v>
      </c>
      <c r="D1182" t="str">
        <f>MID(Tabla3[[#This Row],[NUMERO DE SERIE]],10,8)</f>
        <v>BW085213</v>
      </c>
      <c r="E1182" t="s">
        <v>751</v>
      </c>
      <c r="F1182">
        <v>2011</v>
      </c>
      <c r="G1182" t="s">
        <v>13</v>
      </c>
      <c r="H1182" s="1" t="s">
        <v>34</v>
      </c>
      <c r="M1182" s="15"/>
    </row>
    <row r="1183" spans="1:19">
      <c r="A1183" t="s">
        <v>1056</v>
      </c>
      <c r="B1183" t="s">
        <v>1217</v>
      </c>
      <c r="C1183" t="s">
        <v>1231</v>
      </c>
      <c r="D1183" t="str">
        <f>MID(Tabla3[[#This Row],[NUMERO DE SERIE]],10,8)</f>
        <v>BW073554</v>
      </c>
      <c r="E1183" t="s">
        <v>751</v>
      </c>
      <c r="F1183">
        <v>2011</v>
      </c>
      <c r="G1183" t="s">
        <v>13</v>
      </c>
      <c r="H1183" s="1" t="s">
        <v>9</v>
      </c>
      <c r="I1183" s="13" t="s">
        <v>98</v>
      </c>
      <c r="J1183" s="1" t="s">
        <v>1056</v>
      </c>
      <c r="K1183" s="13">
        <v>2023</v>
      </c>
      <c r="L1183" s="1" t="s">
        <v>73</v>
      </c>
      <c r="M1183" s="15">
        <v>44957</v>
      </c>
      <c r="N1183" t="s">
        <v>18</v>
      </c>
      <c r="Q1183" t="s">
        <v>15</v>
      </c>
      <c r="R1183" t="s">
        <v>46</v>
      </c>
      <c r="S1183" t="s">
        <v>46</v>
      </c>
    </row>
    <row r="1184" spans="1:19">
      <c r="A1184" t="s">
        <v>1056</v>
      </c>
      <c r="B1184" t="s">
        <v>1217</v>
      </c>
      <c r="C1184" t="s">
        <v>1232</v>
      </c>
      <c r="D1184" t="str">
        <f>MID(Tabla3[[#This Row],[NUMERO DE SERIE]],10,8)</f>
        <v>BW054005</v>
      </c>
      <c r="E1184" t="s">
        <v>751</v>
      </c>
      <c r="F1184">
        <v>2011</v>
      </c>
      <c r="G1184" t="s">
        <v>13</v>
      </c>
      <c r="H1184" s="1" t="s">
        <v>34</v>
      </c>
      <c r="M1184" s="15"/>
    </row>
    <row r="1185" spans="1:19">
      <c r="A1185" t="s">
        <v>1056</v>
      </c>
      <c r="B1185" t="s">
        <v>1217</v>
      </c>
      <c r="C1185" t="s">
        <v>1233</v>
      </c>
      <c r="D1185" t="str">
        <f>MID(Tabla3[[#This Row],[NUMERO DE SERIE]],10,8)</f>
        <v>BW097549</v>
      </c>
      <c r="E1185" t="s">
        <v>751</v>
      </c>
      <c r="F1185">
        <v>2011</v>
      </c>
      <c r="G1185" t="s">
        <v>13</v>
      </c>
      <c r="H1185" s="1" t="s">
        <v>9</v>
      </c>
      <c r="I1185" s="13" t="s">
        <v>98</v>
      </c>
      <c r="J1185" s="1" t="s">
        <v>1056</v>
      </c>
      <c r="K1185" s="13">
        <v>2023</v>
      </c>
      <c r="L1185" s="1" t="s">
        <v>72</v>
      </c>
      <c r="M1185" s="15">
        <v>44956</v>
      </c>
      <c r="N1185" t="s">
        <v>14</v>
      </c>
      <c r="Q1185" t="s">
        <v>20</v>
      </c>
      <c r="R1185" t="s">
        <v>16</v>
      </c>
      <c r="S1185" t="s">
        <v>1234</v>
      </c>
    </row>
    <row r="1186" spans="1:19">
      <c r="A1186" t="s">
        <v>1056</v>
      </c>
      <c r="B1186" t="s">
        <v>1217</v>
      </c>
      <c r="C1186" t="s">
        <v>1235</v>
      </c>
      <c r="D1186" t="str">
        <f>MID(Tabla3[[#This Row],[NUMERO DE SERIE]],10,8)</f>
        <v>BW012244</v>
      </c>
      <c r="E1186" t="s">
        <v>751</v>
      </c>
      <c r="F1186">
        <v>2011</v>
      </c>
      <c r="G1186" t="s">
        <v>13</v>
      </c>
      <c r="H1186" s="1" t="s">
        <v>9</v>
      </c>
      <c r="I1186" s="13" t="s">
        <v>98</v>
      </c>
      <c r="J1186" s="1" t="s">
        <v>1056</v>
      </c>
      <c r="K1186" s="13">
        <v>2023</v>
      </c>
      <c r="L1186" s="1" t="s">
        <v>75</v>
      </c>
      <c r="M1186" s="59">
        <v>44957</v>
      </c>
      <c r="Q1186" t="s">
        <v>11</v>
      </c>
      <c r="R1186" t="s">
        <v>40</v>
      </c>
      <c r="S1186" t="s">
        <v>1236</v>
      </c>
    </row>
    <row r="1187" spans="1:19">
      <c r="A1187" t="s">
        <v>1056</v>
      </c>
      <c r="B1187" t="s">
        <v>1217</v>
      </c>
      <c r="C1187" t="s">
        <v>1237</v>
      </c>
      <c r="D1187" t="str">
        <f>MID(Tabla3[[#This Row],[NUMERO DE SERIE]],10,8)</f>
        <v>BW103690</v>
      </c>
      <c r="E1187" t="s">
        <v>751</v>
      </c>
      <c r="F1187">
        <v>2011</v>
      </c>
      <c r="G1187" t="s">
        <v>13</v>
      </c>
      <c r="H1187" s="1" t="s">
        <v>9</v>
      </c>
      <c r="I1187" s="14">
        <v>42999</v>
      </c>
      <c r="J1187" s="1" t="s">
        <v>1056</v>
      </c>
      <c r="K1187" s="13">
        <v>2023</v>
      </c>
      <c r="L1187" s="1" t="s">
        <v>74</v>
      </c>
      <c r="M1187" s="15">
        <v>44957</v>
      </c>
      <c r="Q1187" t="s">
        <v>20</v>
      </c>
      <c r="R1187" t="s">
        <v>16</v>
      </c>
      <c r="S1187" t="s">
        <v>500</v>
      </c>
    </row>
    <row r="1188" spans="1:19">
      <c r="A1188" t="s">
        <v>1056</v>
      </c>
      <c r="B1188" t="s">
        <v>1217</v>
      </c>
      <c r="C1188" t="s">
        <v>1238</v>
      </c>
      <c r="D1188" t="str">
        <f>MID(Tabla3[[#This Row],[NUMERO DE SERIE]],10,8)</f>
        <v>BW057999</v>
      </c>
      <c r="E1188" t="s">
        <v>751</v>
      </c>
      <c r="F1188">
        <v>2011</v>
      </c>
      <c r="G1188" t="s">
        <v>13</v>
      </c>
      <c r="H1188" s="1" t="s">
        <v>9</v>
      </c>
      <c r="I1188" s="13" t="s">
        <v>98</v>
      </c>
      <c r="J1188" s="1" t="s">
        <v>1056</v>
      </c>
      <c r="K1188" s="13">
        <v>2023</v>
      </c>
      <c r="L1188" s="1" t="s">
        <v>73</v>
      </c>
      <c r="M1188" s="15">
        <v>44957</v>
      </c>
      <c r="N1188" t="s">
        <v>14</v>
      </c>
      <c r="Q1188" t="s">
        <v>20</v>
      </c>
      <c r="R1188" t="s">
        <v>16</v>
      </c>
      <c r="S1188" t="s">
        <v>1239</v>
      </c>
    </row>
    <row r="1189" spans="1:19">
      <c r="A1189" t="s">
        <v>1056</v>
      </c>
      <c r="B1189" t="s">
        <v>1217</v>
      </c>
      <c r="C1189" t="s">
        <v>1240</v>
      </c>
      <c r="D1189" t="str">
        <f>MID(Tabla3[[#This Row],[NUMERO DE SERIE]],10,8)</f>
        <v>BW064263</v>
      </c>
      <c r="E1189" t="s">
        <v>751</v>
      </c>
      <c r="F1189">
        <v>2011</v>
      </c>
      <c r="G1189" t="s">
        <v>13</v>
      </c>
      <c r="H1189" s="1" t="s">
        <v>9</v>
      </c>
      <c r="I1189" s="13" t="s">
        <v>98</v>
      </c>
      <c r="J1189" s="1" t="s">
        <v>1056</v>
      </c>
      <c r="K1189" s="13">
        <v>2023</v>
      </c>
      <c r="L1189" s="1" t="s">
        <v>72</v>
      </c>
      <c r="M1189" s="15">
        <v>44956</v>
      </c>
      <c r="N1189" t="s">
        <v>14</v>
      </c>
      <c r="Q1189" t="s">
        <v>20</v>
      </c>
      <c r="R1189" t="s">
        <v>41</v>
      </c>
      <c r="S1189" t="s">
        <v>1241</v>
      </c>
    </row>
    <row r="1190" spans="1:19">
      <c r="A1190" t="s">
        <v>1056</v>
      </c>
      <c r="B1190" t="s">
        <v>1217</v>
      </c>
      <c r="C1190" t="s">
        <v>1242</v>
      </c>
      <c r="D1190" t="str">
        <f>MID(Tabla3[[#This Row],[NUMERO DE SERIE]],10,8)</f>
        <v>BW064468</v>
      </c>
      <c r="E1190" t="s">
        <v>751</v>
      </c>
      <c r="F1190">
        <v>2011</v>
      </c>
      <c r="G1190" t="s">
        <v>13</v>
      </c>
      <c r="H1190" s="1" t="s">
        <v>34</v>
      </c>
      <c r="M1190" s="15"/>
    </row>
    <row r="1191" spans="1:19">
      <c r="A1191" t="s">
        <v>1056</v>
      </c>
      <c r="B1191" t="s">
        <v>1217</v>
      </c>
      <c r="C1191" t="s">
        <v>1243</v>
      </c>
      <c r="D1191" t="str">
        <f>MID(Tabla3[[#This Row],[NUMERO DE SERIE]],10,8)</f>
        <v>BW011247</v>
      </c>
      <c r="E1191" t="s">
        <v>751</v>
      </c>
      <c r="F1191">
        <v>2011</v>
      </c>
      <c r="G1191" t="s">
        <v>13</v>
      </c>
      <c r="H1191" s="1" t="s">
        <v>34</v>
      </c>
      <c r="M1191" s="15"/>
    </row>
    <row r="1192" spans="1:19">
      <c r="A1192" t="s">
        <v>1056</v>
      </c>
      <c r="B1192" t="s">
        <v>1217</v>
      </c>
      <c r="C1192" t="s">
        <v>1244</v>
      </c>
      <c r="D1192" t="str">
        <f>MID(Tabla3[[#This Row],[NUMERO DE SERIE]],10,8)</f>
        <v>BW103994</v>
      </c>
      <c r="E1192" t="s">
        <v>751</v>
      </c>
      <c r="F1192">
        <v>2011</v>
      </c>
      <c r="G1192" t="s">
        <v>13</v>
      </c>
      <c r="H1192" s="1" t="s">
        <v>34</v>
      </c>
      <c r="M1192" s="15"/>
    </row>
    <row r="1193" spans="1:19">
      <c r="A1193" t="s">
        <v>1056</v>
      </c>
      <c r="B1193" t="s">
        <v>1217</v>
      </c>
      <c r="C1193" t="s">
        <v>1015</v>
      </c>
      <c r="D1193" t="str">
        <f>MID(Tabla3[[#This Row],[NUMERO DE SERIE]],10,8)</f>
        <v>AW020425</v>
      </c>
      <c r="E1193" t="s">
        <v>751</v>
      </c>
      <c r="F1193">
        <v>2010</v>
      </c>
      <c r="G1193" t="s">
        <v>13</v>
      </c>
      <c r="H1193" s="1" t="s">
        <v>34</v>
      </c>
      <c r="M1193" s="15"/>
    </row>
    <row r="1194" spans="1:19">
      <c r="A1194" t="s">
        <v>1056</v>
      </c>
      <c r="B1194" t="s">
        <v>1217</v>
      </c>
      <c r="C1194" t="s">
        <v>1245</v>
      </c>
      <c r="D1194" t="str">
        <f>MID(Tabla3[[#This Row],[NUMERO DE SERIE]],10,8)</f>
        <v>AW052349</v>
      </c>
      <c r="E1194" t="s">
        <v>751</v>
      </c>
      <c r="F1194">
        <v>2010</v>
      </c>
      <c r="G1194" t="s">
        <v>13</v>
      </c>
      <c r="H1194" s="1" t="s">
        <v>9</v>
      </c>
      <c r="I1194" s="13" t="s">
        <v>98</v>
      </c>
      <c r="J1194" s="1" t="s">
        <v>1056</v>
      </c>
      <c r="K1194" s="13">
        <v>2023</v>
      </c>
      <c r="L1194" s="1" t="s">
        <v>75</v>
      </c>
      <c r="M1194" s="59">
        <v>44957</v>
      </c>
      <c r="Q1194" t="s">
        <v>11</v>
      </c>
      <c r="R1194" t="s">
        <v>40</v>
      </c>
      <c r="S1194" t="s">
        <v>1121</v>
      </c>
    </row>
    <row r="1195" spans="1:19">
      <c r="A1195" t="s">
        <v>1056</v>
      </c>
      <c r="B1195" t="s">
        <v>1217</v>
      </c>
      <c r="C1195" t="s">
        <v>1029</v>
      </c>
      <c r="D1195" t="str">
        <f>MID(Tabla3[[#This Row],[NUMERO DE SERIE]],10,8)</f>
        <v>AW028613</v>
      </c>
      <c r="E1195" t="s">
        <v>751</v>
      </c>
      <c r="F1195">
        <v>2010</v>
      </c>
      <c r="G1195" t="s">
        <v>13</v>
      </c>
      <c r="H1195" s="1" t="s">
        <v>34</v>
      </c>
      <c r="M1195" s="15"/>
    </row>
    <row r="1196" spans="1:19">
      <c r="A1196" t="s">
        <v>1056</v>
      </c>
      <c r="B1196" t="s">
        <v>1217</v>
      </c>
      <c r="C1196" t="s">
        <v>1246</v>
      </c>
      <c r="D1196" t="str">
        <f>MID(Tabla3[[#This Row],[NUMERO DE SERIE]],10,8)</f>
        <v>AW028520</v>
      </c>
      <c r="E1196" t="s">
        <v>751</v>
      </c>
      <c r="F1196">
        <v>2010</v>
      </c>
      <c r="G1196" t="s">
        <v>13</v>
      </c>
      <c r="H1196" s="1" t="s">
        <v>34</v>
      </c>
      <c r="M1196" s="15"/>
    </row>
    <row r="1197" spans="1:19">
      <c r="A1197" t="s">
        <v>1056</v>
      </c>
      <c r="B1197" t="s">
        <v>1217</v>
      </c>
      <c r="C1197" t="s">
        <v>1021</v>
      </c>
      <c r="D1197" t="str">
        <f>MID(Tabla3[[#This Row],[NUMERO DE SERIE]],10,8)</f>
        <v>AW024489</v>
      </c>
      <c r="E1197" t="s">
        <v>751</v>
      </c>
      <c r="F1197">
        <v>2010</v>
      </c>
      <c r="G1197" t="s">
        <v>13</v>
      </c>
      <c r="H1197" s="1" t="s">
        <v>34</v>
      </c>
      <c r="M1197" s="15"/>
    </row>
    <row r="1198" spans="1:19">
      <c r="A1198" t="s">
        <v>1056</v>
      </c>
      <c r="B1198" t="s">
        <v>1217</v>
      </c>
      <c r="C1198" t="s">
        <v>1023</v>
      </c>
      <c r="D1198" t="str">
        <f>MID(Tabla3[[#This Row],[NUMERO DE SERIE]],10,8)</f>
        <v>AW025202</v>
      </c>
      <c r="E1198" t="s">
        <v>751</v>
      </c>
      <c r="F1198">
        <v>2010</v>
      </c>
      <c r="G1198" t="s">
        <v>13</v>
      </c>
      <c r="H1198" s="1" t="s">
        <v>9</v>
      </c>
      <c r="I1198" s="13" t="s">
        <v>98</v>
      </c>
      <c r="J1198" s="1" t="s">
        <v>1056</v>
      </c>
      <c r="K1198" s="13">
        <v>2023</v>
      </c>
      <c r="L1198" s="1" t="s">
        <v>74</v>
      </c>
      <c r="M1198" s="15">
        <v>44957</v>
      </c>
      <c r="Q1198" t="s">
        <v>20</v>
      </c>
      <c r="R1198" t="s">
        <v>41</v>
      </c>
      <c r="S1198" t="s">
        <v>177</v>
      </c>
    </row>
    <row r="1199" spans="1:19">
      <c r="A1199" t="s">
        <v>1056</v>
      </c>
      <c r="B1199" t="s">
        <v>1217</v>
      </c>
      <c r="C1199" t="s">
        <v>1024</v>
      </c>
      <c r="D1199" t="str">
        <f>MID(Tabla3[[#This Row],[NUMERO DE SERIE]],10,8)</f>
        <v>AW031386</v>
      </c>
      <c r="E1199" t="s">
        <v>751</v>
      </c>
      <c r="F1199">
        <v>2010</v>
      </c>
      <c r="G1199" t="s">
        <v>13</v>
      </c>
      <c r="H1199" s="1" t="s">
        <v>34</v>
      </c>
      <c r="M1199" s="15"/>
    </row>
    <row r="1200" spans="1:19">
      <c r="A1200" t="s">
        <v>1056</v>
      </c>
      <c r="B1200" t="s">
        <v>1217</v>
      </c>
      <c r="C1200" t="s">
        <v>1032</v>
      </c>
      <c r="D1200" t="str">
        <f>MID(Tabla3[[#This Row],[NUMERO DE SERIE]],10,8)</f>
        <v>AW017845</v>
      </c>
      <c r="E1200" t="s">
        <v>751</v>
      </c>
      <c r="F1200">
        <v>2010</v>
      </c>
      <c r="G1200" t="s">
        <v>13</v>
      </c>
      <c r="H1200" s="1" t="s">
        <v>34</v>
      </c>
      <c r="M1200" s="15"/>
    </row>
    <row r="1201" spans="1:19">
      <c r="A1201" t="s">
        <v>1056</v>
      </c>
      <c r="B1201" t="s">
        <v>1217</v>
      </c>
      <c r="C1201" t="s">
        <v>1017</v>
      </c>
      <c r="D1201" t="str">
        <f>MID(Tabla3[[#This Row],[NUMERO DE SERIE]],10,8)</f>
        <v>AW048436</v>
      </c>
      <c r="E1201" t="s">
        <v>751</v>
      </c>
      <c r="F1201">
        <v>2010</v>
      </c>
      <c r="G1201" t="s">
        <v>13</v>
      </c>
      <c r="H1201" s="1" t="s">
        <v>34</v>
      </c>
      <c r="M1201" s="15"/>
    </row>
    <row r="1202" spans="1:19">
      <c r="A1202" t="s">
        <v>1056</v>
      </c>
      <c r="B1202" t="s">
        <v>1217</v>
      </c>
      <c r="C1202" t="s">
        <v>1031</v>
      </c>
      <c r="D1202" t="str">
        <f>MID(Tabla3[[#This Row],[NUMERO DE SERIE]],10,8)</f>
        <v>AW025616</v>
      </c>
      <c r="E1202" t="s">
        <v>751</v>
      </c>
      <c r="F1202">
        <v>2010</v>
      </c>
      <c r="G1202" t="s">
        <v>13</v>
      </c>
      <c r="H1202" s="1" t="s">
        <v>34</v>
      </c>
      <c r="M1202" s="15"/>
    </row>
    <row r="1203" spans="1:19">
      <c r="A1203" t="s">
        <v>1056</v>
      </c>
      <c r="B1203" t="s">
        <v>1217</v>
      </c>
      <c r="C1203" t="s">
        <v>1247</v>
      </c>
      <c r="D1203" t="str">
        <f>MID(Tabla3[[#This Row],[NUMERO DE SERIE]],10,8)</f>
        <v>AW035305</v>
      </c>
      <c r="E1203" t="s">
        <v>751</v>
      </c>
      <c r="F1203">
        <v>2010</v>
      </c>
      <c r="G1203" t="s">
        <v>13</v>
      </c>
      <c r="H1203" s="1" t="s">
        <v>9</v>
      </c>
      <c r="I1203" s="13" t="s">
        <v>98</v>
      </c>
      <c r="J1203" s="1" t="s">
        <v>1056</v>
      </c>
      <c r="K1203" s="13">
        <v>2023</v>
      </c>
      <c r="L1203" s="1" t="s">
        <v>73</v>
      </c>
      <c r="M1203" s="15">
        <v>44957</v>
      </c>
      <c r="N1203" t="s">
        <v>18</v>
      </c>
      <c r="Q1203" t="s">
        <v>15</v>
      </c>
      <c r="R1203" t="s">
        <v>39</v>
      </c>
      <c r="S1203" t="s">
        <v>39</v>
      </c>
    </row>
    <row r="1204" spans="1:19">
      <c r="A1204" t="s">
        <v>1056</v>
      </c>
      <c r="B1204" t="s">
        <v>1217</v>
      </c>
      <c r="C1204" t="s">
        <v>1030</v>
      </c>
      <c r="D1204" t="str">
        <f>MID(Tabla3[[#This Row],[NUMERO DE SERIE]],10,8)</f>
        <v>AW041936</v>
      </c>
      <c r="E1204" t="s">
        <v>751</v>
      </c>
      <c r="F1204">
        <v>2010</v>
      </c>
      <c r="G1204" t="s">
        <v>13</v>
      </c>
      <c r="H1204" s="1" t="s">
        <v>9</v>
      </c>
      <c r="I1204" s="13" t="s">
        <v>98</v>
      </c>
      <c r="J1204" s="1" t="s">
        <v>1056</v>
      </c>
      <c r="K1204" s="13">
        <v>2023</v>
      </c>
      <c r="L1204" s="1" t="s">
        <v>72</v>
      </c>
      <c r="M1204" s="15">
        <v>44957</v>
      </c>
      <c r="N1204" t="s">
        <v>18</v>
      </c>
      <c r="Q1204" t="s">
        <v>15</v>
      </c>
      <c r="R1204" t="s">
        <v>46</v>
      </c>
      <c r="S1204" t="s">
        <v>1248</v>
      </c>
    </row>
    <row r="1205" spans="1:19">
      <c r="A1205" t="s">
        <v>1056</v>
      </c>
      <c r="B1205" t="s">
        <v>1217</v>
      </c>
      <c r="C1205" t="s">
        <v>1018</v>
      </c>
      <c r="D1205" t="str">
        <f>MID(Tabla3[[#This Row],[NUMERO DE SERIE]],10,8)</f>
        <v>AW018423</v>
      </c>
      <c r="E1205" t="s">
        <v>751</v>
      </c>
      <c r="F1205">
        <v>2010</v>
      </c>
      <c r="G1205" t="s">
        <v>13</v>
      </c>
      <c r="H1205" s="1" t="s">
        <v>34</v>
      </c>
      <c r="M1205" s="15"/>
    </row>
    <row r="1206" spans="1:19">
      <c r="A1206" t="s">
        <v>1056</v>
      </c>
      <c r="B1206" t="s">
        <v>1217</v>
      </c>
      <c r="C1206" t="s">
        <v>1033</v>
      </c>
      <c r="D1206" t="str">
        <f>MID(Tabla3[[#This Row],[NUMERO DE SERIE]],10,8)</f>
        <v>AW043208</v>
      </c>
      <c r="E1206" t="s">
        <v>751</v>
      </c>
      <c r="F1206">
        <v>2010</v>
      </c>
      <c r="G1206" t="s">
        <v>13</v>
      </c>
      <c r="H1206" s="1" t="s">
        <v>9</v>
      </c>
      <c r="I1206" s="13" t="s">
        <v>98</v>
      </c>
      <c r="J1206" s="1" t="s">
        <v>1056</v>
      </c>
      <c r="K1206" s="13">
        <v>2023</v>
      </c>
      <c r="L1206" s="1" t="s">
        <v>75</v>
      </c>
      <c r="M1206" s="59">
        <v>44957</v>
      </c>
      <c r="Q1206" t="s">
        <v>11</v>
      </c>
      <c r="R1206" t="s">
        <v>40</v>
      </c>
      <c r="S1206" t="s">
        <v>1121</v>
      </c>
    </row>
    <row r="1207" spans="1:19">
      <c r="A1207" t="s">
        <v>1056</v>
      </c>
      <c r="B1207" t="s">
        <v>1217</v>
      </c>
      <c r="C1207" t="s">
        <v>1019</v>
      </c>
      <c r="D1207" t="str">
        <f>MID(Tabla3[[#This Row],[NUMERO DE SERIE]],10,8)</f>
        <v>AW020818</v>
      </c>
      <c r="E1207" t="s">
        <v>751</v>
      </c>
      <c r="F1207">
        <v>2010</v>
      </c>
      <c r="G1207" t="s">
        <v>13</v>
      </c>
      <c r="H1207" s="1" t="s">
        <v>34</v>
      </c>
      <c r="M1207" s="15"/>
    </row>
    <row r="1208" spans="1:19">
      <c r="A1208" t="s">
        <v>1056</v>
      </c>
      <c r="B1208" t="s">
        <v>1217</v>
      </c>
      <c r="C1208" t="s">
        <v>1025</v>
      </c>
      <c r="D1208" t="str">
        <f>MID(Tabla3[[#This Row],[NUMERO DE SERIE]],10,8)</f>
        <v>AW019094</v>
      </c>
      <c r="E1208" t="s">
        <v>751</v>
      </c>
      <c r="F1208">
        <v>2010</v>
      </c>
      <c r="G1208" t="s">
        <v>13</v>
      </c>
      <c r="H1208" s="1" t="s">
        <v>34</v>
      </c>
      <c r="M1208" s="15"/>
    </row>
    <row r="1209" spans="1:19">
      <c r="A1209" t="s">
        <v>1056</v>
      </c>
      <c r="B1209" t="s">
        <v>1217</v>
      </c>
      <c r="C1209" t="s">
        <v>1027</v>
      </c>
      <c r="D1209" t="str">
        <f>MID(Tabla3[[#This Row],[NUMERO DE SERIE]],10,8)</f>
        <v>AW027417</v>
      </c>
      <c r="E1209" t="s">
        <v>751</v>
      </c>
      <c r="F1209">
        <v>2010</v>
      </c>
      <c r="G1209" t="s">
        <v>13</v>
      </c>
      <c r="H1209" s="1" t="s">
        <v>17</v>
      </c>
      <c r="I1209" s="13" t="s">
        <v>98</v>
      </c>
      <c r="J1209" s="1" t="s">
        <v>1056</v>
      </c>
      <c r="K1209" s="13">
        <v>2023</v>
      </c>
      <c r="L1209" s="1" t="s">
        <v>74</v>
      </c>
      <c r="M1209" s="15">
        <v>44957</v>
      </c>
      <c r="Q1209" t="s">
        <v>15</v>
      </c>
      <c r="R1209" t="s">
        <v>60</v>
      </c>
      <c r="S1209" t="s">
        <v>1249</v>
      </c>
    </row>
    <row r="1210" spans="1:19">
      <c r="A1210" t="s">
        <v>1056</v>
      </c>
      <c r="B1210" t="s">
        <v>1217</v>
      </c>
      <c r="C1210" t="s">
        <v>1022</v>
      </c>
      <c r="D1210" t="str">
        <f>MID(Tabla3[[#This Row],[NUMERO DE SERIE]],10,8)</f>
        <v>AW022428</v>
      </c>
      <c r="E1210" t="s">
        <v>751</v>
      </c>
      <c r="F1210">
        <v>2010</v>
      </c>
      <c r="G1210" t="s">
        <v>13</v>
      </c>
      <c r="H1210" s="1" t="s">
        <v>34</v>
      </c>
      <c r="M1210" s="15"/>
    </row>
    <row r="1211" spans="1:19">
      <c r="A1211" t="s">
        <v>1056</v>
      </c>
      <c r="B1211" t="s">
        <v>1217</v>
      </c>
      <c r="C1211" t="s">
        <v>1026</v>
      </c>
      <c r="D1211" t="str">
        <f>MID(Tabla3[[#This Row],[NUMERO DE SERIE]],10,8)</f>
        <v>AW017136</v>
      </c>
      <c r="E1211" t="s">
        <v>751</v>
      </c>
      <c r="F1211">
        <v>2010</v>
      </c>
      <c r="G1211" t="s">
        <v>13</v>
      </c>
      <c r="H1211" s="1" t="s">
        <v>34</v>
      </c>
      <c r="M1211" s="15"/>
    </row>
    <row r="1212" spans="1:19">
      <c r="A1212" t="s">
        <v>1056</v>
      </c>
      <c r="B1212" t="s">
        <v>1217</v>
      </c>
      <c r="C1212" t="s">
        <v>1020</v>
      </c>
      <c r="D1212" t="str">
        <f>MID(Tabla3[[#This Row],[NUMERO DE SERIE]],10,8)</f>
        <v>AW024568</v>
      </c>
      <c r="E1212" t="s">
        <v>751</v>
      </c>
      <c r="F1212">
        <v>2010</v>
      </c>
      <c r="G1212" t="s">
        <v>13</v>
      </c>
      <c r="H1212" s="1" t="s">
        <v>34</v>
      </c>
      <c r="M1212" s="15"/>
    </row>
    <row r="1213" spans="1:19">
      <c r="A1213" t="s">
        <v>1056</v>
      </c>
      <c r="B1213" t="s">
        <v>1217</v>
      </c>
      <c r="C1213" t="s">
        <v>1039</v>
      </c>
      <c r="D1213" t="str">
        <f>MID(Tabla3[[#This Row],[NUMERO DE SERIE]],10,8)</f>
        <v>9W008566</v>
      </c>
      <c r="E1213" t="s">
        <v>751</v>
      </c>
      <c r="F1213">
        <v>2009</v>
      </c>
      <c r="G1213" t="s">
        <v>13</v>
      </c>
      <c r="H1213" s="1" t="s">
        <v>17</v>
      </c>
      <c r="I1213" s="13" t="s">
        <v>98</v>
      </c>
      <c r="J1213" s="1" t="s">
        <v>1056</v>
      </c>
      <c r="K1213" s="13">
        <v>2023</v>
      </c>
      <c r="L1213" s="1" t="s">
        <v>73</v>
      </c>
      <c r="M1213" s="15">
        <v>44957</v>
      </c>
      <c r="N1213" t="s">
        <v>14</v>
      </c>
      <c r="Q1213" t="s">
        <v>20</v>
      </c>
      <c r="R1213" t="s">
        <v>60</v>
      </c>
      <c r="S1213" t="s">
        <v>1250</v>
      </c>
    </row>
    <row r="1214" spans="1:19">
      <c r="A1214" t="s">
        <v>1056</v>
      </c>
      <c r="B1214" t="s">
        <v>1217</v>
      </c>
      <c r="C1214" t="s">
        <v>1043</v>
      </c>
      <c r="D1214" t="str">
        <f>MID(Tabla3[[#This Row],[NUMERO DE SERIE]],10,8)</f>
        <v>9W004169</v>
      </c>
      <c r="E1214" t="s">
        <v>751</v>
      </c>
      <c r="F1214">
        <v>2009</v>
      </c>
      <c r="G1214" t="s">
        <v>13</v>
      </c>
      <c r="H1214" s="1" t="s">
        <v>9</v>
      </c>
      <c r="I1214" s="13" t="s">
        <v>98</v>
      </c>
      <c r="J1214" s="1" t="s">
        <v>1056</v>
      </c>
      <c r="K1214" s="13">
        <v>2023</v>
      </c>
      <c r="L1214" s="1" t="s">
        <v>72</v>
      </c>
      <c r="M1214" s="15">
        <v>44957</v>
      </c>
      <c r="N1214" t="s">
        <v>10</v>
      </c>
      <c r="Q1214" t="s">
        <v>11</v>
      </c>
      <c r="R1214" t="s">
        <v>50</v>
      </c>
      <c r="S1214" t="s">
        <v>1251</v>
      </c>
    </row>
    <row r="1215" spans="1:19">
      <c r="A1215" t="s">
        <v>1056</v>
      </c>
      <c r="B1215" t="s">
        <v>1217</v>
      </c>
      <c r="C1215" t="s">
        <v>1037</v>
      </c>
      <c r="D1215" t="str">
        <f>MID(Tabla3[[#This Row],[NUMERO DE SERIE]],10,8)</f>
        <v>9W001788</v>
      </c>
      <c r="E1215" t="s">
        <v>751</v>
      </c>
      <c r="F1215">
        <v>2009</v>
      </c>
      <c r="G1215" t="s">
        <v>13</v>
      </c>
      <c r="H1215" s="1" t="s">
        <v>34</v>
      </c>
      <c r="M1215" s="15"/>
    </row>
    <row r="1216" spans="1:19" ht="29.1">
      <c r="A1216" t="s">
        <v>1056</v>
      </c>
      <c r="B1216" t="s">
        <v>1217</v>
      </c>
      <c r="C1216" t="s">
        <v>1252</v>
      </c>
      <c r="D1216" t="str">
        <f>MID(Tabla3[[#This Row],[NUMERO DE SERIE]],10,8)</f>
        <v>9W001725</v>
      </c>
      <c r="E1216" t="s">
        <v>751</v>
      </c>
      <c r="F1216">
        <v>2009</v>
      </c>
      <c r="G1216" t="s">
        <v>13</v>
      </c>
      <c r="H1216" s="1" t="s">
        <v>22</v>
      </c>
      <c r="M1216" s="15"/>
    </row>
    <row r="1217" spans="1:19">
      <c r="A1217" t="s">
        <v>1056</v>
      </c>
      <c r="B1217" t="s">
        <v>1217</v>
      </c>
      <c r="C1217" t="s">
        <v>1045</v>
      </c>
      <c r="D1217" t="str">
        <f>MID(Tabla3[[#This Row],[NUMERO DE SERIE]],10,8)</f>
        <v>9W012446</v>
      </c>
      <c r="E1217" t="s">
        <v>751</v>
      </c>
      <c r="F1217">
        <v>2009</v>
      </c>
      <c r="G1217" t="s">
        <v>13</v>
      </c>
      <c r="H1217" s="1" t="s">
        <v>34</v>
      </c>
      <c r="M1217" s="15"/>
    </row>
    <row r="1218" spans="1:19">
      <c r="A1218" t="s">
        <v>1056</v>
      </c>
      <c r="B1218" t="s">
        <v>1217</v>
      </c>
      <c r="C1218" t="s">
        <v>1035</v>
      </c>
      <c r="D1218" t="str">
        <f>MID(Tabla3[[#This Row],[NUMERO DE SERIE]],10,8)</f>
        <v>9W002654</v>
      </c>
      <c r="E1218" t="s">
        <v>751</v>
      </c>
      <c r="F1218">
        <v>2009</v>
      </c>
      <c r="G1218" t="s">
        <v>13</v>
      </c>
      <c r="H1218" s="1" t="s">
        <v>34</v>
      </c>
      <c r="M1218" s="15"/>
    </row>
    <row r="1219" spans="1:19">
      <c r="A1219" t="s">
        <v>1056</v>
      </c>
      <c r="B1219" t="s">
        <v>1217</v>
      </c>
      <c r="C1219" t="s">
        <v>1046</v>
      </c>
      <c r="D1219" t="str">
        <f>MID(Tabla3[[#This Row],[NUMERO DE SERIE]],10,8)</f>
        <v>9D003538</v>
      </c>
      <c r="E1219" t="s">
        <v>751</v>
      </c>
      <c r="F1219">
        <v>2009</v>
      </c>
      <c r="G1219" t="s">
        <v>13</v>
      </c>
      <c r="H1219" s="1" t="s">
        <v>34</v>
      </c>
      <c r="M1219" s="15"/>
    </row>
    <row r="1220" spans="1:19">
      <c r="A1220" t="s">
        <v>1056</v>
      </c>
      <c r="B1220" t="s">
        <v>1217</v>
      </c>
      <c r="C1220" t="s">
        <v>1038</v>
      </c>
      <c r="D1220" t="str">
        <f>MID(Tabla3[[#This Row],[NUMERO DE SERIE]],10,8)</f>
        <v>9W002686</v>
      </c>
      <c r="E1220" t="s">
        <v>751</v>
      </c>
      <c r="F1220">
        <v>2009</v>
      </c>
      <c r="G1220" t="s">
        <v>13</v>
      </c>
      <c r="H1220" s="1" t="s">
        <v>9</v>
      </c>
      <c r="I1220" s="13" t="s">
        <v>98</v>
      </c>
      <c r="J1220" s="1" t="s">
        <v>1056</v>
      </c>
      <c r="K1220" s="13">
        <v>2023</v>
      </c>
      <c r="L1220" s="1" t="s">
        <v>75</v>
      </c>
      <c r="M1220" s="59">
        <v>44958</v>
      </c>
      <c r="Q1220" t="s">
        <v>20</v>
      </c>
      <c r="R1220" t="s">
        <v>16</v>
      </c>
      <c r="S1220" t="s">
        <v>1253</v>
      </c>
    </row>
    <row r="1221" spans="1:19">
      <c r="A1221" t="s">
        <v>1056</v>
      </c>
      <c r="B1221" t="s">
        <v>1217</v>
      </c>
      <c r="C1221" t="s">
        <v>1036</v>
      </c>
      <c r="D1221" t="str">
        <f>MID(Tabla3[[#This Row],[NUMERO DE SERIE]],10,8)</f>
        <v>9W009202</v>
      </c>
      <c r="E1221" t="s">
        <v>751</v>
      </c>
      <c r="F1221">
        <v>2009</v>
      </c>
      <c r="G1221" t="s">
        <v>13</v>
      </c>
      <c r="H1221" s="1" t="s">
        <v>34</v>
      </c>
      <c r="M1221" s="15"/>
    </row>
    <row r="1222" spans="1:19">
      <c r="A1222" t="s">
        <v>1056</v>
      </c>
      <c r="B1222" t="s">
        <v>1217</v>
      </c>
      <c r="C1222" t="s">
        <v>1047</v>
      </c>
      <c r="D1222" t="str">
        <f>MID(Tabla3[[#This Row],[NUMERO DE SERIE]],10,8)</f>
        <v>9W001126</v>
      </c>
      <c r="E1222" t="s">
        <v>751</v>
      </c>
      <c r="F1222">
        <v>2009</v>
      </c>
      <c r="G1222" t="s">
        <v>13</v>
      </c>
      <c r="H1222" s="1" t="s">
        <v>34</v>
      </c>
      <c r="M1222" s="15"/>
    </row>
    <row r="1223" spans="1:19">
      <c r="A1223" t="s">
        <v>1056</v>
      </c>
      <c r="B1223" t="s">
        <v>1217</v>
      </c>
      <c r="C1223" t="s">
        <v>1048</v>
      </c>
      <c r="D1223" t="str">
        <f>MID(Tabla3[[#This Row],[NUMERO DE SERIE]],10,8)</f>
        <v>9W001538</v>
      </c>
      <c r="E1223" t="s">
        <v>751</v>
      </c>
      <c r="F1223">
        <v>2009</v>
      </c>
      <c r="G1223" t="s">
        <v>13</v>
      </c>
      <c r="H1223" s="1" t="s">
        <v>34</v>
      </c>
      <c r="M1223" s="15"/>
    </row>
    <row r="1224" spans="1:19">
      <c r="A1224" t="s">
        <v>1056</v>
      </c>
      <c r="B1224" t="s">
        <v>1217</v>
      </c>
      <c r="C1224" t="s">
        <v>1034</v>
      </c>
      <c r="D1224" t="str">
        <f>MID(Tabla3[[#This Row],[NUMERO DE SERIE]],10,8)</f>
        <v>9W006414</v>
      </c>
      <c r="E1224" t="s">
        <v>751</v>
      </c>
      <c r="F1224">
        <v>2009</v>
      </c>
      <c r="G1224" t="s">
        <v>13</v>
      </c>
      <c r="H1224" s="1" t="s">
        <v>34</v>
      </c>
      <c r="M1224" s="15"/>
    </row>
    <row r="1225" spans="1:19">
      <c r="A1225" t="s">
        <v>1056</v>
      </c>
      <c r="B1225" t="s">
        <v>1217</v>
      </c>
      <c r="C1225" t="s">
        <v>1254</v>
      </c>
      <c r="D1225" t="str">
        <f>MID(Tabla3[[#This Row],[NUMERO DE SERIE]],10,8)</f>
        <v>9D004089</v>
      </c>
      <c r="E1225" t="s">
        <v>751</v>
      </c>
      <c r="F1225">
        <v>2009</v>
      </c>
      <c r="G1225" t="s">
        <v>13</v>
      </c>
      <c r="H1225" s="1" t="s">
        <v>9</v>
      </c>
      <c r="I1225" s="13" t="s">
        <v>98</v>
      </c>
      <c r="J1225" s="1" t="s">
        <v>1056</v>
      </c>
      <c r="K1225" s="13">
        <v>2023</v>
      </c>
      <c r="L1225" s="1" t="s">
        <v>74</v>
      </c>
      <c r="M1225" s="15">
        <v>44957</v>
      </c>
      <c r="Q1225" t="s">
        <v>15</v>
      </c>
      <c r="R1225" t="s">
        <v>46</v>
      </c>
      <c r="S1225" t="s">
        <v>549</v>
      </c>
    </row>
    <row r="1226" spans="1:19">
      <c r="A1226" t="s">
        <v>1056</v>
      </c>
      <c r="B1226" t="s">
        <v>1217</v>
      </c>
      <c r="C1226" t="s">
        <v>1255</v>
      </c>
      <c r="D1226" t="str">
        <f>MID(Tabla3[[#This Row],[NUMERO DE SERIE]],10,8)</f>
        <v>9W001553</v>
      </c>
      <c r="E1226" t="s">
        <v>751</v>
      </c>
      <c r="F1226">
        <v>2009</v>
      </c>
      <c r="G1226" t="s">
        <v>13</v>
      </c>
      <c r="H1226" s="1" t="s">
        <v>34</v>
      </c>
      <c r="M1226" s="15"/>
    </row>
    <row r="1227" spans="1:19">
      <c r="A1227" t="s">
        <v>1056</v>
      </c>
      <c r="B1227" t="s">
        <v>1217</v>
      </c>
      <c r="C1227" t="s">
        <v>1042</v>
      </c>
      <c r="D1227" t="str">
        <f>MID(Tabla3[[#This Row],[NUMERO DE SERIE]],10,8)</f>
        <v>9W008888</v>
      </c>
      <c r="E1227" t="s">
        <v>751</v>
      </c>
      <c r="F1227">
        <v>2009</v>
      </c>
      <c r="G1227" t="s">
        <v>13</v>
      </c>
      <c r="H1227" s="1" t="s">
        <v>34</v>
      </c>
      <c r="M1227" s="15"/>
    </row>
    <row r="1228" spans="1:19">
      <c r="A1228" t="s">
        <v>1056</v>
      </c>
      <c r="B1228" t="s">
        <v>1217</v>
      </c>
      <c r="C1228" t="s">
        <v>1256</v>
      </c>
      <c r="D1228" t="str">
        <f>MID(Tabla3[[#This Row],[NUMERO DE SERIE]],10,8)</f>
        <v>9W001142</v>
      </c>
      <c r="E1228" t="s">
        <v>751</v>
      </c>
      <c r="F1228">
        <v>2009</v>
      </c>
      <c r="G1228" t="s">
        <v>13</v>
      </c>
      <c r="H1228" s="1" t="s">
        <v>34</v>
      </c>
      <c r="M1228" s="15"/>
    </row>
    <row r="1229" spans="1:19" ht="29.1">
      <c r="A1229" t="s">
        <v>1056</v>
      </c>
      <c r="B1229" t="s">
        <v>1217</v>
      </c>
      <c r="C1229" t="s">
        <v>1257</v>
      </c>
      <c r="D1229" t="str">
        <f>MID(Tabla3[[#This Row],[NUMERO DE SERIE]],10,8)</f>
        <v>9W004455</v>
      </c>
      <c r="E1229" t="s">
        <v>751</v>
      </c>
      <c r="F1229">
        <v>2009</v>
      </c>
      <c r="G1229" t="s">
        <v>13</v>
      </c>
      <c r="H1229" s="1" t="s">
        <v>22</v>
      </c>
      <c r="M1229" s="15"/>
    </row>
    <row r="1230" spans="1:19">
      <c r="A1230" t="s">
        <v>1056</v>
      </c>
      <c r="B1230" t="s">
        <v>1217</v>
      </c>
      <c r="C1230" t="s">
        <v>1041</v>
      </c>
      <c r="D1230" t="str">
        <f>MID(Tabla3[[#This Row],[NUMERO DE SERIE]],10,8)</f>
        <v>9D002163</v>
      </c>
      <c r="E1230" t="s">
        <v>751</v>
      </c>
      <c r="F1230">
        <v>2009</v>
      </c>
      <c r="G1230" t="s">
        <v>13</v>
      </c>
      <c r="H1230" s="1" t="s">
        <v>34</v>
      </c>
      <c r="M1230" s="15"/>
    </row>
    <row r="1231" spans="1:19">
      <c r="A1231" t="s">
        <v>1056</v>
      </c>
      <c r="B1231" t="s">
        <v>1217</v>
      </c>
      <c r="C1231" t="s">
        <v>1258</v>
      </c>
      <c r="D1231" t="str">
        <f>MID(Tabla3[[#This Row],[NUMERO DE SERIE]],10,8)</f>
        <v>86065048</v>
      </c>
      <c r="E1231" t="s">
        <v>751</v>
      </c>
      <c r="F1231">
        <v>2008</v>
      </c>
      <c r="G1231" t="s">
        <v>13</v>
      </c>
      <c r="H1231" s="1" t="s">
        <v>9</v>
      </c>
      <c r="I1231" s="13" t="s">
        <v>98</v>
      </c>
      <c r="J1231" s="1" t="s">
        <v>1056</v>
      </c>
      <c r="K1231" s="13">
        <v>2023</v>
      </c>
      <c r="L1231" s="1" t="s">
        <v>73</v>
      </c>
      <c r="M1231" s="15">
        <v>44957</v>
      </c>
      <c r="N1231" t="s">
        <v>14</v>
      </c>
      <c r="Q1231" t="s">
        <v>15</v>
      </c>
      <c r="R1231" t="s">
        <v>46</v>
      </c>
      <c r="S1231" t="s">
        <v>1259</v>
      </c>
    </row>
    <row r="1232" spans="1:19">
      <c r="A1232" t="s">
        <v>1056</v>
      </c>
      <c r="B1232" t="s">
        <v>1217</v>
      </c>
      <c r="C1232" t="s">
        <v>1260</v>
      </c>
      <c r="D1232" t="str">
        <f>MID(Tabla3[[#This Row],[NUMERO DE SERIE]],10,8)</f>
        <v>86060804</v>
      </c>
      <c r="E1232" t="s">
        <v>751</v>
      </c>
      <c r="F1232">
        <v>2008</v>
      </c>
      <c r="G1232" t="s">
        <v>13</v>
      </c>
      <c r="H1232" s="1" t="s">
        <v>9</v>
      </c>
      <c r="I1232" s="13" t="s">
        <v>98</v>
      </c>
      <c r="J1232" s="1" t="s">
        <v>1056</v>
      </c>
      <c r="K1232" s="13">
        <v>2023</v>
      </c>
      <c r="L1232" s="1" t="s">
        <v>72</v>
      </c>
      <c r="M1232" s="15">
        <v>44957</v>
      </c>
      <c r="N1232" t="s">
        <v>18</v>
      </c>
      <c r="Q1232" t="s">
        <v>15</v>
      </c>
      <c r="R1232" t="s">
        <v>49</v>
      </c>
      <c r="S1232" t="s">
        <v>1261</v>
      </c>
    </row>
    <row r="1233" spans="1:19">
      <c r="A1233" t="s">
        <v>1056</v>
      </c>
      <c r="B1233" t="s">
        <v>1217</v>
      </c>
      <c r="C1233" t="s">
        <v>753</v>
      </c>
      <c r="D1233" t="str">
        <f>MID(Tabla3[[#This Row],[NUMERO DE SERIE]],10,8)</f>
        <v>86064791</v>
      </c>
      <c r="E1233" t="s">
        <v>751</v>
      </c>
      <c r="F1233">
        <v>2008</v>
      </c>
      <c r="G1233" t="s">
        <v>13</v>
      </c>
      <c r="H1233" s="1" t="s">
        <v>34</v>
      </c>
      <c r="M1233" s="15"/>
    </row>
    <row r="1234" spans="1:19">
      <c r="A1234" t="s">
        <v>1056</v>
      </c>
      <c r="B1234" t="s">
        <v>1217</v>
      </c>
      <c r="C1234" t="s">
        <v>750</v>
      </c>
      <c r="D1234" t="str">
        <f>MID(Tabla3[[#This Row],[NUMERO DE SERIE]],10,8)</f>
        <v>86059650</v>
      </c>
      <c r="E1234" t="s">
        <v>751</v>
      </c>
      <c r="F1234">
        <v>2008</v>
      </c>
      <c r="G1234" t="s">
        <v>13</v>
      </c>
      <c r="H1234" s="1" t="s">
        <v>34</v>
      </c>
      <c r="M1234" s="15"/>
    </row>
    <row r="1235" spans="1:19">
      <c r="A1235" t="s">
        <v>1056</v>
      </c>
      <c r="B1235" t="s">
        <v>1217</v>
      </c>
      <c r="C1235" t="s">
        <v>754</v>
      </c>
      <c r="D1235" t="str">
        <f>MID(Tabla3[[#This Row],[NUMERO DE SERIE]],10,8)</f>
        <v>85088032</v>
      </c>
      <c r="E1235" t="s">
        <v>751</v>
      </c>
      <c r="F1235">
        <v>2008</v>
      </c>
      <c r="G1235" t="s">
        <v>13</v>
      </c>
      <c r="H1235" s="1" t="s">
        <v>34</v>
      </c>
      <c r="M1235" s="15"/>
    </row>
    <row r="1236" spans="1:19">
      <c r="A1236" t="s">
        <v>1056</v>
      </c>
      <c r="B1236" t="s">
        <v>1217</v>
      </c>
      <c r="C1236" t="s">
        <v>764</v>
      </c>
      <c r="D1236" t="str">
        <f>MID(Tabla3[[#This Row],[NUMERO DE SERIE]],10,8)</f>
        <v>85084043</v>
      </c>
      <c r="E1236" t="s">
        <v>751</v>
      </c>
      <c r="F1236">
        <v>2008</v>
      </c>
      <c r="G1236" t="s">
        <v>13</v>
      </c>
      <c r="H1236" s="1" t="s">
        <v>34</v>
      </c>
      <c r="M1236" s="15"/>
    </row>
    <row r="1237" spans="1:19">
      <c r="A1237" t="s">
        <v>1056</v>
      </c>
      <c r="B1237" t="s">
        <v>1217</v>
      </c>
      <c r="C1237" t="s">
        <v>1052</v>
      </c>
      <c r="D1237" t="str">
        <f>MID(Tabla3[[#This Row],[NUMERO DE SERIE]],10,8)</f>
        <v>85146855</v>
      </c>
      <c r="E1237" t="s">
        <v>751</v>
      </c>
      <c r="F1237">
        <v>2008</v>
      </c>
      <c r="G1237" t="s">
        <v>13</v>
      </c>
      <c r="H1237" s="1" t="s">
        <v>34</v>
      </c>
      <c r="M1237" s="15"/>
    </row>
    <row r="1238" spans="1:19">
      <c r="A1238" t="s">
        <v>1056</v>
      </c>
      <c r="B1238" t="s">
        <v>1217</v>
      </c>
      <c r="C1238" t="s">
        <v>1051</v>
      </c>
      <c r="D1238" t="str">
        <f>MID(Tabla3[[#This Row],[NUMERO DE SERIE]],10,8)</f>
        <v>86053124</v>
      </c>
      <c r="E1238" t="s">
        <v>751</v>
      </c>
      <c r="F1238">
        <v>2008</v>
      </c>
      <c r="G1238" t="s">
        <v>13</v>
      </c>
      <c r="H1238" s="1" t="s">
        <v>34</v>
      </c>
      <c r="M1238" s="15"/>
    </row>
    <row r="1239" spans="1:19">
      <c r="A1239" t="s">
        <v>1056</v>
      </c>
      <c r="B1239" t="s">
        <v>1217</v>
      </c>
      <c r="C1239" t="s">
        <v>759</v>
      </c>
      <c r="D1239" t="str">
        <f>MID(Tabla3[[#This Row],[NUMERO DE SERIE]],10,8)</f>
        <v>85115199</v>
      </c>
      <c r="E1239" t="s">
        <v>751</v>
      </c>
      <c r="F1239">
        <v>2008</v>
      </c>
      <c r="G1239" t="s">
        <v>13</v>
      </c>
      <c r="H1239" s="1" t="s">
        <v>34</v>
      </c>
      <c r="M1239" s="15"/>
    </row>
    <row r="1240" spans="1:19">
      <c r="A1240" t="s">
        <v>1056</v>
      </c>
      <c r="B1240" t="s">
        <v>1217</v>
      </c>
      <c r="C1240" t="s">
        <v>761</v>
      </c>
      <c r="D1240" t="str">
        <f>MID(Tabla3[[#This Row],[NUMERO DE SERIE]],10,8)</f>
        <v>85089700</v>
      </c>
      <c r="E1240" t="s">
        <v>751</v>
      </c>
      <c r="F1240">
        <v>2008</v>
      </c>
      <c r="G1240" t="s">
        <v>13</v>
      </c>
      <c r="H1240" s="1" t="s">
        <v>9</v>
      </c>
      <c r="I1240" s="13" t="s">
        <v>98</v>
      </c>
      <c r="J1240" s="1" t="s">
        <v>1056</v>
      </c>
      <c r="K1240" s="13">
        <v>2023</v>
      </c>
      <c r="L1240" s="1" t="s">
        <v>75</v>
      </c>
      <c r="M1240" s="59">
        <v>44958</v>
      </c>
      <c r="Q1240" t="s">
        <v>15</v>
      </c>
      <c r="R1240" t="s">
        <v>46</v>
      </c>
      <c r="S1240" t="s">
        <v>1262</v>
      </c>
    </row>
    <row r="1241" spans="1:19">
      <c r="A1241" t="s">
        <v>1056</v>
      </c>
      <c r="B1241" t="s">
        <v>1217</v>
      </c>
      <c r="C1241" t="s">
        <v>763</v>
      </c>
      <c r="D1241" t="str">
        <f>MID(Tabla3[[#This Row],[NUMERO DE SERIE]],10,8)</f>
        <v>85079046</v>
      </c>
      <c r="E1241" t="s">
        <v>751</v>
      </c>
      <c r="F1241">
        <v>2008</v>
      </c>
      <c r="G1241" t="s">
        <v>13</v>
      </c>
      <c r="H1241" s="1" t="s">
        <v>13</v>
      </c>
      <c r="M1241" s="15"/>
    </row>
    <row r="1242" spans="1:19">
      <c r="A1242" t="s">
        <v>1056</v>
      </c>
      <c r="B1242" t="s">
        <v>1217</v>
      </c>
      <c r="C1242" t="s">
        <v>1053</v>
      </c>
      <c r="D1242" t="str">
        <f>MID(Tabla3[[#This Row],[NUMERO DE SERIE]],10,8)</f>
        <v>85078979</v>
      </c>
      <c r="E1242" t="s">
        <v>751</v>
      </c>
      <c r="F1242">
        <v>2008</v>
      </c>
      <c r="G1242" t="s">
        <v>13</v>
      </c>
      <c r="H1242" s="1" t="s">
        <v>34</v>
      </c>
      <c r="M1242" s="15"/>
    </row>
    <row r="1243" spans="1:19">
      <c r="A1243" t="s">
        <v>1056</v>
      </c>
      <c r="B1243" t="s">
        <v>1217</v>
      </c>
      <c r="C1243" t="s">
        <v>1049</v>
      </c>
      <c r="D1243" t="str">
        <f>MID(Tabla3[[#This Row],[NUMERO DE SERIE]],10,8)</f>
        <v>85084903</v>
      </c>
      <c r="E1243" t="s">
        <v>751</v>
      </c>
      <c r="F1243">
        <v>2008</v>
      </c>
      <c r="G1243" t="s">
        <v>13</v>
      </c>
      <c r="H1243" s="1" t="s">
        <v>13</v>
      </c>
      <c r="M1243" s="15"/>
    </row>
    <row r="1244" spans="1:19">
      <c r="A1244" t="s">
        <v>1056</v>
      </c>
      <c r="B1244" t="s">
        <v>1217</v>
      </c>
      <c r="C1244" t="s">
        <v>1054</v>
      </c>
      <c r="D1244" t="str">
        <f>MID(Tabla3[[#This Row],[NUMERO DE SERIE]],10,8)</f>
        <v>86057863</v>
      </c>
      <c r="E1244" t="s">
        <v>751</v>
      </c>
      <c r="F1244">
        <v>2008</v>
      </c>
      <c r="G1244" t="s">
        <v>13</v>
      </c>
      <c r="H1244" s="1" t="s">
        <v>34</v>
      </c>
      <c r="M1244" s="15"/>
    </row>
    <row r="1245" spans="1:19">
      <c r="A1245" t="s">
        <v>1056</v>
      </c>
      <c r="B1245" t="s">
        <v>1217</v>
      </c>
      <c r="C1245" t="s">
        <v>1263</v>
      </c>
      <c r="D1245" t="str">
        <f>MID(Tabla3[[#This Row],[NUMERO DE SERIE]],10,8)</f>
        <v>86066927</v>
      </c>
      <c r="E1245" t="s">
        <v>751</v>
      </c>
      <c r="F1245">
        <v>2008</v>
      </c>
      <c r="G1245" t="s">
        <v>13</v>
      </c>
      <c r="H1245" s="1" t="s">
        <v>34</v>
      </c>
      <c r="M1245" s="15"/>
    </row>
    <row r="1246" spans="1:19">
      <c r="A1246" t="s">
        <v>1056</v>
      </c>
      <c r="B1246" t="s">
        <v>1217</v>
      </c>
      <c r="C1246" t="s">
        <v>760</v>
      </c>
      <c r="D1246" t="str">
        <f>MID(Tabla3[[#This Row],[NUMERO DE SERIE]],10,8)</f>
        <v>86062567</v>
      </c>
      <c r="E1246" t="s">
        <v>751</v>
      </c>
      <c r="F1246">
        <v>2008</v>
      </c>
      <c r="G1246" t="s">
        <v>13</v>
      </c>
      <c r="H1246" s="1" t="s">
        <v>34</v>
      </c>
      <c r="M1246" s="15"/>
    </row>
    <row r="1247" spans="1:19">
      <c r="A1247" t="s">
        <v>1056</v>
      </c>
      <c r="B1247" t="s">
        <v>1217</v>
      </c>
      <c r="C1247" t="s">
        <v>766</v>
      </c>
      <c r="D1247" t="str">
        <f>MID(Tabla3[[#This Row],[NUMERO DE SERIE]],10,8)</f>
        <v>86063831</v>
      </c>
      <c r="E1247" t="s">
        <v>751</v>
      </c>
      <c r="F1247">
        <v>2008</v>
      </c>
      <c r="G1247" t="s">
        <v>13</v>
      </c>
      <c r="H1247" s="1" t="s">
        <v>9</v>
      </c>
      <c r="I1247" s="13" t="s">
        <v>98</v>
      </c>
      <c r="J1247" s="1" t="s">
        <v>1056</v>
      </c>
      <c r="K1247" s="13">
        <v>2023</v>
      </c>
      <c r="L1247" s="1" t="s">
        <v>74</v>
      </c>
      <c r="M1247" s="15">
        <v>44957</v>
      </c>
      <c r="Q1247" t="s">
        <v>20</v>
      </c>
      <c r="R1247" t="s">
        <v>41</v>
      </c>
      <c r="S1247" t="s">
        <v>483</v>
      </c>
    </row>
    <row r="1248" spans="1:19">
      <c r="A1248" t="s">
        <v>1056</v>
      </c>
      <c r="B1248" t="s">
        <v>1217</v>
      </c>
      <c r="C1248" t="s">
        <v>752</v>
      </c>
      <c r="D1248" t="str">
        <f>MID(Tabla3[[#This Row],[NUMERO DE SERIE]],10,8)</f>
        <v>85086197</v>
      </c>
      <c r="E1248" t="s">
        <v>751</v>
      </c>
      <c r="F1248">
        <v>2008</v>
      </c>
      <c r="G1248" t="s">
        <v>13</v>
      </c>
      <c r="H1248" s="1" t="s">
        <v>34</v>
      </c>
      <c r="M1248" s="15"/>
    </row>
    <row r="1249" spans="1:19">
      <c r="A1249" t="s">
        <v>1056</v>
      </c>
      <c r="B1249" t="s">
        <v>1217</v>
      </c>
      <c r="C1249" t="s">
        <v>768</v>
      </c>
      <c r="D1249" t="str">
        <f>MID(Tabla3[[#This Row],[NUMERO DE SERIE]],10,8)</f>
        <v>85100110</v>
      </c>
      <c r="E1249" t="s">
        <v>751</v>
      </c>
      <c r="F1249">
        <v>2008</v>
      </c>
      <c r="G1249" t="s">
        <v>13</v>
      </c>
      <c r="H1249" s="1" t="s">
        <v>34</v>
      </c>
      <c r="M1249" s="15"/>
    </row>
    <row r="1250" spans="1:19">
      <c r="A1250" t="s">
        <v>1056</v>
      </c>
      <c r="B1250" t="s">
        <v>1217</v>
      </c>
      <c r="C1250" t="s">
        <v>1264</v>
      </c>
      <c r="D1250" t="str">
        <f>MID(Tabla3[[#This Row],[NUMERO DE SERIE]],10,8)</f>
        <v>85085741</v>
      </c>
      <c r="E1250" t="s">
        <v>751</v>
      </c>
      <c r="F1250">
        <v>2008</v>
      </c>
      <c r="G1250" t="s">
        <v>13</v>
      </c>
      <c r="H1250" s="1" t="s">
        <v>9</v>
      </c>
      <c r="I1250" s="13" t="s">
        <v>98</v>
      </c>
      <c r="J1250" s="1" t="s">
        <v>1056</v>
      </c>
      <c r="K1250" s="13">
        <v>2023</v>
      </c>
      <c r="L1250" s="1" t="s">
        <v>73</v>
      </c>
      <c r="M1250" s="15">
        <v>44957</v>
      </c>
      <c r="N1250" t="s">
        <v>18</v>
      </c>
      <c r="Q1250" t="s">
        <v>15</v>
      </c>
      <c r="R1250" t="s">
        <v>52</v>
      </c>
      <c r="S1250" t="s">
        <v>1265</v>
      </c>
    </row>
    <row r="1251" spans="1:19">
      <c r="A1251" t="s">
        <v>1056</v>
      </c>
      <c r="B1251" t="s">
        <v>1217</v>
      </c>
      <c r="C1251" t="s">
        <v>1266</v>
      </c>
      <c r="D1251" t="str">
        <f>MID(Tabla3[[#This Row],[NUMERO DE SERIE]],10,8)</f>
        <v>86057310</v>
      </c>
      <c r="E1251" t="s">
        <v>751</v>
      </c>
      <c r="F1251">
        <v>2008</v>
      </c>
      <c r="G1251" t="s">
        <v>13</v>
      </c>
      <c r="H1251" s="1" t="s">
        <v>9</v>
      </c>
      <c r="I1251" s="13" t="s">
        <v>98</v>
      </c>
      <c r="J1251" s="1" t="s">
        <v>1056</v>
      </c>
      <c r="K1251" s="13">
        <v>2023</v>
      </c>
      <c r="L1251" s="1" t="s">
        <v>72</v>
      </c>
      <c r="M1251" s="15">
        <v>44957</v>
      </c>
      <c r="N1251" t="s">
        <v>18</v>
      </c>
      <c r="Q1251" t="s">
        <v>15</v>
      </c>
      <c r="R1251" t="s">
        <v>46</v>
      </c>
      <c r="S1251" t="s">
        <v>1267</v>
      </c>
    </row>
    <row r="1252" spans="1:19">
      <c r="A1252" t="s">
        <v>1056</v>
      </c>
      <c r="B1252" t="s">
        <v>1217</v>
      </c>
      <c r="C1252" t="s">
        <v>1268</v>
      </c>
      <c r="D1252" t="str">
        <f>MID(Tabla3[[#This Row],[NUMERO DE SERIE]],10,8)</f>
        <v>85079501</v>
      </c>
      <c r="E1252" t="s">
        <v>751</v>
      </c>
      <c r="F1252">
        <v>2008</v>
      </c>
      <c r="G1252" t="s">
        <v>13</v>
      </c>
      <c r="H1252" s="1" t="s">
        <v>9</v>
      </c>
      <c r="I1252" s="13" t="s">
        <v>98</v>
      </c>
      <c r="J1252" s="1" t="s">
        <v>1056</v>
      </c>
      <c r="K1252" s="13">
        <v>2023</v>
      </c>
      <c r="L1252" s="1" t="s">
        <v>75</v>
      </c>
      <c r="M1252" s="59">
        <v>44959</v>
      </c>
      <c r="Q1252" t="s">
        <v>20</v>
      </c>
      <c r="R1252" t="s">
        <v>41</v>
      </c>
      <c r="S1252" t="s">
        <v>1269</v>
      </c>
    </row>
    <row r="1253" spans="1:19">
      <c r="A1253" t="s">
        <v>1056</v>
      </c>
      <c r="B1253" t="s">
        <v>1217</v>
      </c>
      <c r="C1253" t="s">
        <v>1270</v>
      </c>
      <c r="D1253" t="str">
        <f>MID(Tabla3[[#This Row],[NUMERO DE SERIE]],10,8)</f>
        <v>86064162</v>
      </c>
      <c r="E1253" t="s">
        <v>751</v>
      </c>
      <c r="F1253">
        <v>2008</v>
      </c>
      <c r="G1253" t="s">
        <v>13</v>
      </c>
      <c r="H1253" s="1" t="s">
        <v>9</v>
      </c>
      <c r="I1253" s="13" t="s">
        <v>98</v>
      </c>
      <c r="J1253" s="1" t="s">
        <v>1056</v>
      </c>
      <c r="K1253" s="13">
        <v>2023</v>
      </c>
      <c r="L1253" s="1" t="s">
        <v>74</v>
      </c>
      <c r="M1253" s="15">
        <v>44957</v>
      </c>
      <c r="Q1253" t="s">
        <v>15</v>
      </c>
      <c r="R1253" t="s">
        <v>52</v>
      </c>
      <c r="S1253" t="s">
        <v>1271</v>
      </c>
    </row>
    <row r="1254" spans="1:19">
      <c r="A1254" t="s">
        <v>1056</v>
      </c>
      <c r="B1254" t="s">
        <v>1217</v>
      </c>
      <c r="C1254" t="s">
        <v>755</v>
      </c>
      <c r="D1254" t="str">
        <f>MID(Tabla3[[#This Row],[NUMERO DE SERIE]],10,8)</f>
        <v>85089988</v>
      </c>
      <c r="E1254" t="s">
        <v>751</v>
      </c>
      <c r="F1254">
        <v>2008</v>
      </c>
      <c r="G1254" t="s">
        <v>13</v>
      </c>
      <c r="H1254" s="1" t="s">
        <v>17</v>
      </c>
      <c r="I1254" s="13" t="s">
        <v>98</v>
      </c>
      <c r="J1254" s="1" t="s">
        <v>1056</v>
      </c>
      <c r="K1254" s="13">
        <v>2023</v>
      </c>
      <c r="L1254" s="1" t="s">
        <v>73</v>
      </c>
      <c r="M1254" s="15">
        <v>44957</v>
      </c>
      <c r="N1254" t="s">
        <v>14</v>
      </c>
      <c r="Q1254" t="s">
        <v>20</v>
      </c>
      <c r="R1254" t="s">
        <v>60</v>
      </c>
      <c r="S1254" t="s">
        <v>1250</v>
      </c>
    </row>
    <row r="1255" spans="1:19">
      <c r="A1255" t="s">
        <v>1056</v>
      </c>
      <c r="B1255" t="s">
        <v>1217</v>
      </c>
      <c r="C1255" t="s">
        <v>1272</v>
      </c>
      <c r="D1255" t="str">
        <f>MID(Tabla3[[#This Row],[NUMERO DE SERIE]],10,8)</f>
        <v>85080877</v>
      </c>
      <c r="E1255" t="s">
        <v>751</v>
      </c>
      <c r="F1255">
        <v>2008</v>
      </c>
      <c r="G1255" t="s">
        <v>13</v>
      </c>
      <c r="H1255" s="1" t="s">
        <v>9</v>
      </c>
      <c r="I1255" s="13" t="s">
        <v>98</v>
      </c>
      <c r="J1255" s="1" t="s">
        <v>1056</v>
      </c>
      <c r="K1255" s="13">
        <v>2023</v>
      </c>
      <c r="L1255" s="1" t="s">
        <v>72</v>
      </c>
      <c r="M1255" s="15">
        <v>44957</v>
      </c>
      <c r="N1255" t="s">
        <v>18</v>
      </c>
      <c r="Q1255" t="s">
        <v>15</v>
      </c>
      <c r="R1255" t="s">
        <v>60</v>
      </c>
      <c r="S1255" t="s">
        <v>986</v>
      </c>
    </row>
    <row r="1256" spans="1:19">
      <c r="A1256" t="s">
        <v>1056</v>
      </c>
      <c r="B1256" t="s">
        <v>1217</v>
      </c>
      <c r="C1256" t="s">
        <v>1273</v>
      </c>
      <c r="D1256" t="str">
        <f>MID(Tabla3[[#This Row],[NUMERO DE SERIE]],10,8)</f>
        <v>85087026</v>
      </c>
      <c r="E1256" t="s">
        <v>751</v>
      </c>
      <c r="F1256">
        <v>2008</v>
      </c>
      <c r="G1256" t="s">
        <v>13</v>
      </c>
      <c r="H1256" s="1" t="s">
        <v>9</v>
      </c>
      <c r="I1256" s="13" t="s">
        <v>98</v>
      </c>
      <c r="J1256" s="1" t="s">
        <v>1056</v>
      </c>
      <c r="K1256" s="13">
        <v>2023</v>
      </c>
      <c r="L1256" s="1" t="s">
        <v>75</v>
      </c>
      <c r="M1256" s="59">
        <v>44959</v>
      </c>
      <c r="Q1256" t="s">
        <v>20</v>
      </c>
      <c r="R1256" t="s">
        <v>41</v>
      </c>
      <c r="S1256" t="s">
        <v>1274</v>
      </c>
    </row>
    <row r="1257" spans="1:19">
      <c r="A1257" t="s">
        <v>1056</v>
      </c>
      <c r="B1257" t="s">
        <v>1217</v>
      </c>
      <c r="C1257" t="s">
        <v>1275</v>
      </c>
      <c r="D1257" t="str">
        <f>MID(Tabla3[[#This Row],[NUMERO DE SERIE]],10,8)</f>
        <v>85078814</v>
      </c>
      <c r="E1257" t="s">
        <v>751</v>
      </c>
      <c r="F1257">
        <v>2008</v>
      </c>
      <c r="G1257" t="s">
        <v>13</v>
      </c>
      <c r="H1257" s="1" t="s">
        <v>34</v>
      </c>
      <c r="M1257" s="15"/>
    </row>
    <row r="1258" spans="1:19">
      <c r="A1258" t="s">
        <v>1056</v>
      </c>
      <c r="B1258" t="s">
        <v>1217</v>
      </c>
      <c r="C1258" t="s">
        <v>757</v>
      </c>
      <c r="D1258" t="str">
        <f>MID(Tabla3[[#This Row],[NUMERO DE SERIE]],10,8)</f>
        <v>85099566</v>
      </c>
      <c r="E1258" t="s">
        <v>751</v>
      </c>
      <c r="F1258">
        <v>2008</v>
      </c>
      <c r="G1258" t="s">
        <v>13</v>
      </c>
      <c r="H1258" s="1" t="s">
        <v>34</v>
      </c>
      <c r="M1258" s="15"/>
    </row>
    <row r="1259" spans="1:19">
      <c r="A1259" t="s">
        <v>1056</v>
      </c>
      <c r="B1259" t="s">
        <v>1217</v>
      </c>
      <c r="C1259" t="s">
        <v>758</v>
      </c>
      <c r="D1259" t="str">
        <f>MID(Tabla3[[#This Row],[NUMERO DE SERIE]],10,8)</f>
        <v>85086763</v>
      </c>
      <c r="E1259" t="s">
        <v>751</v>
      </c>
      <c r="F1259">
        <v>2008</v>
      </c>
      <c r="G1259" t="s">
        <v>13</v>
      </c>
      <c r="H1259" s="1" t="s">
        <v>34</v>
      </c>
      <c r="M1259" s="15"/>
    </row>
    <row r="1260" spans="1:19">
      <c r="A1260" t="s">
        <v>1056</v>
      </c>
      <c r="B1260" t="s">
        <v>1217</v>
      </c>
      <c r="C1260" t="s">
        <v>1276</v>
      </c>
      <c r="D1260" t="str">
        <f>MID(Tabla3[[#This Row],[NUMERO DE SERIE]],10,8)</f>
        <v>85078394</v>
      </c>
      <c r="E1260" t="s">
        <v>751</v>
      </c>
      <c r="F1260">
        <v>2008</v>
      </c>
      <c r="G1260" t="s">
        <v>13</v>
      </c>
      <c r="H1260" s="1" t="s">
        <v>34</v>
      </c>
      <c r="M1260" s="15"/>
    </row>
    <row r="1261" spans="1:19">
      <c r="A1261" t="s">
        <v>1056</v>
      </c>
      <c r="B1261" t="s">
        <v>1217</v>
      </c>
      <c r="C1261" t="s">
        <v>1050</v>
      </c>
      <c r="D1261" t="str">
        <f>MID(Tabla3[[#This Row],[NUMERO DE SERIE]],10,8)</f>
        <v>85081980</v>
      </c>
      <c r="E1261" t="s">
        <v>751</v>
      </c>
      <c r="F1261">
        <v>2008</v>
      </c>
      <c r="G1261" t="s">
        <v>13</v>
      </c>
      <c r="H1261" s="1" t="s">
        <v>34</v>
      </c>
      <c r="M1261" s="15"/>
    </row>
    <row r="1262" spans="1:19">
      <c r="A1262" t="s">
        <v>1056</v>
      </c>
      <c r="B1262" t="s">
        <v>1217</v>
      </c>
      <c r="C1262" t="s">
        <v>1277</v>
      </c>
      <c r="D1262" t="str">
        <f>MID(Tabla3[[#This Row],[NUMERO DE SERIE]],10,8)</f>
        <v>85088079</v>
      </c>
      <c r="E1262" t="s">
        <v>751</v>
      </c>
      <c r="F1262">
        <v>2008</v>
      </c>
      <c r="G1262" t="s">
        <v>13</v>
      </c>
      <c r="H1262" s="1" t="s">
        <v>9</v>
      </c>
      <c r="I1262" s="13" t="s">
        <v>98</v>
      </c>
      <c r="J1262" s="1" t="s">
        <v>1056</v>
      </c>
      <c r="K1262" s="13">
        <v>2023</v>
      </c>
      <c r="L1262" s="1" t="s">
        <v>74</v>
      </c>
      <c r="M1262" s="15">
        <v>44957</v>
      </c>
      <c r="Q1262" t="s">
        <v>11</v>
      </c>
      <c r="R1262" t="s">
        <v>40</v>
      </c>
      <c r="S1262" t="s">
        <v>142</v>
      </c>
    </row>
    <row r="1263" spans="1:19">
      <c r="A1263" t="s">
        <v>1056</v>
      </c>
      <c r="B1263" t="s">
        <v>1217</v>
      </c>
      <c r="C1263" t="s">
        <v>1278</v>
      </c>
      <c r="D1263" t="str">
        <f>MID(Tabla3[[#This Row],[NUMERO DE SERIE]],10,8)</f>
        <v>86060417</v>
      </c>
      <c r="E1263" t="s">
        <v>751</v>
      </c>
      <c r="F1263">
        <v>2008</v>
      </c>
      <c r="G1263" t="s">
        <v>13</v>
      </c>
      <c r="H1263" s="1" t="s">
        <v>34</v>
      </c>
      <c r="M1263" s="15"/>
    </row>
    <row r="1264" spans="1:19">
      <c r="A1264" t="s">
        <v>1056</v>
      </c>
      <c r="B1264" t="s">
        <v>1217</v>
      </c>
      <c r="C1264" t="s">
        <v>1279</v>
      </c>
      <c r="D1264" t="str">
        <f>MID(Tabla3[[#This Row],[NUMERO DE SERIE]],10,8)</f>
        <v>85081047</v>
      </c>
      <c r="E1264" t="s">
        <v>751</v>
      </c>
      <c r="F1264">
        <v>2008</v>
      </c>
      <c r="G1264" t="s">
        <v>13</v>
      </c>
      <c r="H1264" s="1" t="s">
        <v>17</v>
      </c>
      <c r="I1264" s="13" t="s">
        <v>98</v>
      </c>
      <c r="J1264" s="1" t="s">
        <v>1056</v>
      </c>
      <c r="K1264" s="13">
        <v>2023</v>
      </c>
      <c r="L1264" s="1" t="s">
        <v>73</v>
      </c>
      <c r="M1264" s="15">
        <v>44957</v>
      </c>
      <c r="N1264" t="s">
        <v>14</v>
      </c>
      <c r="Q1264" t="s">
        <v>20</v>
      </c>
      <c r="R1264" t="s">
        <v>60</v>
      </c>
      <c r="S1264" t="s">
        <v>1250</v>
      </c>
    </row>
    <row r="1265" spans="1:19">
      <c r="A1265" t="s">
        <v>1056</v>
      </c>
      <c r="B1265" t="s">
        <v>1217</v>
      </c>
      <c r="C1265" t="s">
        <v>1280</v>
      </c>
      <c r="D1265" t="str">
        <f>MID(Tabla3[[#This Row],[NUMERO DE SERIE]],10,8)</f>
        <v>85088980</v>
      </c>
      <c r="E1265" t="s">
        <v>751</v>
      </c>
      <c r="F1265">
        <v>2008</v>
      </c>
      <c r="G1265" t="s">
        <v>13</v>
      </c>
      <c r="H1265" s="1" t="s">
        <v>9</v>
      </c>
      <c r="I1265" s="14">
        <v>44109</v>
      </c>
      <c r="J1265" s="1" t="s">
        <v>1056</v>
      </c>
      <c r="K1265" s="13">
        <v>2023</v>
      </c>
      <c r="L1265" s="1" t="s">
        <v>72</v>
      </c>
      <c r="M1265" s="15">
        <v>44957</v>
      </c>
      <c r="N1265" t="s">
        <v>10</v>
      </c>
      <c r="Q1265" t="s">
        <v>11</v>
      </c>
      <c r="R1265" t="s">
        <v>40</v>
      </c>
      <c r="S1265" t="s">
        <v>1281</v>
      </c>
    </row>
    <row r="1266" spans="1:19">
      <c r="A1266" t="s">
        <v>1056</v>
      </c>
      <c r="B1266" t="s">
        <v>1217</v>
      </c>
      <c r="C1266" t="s">
        <v>1282</v>
      </c>
      <c r="D1266" t="str">
        <f>MID(Tabla3[[#This Row],[NUMERO DE SERIE]],10,8)</f>
        <v>85081245</v>
      </c>
      <c r="E1266" t="s">
        <v>751</v>
      </c>
      <c r="F1266">
        <v>2008</v>
      </c>
      <c r="G1266" t="s">
        <v>13</v>
      </c>
      <c r="H1266" s="1" t="s">
        <v>34</v>
      </c>
      <c r="M1266" s="15"/>
    </row>
    <row r="1267" spans="1:19">
      <c r="A1267" t="s">
        <v>1056</v>
      </c>
      <c r="B1267" t="s">
        <v>1217</v>
      </c>
      <c r="C1267" t="s">
        <v>1283</v>
      </c>
      <c r="D1267" t="str">
        <f>MID(Tabla3[[#This Row],[NUMERO DE SERIE]],10,8)</f>
        <v>75038274</v>
      </c>
      <c r="E1267" t="s">
        <v>751</v>
      </c>
      <c r="F1267">
        <v>2007</v>
      </c>
      <c r="G1267" t="s">
        <v>13</v>
      </c>
      <c r="H1267" s="1" t="s">
        <v>34</v>
      </c>
      <c r="M1267" s="15"/>
    </row>
    <row r="1268" spans="1:19">
      <c r="A1268" t="s">
        <v>1056</v>
      </c>
      <c r="B1268" t="s">
        <v>1217</v>
      </c>
      <c r="C1268" t="s">
        <v>771</v>
      </c>
      <c r="D1268" t="str">
        <f>MID(Tabla3[[#This Row],[NUMERO DE SERIE]],10,8)</f>
        <v>75049020</v>
      </c>
      <c r="E1268" t="s">
        <v>751</v>
      </c>
      <c r="F1268">
        <v>2007</v>
      </c>
      <c r="G1268" t="s">
        <v>13</v>
      </c>
      <c r="H1268" s="1" t="s">
        <v>34</v>
      </c>
      <c r="M1268" s="15"/>
    </row>
    <row r="1269" spans="1:19">
      <c r="A1269" t="s">
        <v>1056</v>
      </c>
      <c r="B1269" t="s">
        <v>1217</v>
      </c>
      <c r="C1269" t="s">
        <v>798</v>
      </c>
      <c r="D1269" t="str">
        <f>MID(Tabla3[[#This Row],[NUMERO DE SERIE]],10,8)</f>
        <v>75052936</v>
      </c>
      <c r="E1269" t="s">
        <v>751</v>
      </c>
      <c r="F1269">
        <v>2007</v>
      </c>
      <c r="G1269" t="s">
        <v>13</v>
      </c>
      <c r="H1269" s="1" t="s">
        <v>34</v>
      </c>
      <c r="M1269" s="15"/>
    </row>
    <row r="1270" spans="1:19">
      <c r="A1270" t="s">
        <v>1056</v>
      </c>
      <c r="B1270" t="s">
        <v>1217</v>
      </c>
      <c r="C1270" t="s">
        <v>1284</v>
      </c>
      <c r="D1270" t="str">
        <f>MID(Tabla3[[#This Row],[NUMERO DE SERIE]],10,8)</f>
        <v>76038378</v>
      </c>
      <c r="E1270" t="s">
        <v>751</v>
      </c>
      <c r="F1270">
        <v>2007</v>
      </c>
      <c r="G1270" t="s">
        <v>13</v>
      </c>
      <c r="H1270" s="1" t="s">
        <v>9</v>
      </c>
      <c r="I1270" s="13" t="s">
        <v>98</v>
      </c>
      <c r="J1270" s="1" t="s">
        <v>1056</v>
      </c>
      <c r="K1270" s="13">
        <v>2023</v>
      </c>
      <c r="L1270" s="1" t="s">
        <v>75</v>
      </c>
      <c r="M1270" s="59">
        <v>44959</v>
      </c>
      <c r="Q1270" t="s">
        <v>20</v>
      </c>
      <c r="R1270" t="s">
        <v>41</v>
      </c>
      <c r="S1270" t="s">
        <v>1274</v>
      </c>
    </row>
    <row r="1271" spans="1:19">
      <c r="A1271" t="s">
        <v>1056</v>
      </c>
      <c r="B1271" t="s">
        <v>1217</v>
      </c>
      <c r="C1271" t="s">
        <v>1285</v>
      </c>
      <c r="D1271" t="str">
        <f>MID(Tabla3[[#This Row],[NUMERO DE SERIE]],10,8)</f>
        <v>76024241</v>
      </c>
      <c r="E1271" t="s">
        <v>751</v>
      </c>
      <c r="F1271">
        <v>2007</v>
      </c>
      <c r="G1271" t="s">
        <v>13</v>
      </c>
      <c r="H1271" s="1" t="s">
        <v>34</v>
      </c>
      <c r="M1271" s="15"/>
    </row>
    <row r="1272" spans="1:19">
      <c r="A1272" t="s">
        <v>1056</v>
      </c>
      <c r="B1272" t="s">
        <v>1217</v>
      </c>
      <c r="C1272" t="s">
        <v>791</v>
      </c>
      <c r="D1272" t="str">
        <f>MID(Tabla3[[#This Row],[NUMERO DE SERIE]],10,8)</f>
        <v>75076296</v>
      </c>
      <c r="E1272" t="s">
        <v>751</v>
      </c>
      <c r="F1272">
        <v>2007</v>
      </c>
      <c r="G1272" t="s">
        <v>13</v>
      </c>
      <c r="H1272" s="1" t="s">
        <v>34</v>
      </c>
      <c r="M1272" s="15"/>
    </row>
    <row r="1273" spans="1:19">
      <c r="A1273" t="s">
        <v>1056</v>
      </c>
      <c r="B1273" t="s">
        <v>1217</v>
      </c>
      <c r="C1273" t="s">
        <v>775</v>
      </c>
      <c r="D1273" t="str">
        <f>MID(Tabla3[[#This Row],[NUMERO DE SERIE]],10,8)</f>
        <v>76052889</v>
      </c>
      <c r="E1273" t="s">
        <v>751</v>
      </c>
      <c r="F1273">
        <v>2007</v>
      </c>
      <c r="G1273" t="s">
        <v>13</v>
      </c>
      <c r="H1273" s="1" t="s">
        <v>34</v>
      </c>
      <c r="M1273" s="15"/>
    </row>
    <row r="1274" spans="1:19">
      <c r="A1274" t="s">
        <v>1056</v>
      </c>
      <c r="B1274" t="s">
        <v>1217</v>
      </c>
      <c r="C1274" t="s">
        <v>793</v>
      </c>
      <c r="D1274" t="str">
        <f>MID(Tabla3[[#This Row],[NUMERO DE SERIE]],10,8)</f>
        <v>75043388</v>
      </c>
      <c r="E1274" t="s">
        <v>751</v>
      </c>
      <c r="F1274">
        <v>2007</v>
      </c>
      <c r="G1274" t="s">
        <v>13</v>
      </c>
      <c r="H1274" s="1" t="s">
        <v>34</v>
      </c>
      <c r="M1274" s="15"/>
    </row>
    <row r="1275" spans="1:19">
      <c r="A1275" t="s">
        <v>1056</v>
      </c>
      <c r="B1275" t="s">
        <v>1217</v>
      </c>
      <c r="C1275" t="s">
        <v>1055</v>
      </c>
      <c r="D1275" t="str">
        <f>MID(Tabla3[[#This Row],[NUMERO DE SERIE]],10,8)</f>
        <v>75047953</v>
      </c>
      <c r="E1275" t="s">
        <v>751</v>
      </c>
      <c r="F1275">
        <v>2007</v>
      </c>
      <c r="G1275" t="s">
        <v>13</v>
      </c>
      <c r="H1275" s="1" t="s">
        <v>9</v>
      </c>
      <c r="I1275" s="13" t="s">
        <v>98</v>
      </c>
      <c r="J1275" s="1" t="s">
        <v>1056</v>
      </c>
      <c r="K1275" s="13">
        <v>2023</v>
      </c>
      <c r="L1275" s="1" t="s">
        <v>74</v>
      </c>
      <c r="M1275" s="15">
        <v>44957</v>
      </c>
      <c r="Q1275" t="s">
        <v>20</v>
      </c>
      <c r="R1275" t="s">
        <v>46</v>
      </c>
      <c r="S1275" t="s">
        <v>1286</v>
      </c>
    </row>
    <row r="1276" spans="1:19">
      <c r="A1276" t="s">
        <v>1056</v>
      </c>
      <c r="B1276" t="s">
        <v>1217</v>
      </c>
      <c r="C1276" t="s">
        <v>799</v>
      </c>
      <c r="D1276" t="str">
        <f>MID(Tabla3[[#This Row],[NUMERO DE SERIE]],10,8)</f>
        <v>75034704</v>
      </c>
      <c r="E1276" t="s">
        <v>751</v>
      </c>
      <c r="F1276">
        <v>2007</v>
      </c>
      <c r="G1276" t="s">
        <v>13</v>
      </c>
      <c r="H1276" s="1" t="s">
        <v>9</v>
      </c>
      <c r="I1276" s="13" t="s">
        <v>98</v>
      </c>
      <c r="J1276" s="1" t="s">
        <v>1056</v>
      </c>
      <c r="K1276" s="13">
        <v>2023</v>
      </c>
      <c r="L1276" s="1" t="s">
        <v>73</v>
      </c>
      <c r="M1276" s="15">
        <v>44957</v>
      </c>
      <c r="N1276" t="s">
        <v>301</v>
      </c>
      <c r="Q1276" t="s">
        <v>15</v>
      </c>
      <c r="R1276" t="s">
        <v>39</v>
      </c>
      <c r="S1276" t="s">
        <v>39</v>
      </c>
    </row>
    <row r="1277" spans="1:19">
      <c r="A1277" t="s">
        <v>1056</v>
      </c>
      <c r="B1277" t="s">
        <v>1217</v>
      </c>
      <c r="C1277" t="s">
        <v>778</v>
      </c>
      <c r="D1277" t="str">
        <f>MID(Tabla3[[#This Row],[NUMERO DE SERIE]],10,8)</f>
        <v>75044245</v>
      </c>
      <c r="E1277" t="s">
        <v>751</v>
      </c>
      <c r="F1277">
        <v>2007</v>
      </c>
      <c r="G1277" t="s">
        <v>13</v>
      </c>
      <c r="H1277" s="1" t="s">
        <v>34</v>
      </c>
      <c r="M1277" s="15"/>
    </row>
    <row r="1278" spans="1:19">
      <c r="A1278" t="s">
        <v>1056</v>
      </c>
      <c r="B1278" t="s">
        <v>1217</v>
      </c>
      <c r="C1278" t="s">
        <v>776</v>
      </c>
      <c r="D1278" t="str">
        <f>MID(Tabla3[[#This Row],[NUMERO DE SERIE]],10,8)</f>
        <v>76047846</v>
      </c>
      <c r="E1278" t="s">
        <v>751</v>
      </c>
      <c r="F1278">
        <v>2007</v>
      </c>
      <c r="G1278" t="s">
        <v>13</v>
      </c>
      <c r="H1278" s="1" t="s">
        <v>34</v>
      </c>
      <c r="M1278" s="15"/>
    </row>
    <row r="1279" spans="1:19">
      <c r="A1279" t="s">
        <v>1056</v>
      </c>
      <c r="B1279" t="s">
        <v>1217</v>
      </c>
      <c r="C1279" t="s">
        <v>782</v>
      </c>
      <c r="D1279" t="str">
        <f>MID(Tabla3[[#This Row],[NUMERO DE SERIE]],10,8)</f>
        <v>75041335</v>
      </c>
      <c r="E1279" t="s">
        <v>751</v>
      </c>
      <c r="F1279">
        <v>2007</v>
      </c>
      <c r="G1279" t="s">
        <v>13</v>
      </c>
      <c r="H1279" s="1" t="s">
        <v>34</v>
      </c>
      <c r="M1279" s="15"/>
    </row>
    <row r="1280" spans="1:19">
      <c r="A1280" t="s">
        <v>1056</v>
      </c>
      <c r="B1280" t="s">
        <v>1217</v>
      </c>
      <c r="C1280" t="s">
        <v>803</v>
      </c>
      <c r="D1280" t="str">
        <f>MID(Tabla3[[#This Row],[NUMERO DE SERIE]],10,8)</f>
        <v>75058360</v>
      </c>
      <c r="E1280" t="s">
        <v>751</v>
      </c>
      <c r="F1280">
        <v>2007</v>
      </c>
      <c r="G1280" t="s">
        <v>13</v>
      </c>
      <c r="H1280" s="1" t="s">
        <v>34</v>
      </c>
      <c r="M1280" s="15"/>
    </row>
    <row r="1281" spans="1:19">
      <c r="A1281" t="s">
        <v>1056</v>
      </c>
      <c r="B1281" t="s">
        <v>1217</v>
      </c>
      <c r="C1281" t="s">
        <v>1287</v>
      </c>
      <c r="D1281" t="str">
        <f>MID(Tabla3[[#This Row],[NUMERO DE SERIE]],10,8)</f>
        <v>75056321</v>
      </c>
      <c r="E1281" t="s">
        <v>751</v>
      </c>
      <c r="F1281">
        <v>2007</v>
      </c>
      <c r="G1281" t="s">
        <v>13</v>
      </c>
      <c r="H1281" s="1" t="s">
        <v>34</v>
      </c>
      <c r="M1281" s="15"/>
    </row>
    <row r="1282" spans="1:19">
      <c r="A1282" t="s">
        <v>1056</v>
      </c>
      <c r="B1282" t="s">
        <v>1217</v>
      </c>
      <c r="C1282" t="s">
        <v>779</v>
      </c>
      <c r="D1282" t="str">
        <f>MID(Tabla3[[#This Row],[NUMERO DE SERIE]],10,8)</f>
        <v>76046723</v>
      </c>
      <c r="E1282" t="s">
        <v>751</v>
      </c>
      <c r="F1282">
        <v>2007</v>
      </c>
      <c r="G1282" t="s">
        <v>9</v>
      </c>
      <c r="H1282" s="1" t="s">
        <v>5</v>
      </c>
      <c r="M1282" s="15"/>
    </row>
    <row r="1283" spans="1:19">
      <c r="A1283" t="s">
        <v>1056</v>
      </c>
      <c r="B1283" t="s">
        <v>1217</v>
      </c>
      <c r="C1283" t="s">
        <v>792</v>
      </c>
      <c r="D1283" t="str">
        <f>MID(Tabla3[[#This Row],[NUMERO DE SERIE]],10,8)</f>
        <v>75037081</v>
      </c>
      <c r="E1283" t="s">
        <v>751</v>
      </c>
      <c r="F1283">
        <v>2007</v>
      </c>
      <c r="G1283" t="s">
        <v>13</v>
      </c>
      <c r="H1283" s="1" t="s">
        <v>34</v>
      </c>
      <c r="M1283" s="15"/>
    </row>
    <row r="1284" spans="1:19">
      <c r="A1284" t="s">
        <v>1056</v>
      </c>
      <c r="B1284" t="s">
        <v>1217</v>
      </c>
      <c r="C1284" t="s">
        <v>801</v>
      </c>
      <c r="D1284" t="str">
        <f>MID(Tabla3[[#This Row],[NUMERO DE SERIE]],10,8)</f>
        <v>75051350</v>
      </c>
      <c r="E1284" t="s">
        <v>751</v>
      </c>
      <c r="F1284">
        <v>2007</v>
      </c>
      <c r="G1284" t="s">
        <v>13</v>
      </c>
      <c r="H1284" s="1" t="s">
        <v>34</v>
      </c>
      <c r="M1284" s="15"/>
    </row>
    <row r="1285" spans="1:19">
      <c r="A1285" t="s">
        <v>1056</v>
      </c>
      <c r="B1285" t="s">
        <v>1217</v>
      </c>
      <c r="C1285" t="s">
        <v>802</v>
      </c>
      <c r="D1285" t="str">
        <f>MID(Tabla3[[#This Row],[NUMERO DE SERIE]],10,8)</f>
        <v>75063809</v>
      </c>
      <c r="E1285" t="s">
        <v>751</v>
      </c>
      <c r="F1285">
        <v>2007</v>
      </c>
      <c r="G1285" t="s">
        <v>13</v>
      </c>
      <c r="H1285" s="1" t="s">
        <v>34</v>
      </c>
      <c r="M1285" s="15"/>
    </row>
    <row r="1286" spans="1:19">
      <c r="A1286" t="s">
        <v>1056</v>
      </c>
      <c r="B1286" t="s">
        <v>1217</v>
      </c>
      <c r="C1286" t="s">
        <v>787</v>
      </c>
      <c r="D1286" t="str">
        <f>MID(Tabla3[[#This Row],[NUMERO DE SERIE]],10,8)</f>
        <v>75060315</v>
      </c>
      <c r="E1286" t="s">
        <v>751</v>
      </c>
      <c r="F1286">
        <v>2007</v>
      </c>
      <c r="G1286" t="s">
        <v>13</v>
      </c>
      <c r="H1286" s="1" t="s">
        <v>34</v>
      </c>
      <c r="M1286" s="15"/>
    </row>
    <row r="1287" spans="1:19">
      <c r="A1287" t="s">
        <v>1056</v>
      </c>
      <c r="B1287" t="s">
        <v>95</v>
      </c>
      <c r="C1287" t="s">
        <v>1288</v>
      </c>
      <c r="D1287" t="str">
        <f>MID(Tabla3[[#This Row],[NUMERO DE SERIE]],10,8)</f>
        <v>K0260611</v>
      </c>
      <c r="E1287" t="s">
        <v>1289</v>
      </c>
      <c r="F1287">
        <v>2019</v>
      </c>
      <c r="G1287" t="s">
        <v>13</v>
      </c>
      <c r="H1287" s="1" t="s">
        <v>34</v>
      </c>
      <c r="M1287" s="15"/>
    </row>
    <row r="1288" spans="1:19">
      <c r="A1288" t="s">
        <v>1056</v>
      </c>
      <c r="B1288" t="s">
        <v>95</v>
      </c>
      <c r="C1288" t="s">
        <v>1290</v>
      </c>
      <c r="D1288" t="str">
        <f>MID(Tabla3[[#This Row],[NUMERO DE SERIE]],10,8)</f>
        <v>K0260068</v>
      </c>
      <c r="E1288" t="s">
        <v>1289</v>
      </c>
      <c r="F1288">
        <v>2019</v>
      </c>
      <c r="G1288" t="s">
        <v>13</v>
      </c>
      <c r="H1288" s="1" t="s">
        <v>9</v>
      </c>
      <c r="I1288" s="14">
        <v>43543</v>
      </c>
      <c r="J1288" s="1" t="s">
        <v>1056</v>
      </c>
      <c r="K1288" s="13">
        <v>2023</v>
      </c>
      <c r="L1288" s="1" t="s">
        <v>72</v>
      </c>
      <c r="M1288" s="15">
        <v>44957</v>
      </c>
      <c r="N1288" t="s">
        <v>18</v>
      </c>
      <c r="Q1288" t="s">
        <v>15</v>
      </c>
      <c r="R1288" t="s">
        <v>46</v>
      </c>
      <c r="S1288" t="s">
        <v>1291</v>
      </c>
    </row>
    <row r="1289" spans="1:19">
      <c r="A1289" t="s">
        <v>1056</v>
      </c>
      <c r="B1289" t="s">
        <v>95</v>
      </c>
      <c r="C1289" t="s">
        <v>1292</v>
      </c>
      <c r="D1289" t="str">
        <f>MID(Tabla3[[#This Row],[NUMERO DE SERIE]],10,8)</f>
        <v>K0265588</v>
      </c>
      <c r="E1289" t="s">
        <v>1289</v>
      </c>
      <c r="F1289">
        <v>2019</v>
      </c>
      <c r="G1289" t="s">
        <v>13</v>
      </c>
      <c r="H1289" s="1" t="s">
        <v>17</v>
      </c>
      <c r="I1289" s="13" t="s">
        <v>98</v>
      </c>
      <c r="J1289" s="1" t="s">
        <v>1056</v>
      </c>
      <c r="K1289" s="13">
        <v>2023</v>
      </c>
      <c r="L1289" s="1" t="s">
        <v>75</v>
      </c>
      <c r="M1289" s="59">
        <v>44959</v>
      </c>
      <c r="Q1289" t="s">
        <v>15</v>
      </c>
      <c r="R1289" t="s">
        <v>60</v>
      </c>
      <c r="S1289" t="s">
        <v>1293</v>
      </c>
    </row>
    <row r="1290" spans="1:19">
      <c r="A1290" t="s">
        <v>1056</v>
      </c>
      <c r="B1290" t="s">
        <v>95</v>
      </c>
      <c r="C1290" t="s">
        <v>1294</v>
      </c>
      <c r="D1290" t="str">
        <f>MID(Tabla3[[#This Row],[NUMERO DE SERIE]],10,8)</f>
        <v>K0260271</v>
      </c>
      <c r="E1290" t="s">
        <v>1289</v>
      </c>
      <c r="F1290">
        <v>2019</v>
      </c>
      <c r="G1290" t="s">
        <v>13</v>
      </c>
      <c r="H1290" s="1" t="s">
        <v>9</v>
      </c>
      <c r="I1290" s="14">
        <v>44202</v>
      </c>
      <c r="J1290" s="1" t="s">
        <v>1056</v>
      </c>
      <c r="K1290" s="13">
        <v>2023</v>
      </c>
      <c r="L1290" s="1" t="s">
        <v>74</v>
      </c>
      <c r="M1290" s="15">
        <v>44957</v>
      </c>
      <c r="Q1290" t="s">
        <v>25</v>
      </c>
      <c r="R1290" t="s">
        <v>40</v>
      </c>
      <c r="S1290" t="s">
        <v>1295</v>
      </c>
    </row>
    <row r="1291" spans="1:19">
      <c r="A1291" t="s">
        <v>1056</v>
      </c>
      <c r="B1291" t="s">
        <v>95</v>
      </c>
      <c r="C1291" t="s">
        <v>1296</v>
      </c>
      <c r="D1291" t="str">
        <f>MID(Tabla3[[#This Row],[NUMERO DE SERIE]],10,8)</f>
        <v>K0265187</v>
      </c>
      <c r="E1291" t="s">
        <v>1289</v>
      </c>
      <c r="F1291">
        <v>2019</v>
      </c>
      <c r="G1291" t="s">
        <v>13</v>
      </c>
      <c r="H1291" s="1" t="s">
        <v>9</v>
      </c>
      <c r="I1291" s="14">
        <v>43899</v>
      </c>
      <c r="J1291" s="1" t="s">
        <v>1056</v>
      </c>
      <c r="K1291" s="13">
        <v>2023</v>
      </c>
      <c r="L1291" s="1" t="s">
        <v>73</v>
      </c>
      <c r="M1291" s="15">
        <v>44956</v>
      </c>
      <c r="N1291" t="s">
        <v>10</v>
      </c>
      <c r="Q1291" t="s">
        <v>15</v>
      </c>
      <c r="R1291" t="s">
        <v>50</v>
      </c>
      <c r="S1291" t="s">
        <v>1297</v>
      </c>
    </row>
    <row r="1292" spans="1:19">
      <c r="A1292" t="s">
        <v>1056</v>
      </c>
      <c r="B1292" t="s">
        <v>95</v>
      </c>
      <c r="C1292" t="s">
        <v>1298</v>
      </c>
      <c r="D1292" t="str">
        <f>MID(Tabla3[[#This Row],[NUMERO DE SERIE]],10,8)</f>
        <v>K0260189</v>
      </c>
      <c r="E1292" t="s">
        <v>1289</v>
      </c>
      <c r="F1292">
        <v>2019</v>
      </c>
      <c r="G1292" t="s">
        <v>13</v>
      </c>
      <c r="H1292" s="1" t="s">
        <v>13</v>
      </c>
      <c r="M1292" s="15"/>
    </row>
    <row r="1293" spans="1:19">
      <c r="A1293" t="s">
        <v>1056</v>
      </c>
      <c r="B1293" t="s">
        <v>95</v>
      </c>
      <c r="C1293" t="s">
        <v>1299</v>
      </c>
      <c r="D1293" t="str">
        <f>MID(Tabla3[[#This Row],[NUMERO DE SERIE]],10,8)</f>
        <v>K0260069</v>
      </c>
      <c r="E1293" t="s">
        <v>1289</v>
      </c>
      <c r="F1293">
        <v>2019</v>
      </c>
      <c r="G1293" t="s">
        <v>13</v>
      </c>
      <c r="H1293" s="1" t="s">
        <v>9</v>
      </c>
      <c r="I1293" s="13" t="s">
        <v>98</v>
      </c>
      <c r="J1293" s="1" t="s">
        <v>1056</v>
      </c>
      <c r="K1293" s="13">
        <v>2023</v>
      </c>
      <c r="L1293" s="1" t="s">
        <v>72</v>
      </c>
      <c r="M1293" s="15">
        <v>44957</v>
      </c>
      <c r="N1293" t="s">
        <v>18</v>
      </c>
      <c r="Q1293" t="s">
        <v>15</v>
      </c>
      <c r="R1293" t="s">
        <v>58</v>
      </c>
      <c r="S1293" t="s">
        <v>1300</v>
      </c>
    </row>
    <row r="1294" spans="1:19">
      <c r="A1294" t="s">
        <v>1056</v>
      </c>
      <c r="B1294" t="s">
        <v>95</v>
      </c>
      <c r="C1294" t="s">
        <v>1301</v>
      </c>
      <c r="D1294" t="str">
        <f>MID(Tabla3[[#This Row],[NUMERO DE SERIE]],10,8)</f>
        <v>K0185853</v>
      </c>
      <c r="E1294" t="s">
        <v>1289</v>
      </c>
      <c r="F1294">
        <v>2019</v>
      </c>
      <c r="G1294" t="s">
        <v>13</v>
      </c>
      <c r="H1294" s="1" t="s">
        <v>9</v>
      </c>
      <c r="I1294" s="13" t="s">
        <v>98</v>
      </c>
      <c r="J1294" s="1" t="s">
        <v>1056</v>
      </c>
      <c r="K1294" s="13">
        <v>2023</v>
      </c>
      <c r="L1294" s="1" t="s">
        <v>75</v>
      </c>
      <c r="M1294" s="59">
        <v>44959</v>
      </c>
      <c r="Q1294" t="s">
        <v>20</v>
      </c>
      <c r="R1294" t="s">
        <v>41</v>
      </c>
      <c r="S1294" t="s">
        <v>1302</v>
      </c>
    </row>
    <row r="1295" spans="1:19">
      <c r="A1295" t="s">
        <v>1056</v>
      </c>
      <c r="B1295" t="s">
        <v>95</v>
      </c>
      <c r="C1295" t="s">
        <v>1303</v>
      </c>
      <c r="D1295" t="str">
        <f>MID(Tabla3[[#This Row],[NUMERO DE SERIE]],10,8)</f>
        <v>K1406008</v>
      </c>
      <c r="E1295" t="s">
        <v>1304</v>
      </c>
      <c r="F1295">
        <v>2019</v>
      </c>
      <c r="G1295" t="s">
        <v>13</v>
      </c>
      <c r="H1295" s="1" t="s">
        <v>9</v>
      </c>
      <c r="I1295" s="13" t="s">
        <v>98</v>
      </c>
      <c r="J1295" s="1" t="s">
        <v>1056</v>
      </c>
      <c r="K1295" s="13">
        <v>2023</v>
      </c>
      <c r="L1295" s="1" t="s">
        <v>74</v>
      </c>
      <c r="M1295" s="15">
        <v>44957</v>
      </c>
      <c r="Q1295" t="s">
        <v>11</v>
      </c>
      <c r="R1295" t="s">
        <v>40</v>
      </c>
      <c r="S1295" t="s">
        <v>142</v>
      </c>
    </row>
    <row r="1296" spans="1:19">
      <c r="A1296" t="s">
        <v>1056</v>
      </c>
      <c r="B1296" t="s">
        <v>95</v>
      </c>
      <c r="C1296" t="s">
        <v>1305</v>
      </c>
      <c r="D1296" t="str">
        <f>MID(Tabla3[[#This Row],[NUMERO DE SERIE]],10,8)</f>
        <v>K1403473</v>
      </c>
      <c r="E1296" t="s">
        <v>1304</v>
      </c>
      <c r="F1296">
        <v>2019</v>
      </c>
      <c r="G1296" t="s">
        <v>13</v>
      </c>
      <c r="H1296" s="1" t="s">
        <v>9</v>
      </c>
      <c r="I1296" s="13" t="s">
        <v>98</v>
      </c>
      <c r="J1296" s="1" t="s">
        <v>1056</v>
      </c>
      <c r="K1296" s="13">
        <v>2023</v>
      </c>
      <c r="L1296" s="1" t="s">
        <v>73</v>
      </c>
      <c r="M1296" s="15">
        <v>44956</v>
      </c>
      <c r="N1296" t="s">
        <v>14</v>
      </c>
      <c r="Q1296" t="s">
        <v>20</v>
      </c>
      <c r="R1296" t="s">
        <v>46</v>
      </c>
      <c r="S1296" t="s">
        <v>46</v>
      </c>
    </row>
    <row r="1297" spans="1:19">
      <c r="A1297" t="s">
        <v>1056</v>
      </c>
      <c r="B1297" t="s">
        <v>95</v>
      </c>
      <c r="C1297" t="s">
        <v>1306</v>
      </c>
      <c r="D1297" t="str">
        <f>MID(Tabla3[[#This Row],[NUMERO DE SERIE]],10,8)</f>
        <v>K1405721</v>
      </c>
      <c r="E1297" t="s">
        <v>1304</v>
      </c>
      <c r="F1297">
        <v>2019</v>
      </c>
      <c r="G1297" t="s">
        <v>13</v>
      </c>
      <c r="H1297" s="1" t="s">
        <v>9</v>
      </c>
      <c r="I1297" s="13" t="s">
        <v>98</v>
      </c>
      <c r="J1297" s="1" t="s">
        <v>1056</v>
      </c>
      <c r="K1297" s="13">
        <v>2023</v>
      </c>
      <c r="L1297" s="1" t="s">
        <v>72</v>
      </c>
      <c r="M1297" s="15">
        <v>44957</v>
      </c>
      <c r="N1297" t="s">
        <v>10</v>
      </c>
      <c r="Q1297" t="s">
        <v>11</v>
      </c>
      <c r="R1297" t="s">
        <v>44</v>
      </c>
      <c r="S1297" t="s">
        <v>1307</v>
      </c>
    </row>
    <row r="1298" spans="1:19">
      <c r="A1298" t="s">
        <v>1056</v>
      </c>
      <c r="B1298" t="s">
        <v>95</v>
      </c>
      <c r="C1298" t="s">
        <v>1308</v>
      </c>
      <c r="D1298" t="str">
        <f>MID(Tabla3[[#This Row],[NUMERO DE SERIE]],10,8)</f>
        <v>K1406476</v>
      </c>
      <c r="E1298" t="s">
        <v>1304</v>
      </c>
      <c r="F1298">
        <v>2019</v>
      </c>
      <c r="G1298" t="s">
        <v>13</v>
      </c>
      <c r="H1298" s="1" t="s">
        <v>9</v>
      </c>
      <c r="I1298" s="14">
        <v>43875</v>
      </c>
      <c r="J1298" s="1" t="s">
        <v>1056</v>
      </c>
      <c r="K1298" s="13">
        <v>2023</v>
      </c>
      <c r="L1298" s="1" t="s">
        <v>75</v>
      </c>
      <c r="M1298" s="59">
        <v>44959</v>
      </c>
      <c r="Q1298" t="s">
        <v>11</v>
      </c>
      <c r="R1298" t="s">
        <v>40</v>
      </c>
      <c r="S1298" t="s">
        <v>1121</v>
      </c>
    </row>
    <row r="1299" spans="1:19">
      <c r="A1299" t="s">
        <v>1056</v>
      </c>
      <c r="B1299" t="s">
        <v>95</v>
      </c>
      <c r="C1299" t="s">
        <v>1309</v>
      </c>
      <c r="D1299" t="str">
        <f>MID(Tabla3[[#This Row],[NUMERO DE SERIE]],10,8)</f>
        <v>K1403876</v>
      </c>
      <c r="E1299" t="s">
        <v>1304</v>
      </c>
      <c r="F1299">
        <v>2019</v>
      </c>
      <c r="G1299" t="s">
        <v>13</v>
      </c>
      <c r="H1299" s="1" t="s">
        <v>9</v>
      </c>
      <c r="I1299" s="13" t="s">
        <v>98</v>
      </c>
      <c r="J1299" s="1" t="s">
        <v>1056</v>
      </c>
      <c r="K1299" s="13">
        <v>2023</v>
      </c>
      <c r="L1299" s="1" t="s">
        <v>74</v>
      </c>
      <c r="M1299" s="15">
        <v>44957</v>
      </c>
      <c r="Q1299" t="s">
        <v>11</v>
      </c>
      <c r="R1299" t="s">
        <v>40</v>
      </c>
      <c r="S1299" t="s">
        <v>142</v>
      </c>
    </row>
    <row r="1300" spans="1:19">
      <c r="A1300" t="s">
        <v>1056</v>
      </c>
      <c r="B1300" t="s">
        <v>95</v>
      </c>
      <c r="C1300" t="s">
        <v>1310</v>
      </c>
      <c r="D1300" t="str">
        <f>MID(Tabla3[[#This Row],[NUMERO DE SERIE]],10,8)</f>
        <v>K1402901</v>
      </c>
      <c r="E1300" t="s">
        <v>1304</v>
      </c>
      <c r="F1300">
        <v>2019</v>
      </c>
      <c r="G1300" t="s">
        <v>13</v>
      </c>
      <c r="H1300" s="1" t="s">
        <v>9</v>
      </c>
      <c r="I1300" s="14">
        <v>43650</v>
      </c>
      <c r="J1300" s="1" t="s">
        <v>1056</v>
      </c>
      <c r="K1300" s="13">
        <v>2023</v>
      </c>
      <c r="L1300" s="1" t="s">
        <v>73</v>
      </c>
      <c r="M1300" s="15">
        <v>44956</v>
      </c>
      <c r="N1300" t="s">
        <v>14</v>
      </c>
      <c r="Q1300" t="s">
        <v>20</v>
      </c>
      <c r="R1300" t="s">
        <v>16</v>
      </c>
      <c r="S1300" t="s">
        <v>1311</v>
      </c>
    </row>
    <row r="1301" spans="1:19">
      <c r="A1301" t="s">
        <v>1056</v>
      </c>
      <c r="B1301" t="s">
        <v>95</v>
      </c>
      <c r="C1301" t="s">
        <v>1312</v>
      </c>
      <c r="D1301" t="str">
        <f>MID(Tabla3[[#This Row],[NUMERO DE SERIE]],10,8)</f>
        <v>K1404950</v>
      </c>
      <c r="E1301" t="s">
        <v>1304</v>
      </c>
      <c r="F1301">
        <v>2019</v>
      </c>
      <c r="G1301" t="s">
        <v>13</v>
      </c>
      <c r="H1301" s="1" t="s">
        <v>34</v>
      </c>
      <c r="M1301" s="15"/>
    </row>
    <row r="1302" spans="1:19">
      <c r="A1302" t="s">
        <v>1056</v>
      </c>
      <c r="B1302" t="s">
        <v>95</v>
      </c>
      <c r="C1302" t="s">
        <v>1313</v>
      </c>
      <c r="D1302" t="str">
        <f>MID(Tabla3[[#This Row],[NUMERO DE SERIE]],10,8)</f>
        <v>K1405695</v>
      </c>
      <c r="E1302" t="s">
        <v>1304</v>
      </c>
      <c r="F1302">
        <v>2019</v>
      </c>
      <c r="G1302" t="s">
        <v>13</v>
      </c>
      <c r="H1302" s="1" t="s">
        <v>9</v>
      </c>
      <c r="I1302" s="14">
        <v>43615</v>
      </c>
      <c r="J1302" s="1" t="s">
        <v>1056</v>
      </c>
      <c r="K1302" s="13">
        <v>2023</v>
      </c>
      <c r="L1302" s="1" t="s">
        <v>72</v>
      </c>
      <c r="M1302" s="15">
        <v>44957</v>
      </c>
      <c r="N1302" t="s">
        <v>10</v>
      </c>
      <c r="Q1302" t="s">
        <v>11</v>
      </c>
      <c r="R1302" t="s">
        <v>52</v>
      </c>
      <c r="S1302" t="s">
        <v>1314</v>
      </c>
    </row>
    <row r="1303" spans="1:19">
      <c r="A1303" t="s">
        <v>1056</v>
      </c>
      <c r="B1303" t="s">
        <v>95</v>
      </c>
      <c r="C1303" t="s">
        <v>1315</v>
      </c>
      <c r="D1303" t="str">
        <f>MID(Tabla3[[#This Row],[NUMERO DE SERIE]],10,8)</f>
        <v>K1406211</v>
      </c>
      <c r="E1303" t="s">
        <v>1304</v>
      </c>
      <c r="F1303">
        <v>2019</v>
      </c>
      <c r="G1303" t="s">
        <v>13</v>
      </c>
      <c r="H1303" s="1" t="s">
        <v>34</v>
      </c>
      <c r="M1303" s="15"/>
    </row>
    <row r="1304" spans="1:19">
      <c r="A1304" t="s">
        <v>1056</v>
      </c>
      <c r="B1304" t="s">
        <v>95</v>
      </c>
      <c r="C1304" t="s">
        <v>1316</v>
      </c>
      <c r="D1304" t="str">
        <f>MID(Tabla3[[#This Row],[NUMERO DE SERIE]],10,8)</f>
        <v>K1405139</v>
      </c>
      <c r="E1304" t="s">
        <v>1304</v>
      </c>
      <c r="F1304">
        <v>2019</v>
      </c>
      <c r="G1304" t="s">
        <v>13</v>
      </c>
      <c r="H1304" s="1" t="s">
        <v>34</v>
      </c>
      <c r="M1304" s="15"/>
    </row>
    <row r="1305" spans="1:19">
      <c r="A1305" t="s">
        <v>1056</v>
      </c>
      <c r="B1305" t="s">
        <v>95</v>
      </c>
      <c r="C1305" t="s">
        <v>1317</v>
      </c>
      <c r="D1305" t="str">
        <f>MID(Tabla3[[#This Row],[NUMERO DE SERIE]],10,8)</f>
        <v>K1403805</v>
      </c>
      <c r="E1305" t="s">
        <v>1304</v>
      </c>
      <c r="F1305">
        <v>2019</v>
      </c>
      <c r="G1305" t="s">
        <v>13</v>
      </c>
      <c r="H1305" s="1" t="s">
        <v>9</v>
      </c>
      <c r="I1305" s="13" t="s">
        <v>98</v>
      </c>
      <c r="J1305" s="1" t="s">
        <v>1056</v>
      </c>
      <c r="K1305" s="13">
        <v>2023</v>
      </c>
      <c r="L1305" s="1" t="s">
        <v>75</v>
      </c>
      <c r="M1305" s="59">
        <v>44959</v>
      </c>
      <c r="Q1305" t="s">
        <v>11</v>
      </c>
      <c r="R1305" t="s">
        <v>38</v>
      </c>
      <c r="S1305" t="s">
        <v>1318</v>
      </c>
    </row>
    <row r="1306" spans="1:19">
      <c r="A1306" t="s">
        <v>1056</v>
      </c>
      <c r="B1306" t="s">
        <v>95</v>
      </c>
      <c r="C1306" t="s">
        <v>1319</v>
      </c>
      <c r="D1306" t="str">
        <f>MID(Tabla3[[#This Row],[NUMERO DE SERIE]],10,8)</f>
        <v>K1404670</v>
      </c>
      <c r="E1306" t="s">
        <v>1304</v>
      </c>
      <c r="F1306">
        <v>2019</v>
      </c>
      <c r="G1306" t="s">
        <v>13</v>
      </c>
      <c r="H1306" s="1" t="s">
        <v>9</v>
      </c>
      <c r="I1306" s="13" t="s">
        <v>98</v>
      </c>
      <c r="J1306" s="1" t="s">
        <v>1056</v>
      </c>
      <c r="K1306" s="13">
        <v>2023</v>
      </c>
      <c r="L1306" s="1" t="s">
        <v>74</v>
      </c>
      <c r="M1306" s="15">
        <v>44957</v>
      </c>
      <c r="Q1306" t="s">
        <v>11</v>
      </c>
      <c r="R1306" t="s">
        <v>40</v>
      </c>
      <c r="S1306" t="s">
        <v>142</v>
      </c>
    </row>
    <row r="1307" spans="1:19">
      <c r="A1307" t="s">
        <v>1056</v>
      </c>
      <c r="B1307" t="s">
        <v>95</v>
      </c>
      <c r="C1307" t="s">
        <v>1320</v>
      </c>
      <c r="D1307" t="str">
        <f>MID(Tabla3[[#This Row],[NUMERO DE SERIE]],10,8)</f>
        <v>K1403770</v>
      </c>
      <c r="E1307" t="s">
        <v>1304</v>
      </c>
      <c r="F1307">
        <v>2019</v>
      </c>
      <c r="G1307" t="s">
        <v>13</v>
      </c>
      <c r="H1307" s="1" t="s">
        <v>34</v>
      </c>
      <c r="M1307" s="15"/>
    </row>
    <row r="1308" spans="1:19">
      <c r="A1308" t="s">
        <v>1056</v>
      </c>
      <c r="B1308" t="s">
        <v>95</v>
      </c>
      <c r="C1308" t="s">
        <v>1321</v>
      </c>
      <c r="D1308" t="str">
        <f>MID(Tabla3[[#This Row],[NUMERO DE SERIE]],10,8)</f>
        <v>K1404667</v>
      </c>
      <c r="E1308" t="s">
        <v>1304</v>
      </c>
      <c r="F1308">
        <v>2019</v>
      </c>
      <c r="G1308" t="s">
        <v>13</v>
      </c>
      <c r="H1308" s="1" t="s">
        <v>34</v>
      </c>
      <c r="M1308" s="15"/>
    </row>
    <row r="1309" spans="1:19">
      <c r="A1309" t="s">
        <v>1056</v>
      </c>
      <c r="B1309" t="s">
        <v>95</v>
      </c>
      <c r="C1309" t="s">
        <v>1322</v>
      </c>
      <c r="D1309" t="str">
        <f>MID(Tabla3[[#This Row],[NUMERO DE SERIE]],10,8)</f>
        <v>K1405365</v>
      </c>
      <c r="E1309" t="s">
        <v>1304</v>
      </c>
      <c r="F1309">
        <v>2019</v>
      </c>
      <c r="G1309" t="s">
        <v>13</v>
      </c>
      <c r="H1309" s="1" t="s">
        <v>34</v>
      </c>
      <c r="M1309" s="15"/>
    </row>
    <row r="1310" spans="1:19">
      <c r="A1310" t="s">
        <v>1056</v>
      </c>
      <c r="B1310" t="s">
        <v>95</v>
      </c>
      <c r="C1310" t="s">
        <v>1323</v>
      </c>
      <c r="D1310" t="str">
        <f>MID(Tabla3[[#This Row],[NUMERO DE SERIE]],10,8)</f>
        <v>K1402984</v>
      </c>
      <c r="E1310" t="s">
        <v>1304</v>
      </c>
      <c r="F1310">
        <v>2019</v>
      </c>
      <c r="G1310" t="s">
        <v>13</v>
      </c>
      <c r="H1310" s="1" t="s">
        <v>34</v>
      </c>
      <c r="M1310" s="15"/>
    </row>
    <row r="1311" spans="1:19">
      <c r="A1311" t="s">
        <v>1056</v>
      </c>
      <c r="B1311" t="s">
        <v>95</v>
      </c>
      <c r="C1311" t="s">
        <v>1324</v>
      </c>
      <c r="D1311" t="str">
        <f>MID(Tabla3[[#This Row],[NUMERO DE SERIE]],10,8)</f>
        <v>K0180937</v>
      </c>
      <c r="E1311" t="s">
        <v>1289</v>
      </c>
      <c r="F1311">
        <v>2019</v>
      </c>
      <c r="G1311" t="s">
        <v>13</v>
      </c>
      <c r="H1311" s="1" t="s">
        <v>17</v>
      </c>
      <c r="I1311" s="14">
        <v>43692</v>
      </c>
      <c r="J1311" s="1" t="s">
        <v>1056</v>
      </c>
      <c r="K1311" s="13">
        <v>2023</v>
      </c>
      <c r="L1311" s="1" t="s">
        <v>73</v>
      </c>
      <c r="M1311" s="15">
        <v>44956</v>
      </c>
      <c r="N1311" t="s">
        <v>301</v>
      </c>
      <c r="Q1311" t="s">
        <v>15</v>
      </c>
      <c r="R1311" t="s">
        <v>60</v>
      </c>
      <c r="S1311" t="s">
        <v>1325</v>
      </c>
    </row>
    <row r="1312" spans="1:19">
      <c r="A1312" t="s">
        <v>1056</v>
      </c>
      <c r="B1312" t="s">
        <v>95</v>
      </c>
      <c r="C1312" t="s">
        <v>1326</v>
      </c>
      <c r="D1312" t="str">
        <f>MID(Tabla3[[#This Row],[NUMERO DE SERIE]],10,8)</f>
        <v>K0183529</v>
      </c>
      <c r="E1312" t="s">
        <v>1289</v>
      </c>
      <c r="F1312">
        <v>2019</v>
      </c>
      <c r="G1312" t="s">
        <v>13</v>
      </c>
      <c r="H1312" s="1" t="s">
        <v>13</v>
      </c>
      <c r="M1312" s="15"/>
    </row>
    <row r="1313" spans="1:19">
      <c r="A1313" t="s">
        <v>1056</v>
      </c>
      <c r="B1313" t="s">
        <v>95</v>
      </c>
      <c r="C1313" t="s">
        <v>1327</v>
      </c>
      <c r="D1313" t="str">
        <f>MID(Tabla3[[#This Row],[NUMERO DE SERIE]],10,8)</f>
        <v>K0180454</v>
      </c>
      <c r="E1313" t="s">
        <v>1289</v>
      </c>
      <c r="F1313">
        <v>2019</v>
      </c>
      <c r="G1313" t="s">
        <v>13</v>
      </c>
      <c r="H1313" s="1" t="s">
        <v>9</v>
      </c>
      <c r="I1313" s="13" t="s">
        <v>98</v>
      </c>
      <c r="J1313" s="1" t="s">
        <v>1056</v>
      </c>
      <c r="K1313" s="13">
        <v>2023</v>
      </c>
      <c r="L1313" s="1" t="s">
        <v>72</v>
      </c>
      <c r="M1313" s="15">
        <v>44957</v>
      </c>
      <c r="N1313" t="s">
        <v>14</v>
      </c>
      <c r="Q1313" t="s">
        <v>20</v>
      </c>
      <c r="R1313" t="s">
        <v>16</v>
      </c>
      <c r="S1313" t="s">
        <v>1328</v>
      </c>
    </row>
    <row r="1314" spans="1:19">
      <c r="A1314" t="s">
        <v>1056</v>
      </c>
      <c r="B1314" t="s">
        <v>95</v>
      </c>
      <c r="C1314" t="s">
        <v>1329</v>
      </c>
      <c r="D1314" t="str">
        <f>MID(Tabla3[[#This Row],[NUMERO DE SERIE]],10,8)</f>
        <v>K0261469</v>
      </c>
      <c r="E1314" t="s">
        <v>1289</v>
      </c>
      <c r="F1314">
        <v>2019</v>
      </c>
      <c r="G1314" t="s">
        <v>13</v>
      </c>
      <c r="H1314" s="1" t="s">
        <v>9</v>
      </c>
      <c r="I1314" s="14">
        <v>43837</v>
      </c>
      <c r="J1314" s="1" t="s">
        <v>1056</v>
      </c>
      <c r="K1314" s="13">
        <v>2023</v>
      </c>
      <c r="L1314" s="1" t="s">
        <v>75</v>
      </c>
      <c r="M1314" s="59">
        <v>44959</v>
      </c>
      <c r="Q1314" t="s">
        <v>11</v>
      </c>
      <c r="R1314" t="s">
        <v>40</v>
      </c>
      <c r="S1314" t="s">
        <v>1121</v>
      </c>
    </row>
    <row r="1315" spans="1:19" ht="29.1">
      <c r="A1315" t="s">
        <v>1056</v>
      </c>
      <c r="B1315" t="s">
        <v>95</v>
      </c>
      <c r="C1315" t="s">
        <v>1330</v>
      </c>
      <c r="D1315" t="str">
        <f>MID(Tabla3[[#This Row],[NUMERO DE SERIE]],10,8)</f>
        <v>K0264906</v>
      </c>
      <c r="E1315" t="s">
        <v>1289</v>
      </c>
      <c r="F1315">
        <v>2019</v>
      </c>
      <c r="G1315" t="s">
        <v>13</v>
      </c>
      <c r="H1315" s="1" t="s">
        <v>30</v>
      </c>
      <c r="M1315" s="15"/>
    </row>
    <row r="1316" spans="1:19">
      <c r="A1316" t="s">
        <v>1056</v>
      </c>
      <c r="B1316" t="s">
        <v>95</v>
      </c>
      <c r="C1316" t="s">
        <v>1331</v>
      </c>
      <c r="D1316" t="str">
        <f>MID(Tabla3[[#This Row],[NUMERO DE SERIE]],10,8)</f>
        <v>K0263128</v>
      </c>
      <c r="E1316" t="s">
        <v>1289</v>
      </c>
      <c r="F1316">
        <v>2019</v>
      </c>
      <c r="G1316" t="s">
        <v>13</v>
      </c>
      <c r="H1316" s="1" t="s">
        <v>17</v>
      </c>
      <c r="I1316" s="13" t="s">
        <v>98</v>
      </c>
      <c r="J1316" s="1" t="s">
        <v>1056</v>
      </c>
      <c r="K1316" s="13">
        <v>2023</v>
      </c>
      <c r="L1316" s="1" t="s">
        <v>74</v>
      </c>
      <c r="M1316" s="15">
        <v>44957</v>
      </c>
      <c r="Q1316" t="s">
        <v>11</v>
      </c>
      <c r="R1316" t="s">
        <v>40</v>
      </c>
      <c r="S1316" t="s">
        <v>1028</v>
      </c>
    </row>
    <row r="1317" spans="1:19">
      <c r="A1317" t="s">
        <v>1056</v>
      </c>
      <c r="B1317" t="s">
        <v>95</v>
      </c>
      <c r="C1317" t="s">
        <v>1332</v>
      </c>
      <c r="D1317" t="str">
        <f>MID(Tabla3[[#This Row],[NUMERO DE SERIE]],10,8)</f>
        <v>K0262422</v>
      </c>
      <c r="E1317" t="s">
        <v>1289</v>
      </c>
      <c r="F1317">
        <v>2019</v>
      </c>
      <c r="G1317" t="s">
        <v>13</v>
      </c>
      <c r="H1317" s="1" t="s">
        <v>9</v>
      </c>
      <c r="I1317" s="14">
        <v>43805</v>
      </c>
      <c r="J1317" s="1" t="s">
        <v>1056</v>
      </c>
      <c r="K1317" s="13">
        <v>2023</v>
      </c>
      <c r="L1317" s="1" t="s">
        <v>73</v>
      </c>
      <c r="M1317" s="15">
        <v>44956</v>
      </c>
      <c r="N1317" t="s">
        <v>10</v>
      </c>
      <c r="Q1317" t="s">
        <v>11</v>
      </c>
      <c r="R1317" t="s">
        <v>40</v>
      </c>
      <c r="S1317" t="s">
        <v>508</v>
      </c>
    </row>
    <row r="1318" spans="1:19">
      <c r="A1318" t="s">
        <v>1056</v>
      </c>
      <c r="B1318" t="s">
        <v>95</v>
      </c>
      <c r="C1318" t="s">
        <v>1333</v>
      </c>
      <c r="D1318" t="str">
        <f>MID(Tabla3[[#This Row],[NUMERO DE SERIE]],10,8)</f>
        <v>K0181588</v>
      </c>
      <c r="E1318" t="s">
        <v>1289</v>
      </c>
      <c r="F1318">
        <v>2019</v>
      </c>
      <c r="G1318" t="s">
        <v>13</v>
      </c>
      <c r="H1318" s="1" t="s">
        <v>17</v>
      </c>
      <c r="I1318" s="14">
        <v>43556</v>
      </c>
      <c r="J1318" s="1" t="s">
        <v>1056</v>
      </c>
      <c r="K1318" s="13">
        <v>2023</v>
      </c>
      <c r="L1318" s="1" t="s">
        <v>72</v>
      </c>
      <c r="M1318" s="15">
        <v>44957</v>
      </c>
      <c r="N1318" t="s">
        <v>14</v>
      </c>
      <c r="Q1318" t="s">
        <v>20</v>
      </c>
      <c r="R1318" t="s">
        <v>41</v>
      </c>
      <c r="S1318" t="s">
        <v>1334</v>
      </c>
    </row>
    <row r="1319" spans="1:19">
      <c r="A1319" t="s">
        <v>1056</v>
      </c>
      <c r="B1319" t="s">
        <v>95</v>
      </c>
      <c r="C1319" t="s">
        <v>1335</v>
      </c>
      <c r="D1319" t="str">
        <f>MID(Tabla3[[#This Row],[NUMERO DE SERIE]],10,8)</f>
        <v>K0182538</v>
      </c>
      <c r="E1319" t="s">
        <v>1289</v>
      </c>
      <c r="F1319">
        <v>2019</v>
      </c>
      <c r="G1319" t="s">
        <v>13</v>
      </c>
      <c r="H1319" s="1" t="s">
        <v>9</v>
      </c>
      <c r="I1319" s="14">
        <v>44456</v>
      </c>
      <c r="J1319" s="1" t="s">
        <v>1056</v>
      </c>
      <c r="K1319" s="13">
        <v>2023</v>
      </c>
      <c r="L1319" s="1" t="s">
        <v>75</v>
      </c>
      <c r="M1319" s="59">
        <v>44959</v>
      </c>
      <c r="Q1319" t="s">
        <v>11</v>
      </c>
      <c r="R1319" t="s">
        <v>40</v>
      </c>
      <c r="S1319" t="s">
        <v>1121</v>
      </c>
    </row>
    <row r="1320" spans="1:19">
      <c r="A1320" t="s">
        <v>1056</v>
      </c>
      <c r="B1320" t="s">
        <v>95</v>
      </c>
      <c r="C1320" t="s">
        <v>1336</v>
      </c>
      <c r="D1320" t="str">
        <f>MID(Tabla3[[#This Row],[NUMERO DE SERIE]],10,8)</f>
        <v>K0183088</v>
      </c>
      <c r="E1320" t="s">
        <v>1289</v>
      </c>
      <c r="F1320">
        <v>2019</v>
      </c>
      <c r="G1320" t="s">
        <v>13</v>
      </c>
      <c r="H1320" s="1" t="s">
        <v>17</v>
      </c>
      <c r="I1320" s="14">
        <v>43796</v>
      </c>
      <c r="J1320" s="1" t="s">
        <v>1056</v>
      </c>
      <c r="K1320" s="13">
        <v>2023</v>
      </c>
      <c r="L1320" s="1" t="s">
        <v>74</v>
      </c>
      <c r="M1320" s="15">
        <v>44957</v>
      </c>
      <c r="Q1320" t="s">
        <v>11</v>
      </c>
      <c r="R1320" t="s">
        <v>40</v>
      </c>
      <c r="S1320" t="s">
        <v>142</v>
      </c>
    </row>
    <row r="1321" spans="1:19">
      <c r="A1321" t="s">
        <v>1056</v>
      </c>
      <c r="B1321" t="s">
        <v>95</v>
      </c>
      <c r="C1321" t="s">
        <v>1337</v>
      </c>
      <c r="D1321" t="str">
        <f>MID(Tabla3[[#This Row],[NUMERO DE SERIE]],10,8)</f>
        <v>K0262667</v>
      </c>
      <c r="E1321" t="s">
        <v>1289</v>
      </c>
      <c r="F1321">
        <v>2019</v>
      </c>
      <c r="G1321" t="s">
        <v>13</v>
      </c>
      <c r="H1321" s="1" t="s">
        <v>17</v>
      </c>
      <c r="I1321" s="14">
        <v>43683</v>
      </c>
      <c r="J1321" s="1" t="s">
        <v>1056</v>
      </c>
      <c r="K1321" s="13">
        <v>2023</v>
      </c>
      <c r="L1321" s="1" t="s">
        <v>73</v>
      </c>
      <c r="M1321" s="15">
        <v>44952</v>
      </c>
      <c r="N1321" t="s">
        <v>10</v>
      </c>
      <c r="Q1321" t="s">
        <v>11</v>
      </c>
      <c r="R1321" t="s">
        <v>40</v>
      </c>
      <c r="S1321" t="s">
        <v>1338</v>
      </c>
    </row>
    <row r="1322" spans="1:19">
      <c r="A1322" t="s">
        <v>1056</v>
      </c>
      <c r="B1322" t="s">
        <v>95</v>
      </c>
      <c r="C1322" t="s">
        <v>1339</v>
      </c>
      <c r="D1322" t="str">
        <f>MID(Tabla3[[#This Row],[NUMERO DE SERIE]],10,8)</f>
        <v>K0262709</v>
      </c>
      <c r="E1322" t="s">
        <v>1289</v>
      </c>
      <c r="F1322">
        <v>2019</v>
      </c>
      <c r="G1322" t="s">
        <v>13</v>
      </c>
      <c r="H1322" s="1" t="s">
        <v>9</v>
      </c>
      <c r="I1322" s="14">
        <v>43845</v>
      </c>
      <c r="J1322" s="1" t="s">
        <v>1056</v>
      </c>
      <c r="K1322" s="13">
        <v>2023</v>
      </c>
      <c r="L1322" s="1" t="s">
        <v>72</v>
      </c>
      <c r="M1322" s="15">
        <v>44957</v>
      </c>
      <c r="N1322" t="s">
        <v>10</v>
      </c>
      <c r="Q1322" t="s">
        <v>11</v>
      </c>
      <c r="R1322" t="s">
        <v>40</v>
      </c>
      <c r="S1322" t="s">
        <v>1340</v>
      </c>
    </row>
    <row r="1323" spans="1:19">
      <c r="A1323" t="s">
        <v>1056</v>
      </c>
      <c r="B1323" t="s">
        <v>95</v>
      </c>
      <c r="C1323" t="s">
        <v>1341</v>
      </c>
      <c r="D1323" t="str">
        <f>MID(Tabla3[[#This Row],[NUMERO DE SERIE]],10,8)</f>
        <v>K0263398</v>
      </c>
      <c r="E1323" t="s">
        <v>1289</v>
      </c>
      <c r="F1323">
        <v>2019</v>
      </c>
      <c r="G1323" t="s">
        <v>13</v>
      </c>
      <c r="H1323" s="1" t="s">
        <v>9</v>
      </c>
      <c r="I1323" s="14">
        <v>43680</v>
      </c>
      <c r="J1323" s="1" t="s">
        <v>1056</v>
      </c>
      <c r="K1323" s="13">
        <v>2023</v>
      </c>
      <c r="L1323" s="1" t="s">
        <v>75</v>
      </c>
      <c r="M1323" s="59">
        <v>44959</v>
      </c>
      <c r="Q1323" t="s">
        <v>11</v>
      </c>
      <c r="R1323" t="s">
        <v>38</v>
      </c>
      <c r="S1323" t="s">
        <v>1318</v>
      </c>
    </row>
    <row r="1324" spans="1:19">
      <c r="A1324" t="s">
        <v>1056</v>
      </c>
      <c r="B1324" t="s">
        <v>95</v>
      </c>
      <c r="C1324" t="s">
        <v>1342</v>
      </c>
      <c r="D1324" t="str">
        <f>MID(Tabla3[[#This Row],[NUMERO DE SERIE]],10,8)</f>
        <v>K0262365</v>
      </c>
      <c r="E1324" t="s">
        <v>1289</v>
      </c>
      <c r="F1324">
        <v>2019</v>
      </c>
      <c r="G1324" t="s">
        <v>13</v>
      </c>
      <c r="H1324" s="1" t="s">
        <v>9</v>
      </c>
      <c r="I1324" s="13" t="s">
        <v>98</v>
      </c>
      <c r="J1324" s="1" t="s">
        <v>1056</v>
      </c>
      <c r="K1324" s="13">
        <v>2023</v>
      </c>
      <c r="L1324" s="1" t="s">
        <v>74</v>
      </c>
      <c r="M1324" s="15">
        <v>44957</v>
      </c>
      <c r="Q1324" t="s">
        <v>11</v>
      </c>
      <c r="R1324" t="s">
        <v>40</v>
      </c>
      <c r="S1324" t="s">
        <v>142</v>
      </c>
    </row>
    <row r="1325" spans="1:19">
      <c r="A1325" t="s">
        <v>1056</v>
      </c>
      <c r="B1325" t="s">
        <v>95</v>
      </c>
      <c r="C1325" t="s">
        <v>1343</v>
      </c>
      <c r="D1325" t="str">
        <f>MID(Tabla3[[#This Row],[NUMERO DE SERIE]],10,8)</f>
        <v>K0183823</v>
      </c>
      <c r="E1325" t="s">
        <v>1289</v>
      </c>
      <c r="F1325">
        <v>2019</v>
      </c>
      <c r="G1325" t="s">
        <v>13</v>
      </c>
      <c r="H1325" s="1" t="s">
        <v>9</v>
      </c>
      <c r="I1325" s="13" t="s">
        <v>98</v>
      </c>
      <c r="J1325" s="1" t="s">
        <v>1056</v>
      </c>
      <c r="K1325" s="13">
        <v>2023</v>
      </c>
      <c r="L1325" s="1" t="s">
        <v>73</v>
      </c>
      <c r="M1325" s="15">
        <v>44952</v>
      </c>
      <c r="N1325" t="s">
        <v>14</v>
      </c>
      <c r="Q1325" t="s">
        <v>20</v>
      </c>
      <c r="R1325" t="s">
        <v>16</v>
      </c>
      <c r="S1325" t="s">
        <v>168</v>
      </c>
    </row>
    <row r="1326" spans="1:19">
      <c r="A1326" t="s">
        <v>1056</v>
      </c>
      <c r="B1326" t="s">
        <v>95</v>
      </c>
      <c r="C1326" t="s">
        <v>1344</v>
      </c>
      <c r="D1326" t="str">
        <f>MID(Tabla3[[#This Row],[NUMERO DE SERIE]],10,8)</f>
        <v>K0184989</v>
      </c>
      <c r="E1326" t="s">
        <v>1289</v>
      </c>
      <c r="F1326">
        <v>2019</v>
      </c>
      <c r="G1326" t="s">
        <v>13</v>
      </c>
      <c r="H1326" s="1" t="s">
        <v>9</v>
      </c>
      <c r="I1326" s="14">
        <v>43635</v>
      </c>
      <c r="J1326" s="1" t="s">
        <v>1056</v>
      </c>
      <c r="K1326" s="13">
        <v>2023</v>
      </c>
      <c r="L1326" s="1" t="s">
        <v>72</v>
      </c>
      <c r="M1326" s="15">
        <v>44957</v>
      </c>
      <c r="N1326" t="s">
        <v>14</v>
      </c>
      <c r="Q1326" t="s">
        <v>20</v>
      </c>
      <c r="R1326" t="s">
        <v>38</v>
      </c>
      <c r="S1326" t="s">
        <v>1345</v>
      </c>
    </row>
    <row r="1327" spans="1:19">
      <c r="A1327" t="s">
        <v>1056</v>
      </c>
      <c r="B1327" t="s">
        <v>95</v>
      </c>
      <c r="C1327" t="s">
        <v>1346</v>
      </c>
      <c r="D1327" t="str">
        <f>MID(Tabla3[[#This Row],[NUMERO DE SERIE]],10,8)</f>
        <v>K0181941</v>
      </c>
      <c r="E1327" t="s">
        <v>1289</v>
      </c>
      <c r="F1327">
        <v>2019</v>
      </c>
      <c r="G1327" t="s">
        <v>13</v>
      </c>
      <c r="H1327" s="1" t="s">
        <v>34</v>
      </c>
      <c r="M1327" s="15"/>
    </row>
    <row r="1328" spans="1:19">
      <c r="A1328" t="s">
        <v>1056</v>
      </c>
      <c r="B1328" t="s">
        <v>95</v>
      </c>
      <c r="C1328" t="s">
        <v>1347</v>
      </c>
      <c r="D1328" t="str">
        <f>MID(Tabla3[[#This Row],[NUMERO DE SERIE]],10,8)</f>
        <v>K0181187</v>
      </c>
      <c r="E1328" t="s">
        <v>1289</v>
      </c>
      <c r="F1328">
        <v>2019</v>
      </c>
      <c r="G1328" t="s">
        <v>13</v>
      </c>
      <c r="H1328" s="1" t="s">
        <v>9</v>
      </c>
      <c r="I1328" s="14">
        <v>43966</v>
      </c>
      <c r="J1328" s="1" t="s">
        <v>1056</v>
      </c>
      <c r="K1328" s="13">
        <v>2023</v>
      </c>
      <c r="L1328" s="1" t="s">
        <v>75</v>
      </c>
      <c r="M1328" s="59">
        <v>44959</v>
      </c>
      <c r="Q1328" t="s">
        <v>20</v>
      </c>
      <c r="R1328" t="s">
        <v>16</v>
      </c>
      <c r="S1328" t="s">
        <v>101</v>
      </c>
    </row>
    <row r="1329" spans="1:19">
      <c r="A1329" t="s">
        <v>1056</v>
      </c>
      <c r="B1329" t="s">
        <v>492</v>
      </c>
      <c r="C1329" t="s">
        <v>1348</v>
      </c>
      <c r="D1329" t="str">
        <f>MID(Tabla3[[#This Row],[NUMERO DE SERIE]],10,8)</f>
        <v>GP554411</v>
      </c>
      <c r="E1329" t="s">
        <v>300</v>
      </c>
      <c r="F1329">
        <v>2016</v>
      </c>
      <c r="G1329" t="s">
        <v>13</v>
      </c>
      <c r="H1329" s="1" t="s">
        <v>9</v>
      </c>
      <c r="I1329" s="14">
        <v>43313</v>
      </c>
      <c r="J1329" s="1" t="s">
        <v>1056</v>
      </c>
      <c r="K1329" s="13">
        <v>2023</v>
      </c>
      <c r="L1329" s="1" t="s">
        <v>74</v>
      </c>
      <c r="M1329" s="15">
        <v>44957</v>
      </c>
      <c r="Q1329" t="s">
        <v>11</v>
      </c>
      <c r="R1329" t="s">
        <v>40</v>
      </c>
      <c r="S1329" t="s">
        <v>142</v>
      </c>
    </row>
    <row r="1330" spans="1:19">
      <c r="A1330" t="s">
        <v>1056</v>
      </c>
      <c r="B1330" t="s">
        <v>492</v>
      </c>
      <c r="C1330" t="s">
        <v>1349</v>
      </c>
      <c r="D1330" t="str">
        <f>MID(Tabla3[[#This Row],[NUMERO DE SERIE]],10,8)</f>
        <v>FP233416</v>
      </c>
      <c r="E1330" t="s">
        <v>300</v>
      </c>
      <c r="F1330">
        <v>2015</v>
      </c>
      <c r="G1330" t="s">
        <v>13</v>
      </c>
      <c r="H1330" s="1" t="s">
        <v>9</v>
      </c>
      <c r="I1330" s="14">
        <v>43011</v>
      </c>
      <c r="J1330" s="1" t="s">
        <v>1056</v>
      </c>
      <c r="K1330" s="13">
        <v>2023</v>
      </c>
      <c r="L1330" s="1" t="s">
        <v>73</v>
      </c>
      <c r="M1330" s="15">
        <v>44938</v>
      </c>
      <c r="N1330" t="s">
        <v>10</v>
      </c>
      <c r="Q1330" t="s">
        <v>11</v>
      </c>
      <c r="R1330" t="s">
        <v>40</v>
      </c>
      <c r="S1330" t="s">
        <v>677</v>
      </c>
    </row>
    <row r="1331" spans="1:19">
      <c r="A1331" t="s">
        <v>1056</v>
      </c>
      <c r="B1331" t="s">
        <v>492</v>
      </c>
      <c r="C1331" t="s">
        <v>1350</v>
      </c>
      <c r="D1331" t="str">
        <f>MID(Tabla3[[#This Row],[NUMERO DE SERIE]],10,8)</f>
        <v>FP182202</v>
      </c>
      <c r="E1331" t="s">
        <v>300</v>
      </c>
      <c r="F1331">
        <v>2015</v>
      </c>
      <c r="G1331" t="s">
        <v>13</v>
      </c>
      <c r="H1331" s="1" t="s">
        <v>9</v>
      </c>
      <c r="I1331" s="13" t="s">
        <v>98</v>
      </c>
      <c r="J1331" s="1" t="s">
        <v>1056</v>
      </c>
      <c r="K1331" s="13">
        <v>2023</v>
      </c>
      <c r="L1331" s="1" t="s">
        <v>72</v>
      </c>
      <c r="M1331" s="15">
        <v>44957</v>
      </c>
      <c r="N1331" t="s">
        <v>14</v>
      </c>
      <c r="Q1331" t="s">
        <v>20</v>
      </c>
      <c r="R1331" t="s">
        <v>16</v>
      </c>
      <c r="S1331" t="s">
        <v>1351</v>
      </c>
    </row>
    <row r="1332" spans="1:19" ht="29.1">
      <c r="A1332" t="s">
        <v>1056</v>
      </c>
      <c r="B1332" t="s">
        <v>492</v>
      </c>
      <c r="C1332" t="s">
        <v>1352</v>
      </c>
      <c r="D1332" t="str">
        <f>MID(Tabla3[[#This Row],[NUMERO DE SERIE]],10,8)</f>
        <v>FP206140</v>
      </c>
      <c r="E1332" t="s">
        <v>300</v>
      </c>
      <c r="F1332">
        <v>2015</v>
      </c>
      <c r="G1332" t="s">
        <v>13</v>
      </c>
      <c r="H1332" s="1" t="s">
        <v>22</v>
      </c>
      <c r="M1332" s="15"/>
    </row>
    <row r="1333" spans="1:19">
      <c r="A1333" t="s">
        <v>1056</v>
      </c>
      <c r="B1333" t="s">
        <v>492</v>
      </c>
      <c r="C1333" t="s">
        <v>1353</v>
      </c>
      <c r="D1333" t="str">
        <f>MID(Tabla3[[#This Row],[NUMERO DE SERIE]],10,8)</f>
        <v>FP248295</v>
      </c>
      <c r="E1333" t="s">
        <v>300</v>
      </c>
      <c r="F1333">
        <v>2015</v>
      </c>
      <c r="G1333" t="s">
        <v>9</v>
      </c>
      <c r="H1333" s="1" t="s">
        <v>5</v>
      </c>
      <c r="M1333" s="15"/>
    </row>
    <row r="1334" spans="1:19">
      <c r="A1334" t="s">
        <v>1056</v>
      </c>
      <c r="B1334" t="s">
        <v>492</v>
      </c>
      <c r="C1334" t="s">
        <v>1354</v>
      </c>
      <c r="D1334" t="str">
        <f>MID(Tabla3[[#This Row],[NUMERO DE SERIE]],10,8)</f>
        <v>FP268781</v>
      </c>
      <c r="E1334" t="s">
        <v>300</v>
      </c>
      <c r="F1334">
        <v>2015</v>
      </c>
      <c r="G1334" t="s">
        <v>13</v>
      </c>
      <c r="H1334" s="1" t="s">
        <v>17</v>
      </c>
      <c r="I1334" s="13" t="s">
        <v>98</v>
      </c>
      <c r="J1334" s="1" t="s">
        <v>1056</v>
      </c>
      <c r="K1334" s="13">
        <v>2023</v>
      </c>
      <c r="L1334" s="1" t="s">
        <v>75</v>
      </c>
      <c r="M1334" s="59">
        <v>44946</v>
      </c>
      <c r="Q1334" t="s">
        <v>11</v>
      </c>
      <c r="R1334" t="s">
        <v>60</v>
      </c>
      <c r="S1334" t="s">
        <v>1355</v>
      </c>
    </row>
    <row r="1335" spans="1:19">
      <c r="A1335" t="s">
        <v>1056</v>
      </c>
      <c r="B1335" t="s">
        <v>492</v>
      </c>
      <c r="C1335" t="s">
        <v>1356</v>
      </c>
      <c r="D1335" t="str">
        <f>MID(Tabla3[[#This Row],[NUMERO DE SERIE]],10,8)</f>
        <v>FP304790</v>
      </c>
      <c r="E1335" t="s">
        <v>300</v>
      </c>
      <c r="F1335">
        <v>2015</v>
      </c>
      <c r="G1335" t="s">
        <v>13</v>
      </c>
      <c r="H1335" s="1" t="s">
        <v>9</v>
      </c>
      <c r="I1335" s="14">
        <v>43356</v>
      </c>
      <c r="J1335" s="1" t="s">
        <v>1056</v>
      </c>
      <c r="K1335" s="13">
        <v>2023</v>
      </c>
      <c r="L1335" s="1" t="s">
        <v>74</v>
      </c>
      <c r="M1335" s="15">
        <v>44957</v>
      </c>
      <c r="Q1335" t="s">
        <v>11</v>
      </c>
      <c r="R1335" t="s">
        <v>40</v>
      </c>
      <c r="S1335" t="s">
        <v>142</v>
      </c>
    </row>
    <row r="1336" spans="1:19">
      <c r="A1336" t="s">
        <v>1056</v>
      </c>
      <c r="B1336" t="s">
        <v>492</v>
      </c>
      <c r="C1336" t="s">
        <v>1357</v>
      </c>
      <c r="D1336" t="str">
        <f>MID(Tabla3[[#This Row],[NUMERO DE SERIE]],10,8)</f>
        <v>FP252421</v>
      </c>
      <c r="E1336" t="s">
        <v>300</v>
      </c>
      <c r="F1336">
        <v>2015</v>
      </c>
      <c r="G1336" t="s">
        <v>13</v>
      </c>
      <c r="H1336" s="1" t="s">
        <v>9</v>
      </c>
      <c r="I1336" s="14">
        <v>43829</v>
      </c>
      <c r="J1336" s="1" t="s">
        <v>1056</v>
      </c>
      <c r="K1336" s="13">
        <v>2023</v>
      </c>
      <c r="L1336" s="1" t="s">
        <v>73</v>
      </c>
      <c r="M1336" s="15">
        <v>44938</v>
      </c>
      <c r="N1336" t="s">
        <v>14</v>
      </c>
      <c r="Q1336" t="s">
        <v>20</v>
      </c>
      <c r="R1336" t="s">
        <v>16</v>
      </c>
      <c r="S1336" t="s">
        <v>535</v>
      </c>
    </row>
    <row r="1337" spans="1:19" ht="29.1">
      <c r="A1337" t="s">
        <v>1056</v>
      </c>
      <c r="B1337" t="s">
        <v>492</v>
      </c>
      <c r="C1337" t="s">
        <v>1358</v>
      </c>
      <c r="D1337" t="str">
        <f>MID(Tabla3[[#This Row],[NUMERO DE SERIE]],10,8)</f>
        <v>FP227951</v>
      </c>
      <c r="E1337" t="s">
        <v>300</v>
      </c>
      <c r="F1337">
        <v>2015</v>
      </c>
      <c r="G1337" t="s">
        <v>13</v>
      </c>
      <c r="H1337" s="1" t="s">
        <v>22</v>
      </c>
      <c r="M1337" s="15"/>
    </row>
    <row r="1338" spans="1:19">
      <c r="A1338" t="s">
        <v>1056</v>
      </c>
      <c r="B1338" t="s">
        <v>492</v>
      </c>
      <c r="C1338" t="s">
        <v>1359</v>
      </c>
      <c r="D1338" t="str">
        <f>MID(Tabla3[[#This Row],[NUMERO DE SERIE]],10,8)</f>
        <v>FP215356</v>
      </c>
      <c r="E1338" t="s">
        <v>300</v>
      </c>
      <c r="F1338">
        <v>2015</v>
      </c>
      <c r="G1338" t="s">
        <v>13</v>
      </c>
      <c r="H1338" s="1" t="s">
        <v>9</v>
      </c>
      <c r="I1338" s="13" t="s">
        <v>98</v>
      </c>
      <c r="J1338" s="1" t="s">
        <v>1056</v>
      </c>
      <c r="K1338" s="13">
        <v>2023</v>
      </c>
      <c r="L1338" s="1" t="s">
        <v>72</v>
      </c>
      <c r="M1338" s="15">
        <v>44957</v>
      </c>
      <c r="N1338" t="s">
        <v>10</v>
      </c>
      <c r="Q1338" t="s">
        <v>11</v>
      </c>
      <c r="R1338" t="s">
        <v>40</v>
      </c>
      <c r="S1338" t="s">
        <v>1281</v>
      </c>
    </row>
    <row r="1339" spans="1:19">
      <c r="A1339" t="s">
        <v>1056</v>
      </c>
      <c r="B1339" t="s">
        <v>492</v>
      </c>
      <c r="C1339" t="s">
        <v>1360</v>
      </c>
      <c r="D1339" t="str">
        <f>MID(Tabla3[[#This Row],[NUMERO DE SERIE]],10,8)</f>
        <v>FP309588</v>
      </c>
      <c r="E1339" t="s">
        <v>300</v>
      </c>
      <c r="F1339">
        <v>2015</v>
      </c>
      <c r="G1339" t="s">
        <v>13</v>
      </c>
      <c r="H1339" s="1" t="s">
        <v>9</v>
      </c>
      <c r="I1339" s="14">
        <v>43706</v>
      </c>
      <c r="J1339" s="1" t="s">
        <v>1056</v>
      </c>
      <c r="K1339" s="13">
        <v>2023</v>
      </c>
      <c r="L1339" s="1" t="s">
        <v>75</v>
      </c>
      <c r="M1339" s="59">
        <v>44946</v>
      </c>
      <c r="Q1339" t="s">
        <v>11</v>
      </c>
      <c r="R1339" t="s">
        <v>40</v>
      </c>
      <c r="S1339" t="s">
        <v>1121</v>
      </c>
    </row>
    <row r="1340" spans="1:19">
      <c r="A1340" t="s">
        <v>1056</v>
      </c>
      <c r="B1340" t="s">
        <v>492</v>
      </c>
      <c r="C1340" t="s">
        <v>1361</v>
      </c>
      <c r="D1340" t="str">
        <f>MID(Tabla3[[#This Row],[NUMERO DE SERIE]],10,8)</f>
        <v>FP336257</v>
      </c>
      <c r="E1340" t="s">
        <v>300</v>
      </c>
      <c r="F1340">
        <v>2015</v>
      </c>
      <c r="G1340" t="s">
        <v>13</v>
      </c>
      <c r="H1340" s="1" t="s">
        <v>13</v>
      </c>
      <c r="M1340" s="15"/>
    </row>
    <row r="1341" spans="1:19">
      <c r="A1341" t="s">
        <v>1056</v>
      </c>
      <c r="B1341" t="s">
        <v>492</v>
      </c>
      <c r="C1341" t="s">
        <v>1362</v>
      </c>
      <c r="D1341" t="str">
        <f>MID(Tabla3[[#This Row],[NUMERO DE SERIE]],10,8)</f>
        <v>FP178519</v>
      </c>
      <c r="E1341" t="s">
        <v>300</v>
      </c>
      <c r="F1341">
        <v>2015</v>
      </c>
      <c r="G1341" t="s">
        <v>13</v>
      </c>
      <c r="H1341" s="1" t="s">
        <v>9</v>
      </c>
      <c r="I1341" s="13" t="s">
        <v>98</v>
      </c>
      <c r="J1341" s="1" t="s">
        <v>1056</v>
      </c>
      <c r="K1341" s="13">
        <v>2023</v>
      </c>
      <c r="L1341" s="1" t="s">
        <v>74</v>
      </c>
      <c r="M1341" s="15">
        <v>44957</v>
      </c>
      <c r="Q1341" t="s">
        <v>20</v>
      </c>
      <c r="R1341" t="s">
        <v>41</v>
      </c>
      <c r="S1341" t="s">
        <v>177</v>
      </c>
    </row>
    <row r="1342" spans="1:19" ht="29.1">
      <c r="A1342" t="s">
        <v>1056</v>
      </c>
      <c r="B1342" t="s">
        <v>492</v>
      </c>
      <c r="C1342" t="s">
        <v>1363</v>
      </c>
      <c r="D1342" t="str">
        <f>MID(Tabla3[[#This Row],[NUMERO DE SERIE]],10,8)</f>
        <v>FP266523</v>
      </c>
      <c r="E1342" t="s">
        <v>300</v>
      </c>
      <c r="F1342">
        <v>2015</v>
      </c>
      <c r="G1342" t="s">
        <v>13</v>
      </c>
      <c r="H1342" s="1" t="s">
        <v>22</v>
      </c>
      <c r="M1342" s="15"/>
    </row>
    <row r="1343" spans="1:19">
      <c r="A1343" t="s">
        <v>1056</v>
      </c>
      <c r="B1343" t="s">
        <v>492</v>
      </c>
      <c r="C1343" t="s">
        <v>1364</v>
      </c>
      <c r="D1343" t="str">
        <f>MID(Tabla3[[#This Row],[NUMERO DE SERIE]],10,8)</f>
        <v>FP250431</v>
      </c>
      <c r="E1343" t="s">
        <v>300</v>
      </c>
      <c r="F1343">
        <v>2015</v>
      </c>
      <c r="G1343" t="s">
        <v>13</v>
      </c>
      <c r="H1343" s="1" t="s">
        <v>17</v>
      </c>
      <c r="I1343" s="14">
        <v>43370</v>
      </c>
      <c r="J1343" s="1" t="s">
        <v>1056</v>
      </c>
      <c r="K1343" s="13">
        <v>2023</v>
      </c>
      <c r="L1343" s="1" t="s">
        <v>73</v>
      </c>
      <c r="M1343" s="15">
        <v>44938</v>
      </c>
      <c r="N1343" t="s">
        <v>10</v>
      </c>
      <c r="Q1343" t="s">
        <v>11</v>
      </c>
      <c r="R1343" t="s">
        <v>40</v>
      </c>
      <c r="S1343" t="s">
        <v>123</v>
      </c>
    </row>
    <row r="1344" spans="1:19">
      <c r="A1344" t="s">
        <v>1056</v>
      </c>
      <c r="B1344" t="s">
        <v>492</v>
      </c>
      <c r="C1344" t="s">
        <v>1365</v>
      </c>
      <c r="D1344" t="str">
        <f>MID(Tabla3[[#This Row],[NUMERO DE SERIE]],10,8)</f>
        <v>FP246689</v>
      </c>
      <c r="E1344" t="s">
        <v>300</v>
      </c>
      <c r="F1344">
        <v>2015</v>
      </c>
      <c r="G1344" t="s">
        <v>13</v>
      </c>
      <c r="H1344" s="1" t="s">
        <v>9</v>
      </c>
      <c r="I1344" s="13" t="s">
        <v>98</v>
      </c>
      <c r="J1344" s="1" t="s">
        <v>1056</v>
      </c>
      <c r="K1344" s="13">
        <v>2023</v>
      </c>
      <c r="L1344" s="1" t="s">
        <v>72</v>
      </c>
      <c r="M1344" s="15">
        <v>44957</v>
      </c>
      <c r="N1344" t="s">
        <v>10</v>
      </c>
      <c r="Q1344" t="s">
        <v>11</v>
      </c>
      <c r="R1344" t="s">
        <v>40</v>
      </c>
      <c r="S1344" t="s">
        <v>1281</v>
      </c>
    </row>
    <row r="1345" spans="1:19">
      <c r="A1345" t="s">
        <v>1056</v>
      </c>
      <c r="B1345" t="s">
        <v>492</v>
      </c>
      <c r="C1345" t="s">
        <v>1366</v>
      </c>
      <c r="D1345" t="str">
        <f>MID(Tabla3[[#This Row],[NUMERO DE SERIE]],10,8)</f>
        <v>FP215931</v>
      </c>
      <c r="E1345" t="s">
        <v>300</v>
      </c>
      <c r="F1345">
        <v>2015</v>
      </c>
      <c r="G1345" t="s">
        <v>13</v>
      </c>
      <c r="H1345" s="1" t="s">
        <v>9</v>
      </c>
      <c r="I1345" s="14">
        <v>43008</v>
      </c>
      <c r="J1345" s="1" t="s">
        <v>1056</v>
      </c>
      <c r="K1345" s="13">
        <v>2023</v>
      </c>
      <c r="L1345" s="1" t="s">
        <v>75</v>
      </c>
      <c r="M1345" s="59">
        <v>44946</v>
      </c>
      <c r="Q1345" t="s">
        <v>11</v>
      </c>
      <c r="R1345" t="s">
        <v>40</v>
      </c>
      <c r="S1345" t="s">
        <v>1121</v>
      </c>
    </row>
    <row r="1346" spans="1:19">
      <c r="A1346" t="s">
        <v>1056</v>
      </c>
      <c r="B1346" t="s">
        <v>492</v>
      </c>
      <c r="C1346" t="s">
        <v>1367</v>
      </c>
      <c r="D1346" t="str">
        <f>MID(Tabla3[[#This Row],[NUMERO DE SERIE]],10,8)</f>
        <v>FP206010</v>
      </c>
      <c r="E1346" t="s">
        <v>300</v>
      </c>
      <c r="F1346">
        <v>2015</v>
      </c>
      <c r="G1346" t="s">
        <v>13</v>
      </c>
      <c r="H1346" s="1" t="s">
        <v>17</v>
      </c>
      <c r="I1346" s="13" t="s">
        <v>98</v>
      </c>
      <c r="J1346" s="1" t="s">
        <v>1056</v>
      </c>
      <c r="K1346" s="13">
        <v>2023</v>
      </c>
      <c r="L1346" s="1" t="s">
        <v>74</v>
      </c>
      <c r="M1346" s="15">
        <v>44957</v>
      </c>
      <c r="Q1346" t="s">
        <v>15</v>
      </c>
      <c r="R1346" t="s">
        <v>60</v>
      </c>
      <c r="S1346" t="s">
        <v>1368</v>
      </c>
    </row>
    <row r="1347" spans="1:19">
      <c r="A1347" t="s">
        <v>1056</v>
      </c>
      <c r="B1347" t="s">
        <v>492</v>
      </c>
      <c r="C1347" t="s">
        <v>1369</v>
      </c>
      <c r="D1347" t="str">
        <f>MID(Tabla3[[#This Row],[NUMERO DE SERIE]],10,8)</f>
        <v>FP254791</v>
      </c>
      <c r="E1347" t="s">
        <v>300</v>
      </c>
      <c r="F1347">
        <v>2015</v>
      </c>
      <c r="G1347" t="s">
        <v>13</v>
      </c>
      <c r="H1347" s="1" t="s">
        <v>9</v>
      </c>
      <c r="I1347" s="13" t="s">
        <v>98</v>
      </c>
      <c r="J1347" s="1" t="s">
        <v>1056</v>
      </c>
      <c r="K1347" s="13">
        <v>2023</v>
      </c>
      <c r="L1347" s="1" t="s">
        <v>73</v>
      </c>
      <c r="M1347" s="15">
        <v>44952</v>
      </c>
      <c r="N1347" t="s">
        <v>10</v>
      </c>
      <c r="Q1347" t="s">
        <v>11</v>
      </c>
      <c r="R1347" t="s">
        <v>40</v>
      </c>
      <c r="S1347" t="s">
        <v>40</v>
      </c>
    </row>
    <row r="1348" spans="1:19">
      <c r="A1348" t="s">
        <v>1056</v>
      </c>
      <c r="B1348" t="s">
        <v>492</v>
      </c>
      <c r="C1348" t="s">
        <v>1370</v>
      </c>
      <c r="D1348" t="str">
        <f>MID(Tabla3[[#This Row],[NUMERO DE SERIE]],10,8)</f>
        <v>FP250583</v>
      </c>
      <c r="E1348" t="s">
        <v>300</v>
      </c>
      <c r="F1348">
        <v>2015</v>
      </c>
      <c r="G1348" t="s">
        <v>13</v>
      </c>
      <c r="H1348" s="1" t="s">
        <v>9</v>
      </c>
      <c r="I1348" s="13" t="s">
        <v>98</v>
      </c>
      <c r="J1348" s="1" t="s">
        <v>1056</v>
      </c>
      <c r="K1348" s="13">
        <v>2023</v>
      </c>
      <c r="L1348" s="1" t="s">
        <v>72</v>
      </c>
      <c r="M1348" s="15">
        <v>44957</v>
      </c>
      <c r="N1348" t="s">
        <v>10</v>
      </c>
      <c r="Q1348" t="s">
        <v>11</v>
      </c>
      <c r="R1348" t="s">
        <v>40</v>
      </c>
      <c r="S1348" t="s">
        <v>1281</v>
      </c>
    </row>
    <row r="1349" spans="1:19">
      <c r="A1349" t="s">
        <v>1056</v>
      </c>
      <c r="B1349" t="s">
        <v>492</v>
      </c>
      <c r="C1349" t="s">
        <v>1371</v>
      </c>
      <c r="D1349" t="str">
        <f>MID(Tabla3[[#This Row],[NUMERO DE SERIE]],10,8)</f>
        <v>FP290559</v>
      </c>
      <c r="E1349" t="s">
        <v>300</v>
      </c>
      <c r="F1349">
        <v>2015</v>
      </c>
      <c r="G1349" t="s">
        <v>13</v>
      </c>
      <c r="H1349" s="1" t="s">
        <v>9</v>
      </c>
      <c r="I1349" s="13" t="s">
        <v>98</v>
      </c>
      <c r="J1349" s="1" t="s">
        <v>1056</v>
      </c>
      <c r="K1349" s="13">
        <v>2023</v>
      </c>
      <c r="L1349" s="1" t="s">
        <v>75</v>
      </c>
      <c r="M1349" s="59">
        <v>44946</v>
      </c>
      <c r="Q1349" t="s">
        <v>11</v>
      </c>
      <c r="R1349" t="s">
        <v>60</v>
      </c>
      <c r="S1349" t="s">
        <v>1372</v>
      </c>
    </row>
    <row r="1350" spans="1:19">
      <c r="A1350" t="s">
        <v>1056</v>
      </c>
      <c r="B1350" t="s">
        <v>492</v>
      </c>
      <c r="C1350" t="s">
        <v>1373</v>
      </c>
      <c r="D1350" t="str">
        <f>MID(Tabla3[[#This Row],[NUMERO DE SERIE]],10,8)</f>
        <v>FP224560</v>
      </c>
      <c r="E1350" t="s">
        <v>300</v>
      </c>
      <c r="F1350">
        <v>2015</v>
      </c>
      <c r="G1350" t="s">
        <v>13</v>
      </c>
      <c r="H1350" s="1" t="s">
        <v>9</v>
      </c>
      <c r="I1350" s="14">
        <v>43719</v>
      </c>
      <c r="J1350" s="1" t="s">
        <v>1056</v>
      </c>
      <c r="K1350" s="13">
        <v>2023</v>
      </c>
      <c r="L1350" s="1" t="s">
        <v>74</v>
      </c>
      <c r="M1350" s="15">
        <v>44957</v>
      </c>
      <c r="Q1350" t="s">
        <v>11</v>
      </c>
      <c r="R1350" t="s">
        <v>40</v>
      </c>
      <c r="S1350" t="s">
        <v>142</v>
      </c>
    </row>
    <row r="1351" spans="1:19">
      <c r="A1351" t="s">
        <v>1056</v>
      </c>
      <c r="B1351" t="s">
        <v>492</v>
      </c>
      <c r="C1351" t="s">
        <v>1374</v>
      </c>
      <c r="D1351" t="str">
        <f>MID(Tabla3[[#This Row],[NUMERO DE SERIE]],10,8)</f>
        <v>FP200527</v>
      </c>
      <c r="E1351" t="s">
        <v>300</v>
      </c>
      <c r="F1351">
        <v>2015</v>
      </c>
      <c r="G1351" t="s">
        <v>13</v>
      </c>
      <c r="H1351" s="1" t="s">
        <v>9</v>
      </c>
      <c r="I1351" s="13" t="s">
        <v>98</v>
      </c>
      <c r="J1351" s="1" t="s">
        <v>1056</v>
      </c>
      <c r="K1351" s="13">
        <v>2023</v>
      </c>
      <c r="L1351" s="1" t="s">
        <v>73</v>
      </c>
      <c r="M1351" s="15">
        <v>44952</v>
      </c>
      <c r="N1351" t="s">
        <v>301</v>
      </c>
      <c r="Q1351" t="s">
        <v>15</v>
      </c>
      <c r="R1351" t="s">
        <v>46</v>
      </c>
      <c r="S1351" t="s">
        <v>46</v>
      </c>
    </row>
    <row r="1352" spans="1:19">
      <c r="A1352" t="s">
        <v>1056</v>
      </c>
      <c r="B1352" t="s">
        <v>492</v>
      </c>
      <c r="C1352" t="s">
        <v>1375</v>
      </c>
      <c r="D1352" t="str">
        <f>MID(Tabla3[[#This Row],[NUMERO DE SERIE]],10,8)</f>
        <v>FP198667</v>
      </c>
      <c r="E1352" t="s">
        <v>300</v>
      </c>
      <c r="F1352">
        <v>2015</v>
      </c>
      <c r="G1352" t="s">
        <v>13</v>
      </c>
      <c r="H1352" s="1" t="s">
        <v>9</v>
      </c>
      <c r="I1352" s="14">
        <v>43685</v>
      </c>
      <c r="M1352" s="15"/>
    </row>
    <row r="1353" spans="1:19">
      <c r="A1353" t="s">
        <v>1056</v>
      </c>
      <c r="B1353" t="s">
        <v>492</v>
      </c>
      <c r="C1353" t="s">
        <v>1376</v>
      </c>
      <c r="D1353" t="str">
        <f>MID(Tabla3[[#This Row],[NUMERO DE SERIE]],10,8)</f>
        <v>EP007537</v>
      </c>
      <c r="E1353" t="s">
        <v>300</v>
      </c>
      <c r="F1353">
        <v>2014</v>
      </c>
      <c r="G1353" t="s">
        <v>13</v>
      </c>
      <c r="H1353" s="1" t="s">
        <v>9</v>
      </c>
      <c r="I1353" s="13" t="s">
        <v>98</v>
      </c>
      <c r="J1353" s="1" t="s">
        <v>1056</v>
      </c>
      <c r="K1353" s="13">
        <v>2023</v>
      </c>
      <c r="L1353" s="1" t="s">
        <v>75</v>
      </c>
      <c r="M1353" s="59">
        <v>44946</v>
      </c>
      <c r="Q1353" t="s">
        <v>15</v>
      </c>
      <c r="R1353" t="s">
        <v>46</v>
      </c>
      <c r="S1353" t="s">
        <v>1377</v>
      </c>
    </row>
    <row r="1354" spans="1:19">
      <c r="A1354" t="s">
        <v>1056</v>
      </c>
      <c r="B1354" t="s">
        <v>492</v>
      </c>
      <c r="C1354" t="s">
        <v>1378</v>
      </c>
      <c r="D1354" t="str">
        <f>MID(Tabla3[[#This Row],[NUMERO DE SERIE]],10,8)</f>
        <v>EP093352</v>
      </c>
      <c r="E1354" t="s">
        <v>300</v>
      </c>
      <c r="F1354">
        <v>2014</v>
      </c>
      <c r="G1354" t="s">
        <v>13</v>
      </c>
      <c r="H1354" s="1" t="s">
        <v>9</v>
      </c>
      <c r="I1354" s="14">
        <v>42956</v>
      </c>
      <c r="M1354" s="15"/>
    </row>
    <row r="1355" spans="1:19">
      <c r="A1355" t="s">
        <v>1056</v>
      </c>
      <c r="B1355" t="s">
        <v>492</v>
      </c>
      <c r="C1355" t="s">
        <v>1379</v>
      </c>
      <c r="D1355" t="str">
        <f>MID(Tabla3[[#This Row],[NUMERO DE SERIE]],10,8)</f>
        <v>EP092819</v>
      </c>
      <c r="E1355" t="s">
        <v>300</v>
      </c>
      <c r="F1355">
        <v>2014</v>
      </c>
      <c r="G1355" t="s">
        <v>13</v>
      </c>
      <c r="H1355" s="1" t="s">
        <v>9</v>
      </c>
      <c r="I1355" s="14">
        <v>43119</v>
      </c>
      <c r="M1355" s="15"/>
    </row>
    <row r="1356" spans="1:19">
      <c r="A1356" t="s">
        <v>1056</v>
      </c>
      <c r="B1356" t="s">
        <v>492</v>
      </c>
      <c r="C1356" t="s">
        <v>1380</v>
      </c>
      <c r="D1356" t="str">
        <f>MID(Tabla3[[#This Row],[NUMERO DE SERIE]],10,8)</f>
        <v>EP088323</v>
      </c>
      <c r="E1356" t="s">
        <v>300</v>
      </c>
      <c r="F1356">
        <v>2014</v>
      </c>
      <c r="G1356" t="s">
        <v>13</v>
      </c>
      <c r="H1356" s="1" t="s">
        <v>9</v>
      </c>
      <c r="I1356" s="14">
        <v>43133</v>
      </c>
      <c r="M1356" s="15"/>
    </row>
    <row r="1357" spans="1:19">
      <c r="A1357" t="s">
        <v>1056</v>
      </c>
      <c r="B1357" t="s">
        <v>492</v>
      </c>
      <c r="C1357" t="s">
        <v>1381</v>
      </c>
      <c r="D1357" t="str">
        <f>MID(Tabla3[[#This Row],[NUMERO DE SERIE]],10,8)</f>
        <v>EP049395</v>
      </c>
      <c r="E1357" t="s">
        <v>300</v>
      </c>
      <c r="F1357">
        <v>2014</v>
      </c>
      <c r="G1357" t="s">
        <v>13</v>
      </c>
      <c r="H1357" s="1" t="s">
        <v>17</v>
      </c>
      <c r="I1357" s="13" t="s">
        <v>98</v>
      </c>
      <c r="J1357" s="1" t="s">
        <v>1056</v>
      </c>
      <c r="K1357" s="13">
        <v>2023</v>
      </c>
      <c r="L1357" s="1" t="s">
        <v>75</v>
      </c>
      <c r="M1357" s="59">
        <v>44946</v>
      </c>
      <c r="Q1357" t="s">
        <v>11</v>
      </c>
      <c r="R1357" t="s">
        <v>60</v>
      </c>
      <c r="S1357" t="s">
        <v>1382</v>
      </c>
    </row>
    <row r="1358" spans="1:19">
      <c r="A1358" t="s">
        <v>1056</v>
      </c>
      <c r="B1358" t="s">
        <v>492</v>
      </c>
      <c r="C1358" t="s">
        <v>1383</v>
      </c>
      <c r="D1358" t="str">
        <f>MID(Tabla3[[#This Row],[NUMERO DE SERIE]],10,8)</f>
        <v>EP097322</v>
      </c>
      <c r="E1358" t="s">
        <v>300</v>
      </c>
      <c r="F1358">
        <v>2014</v>
      </c>
      <c r="G1358" t="s">
        <v>13</v>
      </c>
      <c r="H1358" s="1" t="s">
        <v>9</v>
      </c>
      <c r="I1358" s="13" t="s">
        <v>98</v>
      </c>
      <c r="M1358" s="15"/>
    </row>
    <row r="1359" spans="1:19">
      <c r="A1359" t="s">
        <v>1056</v>
      </c>
      <c r="B1359" t="s">
        <v>492</v>
      </c>
      <c r="C1359" t="s">
        <v>1384</v>
      </c>
      <c r="D1359" t="str">
        <f>MID(Tabla3[[#This Row],[NUMERO DE SERIE]],10,8)</f>
        <v>EP159942</v>
      </c>
      <c r="E1359" t="s">
        <v>300</v>
      </c>
      <c r="F1359">
        <v>2014</v>
      </c>
      <c r="G1359" t="s">
        <v>13</v>
      </c>
      <c r="H1359" s="1" t="s">
        <v>9</v>
      </c>
      <c r="I1359" s="14">
        <v>42983</v>
      </c>
      <c r="M1359" s="15"/>
    </row>
    <row r="1360" spans="1:19" ht="29.1">
      <c r="A1360" t="s">
        <v>1056</v>
      </c>
      <c r="B1360" t="s">
        <v>492</v>
      </c>
      <c r="C1360" t="s">
        <v>1385</v>
      </c>
      <c r="D1360" t="str">
        <f>MID(Tabla3[[#This Row],[NUMERO DE SERIE]],10,8)</f>
        <v>EP096582</v>
      </c>
      <c r="E1360" t="s">
        <v>300</v>
      </c>
      <c r="F1360">
        <v>2014</v>
      </c>
      <c r="G1360" t="s">
        <v>13</v>
      </c>
      <c r="H1360" s="1" t="s">
        <v>22</v>
      </c>
      <c r="M1360" s="15"/>
    </row>
    <row r="1361" spans="1:19">
      <c r="A1361" t="s">
        <v>1056</v>
      </c>
      <c r="B1361" t="s">
        <v>492</v>
      </c>
      <c r="C1361" t="s">
        <v>1386</v>
      </c>
      <c r="D1361" t="str">
        <f>MID(Tabla3[[#This Row],[NUMERO DE SERIE]],10,8)</f>
        <v>EP113890</v>
      </c>
      <c r="E1361" t="s">
        <v>300</v>
      </c>
      <c r="F1361">
        <v>2014</v>
      </c>
      <c r="G1361" t="s">
        <v>13</v>
      </c>
      <c r="H1361" s="1" t="s">
        <v>9</v>
      </c>
      <c r="I1361" s="13" t="s">
        <v>98</v>
      </c>
      <c r="M1361" s="15"/>
    </row>
    <row r="1362" spans="1:19">
      <c r="A1362" t="s">
        <v>1056</v>
      </c>
      <c r="B1362" t="s">
        <v>492</v>
      </c>
      <c r="C1362" t="s">
        <v>1387</v>
      </c>
      <c r="D1362" t="str">
        <f>MID(Tabla3[[#This Row],[NUMERO DE SERIE]],10,8)</f>
        <v>EP036338</v>
      </c>
      <c r="E1362" t="s">
        <v>300</v>
      </c>
      <c r="F1362">
        <v>2014</v>
      </c>
      <c r="G1362" t="s">
        <v>13</v>
      </c>
      <c r="H1362" s="1" t="s">
        <v>34</v>
      </c>
      <c r="M1362" s="15"/>
    </row>
    <row r="1363" spans="1:19">
      <c r="A1363" t="s">
        <v>1056</v>
      </c>
      <c r="B1363" t="s">
        <v>492</v>
      </c>
      <c r="C1363" t="s">
        <v>1388</v>
      </c>
      <c r="D1363" t="str">
        <f>MID(Tabla3[[#This Row],[NUMERO DE SERIE]],10,8)</f>
        <v>EP067146</v>
      </c>
      <c r="E1363" t="s">
        <v>300</v>
      </c>
      <c r="F1363">
        <v>2014</v>
      </c>
      <c r="G1363" t="s">
        <v>13</v>
      </c>
      <c r="H1363" s="1" t="s">
        <v>9</v>
      </c>
      <c r="I1363" s="14">
        <v>43185</v>
      </c>
      <c r="J1363" s="1" t="s">
        <v>1056</v>
      </c>
      <c r="K1363" s="13">
        <v>2023</v>
      </c>
      <c r="L1363" s="1" t="s">
        <v>75</v>
      </c>
      <c r="M1363" s="59">
        <v>44959</v>
      </c>
      <c r="Q1363" t="s">
        <v>7</v>
      </c>
      <c r="R1363" t="s">
        <v>53</v>
      </c>
      <c r="S1363" t="s">
        <v>1389</v>
      </c>
    </row>
    <row r="1364" spans="1:19">
      <c r="A1364" t="s">
        <v>1056</v>
      </c>
      <c r="B1364" t="s">
        <v>492</v>
      </c>
      <c r="C1364" t="s">
        <v>1390</v>
      </c>
      <c r="D1364" t="str">
        <f>MID(Tabla3[[#This Row],[NUMERO DE SERIE]],10,8)</f>
        <v>EP074226</v>
      </c>
      <c r="E1364" t="s">
        <v>300</v>
      </c>
      <c r="F1364">
        <v>2014</v>
      </c>
      <c r="G1364" t="s">
        <v>13</v>
      </c>
      <c r="H1364" s="1" t="s">
        <v>17</v>
      </c>
      <c r="I1364" s="13" t="s">
        <v>98</v>
      </c>
      <c r="M1364" s="15"/>
    </row>
    <row r="1365" spans="1:19">
      <c r="A1365" t="s">
        <v>1056</v>
      </c>
      <c r="B1365" t="s">
        <v>492</v>
      </c>
      <c r="C1365" t="s">
        <v>1391</v>
      </c>
      <c r="D1365" t="str">
        <f>MID(Tabla3[[#This Row],[NUMERO DE SERIE]],10,8)</f>
        <v>EP029037</v>
      </c>
      <c r="E1365" t="s">
        <v>300</v>
      </c>
      <c r="F1365">
        <v>2014</v>
      </c>
      <c r="G1365" t="s">
        <v>13</v>
      </c>
      <c r="H1365" s="1" t="s">
        <v>34</v>
      </c>
      <c r="M1365" s="15"/>
    </row>
    <row r="1366" spans="1:19">
      <c r="A1366" t="s">
        <v>1056</v>
      </c>
      <c r="B1366" t="s">
        <v>492</v>
      </c>
      <c r="C1366" t="s">
        <v>1392</v>
      </c>
      <c r="D1366" t="str">
        <f>MID(Tabla3[[#This Row],[NUMERO DE SERIE]],10,8)</f>
        <v>EP096740</v>
      </c>
      <c r="E1366" t="s">
        <v>300</v>
      </c>
      <c r="F1366">
        <v>2014</v>
      </c>
      <c r="G1366" t="s">
        <v>13</v>
      </c>
      <c r="H1366" s="1" t="s">
        <v>9</v>
      </c>
      <c r="I1366" s="13" t="s">
        <v>98</v>
      </c>
      <c r="M1366" s="15"/>
    </row>
    <row r="1367" spans="1:19">
      <c r="A1367" t="s">
        <v>1056</v>
      </c>
      <c r="B1367" t="s">
        <v>492</v>
      </c>
      <c r="C1367" t="s">
        <v>1393</v>
      </c>
      <c r="D1367" t="str">
        <f>MID(Tabla3[[#This Row],[NUMERO DE SERIE]],10,8)</f>
        <v>EP050150</v>
      </c>
      <c r="E1367" t="s">
        <v>300</v>
      </c>
      <c r="F1367">
        <v>2014</v>
      </c>
      <c r="G1367" t="s">
        <v>13</v>
      </c>
      <c r="H1367" s="1" t="s">
        <v>34</v>
      </c>
      <c r="M1367" s="15"/>
    </row>
    <row r="1368" spans="1:19">
      <c r="A1368" t="s">
        <v>1056</v>
      </c>
      <c r="B1368" t="s">
        <v>492</v>
      </c>
      <c r="C1368" t="s">
        <v>1394</v>
      </c>
      <c r="D1368" t="str">
        <f>MID(Tabla3[[#This Row],[NUMERO DE SERIE]],10,8)</f>
        <v>EP070846</v>
      </c>
      <c r="E1368" t="s">
        <v>300</v>
      </c>
      <c r="F1368">
        <v>2014</v>
      </c>
      <c r="G1368" t="s">
        <v>13</v>
      </c>
      <c r="H1368" s="1" t="s">
        <v>9</v>
      </c>
      <c r="I1368" s="13" t="s">
        <v>98</v>
      </c>
      <c r="M1368" s="15"/>
    </row>
    <row r="1369" spans="1:19">
      <c r="A1369" t="s">
        <v>1056</v>
      </c>
      <c r="B1369" t="s">
        <v>492</v>
      </c>
      <c r="C1369" t="s">
        <v>1395</v>
      </c>
      <c r="D1369" t="str">
        <f>MID(Tabla3[[#This Row],[NUMERO DE SERIE]],10,8)</f>
        <v>EP041817</v>
      </c>
      <c r="E1369" t="s">
        <v>300</v>
      </c>
      <c r="F1369">
        <v>2014</v>
      </c>
      <c r="G1369" t="s">
        <v>13</v>
      </c>
      <c r="H1369" s="1" t="s">
        <v>17</v>
      </c>
      <c r="I1369" s="13" t="s">
        <v>98</v>
      </c>
      <c r="J1369" s="1" t="s">
        <v>1056</v>
      </c>
      <c r="K1369" s="13">
        <v>2023</v>
      </c>
      <c r="L1369" s="1" t="s">
        <v>75</v>
      </c>
      <c r="M1369" s="59">
        <v>44960</v>
      </c>
      <c r="Q1369" t="s">
        <v>15</v>
      </c>
      <c r="R1369" t="s">
        <v>60</v>
      </c>
      <c r="S1369" t="s">
        <v>1396</v>
      </c>
    </row>
    <row r="1370" spans="1:19">
      <c r="A1370" t="s">
        <v>1056</v>
      </c>
      <c r="B1370" t="s">
        <v>492</v>
      </c>
      <c r="C1370" t="s">
        <v>1397</v>
      </c>
      <c r="D1370" t="str">
        <f>MID(Tabla3[[#This Row],[NUMERO DE SERIE]],10,8)</f>
        <v>EP097595</v>
      </c>
      <c r="E1370" t="s">
        <v>300</v>
      </c>
      <c r="F1370">
        <v>2014</v>
      </c>
      <c r="G1370" t="s">
        <v>13</v>
      </c>
      <c r="H1370" s="1" t="s">
        <v>17</v>
      </c>
      <c r="I1370" s="14">
        <v>43412</v>
      </c>
      <c r="M1370" s="15"/>
    </row>
    <row r="1371" spans="1:19">
      <c r="A1371" t="s">
        <v>1056</v>
      </c>
      <c r="B1371" t="s">
        <v>492</v>
      </c>
      <c r="C1371" t="s">
        <v>1398</v>
      </c>
      <c r="D1371" t="str">
        <f>MID(Tabla3[[#This Row],[NUMERO DE SERIE]],10,8)</f>
        <v>EP130453</v>
      </c>
      <c r="E1371" t="s">
        <v>300</v>
      </c>
      <c r="F1371">
        <v>2014</v>
      </c>
      <c r="G1371" t="s">
        <v>13</v>
      </c>
      <c r="H1371" s="1" t="s">
        <v>9</v>
      </c>
      <c r="I1371" s="14">
        <v>43572</v>
      </c>
      <c r="M1371" s="15"/>
    </row>
    <row r="1372" spans="1:19" ht="29.1">
      <c r="A1372" t="s">
        <v>1056</v>
      </c>
      <c r="B1372" t="s">
        <v>492</v>
      </c>
      <c r="C1372" t="s">
        <v>1399</v>
      </c>
      <c r="D1372" t="str">
        <f>MID(Tabla3[[#This Row],[NUMERO DE SERIE]],10,8)</f>
        <v>EP082855</v>
      </c>
      <c r="E1372" t="s">
        <v>300</v>
      </c>
      <c r="F1372">
        <v>2014</v>
      </c>
      <c r="G1372" t="s">
        <v>13</v>
      </c>
      <c r="H1372" s="1" t="s">
        <v>22</v>
      </c>
      <c r="M1372" s="15"/>
    </row>
    <row r="1373" spans="1:19">
      <c r="A1373" t="s">
        <v>1056</v>
      </c>
      <c r="B1373" t="s">
        <v>492</v>
      </c>
      <c r="C1373" t="s">
        <v>1400</v>
      </c>
      <c r="D1373" t="str">
        <f>MID(Tabla3[[#This Row],[NUMERO DE SERIE]],10,8)</f>
        <v>EP136342</v>
      </c>
      <c r="E1373" t="s">
        <v>300</v>
      </c>
      <c r="F1373">
        <v>2014</v>
      </c>
      <c r="G1373" t="s">
        <v>13</v>
      </c>
      <c r="H1373" s="1" t="s">
        <v>9</v>
      </c>
      <c r="I1373" s="13" t="s">
        <v>98</v>
      </c>
      <c r="M1373" s="15"/>
    </row>
    <row r="1374" spans="1:19">
      <c r="A1374" t="s">
        <v>1056</v>
      </c>
      <c r="B1374" t="s">
        <v>492</v>
      </c>
      <c r="C1374" t="s">
        <v>1401</v>
      </c>
      <c r="D1374" t="str">
        <f>MID(Tabla3[[#This Row],[NUMERO DE SERIE]],10,8)</f>
        <v>EP097716</v>
      </c>
      <c r="E1374" t="s">
        <v>300</v>
      </c>
      <c r="F1374">
        <v>2014</v>
      </c>
      <c r="G1374" t="s">
        <v>13</v>
      </c>
      <c r="H1374" s="1" t="s">
        <v>17</v>
      </c>
      <c r="I1374" s="13" t="s">
        <v>98</v>
      </c>
      <c r="J1374" s="1" t="s">
        <v>1056</v>
      </c>
      <c r="K1374" s="13">
        <v>2023</v>
      </c>
      <c r="L1374" s="1" t="s">
        <v>75</v>
      </c>
      <c r="M1374" s="59">
        <v>44960</v>
      </c>
      <c r="Q1374" t="s">
        <v>15</v>
      </c>
      <c r="R1374" t="s">
        <v>60</v>
      </c>
      <c r="S1374" t="s">
        <v>1396</v>
      </c>
    </row>
    <row r="1375" spans="1:19">
      <c r="A1375" t="s">
        <v>1056</v>
      </c>
      <c r="B1375" t="s">
        <v>492</v>
      </c>
      <c r="C1375" t="s">
        <v>1402</v>
      </c>
      <c r="D1375" t="str">
        <f>MID(Tabla3[[#This Row],[NUMERO DE SERIE]],10,8)</f>
        <v>EP004856</v>
      </c>
      <c r="E1375" t="s">
        <v>300</v>
      </c>
      <c r="F1375">
        <v>2014</v>
      </c>
      <c r="G1375" t="s">
        <v>13</v>
      </c>
      <c r="H1375" s="1" t="s">
        <v>9</v>
      </c>
      <c r="I1375" s="13" t="s">
        <v>98</v>
      </c>
      <c r="M1375" s="15"/>
    </row>
    <row r="1376" spans="1:19" ht="29.1">
      <c r="A1376" t="s">
        <v>1056</v>
      </c>
      <c r="B1376" t="s">
        <v>492</v>
      </c>
      <c r="C1376" t="s">
        <v>1403</v>
      </c>
      <c r="D1376" t="str">
        <f>MID(Tabla3[[#This Row],[NUMERO DE SERIE]],10,8)</f>
        <v>EP059060</v>
      </c>
      <c r="E1376" t="s">
        <v>300</v>
      </c>
      <c r="F1376">
        <v>2014</v>
      </c>
      <c r="G1376" t="s">
        <v>13</v>
      </c>
      <c r="H1376" s="1" t="s">
        <v>27</v>
      </c>
      <c r="M1376" s="15"/>
    </row>
    <row r="1377" spans="1:19">
      <c r="A1377" t="s">
        <v>1056</v>
      </c>
      <c r="B1377" t="s">
        <v>492</v>
      </c>
      <c r="C1377" t="s">
        <v>1404</v>
      </c>
      <c r="D1377" t="str">
        <f>MID(Tabla3[[#This Row],[NUMERO DE SERIE]],10,8)</f>
        <v>EP086719</v>
      </c>
      <c r="E1377" t="s">
        <v>300</v>
      </c>
      <c r="F1377">
        <v>2014</v>
      </c>
      <c r="G1377" t="s">
        <v>13</v>
      </c>
      <c r="H1377" s="1" t="s">
        <v>17</v>
      </c>
      <c r="I1377" s="13" t="s">
        <v>98</v>
      </c>
      <c r="M1377" s="15"/>
    </row>
    <row r="1378" spans="1:19">
      <c r="A1378" t="s">
        <v>1056</v>
      </c>
      <c r="B1378" t="s">
        <v>492</v>
      </c>
      <c r="C1378" t="s">
        <v>1405</v>
      </c>
      <c r="D1378" t="str">
        <f>MID(Tabla3[[#This Row],[NUMERO DE SERIE]],10,8)</f>
        <v>EP111900</v>
      </c>
      <c r="E1378" t="s">
        <v>300</v>
      </c>
      <c r="F1378">
        <v>2014</v>
      </c>
      <c r="G1378" t="s">
        <v>13</v>
      </c>
      <c r="H1378" s="1" t="s">
        <v>9</v>
      </c>
      <c r="I1378" s="14">
        <v>43747</v>
      </c>
      <c r="M1378" s="15"/>
    </row>
    <row r="1379" spans="1:19">
      <c r="A1379" t="s">
        <v>1056</v>
      </c>
      <c r="B1379" t="s">
        <v>492</v>
      </c>
      <c r="C1379" t="s">
        <v>1406</v>
      </c>
      <c r="D1379" t="str">
        <f>MID(Tabla3[[#This Row],[NUMERO DE SERIE]],10,8)</f>
        <v>EP131808</v>
      </c>
      <c r="E1379" t="s">
        <v>300</v>
      </c>
      <c r="F1379">
        <v>2014</v>
      </c>
      <c r="G1379" t="s">
        <v>13</v>
      </c>
      <c r="H1379" s="1" t="s">
        <v>9</v>
      </c>
      <c r="I1379" s="13" t="s">
        <v>98</v>
      </c>
      <c r="J1379" s="1" t="s">
        <v>1056</v>
      </c>
      <c r="K1379" s="13">
        <v>2023</v>
      </c>
      <c r="L1379" s="1" t="s">
        <v>75</v>
      </c>
      <c r="M1379" s="59">
        <v>44960</v>
      </c>
      <c r="Q1379" t="s">
        <v>15</v>
      </c>
      <c r="R1379" t="s">
        <v>46</v>
      </c>
      <c r="S1379" t="s">
        <v>1407</v>
      </c>
    </row>
    <row r="1380" spans="1:19">
      <c r="A1380" t="s">
        <v>1408</v>
      </c>
      <c r="B1380" t="s">
        <v>553</v>
      </c>
      <c r="C1380" t="s">
        <v>1409</v>
      </c>
      <c r="D1380" t="str">
        <f>MID(Tabla3[[#This Row],[NUMERO DE SERIE]],10,8)</f>
        <v>F1440802</v>
      </c>
      <c r="E1380" t="s">
        <v>164</v>
      </c>
      <c r="F1380">
        <v>2015</v>
      </c>
      <c r="G1380" t="s">
        <v>13</v>
      </c>
      <c r="H1380" s="1" t="s">
        <v>9</v>
      </c>
      <c r="I1380" s="13" t="s">
        <v>98</v>
      </c>
      <c r="J1380" s="1" t="s">
        <v>1408</v>
      </c>
      <c r="K1380" s="13">
        <v>2023</v>
      </c>
      <c r="L1380" s="1" t="s">
        <v>75</v>
      </c>
      <c r="M1380" s="59">
        <v>44984</v>
      </c>
      <c r="Q1380" t="s">
        <v>11</v>
      </c>
      <c r="R1380" t="s">
        <v>38</v>
      </c>
      <c r="S1380" t="s">
        <v>1410</v>
      </c>
    </row>
    <row r="1381" spans="1:19">
      <c r="A1381" t="s">
        <v>1408</v>
      </c>
      <c r="B1381" t="s">
        <v>553</v>
      </c>
      <c r="C1381" t="s">
        <v>1411</v>
      </c>
      <c r="D1381" t="str">
        <f>MID(Tabla3[[#This Row],[NUMERO DE SERIE]],10,8)</f>
        <v>F1434890</v>
      </c>
      <c r="E1381" t="s">
        <v>164</v>
      </c>
      <c r="F1381">
        <v>2015</v>
      </c>
      <c r="G1381" t="s">
        <v>13</v>
      </c>
      <c r="H1381" s="1" t="s">
        <v>9</v>
      </c>
      <c r="I1381" s="13" t="s">
        <v>98</v>
      </c>
      <c r="J1381" s="1" t="s">
        <v>1408</v>
      </c>
      <c r="K1381" s="13">
        <v>2023</v>
      </c>
      <c r="L1381" s="1" t="s">
        <v>72</v>
      </c>
      <c r="M1381" s="15">
        <v>45014</v>
      </c>
      <c r="N1381" t="s">
        <v>10</v>
      </c>
      <c r="Q1381" t="s">
        <v>11</v>
      </c>
      <c r="R1381" t="s">
        <v>52</v>
      </c>
      <c r="S1381" t="s">
        <v>1412</v>
      </c>
    </row>
    <row r="1382" spans="1:19">
      <c r="A1382" t="s">
        <v>1408</v>
      </c>
      <c r="B1382" t="s">
        <v>553</v>
      </c>
      <c r="C1382" t="s">
        <v>1413</v>
      </c>
      <c r="D1382" t="str">
        <f>MID(Tabla3[[#This Row],[NUMERO DE SERIE]],10,8)</f>
        <v>F1436067</v>
      </c>
      <c r="E1382" t="s">
        <v>164</v>
      </c>
      <c r="F1382">
        <v>2015</v>
      </c>
      <c r="G1382" t="s">
        <v>13</v>
      </c>
      <c r="H1382" s="1" t="s">
        <v>9</v>
      </c>
      <c r="I1382" s="13" t="s">
        <v>98</v>
      </c>
      <c r="J1382" s="1" t="s">
        <v>1408</v>
      </c>
      <c r="K1382" s="13">
        <v>2023</v>
      </c>
      <c r="L1382" s="1" t="s">
        <v>74</v>
      </c>
      <c r="M1382" s="15">
        <v>44984</v>
      </c>
      <c r="Q1382" t="s">
        <v>20</v>
      </c>
      <c r="R1382" t="s">
        <v>41</v>
      </c>
      <c r="S1382" t="s">
        <v>177</v>
      </c>
    </row>
    <row r="1383" spans="1:19">
      <c r="A1383" t="s">
        <v>1408</v>
      </c>
      <c r="B1383" t="s">
        <v>553</v>
      </c>
      <c r="C1383" t="s">
        <v>1414</v>
      </c>
      <c r="D1383" t="str">
        <f>MID(Tabla3[[#This Row],[NUMERO DE SERIE]],10,8)</f>
        <v>E1430569</v>
      </c>
      <c r="E1383" t="s">
        <v>164</v>
      </c>
      <c r="F1383">
        <v>2014</v>
      </c>
      <c r="G1383" t="s">
        <v>13</v>
      </c>
      <c r="H1383" s="1" t="s">
        <v>17</v>
      </c>
      <c r="I1383" s="13" t="s">
        <v>98</v>
      </c>
      <c r="J1383" s="1" t="s">
        <v>1408</v>
      </c>
      <c r="K1383" s="13">
        <v>2023</v>
      </c>
      <c r="L1383" s="1" t="s">
        <v>73</v>
      </c>
      <c r="M1383" s="15">
        <v>44985</v>
      </c>
      <c r="N1383" t="s">
        <v>301</v>
      </c>
      <c r="Q1383" t="s">
        <v>15</v>
      </c>
      <c r="R1383" t="s">
        <v>60</v>
      </c>
      <c r="S1383" t="s">
        <v>1415</v>
      </c>
    </row>
    <row r="1384" spans="1:19">
      <c r="A1384" t="s">
        <v>1408</v>
      </c>
      <c r="B1384" t="s">
        <v>553</v>
      </c>
      <c r="C1384" t="s">
        <v>1416</v>
      </c>
      <c r="D1384" t="str">
        <f>MID(Tabla3[[#This Row],[NUMERO DE SERIE]],10,8)</f>
        <v>E1430497</v>
      </c>
      <c r="E1384" t="s">
        <v>164</v>
      </c>
      <c r="F1384">
        <v>2014</v>
      </c>
      <c r="G1384" t="s">
        <v>13</v>
      </c>
      <c r="H1384" s="1" t="s">
        <v>9</v>
      </c>
      <c r="I1384" s="13" t="s">
        <v>98</v>
      </c>
      <c r="J1384" s="1" t="s">
        <v>1408</v>
      </c>
      <c r="K1384" s="13">
        <v>2023</v>
      </c>
      <c r="L1384" s="1" t="s">
        <v>75</v>
      </c>
      <c r="M1384" s="59">
        <v>44984</v>
      </c>
      <c r="Q1384" t="s">
        <v>11</v>
      </c>
      <c r="R1384" t="s">
        <v>40</v>
      </c>
      <c r="S1384" t="s">
        <v>1417</v>
      </c>
    </row>
    <row r="1385" spans="1:19">
      <c r="A1385" t="s">
        <v>1408</v>
      </c>
      <c r="B1385" t="s">
        <v>553</v>
      </c>
      <c r="C1385" t="s">
        <v>1418</v>
      </c>
      <c r="D1385" t="str">
        <f>MID(Tabla3[[#This Row],[NUMERO DE SERIE]],10,8)</f>
        <v>E1430454</v>
      </c>
      <c r="E1385" t="s">
        <v>164</v>
      </c>
      <c r="F1385">
        <v>2014</v>
      </c>
      <c r="G1385" t="s">
        <v>13</v>
      </c>
      <c r="H1385" s="1" t="s">
        <v>17</v>
      </c>
      <c r="I1385" s="13" t="s">
        <v>98</v>
      </c>
      <c r="J1385" s="1" t="s">
        <v>1408</v>
      </c>
      <c r="K1385" s="13">
        <v>2023</v>
      </c>
      <c r="L1385" s="1" t="s">
        <v>72</v>
      </c>
      <c r="M1385" s="15">
        <v>45014</v>
      </c>
      <c r="N1385" t="s">
        <v>14</v>
      </c>
      <c r="Q1385" t="s">
        <v>20</v>
      </c>
      <c r="R1385" t="s">
        <v>60</v>
      </c>
      <c r="S1385" t="s">
        <v>1419</v>
      </c>
    </row>
    <row r="1386" spans="1:19">
      <c r="A1386" t="s">
        <v>1408</v>
      </c>
      <c r="B1386" t="s">
        <v>553</v>
      </c>
      <c r="C1386" t="s">
        <v>1420</v>
      </c>
      <c r="D1386" t="str">
        <f>MID(Tabla3[[#This Row],[NUMERO DE SERIE]],10,8)</f>
        <v>E1430671</v>
      </c>
      <c r="E1386" t="s">
        <v>164</v>
      </c>
      <c r="F1386">
        <v>2014</v>
      </c>
      <c r="G1386" t="s">
        <v>13</v>
      </c>
      <c r="H1386" s="1" t="s">
        <v>9</v>
      </c>
      <c r="I1386" s="13" t="s">
        <v>98</v>
      </c>
      <c r="J1386" s="1" t="s">
        <v>1408</v>
      </c>
      <c r="K1386" s="13">
        <v>2023</v>
      </c>
      <c r="L1386" s="1" t="s">
        <v>74</v>
      </c>
      <c r="M1386" s="15">
        <v>44984</v>
      </c>
      <c r="Q1386" t="s">
        <v>15</v>
      </c>
      <c r="R1386" t="s">
        <v>60</v>
      </c>
      <c r="S1386" t="s">
        <v>895</v>
      </c>
    </row>
    <row r="1387" spans="1:19">
      <c r="A1387" t="s">
        <v>1408</v>
      </c>
      <c r="B1387" t="s">
        <v>553</v>
      </c>
      <c r="C1387" t="s">
        <v>1421</v>
      </c>
      <c r="D1387" t="str">
        <f>MID(Tabla3[[#This Row],[NUMERO DE SERIE]],10,8)</f>
        <v>E1430409</v>
      </c>
      <c r="E1387" t="s">
        <v>164</v>
      </c>
      <c r="F1387">
        <v>2014</v>
      </c>
      <c r="G1387" t="s">
        <v>13</v>
      </c>
      <c r="H1387" s="1" t="s">
        <v>9</v>
      </c>
      <c r="I1387" s="13" t="s">
        <v>98</v>
      </c>
      <c r="J1387" s="1" t="s">
        <v>1408</v>
      </c>
      <c r="K1387" s="13">
        <v>2023</v>
      </c>
      <c r="L1387" s="1" t="s">
        <v>73</v>
      </c>
      <c r="M1387" s="15">
        <v>44985</v>
      </c>
      <c r="N1387" t="s">
        <v>10</v>
      </c>
      <c r="Q1387" t="s">
        <v>11</v>
      </c>
      <c r="R1387" t="s">
        <v>40</v>
      </c>
      <c r="S1387" t="s">
        <v>508</v>
      </c>
    </row>
    <row r="1388" spans="1:19">
      <c r="A1388" t="s">
        <v>1408</v>
      </c>
      <c r="B1388" t="s">
        <v>553</v>
      </c>
      <c r="C1388" t="s">
        <v>1422</v>
      </c>
      <c r="D1388" t="str">
        <f>MID(Tabla3[[#This Row],[NUMERO DE SERIE]],10,8)</f>
        <v>E1429253</v>
      </c>
      <c r="E1388" t="s">
        <v>164</v>
      </c>
      <c r="F1388">
        <v>2014</v>
      </c>
      <c r="G1388" t="s">
        <v>13</v>
      </c>
      <c r="H1388" s="1" t="s">
        <v>34</v>
      </c>
      <c r="J1388" s="1" t="s">
        <v>1408</v>
      </c>
      <c r="K1388" s="13">
        <v>2023</v>
      </c>
    </row>
    <row r="1389" spans="1:19">
      <c r="A1389" t="s">
        <v>1408</v>
      </c>
      <c r="B1389" t="s">
        <v>553</v>
      </c>
      <c r="C1389" t="s">
        <v>1423</v>
      </c>
      <c r="D1389" t="str">
        <f>MID(Tabla3[[#This Row],[NUMERO DE SERIE]],10,8)</f>
        <v>E1430727</v>
      </c>
      <c r="E1389" t="s">
        <v>164</v>
      </c>
      <c r="F1389">
        <v>2014</v>
      </c>
      <c r="G1389" t="s">
        <v>13</v>
      </c>
      <c r="H1389" s="1" t="s">
        <v>34</v>
      </c>
      <c r="J1389" s="1" t="s">
        <v>1408</v>
      </c>
      <c r="K1389" s="13">
        <v>2023</v>
      </c>
    </row>
    <row r="1390" spans="1:19" ht="29.1">
      <c r="A1390" t="s">
        <v>1408</v>
      </c>
      <c r="B1390" t="s">
        <v>553</v>
      </c>
      <c r="C1390" t="s">
        <v>1424</v>
      </c>
      <c r="D1390" t="str">
        <f>MID(Tabla3[[#This Row],[NUMERO DE SERIE]],10,8)</f>
        <v>E1433895</v>
      </c>
      <c r="E1390" t="s">
        <v>164</v>
      </c>
      <c r="F1390">
        <v>2014</v>
      </c>
      <c r="G1390" t="s">
        <v>13</v>
      </c>
      <c r="H1390" s="1" t="s">
        <v>22</v>
      </c>
      <c r="J1390" s="1" t="s">
        <v>1408</v>
      </c>
      <c r="K1390" s="13">
        <v>2023</v>
      </c>
    </row>
    <row r="1391" spans="1:19">
      <c r="A1391" t="s">
        <v>1408</v>
      </c>
      <c r="B1391" t="s">
        <v>553</v>
      </c>
      <c r="C1391" t="s">
        <v>1425</v>
      </c>
      <c r="D1391" t="str">
        <f>MID(Tabla3[[#This Row],[NUMERO DE SERIE]],10,8)</f>
        <v>E1429734</v>
      </c>
      <c r="E1391" t="s">
        <v>164</v>
      </c>
      <c r="F1391">
        <v>2014</v>
      </c>
      <c r="G1391" t="s">
        <v>13</v>
      </c>
      <c r="H1391" s="1" t="s">
        <v>9</v>
      </c>
      <c r="I1391" s="13" t="s">
        <v>98</v>
      </c>
      <c r="J1391" s="1" t="s">
        <v>1408</v>
      </c>
      <c r="K1391" s="13">
        <v>2023</v>
      </c>
      <c r="L1391" s="1" t="s">
        <v>73</v>
      </c>
      <c r="M1391" s="15">
        <v>44985</v>
      </c>
      <c r="N1391" t="s">
        <v>10</v>
      </c>
      <c r="Q1391" t="s">
        <v>11</v>
      </c>
      <c r="R1391" t="s">
        <v>40</v>
      </c>
      <c r="S1391" t="s">
        <v>508</v>
      </c>
    </row>
    <row r="1392" spans="1:19">
      <c r="A1392" t="s">
        <v>1408</v>
      </c>
      <c r="B1392" t="s">
        <v>553</v>
      </c>
      <c r="C1392" t="s">
        <v>1426</v>
      </c>
      <c r="D1392" t="str">
        <f>MID(Tabla3[[#This Row],[NUMERO DE SERIE]],10,8)</f>
        <v>E1432599</v>
      </c>
      <c r="E1392" t="s">
        <v>164</v>
      </c>
      <c r="F1392">
        <v>2014</v>
      </c>
      <c r="G1392" t="s">
        <v>13</v>
      </c>
      <c r="H1392" s="1" t="s">
        <v>9</v>
      </c>
      <c r="I1392" s="13" t="s">
        <v>98</v>
      </c>
      <c r="J1392" s="1" t="s">
        <v>1408</v>
      </c>
      <c r="K1392" s="13">
        <v>2023</v>
      </c>
      <c r="L1392" s="1" t="s">
        <v>75</v>
      </c>
      <c r="M1392" s="59">
        <v>44984</v>
      </c>
      <c r="Q1392" t="s">
        <v>20</v>
      </c>
      <c r="R1392" t="s">
        <v>16</v>
      </c>
      <c r="S1392" t="s">
        <v>1427</v>
      </c>
    </row>
    <row r="1393" spans="1:19">
      <c r="A1393" t="s">
        <v>1408</v>
      </c>
      <c r="B1393" t="s">
        <v>553</v>
      </c>
      <c r="C1393" t="s">
        <v>1428</v>
      </c>
      <c r="D1393" t="str">
        <f>MID(Tabla3[[#This Row],[NUMERO DE SERIE]],10,8)</f>
        <v>E1429619</v>
      </c>
      <c r="E1393" t="s">
        <v>164</v>
      </c>
      <c r="F1393">
        <v>2014</v>
      </c>
      <c r="G1393" t="s">
        <v>13</v>
      </c>
      <c r="H1393" s="1" t="s">
        <v>9</v>
      </c>
      <c r="I1393" s="14">
        <v>43733</v>
      </c>
      <c r="J1393" s="1" t="s">
        <v>1408</v>
      </c>
      <c r="K1393" s="13">
        <v>2023</v>
      </c>
      <c r="L1393" s="1" t="s">
        <v>72</v>
      </c>
      <c r="M1393" s="15">
        <v>45014</v>
      </c>
      <c r="N1393" t="s">
        <v>10</v>
      </c>
      <c r="Q1393" t="s">
        <v>11</v>
      </c>
      <c r="R1393" t="s">
        <v>40</v>
      </c>
      <c r="S1393" t="s">
        <v>1429</v>
      </c>
    </row>
    <row r="1394" spans="1:19">
      <c r="A1394" t="s">
        <v>1408</v>
      </c>
      <c r="B1394" t="s">
        <v>553</v>
      </c>
      <c r="C1394" t="s">
        <v>1430</v>
      </c>
      <c r="D1394" t="str">
        <f>MID(Tabla3[[#This Row],[NUMERO DE SERIE]],10,8)</f>
        <v>E1432989</v>
      </c>
      <c r="E1394" t="s">
        <v>164</v>
      </c>
      <c r="F1394">
        <v>2014</v>
      </c>
      <c r="G1394" t="s">
        <v>13</v>
      </c>
      <c r="H1394" s="1" t="s">
        <v>9</v>
      </c>
      <c r="I1394" s="13" t="s">
        <v>98</v>
      </c>
      <c r="J1394" s="1" t="s">
        <v>1408</v>
      </c>
      <c r="K1394" s="13">
        <v>2023</v>
      </c>
      <c r="L1394" s="1" t="s">
        <v>74</v>
      </c>
      <c r="M1394" s="15">
        <v>44984</v>
      </c>
      <c r="Q1394" t="s">
        <v>11</v>
      </c>
      <c r="R1394" t="s">
        <v>40</v>
      </c>
      <c r="S1394" t="s">
        <v>142</v>
      </c>
    </row>
    <row r="1395" spans="1:19">
      <c r="A1395" t="s">
        <v>1408</v>
      </c>
      <c r="B1395" t="s">
        <v>553</v>
      </c>
      <c r="C1395" t="s">
        <v>1431</v>
      </c>
      <c r="D1395" t="str">
        <f>MID(Tabla3[[#This Row],[NUMERO DE SERIE]],10,8)</f>
        <v>D1427134</v>
      </c>
      <c r="E1395" t="s">
        <v>164</v>
      </c>
      <c r="F1395">
        <v>2013</v>
      </c>
      <c r="G1395" t="s">
        <v>13</v>
      </c>
      <c r="H1395" s="1" t="s">
        <v>34</v>
      </c>
      <c r="J1395" s="1" t="s">
        <v>1408</v>
      </c>
      <c r="K1395" s="13">
        <v>2023</v>
      </c>
    </row>
    <row r="1396" spans="1:19">
      <c r="A1396" t="s">
        <v>1408</v>
      </c>
      <c r="B1396" t="s">
        <v>553</v>
      </c>
      <c r="C1396" t="s">
        <v>1432</v>
      </c>
      <c r="D1396" t="str">
        <f>MID(Tabla3[[#This Row],[NUMERO DE SERIE]],10,8)</f>
        <v>CL016849</v>
      </c>
      <c r="E1396" t="s">
        <v>164</v>
      </c>
      <c r="F1396">
        <v>2012</v>
      </c>
      <c r="G1396" t="s">
        <v>13</v>
      </c>
      <c r="H1396" s="1" t="s">
        <v>34</v>
      </c>
      <c r="J1396" s="1" t="s">
        <v>1408</v>
      </c>
      <c r="K1396" s="13">
        <v>2023</v>
      </c>
    </row>
    <row r="1397" spans="1:19" ht="29.1">
      <c r="A1397" t="s">
        <v>1408</v>
      </c>
      <c r="B1397" t="s">
        <v>553</v>
      </c>
      <c r="C1397" t="s">
        <v>1433</v>
      </c>
      <c r="D1397" t="str">
        <f>MID(Tabla3[[#This Row],[NUMERO DE SERIE]],10,8)</f>
        <v>CL012566</v>
      </c>
      <c r="E1397" t="s">
        <v>164</v>
      </c>
      <c r="F1397">
        <v>2012</v>
      </c>
      <c r="G1397" t="s">
        <v>13</v>
      </c>
      <c r="H1397" s="1" t="s">
        <v>22</v>
      </c>
      <c r="J1397" s="1" t="s">
        <v>1408</v>
      </c>
      <c r="K1397" s="13">
        <v>2023</v>
      </c>
    </row>
    <row r="1398" spans="1:19">
      <c r="A1398" t="s">
        <v>1408</v>
      </c>
      <c r="B1398" t="s">
        <v>553</v>
      </c>
      <c r="C1398" t="s">
        <v>1434</v>
      </c>
      <c r="D1398" t="str">
        <f>MID(Tabla3[[#This Row],[NUMERO DE SERIE]],10,8)</f>
        <v>CL044296</v>
      </c>
      <c r="E1398" t="s">
        <v>164</v>
      </c>
      <c r="F1398">
        <v>2012</v>
      </c>
      <c r="G1398" t="s">
        <v>9</v>
      </c>
      <c r="H1398" s="1" t="s">
        <v>5</v>
      </c>
      <c r="J1398" s="1" t="s">
        <v>1408</v>
      </c>
      <c r="K1398" s="13">
        <v>2023</v>
      </c>
    </row>
    <row r="1399" spans="1:19">
      <c r="A1399" t="s">
        <v>1408</v>
      </c>
      <c r="B1399" t="s">
        <v>553</v>
      </c>
      <c r="C1399" t="s">
        <v>1435</v>
      </c>
      <c r="D1399" t="str">
        <f>MID(Tabla3[[#This Row],[NUMERO DE SERIE]],10,8)</f>
        <v>CL026872</v>
      </c>
      <c r="E1399" t="s">
        <v>164</v>
      </c>
      <c r="F1399">
        <v>2012</v>
      </c>
      <c r="G1399" t="s">
        <v>13</v>
      </c>
      <c r="H1399" s="1" t="s">
        <v>9</v>
      </c>
      <c r="I1399" s="13" t="s">
        <v>98</v>
      </c>
      <c r="J1399" s="1" t="s">
        <v>1408</v>
      </c>
      <c r="K1399" s="13">
        <v>2023</v>
      </c>
      <c r="L1399" s="1" t="s">
        <v>73</v>
      </c>
      <c r="M1399" s="15">
        <v>44985</v>
      </c>
      <c r="N1399" t="s">
        <v>1436</v>
      </c>
      <c r="Q1399" t="s">
        <v>20</v>
      </c>
      <c r="R1399" t="s">
        <v>46</v>
      </c>
      <c r="S1399" t="s">
        <v>1437</v>
      </c>
    </row>
    <row r="1400" spans="1:19">
      <c r="A1400" t="s">
        <v>1408</v>
      </c>
      <c r="B1400" t="s">
        <v>553</v>
      </c>
      <c r="C1400" t="s">
        <v>1438</v>
      </c>
      <c r="D1400" t="str">
        <f>MID(Tabla3[[#This Row],[NUMERO DE SERIE]],10,8)</f>
        <v>CL043523</v>
      </c>
      <c r="E1400" t="s">
        <v>164</v>
      </c>
      <c r="F1400">
        <v>2012</v>
      </c>
      <c r="G1400" t="s">
        <v>13</v>
      </c>
      <c r="H1400" s="1" t="s">
        <v>9</v>
      </c>
      <c r="I1400" s="13" t="s">
        <v>98</v>
      </c>
      <c r="J1400" s="1" t="s">
        <v>1408</v>
      </c>
      <c r="K1400" s="13">
        <v>2023</v>
      </c>
      <c r="L1400" s="1" t="s">
        <v>75</v>
      </c>
      <c r="M1400" s="59">
        <v>44984</v>
      </c>
      <c r="Q1400" t="s">
        <v>15</v>
      </c>
      <c r="R1400" t="s">
        <v>39</v>
      </c>
      <c r="S1400" t="s">
        <v>1155</v>
      </c>
    </row>
    <row r="1401" spans="1:19">
      <c r="A1401" t="s">
        <v>1408</v>
      </c>
      <c r="B1401" t="s">
        <v>553</v>
      </c>
      <c r="C1401" t="s">
        <v>1439</v>
      </c>
      <c r="D1401" t="str">
        <f>MID(Tabla3[[#This Row],[NUMERO DE SERIE]],10,8)</f>
        <v>CL023383</v>
      </c>
      <c r="E1401" t="s">
        <v>164</v>
      </c>
      <c r="F1401">
        <v>2012</v>
      </c>
      <c r="G1401" t="s">
        <v>13</v>
      </c>
      <c r="H1401" s="1" t="s">
        <v>9</v>
      </c>
      <c r="I1401" s="13" t="s">
        <v>98</v>
      </c>
      <c r="J1401" s="1" t="s">
        <v>1408</v>
      </c>
      <c r="K1401" s="13">
        <v>2023</v>
      </c>
      <c r="L1401" s="1" t="s">
        <v>72</v>
      </c>
      <c r="M1401" s="15">
        <v>45015</v>
      </c>
      <c r="N1401" t="s">
        <v>10</v>
      </c>
      <c r="Q1401" t="s">
        <v>11</v>
      </c>
      <c r="R1401" t="s">
        <v>40</v>
      </c>
      <c r="S1401" t="s">
        <v>1440</v>
      </c>
    </row>
    <row r="1402" spans="1:19">
      <c r="A1402" t="s">
        <v>1408</v>
      </c>
      <c r="B1402" t="s">
        <v>553</v>
      </c>
      <c r="C1402" t="s">
        <v>1441</v>
      </c>
      <c r="D1402" t="str">
        <f>MID(Tabla3[[#This Row],[NUMERO DE SERIE]],10,8)</f>
        <v>CL041957</v>
      </c>
      <c r="E1402" t="s">
        <v>164</v>
      </c>
      <c r="F1402">
        <v>2012</v>
      </c>
      <c r="G1402" t="s">
        <v>13</v>
      </c>
      <c r="H1402" s="1" t="s">
        <v>9</v>
      </c>
      <c r="I1402" s="13" t="s">
        <v>98</v>
      </c>
      <c r="J1402" s="1" t="s">
        <v>1408</v>
      </c>
      <c r="K1402" s="13">
        <v>2023</v>
      </c>
      <c r="L1402" s="1" t="s">
        <v>74</v>
      </c>
      <c r="M1402" s="15">
        <v>44984</v>
      </c>
      <c r="Q1402" t="s">
        <v>20</v>
      </c>
      <c r="R1402" t="s">
        <v>41</v>
      </c>
      <c r="S1402" t="s">
        <v>177</v>
      </c>
    </row>
    <row r="1403" spans="1:19">
      <c r="A1403" t="s">
        <v>1408</v>
      </c>
      <c r="B1403" t="s">
        <v>553</v>
      </c>
      <c r="C1403" t="s">
        <v>1442</v>
      </c>
      <c r="D1403" t="str">
        <f>MID(Tabla3[[#This Row],[NUMERO DE SERIE]],10,8)</f>
        <v>C1423573</v>
      </c>
      <c r="E1403" t="s">
        <v>164</v>
      </c>
      <c r="F1403">
        <v>2012</v>
      </c>
      <c r="G1403" t="s">
        <v>13</v>
      </c>
      <c r="H1403" s="1" t="s">
        <v>9</v>
      </c>
      <c r="I1403" s="13" t="s">
        <v>98</v>
      </c>
      <c r="J1403" s="1" t="s">
        <v>1408</v>
      </c>
      <c r="K1403" s="13">
        <v>2023</v>
      </c>
      <c r="L1403" s="1" t="s">
        <v>73</v>
      </c>
      <c r="M1403" s="15">
        <v>44985</v>
      </c>
      <c r="N1403" t="s">
        <v>1436</v>
      </c>
      <c r="Q1403" t="s">
        <v>20</v>
      </c>
      <c r="R1403" t="s">
        <v>46</v>
      </c>
      <c r="S1403" t="s">
        <v>1443</v>
      </c>
    </row>
    <row r="1404" spans="1:19">
      <c r="A1404" t="s">
        <v>1408</v>
      </c>
      <c r="B1404" t="s">
        <v>553</v>
      </c>
      <c r="C1404" t="s">
        <v>1444</v>
      </c>
      <c r="D1404" t="str">
        <f>MID(Tabla3[[#This Row],[NUMERO DE SERIE]],10,8)</f>
        <v>CL040971</v>
      </c>
      <c r="E1404" t="s">
        <v>164</v>
      </c>
      <c r="F1404">
        <v>2012</v>
      </c>
      <c r="G1404" t="s">
        <v>13</v>
      </c>
      <c r="H1404" s="1" t="s">
        <v>9</v>
      </c>
      <c r="I1404" s="13" t="s">
        <v>98</v>
      </c>
      <c r="J1404" s="1" t="s">
        <v>1408</v>
      </c>
      <c r="K1404" s="13">
        <v>2023</v>
      </c>
      <c r="L1404" s="1" t="s">
        <v>75</v>
      </c>
      <c r="M1404" s="59">
        <v>44984</v>
      </c>
      <c r="Q1404" t="s">
        <v>11</v>
      </c>
      <c r="R1404" t="s">
        <v>40</v>
      </c>
      <c r="S1404" t="s">
        <v>1417</v>
      </c>
    </row>
    <row r="1405" spans="1:19">
      <c r="A1405" t="s">
        <v>1408</v>
      </c>
      <c r="B1405" t="s">
        <v>553</v>
      </c>
      <c r="C1405" t="s">
        <v>1445</v>
      </c>
      <c r="D1405" t="str">
        <f>MID(Tabla3[[#This Row],[NUMERO DE SERIE]],10,8)</f>
        <v>BL007565</v>
      </c>
      <c r="E1405" t="s">
        <v>164</v>
      </c>
      <c r="F1405">
        <v>2011</v>
      </c>
      <c r="G1405" t="s">
        <v>13</v>
      </c>
      <c r="H1405" s="1" t="s">
        <v>34</v>
      </c>
      <c r="J1405" s="1" t="s">
        <v>1408</v>
      </c>
      <c r="K1405" s="13">
        <v>2023</v>
      </c>
    </row>
    <row r="1406" spans="1:19">
      <c r="A1406" t="s">
        <v>1408</v>
      </c>
      <c r="B1406" t="s">
        <v>553</v>
      </c>
      <c r="C1406" t="s">
        <v>1446</v>
      </c>
      <c r="D1406" t="str">
        <f>MID(Tabla3[[#This Row],[NUMERO DE SERIE]],10,8)</f>
        <v>BL003355</v>
      </c>
      <c r="E1406" t="s">
        <v>164</v>
      </c>
      <c r="F1406">
        <v>2011</v>
      </c>
      <c r="G1406" t="s">
        <v>13</v>
      </c>
      <c r="H1406" s="1" t="s">
        <v>34</v>
      </c>
      <c r="J1406" s="1" t="s">
        <v>1408</v>
      </c>
      <c r="K1406" s="13">
        <v>2023</v>
      </c>
    </row>
    <row r="1407" spans="1:19">
      <c r="A1407" t="s">
        <v>1408</v>
      </c>
      <c r="B1407" t="s">
        <v>553</v>
      </c>
      <c r="C1407" t="s">
        <v>1447</v>
      </c>
      <c r="D1407" t="str">
        <f>MID(Tabla3[[#This Row],[NUMERO DE SERIE]],10,8)</f>
        <v>BL008694</v>
      </c>
      <c r="E1407" t="s">
        <v>164</v>
      </c>
      <c r="F1407">
        <v>2011</v>
      </c>
      <c r="G1407" t="s">
        <v>13</v>
      </c>
      <c r="H1407" s="1" t="s">
        <v>34</v>
      </c>
      <c r="J1407" s="1" t="s">
        <v>1408</v>
      </c>
      <c r="K1407" s="13">
        <v>2023</v>
      </c>
    </row>
    <row r="1408" spans="1:19">
      <c r="A1408" t="s">
        <v>1408</v>
      </c>
      <c r="B1408" t="s">
        <v>553</v>
      </c>
      <c r="C1408" t="s">
        <v>1448</v>
      </c>
      <c r="D1408" t="str">
        <f>MID(Tabla3[[#This Row],[NUMERO DE SERIE]],10,8)</f>
        <v>BL008723</v>
      </c>
      <c r="E1408" t="s">
        <v>164</v>
      </c>
      <c r="F1408">
        <v>2011</v>
      </c>
      <c r="G1408" t="s">
        <v>13</v>
      </c>
      <c r="H1408" s="1" t="s">
        <v>34</v>
      </c>
      <c r="J1408" s="1" t="s">
        <v>1408</v>
      </c>
      <c r="K1408" s="13">
        <v>2023</v>
      </c>
    </row>
    <row r="1409" spans="1:19" ht="29.1">
      <c r="A1409" t="s">
        <v>1408</v>
      </c>
      <c r="B1409" t="s">
        <v>553</v>
      </c>
      <c r="C1409" t="s">
        <v>1449</v>
      </c>
      <c r="D1409" t="str">
        <f>MID(Tabla3[[#This Row],[NUMERO DE SERIE]],10,8)</f>
        <v>BL008472</v>
      </c>
      <c r="E1409" t="s">
        <v>164</v>
      </c>
      <c r="F1409">
        <v>2011</v>
      </c>
      <c r="G1409" t="s">
        <v>13</v>
      </c>
      <c r="H1409" s="1" t="s">
        <v>27</v>
      </c>
      <c r="J1409" s="1" t="s">
        <v>1408</v>
      </c>
      <c r="K1409" s="13">
        <v>2023</v>
      </c>
    </row>
    <row r="1410" spans="1:19">
      <c r="A1410" t="s">
        <v>1408</v>
      </c>
      <c r="B1410" t="s">
        <v>553</v>
      </c>
      <c r="C1410" t="s">
        <v>1450</v>
      </c>
      <c r="D1410" t="str">
        <f>MID(Tabla3[[#This Row],[NUMERO DE SERIE]],10,8)</f>
        <v>B1399459</v>
      </c>
      <c r="E1410" t="s">
        <v>164</v>
      </c>
      <c r="F1410">
        <v>2011</v>
      </c>
      <c r="G1410" t="s">
        <v>13</v>
      </c>
      <c r="H1410" s="1" t="s">
        <v>17</v>
      </c>
      <c r="I1410" s="13" t="s">
        <v>98</v>
      </c>
      <c r="J1410" s="1" t="s">
        <v>1408</v>
      </c>
      <c r="K1410" s="13">
        <v>2023</v>
      </c>
      <c r="L1410" s="1" t="s">
        <v>74</v>
      </c>
      <c r="M1410" s="15">
        <v>44984</v>
      </c>
      <c r="Q1410" t="s">
        <v>15</v>
      </c>
      <c r="R1410" t="s">
        <v>60</v>
      </c>
      <c r="S1410" t="s">
        <v>715</v>
      </c>
    </row>
    <row r="1411" spans="1:19">
      <c r="A1411" t="s">
        <v>1408</v>
      </c>
      <c r="B1411" t="s">
        <v>553</v>
      </c>
      <c r="C1411" t="s">
        <v>1451</v>
      </c>
      <c r="D1411" t="str">
        <f>MID(Tabla3[[#This Row],[NUMERO DE SERIE]],10,8)</f>
        <v>B4083762</v>
      </c>
      <c r="E1411" t="s">
        <v>164</v>
      </c>
      <c r="F1411">
        <v>2011</v>
      </c>
      <c r="G1411" t="s">
        <v>13</v>
      </c>
      <c r="H1411" s="1" t="s">
        <v>34</v>
      </c>
      <c r="J1411" s="1" t="s">
        <v>1408</v>
      </c>
      <c r="K1411" s="13">
        <v>2023</v>
      </c>
    </row>
    <row r="1412" spans="1:19">
      <c r="A1412" t="s">
        <v>1408</v>
      </c>
      <c r="B1412" t="s">
        <v>553</v>
      </c>
      <c r="C1412" t="s">
        <v>1452</v>
      </c>
      <c r="D1412" t="str">
        <f>MID(Tabla3[[#This Row],[NUMERO DE SERIE]],10,8)</f>
        <v>BL008880</v>
      </c>
      <c r="E1412" t="s">
        <v>164</v>
      </c>
      <c r="F1412">
        <v>2011</v>
      </c>
      <c r="G1412" t="s">
        <v>13</v>
      </c>
      <c r="H1412" s="1" t="s">
        <v>9</v>
      </c>
      <c r="I1412" s="13" t="s">
        <v>98</v>
      </c>
      <c r="J1412" s="1" t="s">
        <v>1408</v>
      </c>
      <c r="K1412" s="13">
        <v>2023</v>
      </c>
      <c r="L1412" s="1" t="s">
        <v>75</v>
      </c>
      <c r="M1412" s="59">
        <v>44984</v>
      </c>
      <c r="Q1412" t="s">
        <v>20</v>
      </c>
      <c r="R1412" t="s">
        <v>16</v>
      </c>
      <c r="S1412" t="s">
        <v>1427</v>
      </c>
    </row>
    <row r="1413" spans="1:19">
      <c r="A1413" t="s">
        <v>1408</v>
      </c>
      <c r="B1413" t="s">
        <v>553</v>
      </c>
      <c r="C1413" t="s">
        <v>1453</v>
      </c>
      <c r="D1413" t="str">
        <f>MID(Tabla3[[#This Row],[NUMERO DE SERIE]],10,8)</f>
        <v>B1404136</v>
      </c>
      <c r="E1413" t="s">
        <v>164</v>
      </c>
      <c r="F1413">
        <v>2011</v>
      </c>
      <c r="G1413" t="s">
        <v>13</v>
      </c>
      <c r="H1413" s="1" t="s">
        <v>34</v>
      </c>
      <c r="J1413" s="1" t="s">
        <v>1408</v>
      </c>
      <c r="K1413" s="13">
        <v>2023</v>
      </c>
    </row>
    <row r="1414" spans="1:19">
      <c r="A1414" t="s">
        <v>1408</v>
      </c>
      <c r="B1414" t="s">
        <v>553</v>
      </c>
      <c r="C1414" t="s">
        <v>1454</v>
      </c>
      <c r="D1414" t="str">
        <f>MID(Tabla3[[#This Row],[NUMERO DE SERIE]],10,8)</f>
        <v>B5331332</v>
      </c>
      <c r="E1414" t="s">
        <v>156</v>
      </c>
      <c r="F1414">
        <v>2011</v>
      </c>
      <c r="G1414" t="s">
        <v>13</v>
      </c>
      <c r="H1414" s="1" t="s">
        <v>9</v>
      </c>
      <c r="I1414" s="13" t="s">
        <v>98</v>
      </c>
      <c r="J1414" s="1" t="s">
        <v>1408</v>
      </c>
      <c r="K1414" s="13">
        <v>2023</v>
      </c>
      <c r="L1414" s="1" t="s">
        <v>74</v>
      </c>
      <c r="M1414" s="15">
        <v>44984</v>
      </c>
      <c r="Q1414" t="s">
        <v>15</v>
      </c>
      <c r="R1414" t="s">
        <v>60</v>
      </c>
      <c r="S1414" t="s">
        <v>1455</v>
      </c>
    </row>
    <row r="1415" spans="1:19">
      <c r="A1415" t="s">
        <v>1408</v>
      </c>
      <c r="B1415" t="s">
        <v>553</v>
      </c>
      <c r="C1415" s="45" t="s">
        <v>166</v>
      </c>
      <c r="D1415" t="str">
        <f>MID(Tabla3[[#This Row],[NUMERO DE SERIE]],10,8)</f>
        <v>A1354785</v>
      </c>
      <c r="E1415" s="45" t="s">
        <v>164</v>
      </c>
      <c r="F1415">
        <v>2010</v>
      </c>
      <c r="G1415" t="s">
        <v>13</v>
      </c>
      <c r="H1415" s="1" t="s">
        <v>34</v>
      </c>
      <c r="J1415" s="1" t="s">
        <v>1408</v>
      </c>
      <c r="K1415" s="13">
        <v>2023</v>
      </c>
    </row>
    <row r="1416" spans="1:19">
      <c r="A1416" t="s">
        <v>1408</v>
      </c>
      <c r="B1416" t="s">
        <v>553</v>
      </c>
      <c r="C1416" s="45" t="s">
        <v>1456</v>
      </c>
      <c r="D1416" t="str">
        <f>MID(Tabla3[[#This Row],[NUMERO DE SERIE]],10,8)</f>
        <v>A4071162</v>
      </c>
      <c r="E1416" s="45" t="s">
        <v>164</v>
      </c>
      <c r="F1416">
        <v>2010</v>
      </c>
      <c r="G1416" t="s">
        <v>13</v>
      </c>
      <c r="H1416" s="1" t="s">
        <v>9</v>
      </c>
      <c r="I1416" s="13" t="s">
        <v>98</v>
      </c>
      <c r="J1416" s="1" t="s">
        <v>1408</v>
      </c>
      <c r="K1416" s="13">
        <v>2023</v>
      </c>
      <c r="L1416" s="1" t="s">
        <v>75</v>
      </c>
      <c r="M1416" s="59">
        <v>44984</v>
      </c>
      <c r="Q1416" t="s">
        <v>11</v>
      </c>
      <c r="R1416" t="s">
        <v>40</v>
      </c>
      <c r="S1416" t="s">
        <v>1417</v>
      </c>
    </row>
    <row r="1417" spans="1:19">
      <c r="A1417" t="s">
        <v>1408</v>
      </c>
      <c r="B1417" t="s">
        <v>553</v>
      </c>
      <c r="C1417" s="45" t="s">
        <v>170</v>
      </c>
      <c r="D1417" t="str">
        <f>MID(Tabla3[[#This Row],[NUMERO DE SERIE]],10,8)</f>
        <v>A1375648</v>
      </c>
      <c r="E1417" s="45" t="s">
        <v>164</v>
      </c>
      <c r="F1417">
        <v>2010</v>
      </c>
      <c r="G1417" t="s">
        <v>13</v>
      </c>
      <c r="H1417" s="1" t="s">
        <v>34</v>
      </c>
      <c r="J1417" s="1" t="s">
        <v>1408</v>
      </c>
      <c r="K1417" s="13">
        <v>2023</v>
      </c>
    </row>
    <row r="1418" spans="1:19">
      <c r="A1418" t="s">
        <v>1408</v>
      </c>
      <c r="B1418" t="s">
        <v>553</v>
      </c>
      <c r="C1418" s="45" t="s">
        <v>713</v>
      </c>
      <c r="D1418" t="str">
        <f>MID(Tabla3[[#This Row],[NUMERO DE SERIE]],10,8)</f>
        <v>A5282636</v>
      </c>
      <c r="E1418" s="45" t="s">
        <v>156</v>
      </c>
      <c r="F1418">
        <v>2010</v>
      </c>
      <c r="G1418" t="s">
        <v>13</v>
      </c>
      <c r="H1418" s="1" t="s">
        <v>9</v>
      </c>
      <c r="I1418" s="13" t="s">
        <v>98</v>
      </c>
      <c r="J1418" s="1" t="s">
        <v>1408</v>
      </c>
      <c r="K1418" s="13">
        <v>2023</v>
      </c>
      <c r="L1418" s="1" t="s">
        <v>74</v>
      </c>
      <c r="M1418" s="15">
        <v>44984</v>
      </c>
      <c r="Q1418" t="s">
        <v>20</v>
      </c>
      <c r="R1418" t="s">
        <v>41</v>
      </c>
      <c r="S1418" t="s">
        <v>177</v>
      </c>
    </row>
    <row r="1419" spans="1:19">
      <c r="A1419" t="s">
        <v>1408</v>
      </c>
      <c r="B1419" t="s">
        <v>553</v>
      </c>
      <c r="C1419" s="45" t="s">
        <v>171</v>
      </c>
      <c r="D1419" t="str">
        <f>MID(Tabla3[[#This Row],[NUMERO DE SERIE]],10,8)</f>
        <v>A5289772</v>
      </c>
      <c r="E1419" s="45" t="s">
        <v>156</v>
      </c>
      <c r="F1419">
        <v>2010</v>
      </c>
      <c r="G1419" t="s">
        <v>13</v>
      </c>
      <c r="H1419" s="1" t="s">
        <v>34</v>
      </c>
      <c r="J1419" s="1" t="s">
        <v>1408</v>
      </c>
      <c r="K1419" s="13">
        <v>2023</v>
      </c>
    </row>
    <row r="1420" spans="1:19">
      <c r="A1420" t="s">
        <v>1408</v>
      </c>
      <c r="B1420" t="s">
        <v>553</v>
      </c>
      <c r="C1420" s="45" t="s">
        <v>159</v>
      </c>
      <c r="D1420" t="str">
        <f>MID(Tabla3[[#This Row],[NUMERO DE SERIE]],10,8)</f>
        <v>A5311022</v>
      </c>
      <c r="E1420" s="45" t="s">
        <v>156</v>
      </c>
      <c r="F1420">
        <v>2010</v>
      </c>
      <c r="G1420" t="s">
        <v>13</v>
      </c>
      <c r="H1420" s="1" t="s">
        <v>34</v>
      </c>
      <c r="J1420" s="1" t="s">
        <v>1408</v>
      </c>
      <c r="K1420" s="13">
        <v>2023</v>
      </c>
    </row>
    <row r="1421" spans="1:19">
      <c r="A1421" t="s">
        <v>1408</v>
      </c>
      <c r="B1421" t="s">
        <v>553</v>
      </c>
      <c r="C1421" s="45" t="s">
        <v>161</v>
      </c>
      <c r="D1421" t="str">
        <f>MID(Tabla3[[#This Row],[NUMERO DE SERIE]],10,8)</f>
        <v>A5281405</v>
      </c>
      <c r="E1421" s="45" t="s">
        <v>156</v>
      </c>
      <c r="F1421">
        <v>2010</v>
      </c>
      <c r="G1421" t="s">
        <v>13</v>
      </c>
      <c r="H1421" s="1" t="s">
        <v>34</v>
      </c>
      <c r="J1421" s="1" t="s">
        <v>1408</v>
      </c>
      <c r="K1421" s="13">
        <v>2023</v>
      </c>
    </row>
    <row r="1422" spans="1:19">
      <c r="A1422" t="s">
        <v>1408</v>
      </c>
      <c r="B1422" t="s">
        <v>553</v>
      </c>
      <c r="C1422" s="45" t="s">
        <v>158</v>
      </c>
      <c r="D1422" t="str">
        <f>MID(Tabla3[[#This Row],[NUMERO DE SERIE]],10,8)</f>
        <v>A5307180</v>
      </c>
      <c r="E1422" s="45" t="s">
        <v>156</v>
      </c>
      <c r="F1422">
        <v>2010</v>
      </c>
      <c r="G1422" t="s">
        <v>13</v>
      </c>
      <c r="H1422" s="1" t="s">
        <v>34</v>
      </c>
      <c r="J1422" s="1" t="s">
        <v>1408</v>
      </c>
      <c r="K1422" s="13">
        <v>2023</v>
      </c>
    </row>
    <row r="1423" spans="1:19">
      <c r="A1423" t="s">
        <v>1408</v>
      </c>
      <c r="B1423" t="s">
        <v>553</v>
      </c>
      <c r="C1423" s="45" t="s">
        <v>1457</v>
      </c>
      <c r="D1423" t="str">
        <f>MID(Tabla3[[#This Row],[NUMERO DE SERIE]],10,8)</f>
        <v>A5311363</v>
      </c>
      <c r="E1423" s="45" t="s">
        <v>156</v>
      </c>
      <c r="F1423">
        <v>2010</v>
      </c>
      <c r="G1423" t="s">
        <v>13</v>
      </c>
      <c r="H1423" s="1" t="s">
        <v>34</v>
      </c>
      <c r="J1423" s="1" t="s">
        <v>1408</v>
      </c>
      <c r="K1423" s="13">
        <v>2023</v>
      </c>
    </row>
    <row r="1424" spans="1:19">
      <c r="A1424" t="s">
        <v>1408</v>
      </c>
      <c r="B1424" t="s">
        <v>553</v>
      </c>
      <c r="C1424" s="45" t="s">
        <v>1458</v>
      </c>
      <c r="D1424" t="str">
        <f>MID(Tabla3[[#This Row],[NUMERO DE SERIE]],10,8)</f>
        <v>A5279099</v>
      </c>
      <c r="E1424" s="45" t="s">
        <v>156</v>
      </c>
      <c r="F1424">
        <v>2010</v>
      </c>
      <c r="G1424" t="s">
        <v>13</v>
      </c>
      <c r="H1424" s="1" t="s">
        <v>34</v>
      </c>
      <c r="J1424" s="1" t="s">
        <v>1408</v>
      </c>
      <c r="K1424" s="13">
        <v>2023</v>
      </c>
    </row>
    <row r="1425" spans="1:19">
      <c r="A1425" t="s">
        <v>1408</v>
      </c>
      <c r="B1425" t="s">
        <v>553</v>
      </c>
      <c r="C1425" s="45" t="s">
        <v>163</v>
      </c>
      <c r="D1425" t="str">
        <f>MID(Tabla3[[#This Row],[NUMERO DE SERIE]],10,8)</f>
        <v>A1354988</v>
      </c>
      <c r="E1425" s="45" t="s">
        <v>164</v>
      </c>
      <c r="F1425">
        <v>2010</v>
      </c>
      <c r="G1425" t="s">
        <v>13</v>
      </c>
      <c r="H1425" s="1" t="s">
        <v>34</v>
      </c>
      <c r="J1425" s="1" t="s">
        <v>1408</v>
      </c>
      <c r="K1425" s="13">
        <v>2023</v>
      </c>
    </row>
    <row r="1426" spans="1:19">
      <c r="A1426" t="s">
        <v>1408</v>
      </c>
      <c r="B1426" t="s">
        <v>553</v>
      </c>
      <c r="C1426" s="45" t="s">
        <v>1459</v>
      </c>
      <c r="D1426" t="str">
        <f>MID(Tabla3[[#This Row],[NUMERO DE SERIE]],10,8)</f>
        <v>A1370699</v>
      </c>
      <c r="E1426" s="45" t="s">
        <v>164</v>
      </c>
      <c r="F1426">
        <v>2010</v>
      </c>
      <c r="G1426" t="s">
        <v>13</v>
      </c>
      <c r="H1426" s="1" t="s">
        <v>9</v>
      </c>
      <c r="I1426" s="13" t="s">
        <v>98</v>
      </c>
      <c r="J1426" s="1" t="s">
        <v>1408</v>
      </c>
      <c r="K1426" s="13">
        <v>2023</v>
      </c>
      <c r="L1426" s="1" t="s">
        <v>74</v>
      </c>
      <c r="M1426" s="15">
        <v>44984</v>
      </c>
      <c r="Q1426" t="s">
        <v>20</v>
      </c>
      <c r="R1426" t="s">
        <v>46</v>
      </c>
      <c r="S1426" t="s">
        <v>177</v>
      </c>
    </row>
    <row r="1427" spans="1:19">
      <c r="A1427" t="s">
        <v>1408</v>
      </c>
      <c r="B1427" t="s">
        <v>553</v>
      </c>
      <c r="C1427" s="45" t="s">
        <v>165</v>
      </c>
      <c r="D1427" t="str">
        <f>MID(Tabla3[[#This Row],[NUMERO DE SERIE]],10,8)</f>
        <v>A1354916</v>
      </c>
      <c r="E1427" s="45" t="s">
        <v>164</v>
      </c>
      <c r="F1427">
        <v>2010</v>
      </c>
      <c r="G1427" t="s">
        <v>13</v>
      </c>
      <c r="H1427" s="1" t="s">
        <v>34</v>
      </c>
      <c r="J1427" s="1" t="s">
        <v>1408</v>
      </c>
      <c r="K1427" s="13">
        <v>2023</v>
      </c>
    </row>
    <row r="1428" spans="1:19">
      <c r="A1428" t="s">
        <v>1408</v>
      </c>
      <c r="B1428" t="s">
        <v>553</v>
      </c>
      <c r="C1428" s="45" t="s">
        <v>1460</v>
      </c>
      <c r="D1428" t="str">
        <f>MID(Tabla3[[#This Row],[NUMERO DE SERIE]],10,8)</f>
        <v>A4063051</v>
      </c>
      <c r="E1428" s="45" t="s">
        <v>164</v>
      </c>
      <c r="F1428">
        <v>2010</v>
      </c>
      <c r="G1428" t="s">
        <v>13</v>
      </c>
      <c r="H1428" s="1" t="s">
        <v>9</v>
      </c>
      <c r="I1428" s="13" t="s">
        <v>98</v>
      </c>
      <c r="J1428" s="1" t="s">
        <v>1408</v>
      </c>
      <c r="K1428" s="13">
        <v>2023</v>
      </c>
      <c r="L1428" s="1" t="s">
        <v>75</v>
      </c>
      <c r="M1428" s="59">
        <v>44984</v>
      </c>
      <c r="Q1428" t="s">
        <v>20</v>
      </c>
      <c r="R1428" t="s">
        <v>16</v>
      </c>
      <c r="S1428" t="s">
        <v>1461</v>
      </c>
    </row>
    <row r="1429" spans="1:19" ht="29.1">
      <c r="A1429" t="s">
        <v>1408</v>
      </c>
      <c r="B1429" t="s">
        <v>553</v>
      </c>
      <c r="C1429" s="45" t="s">
        <v>1462</v>
      </c>
      <c r="D1429" t="str">
        <f>MID(Tabla3[[#This Row],[NUMERO DE SERIE]],10,8)</f>
        <v>A1374405</v>
      </c>
      <c r="E1429" s="45" t="s">
        <v>164</v>
      </c>
      <c r="F1429">
        <v>2010</v>
      </c>
      <c r="G1429" t="s">
        <v>13</v>
      </c>
      <c r="H1429" s="1" t="s">
        <v>22</v>
      </c>
      <c r="J1429" s="1" t="s">
        <v>1408</v>
      </c>
      <c r="K1429" s="13">
        <v>2023</v>
      </c>
    </row>
    <row r="1430" spans="1:19">
      <c r="A1430" t="s">
        <v>1408</v>
      </c>
      <c r="B1430" t="s">
        <v>553</v>
      </c>
      <c r="C1430" s="45" t="s">
        <v>1463</v>
      </c>
      <c r="D1430" t="str">
        <f>MID(Tabla3[[#This Row],[NUMERO DE SERIE]],10,8)</f>
        <v>A4078160</v>
      </c>
      <c r="E1430" s="45" t="s">
        <v>164</v>
      </c>
      <c r="F1430">
        <v>2010</v>
      </c>
      <c r="G1430" t="s">
        <v>13</v>
      </c>
      <c r="H1430" s="1" t="s">
        <v>34</v>
      </c>
      <c r="J1430" s="1" t="s">
        <v>1408</v>
      </c>
      <c r="K1430" s="13">
        <v>2023</v>
      </c>
    </row>
    <row r="1431" spans="1:19">
      <c r="A1431" t="s">
        <v>1408</v>
      </c>
      <c r="B1431" t="s">
        <v>553</v>
      </c>
      <c r="C1431" s="45" t="s">
        <v>167</v>
      </c>
      <c r="D1431" t="str">
        <f>MID(Tabla3[[#This Row],[NUMERO DE SERIE]],10,8)</f>
        <v>A1390526</v>
      </c>
      <c r="E1431" s="45" t="s">
        <v>164</v>
      </c>
      <c r="F1431">
        <v>2010</v>
      </c>
      <c r="G1431" t="s">
        <v>13</v>
      </c>
      <c r="H1431" s="1" t="s">
        <v>9</v>
      </c>
      <c r="I1431" s="13" t="s">
        <v>98</v>
      </c>
      <c r="J1431" s="1" t="s">
        <v>1408</v>
      </c>
      <c r="K1431" s="13">
        <v>2023</v>
      </c>
      <c r="L1431" s="1" t="s">
        <v>73</v>
      </c>
      <c r="M1431" s="15">
        <v>44985</v>
      </c>
      <c r="N1431" t="s">
        <v>1436</v>
      </c>
      <c r="Q1431" t="s">
        <v>20</v>
      </c>
      <c r="R1431" t="s">
        <v>16</v>
      </c>
      <c r="S1431" t="s">
        <v>101</v>
      </c>
    </row>
    <row r="1432" spans="1:19">
      <c r="A1432" t="s">
        <v>1408</v>
      </c>
      <c r="B1432" t="s">
        <v>553</v>
      </c>
      <c r="C1432" s="45" t="s">
        <v>1464</v>
      </c>
      <c r="D1432" t="str">
        <f>MID(Tabla3[[#This Row],[NUMERO DE SERIE]],10,8)</f>
        <v>A1395128</v>
      </c>
      <c r="E1432" s="45" t="s">
        <v>164</v>
      </c>
      <c r="F1432">
        <v>2010</v>
      </c>
      <c r="G1432" t="s">
        <v>13</v>
      </c>
      <c r="H1432" s="1" t="s">
        <v>34</v>
      </c>
      <c r="J1432" s="1" t="s">
        <v>1408</v>
      </c>
      <c r="K1432" s="13">
        <v>2023</v>
      </c>
    </row>
    <row r="1433" spans="1:19">
      <c r="A1433" t="s">
        <v>1408</v>
      </c>
      <c r="B1433" t="s">
        <v>553</v>
      </c>
      <c r="C1433" s="45" t="s">
        <v>169</v>
      </c>
      <c r="D1433" t="str">
        <f>MID(Tabla3[[#This Row],[NUMERO DE SERIE]],10,8)</f>
        <v>A4069432</v>
      </c>
      <c r="E1433" s="45" t="s">
        <v>164</v>
      </c>
      <c r="F1433">
        <v>2010</v>
      </c>
      <c r="G1433" t="s">
        <v>13</v>
      </c>
      <c r="H1433" s="1" t="s">
        <v>34</v>
      </c>
      <c r="J1433" s="1" t="s">
        <v>1408</v>
      </c>
      <c r="K1433" s="13">
        <v>2023</v>
      </c>
    </row>
    <row r="1434" spans="1:19">
      <c r="A1434" t="s">
        <v>1408</v>
      </c>
      <c r="B1434" t="s">
        <v>553</v>
      </c>
      <c r="C1434" s="45" t="s">
        <v>1465</v>
      </c>
      <c r="D1434" t="str">
        <f>MID(Tabla3[[#This Row],[NUMERO DE SERIE]],10,8)</f>
        <v>A1368218</v>
      </c>
      <c r="E1434" s="45" t="s">
        <v>164</v>
      </c>
      <c r="F1434">
        <v>2010</v>
      </c>
      <c r="G1434" t="s">
        <v>9</v>
      </c>
      <c r="H1434" s="1" t="s">
        <v>5</v>
      </c>
      <c r="J1434" s="1" t="s">
        <v>1408</v>
      </c>
      <c r="K1434" s="13">
        <v>2023</v>
      </c>
    </row>
    <row r="1435" spans="1:19">
      <c r="A1435" t="s">
        <v>1408</v>
      </c>
      <c r="B1435" t="s">
        <v>553</v>
      </c>
      <c r="C1435" s="45" t="s">
        <v>1466</v>
      </c>
      <c r="D1435" t="str">
        <f>MID(Tabla3[[#This Row],[NUMERO DE SERIE]],10,8)</f>
        <v>A4078129</v>
      </c>
      <c r="E1435" s="45" t="s">
        <v>164</v>
      </c>
      <c r="F1435">
        <v>2010</v>
      </c>
      <c r="G1435" t="s">
        <v>13</v>
      </c>
      <c r="H1435" s="1" t="s">
        <v>9</v>
      </c>
      <c r="I1435" s="13" t="s">
        <v>98</v>
      </c>
      <c r="J1435" s="1" t="s">
        <v>1408</v>
      </c>
      <c r="K1435" s="13">
        <v>2023</v>
      </c>
      <c r="L1435" s="1" t="s">
        <v>73</v>
      </c>
      <c r="M1435" s="15">
        <v>44985</v>
      </c>
      <c r="N1435" t="s">
        <v>14</v>
      </c>
      <c r="Q1435" t="s">
        <v>20</v>
      </c>
      <c r="R1435" t="s">
        <v>52</v>
      </c>
      <c r="S1435" t="s">
        <v>1467</v>
      </c>
    </row>
    <row r="1436" spans="1:19">
      <c r="A1436" t="s">
        <v>1408</v>
      </c>
      <c r="B1436" t="s">
        <v>553</v>
      </c>
      <c r="C1436" t="s">
        <v>1468</v>
      </c>
      <c r="D1436" t="str">
        <f>MID(Tabla3[[#This Row],[NUMERO DE SERIE]],10,8)</f>
        <v>A5283413</v>
      </c>
      <c r="E1436" t="s">
        <v>156</v>
      </c>
      <c r="F1436">
        <v>2010</v>
      </c>
      <c r="G1436" t="s">
        <v>13</v>
      </c>
      <c r="H1436" s="1" t="s">
        <v>9</v>
      </c>
      <c r="I1436" s="13" t="s">
        <v>98</v>
      </c>
      <c r="J1436" s="1" t="s">
        <v>1408</v>
      </c>
      <c r="K1436" s="13">
        <v>2023</v>
      </c>
      <c r="L1436" s="1" t="s">
        <v>75</v>
      </c>
      <c r="M1436" s="59">
        <v>44986</v>
      </c>
      <c r="Q1436" t="s">
        <v>11</v>
      </c>
      <c r="R1436" t="s">
        <v>40</v>
      </c>
      <c r="S1436" t="s">
        <v>1417</v>
      </c>
    </row>
    <row r="1437" spans="1:19" ht="29.1">
      <c r="A1437" t="s">
        <v>1408</v>
      </c>
      <c r="B1437" t="s">
        <v>553</v>
      </c>
      <c r="C1437" t="s">
        <v>160</v>
      </c>
      <c r="D1437" t="str">
        <f>MID(Tabla3[[#This Row],[NUMERO DE SERIE]],10,8)</f>
        <v>A5285528</v>
      </c>
      <c r="E1437" t="s">
        <v>156</v>
      </c>
      <c r="F1437">
        <v>2010</v>
      </c>
      <c r="G1437" t="s">
        <v>13</v>
      </c>
      <c r="H1437" s="1" t="s">
        <v>22</v>
      </c>
      <c r="J1437" s="1" t="s">
        <v>1408</v>
      </c>
      <c r="K1437" s="13">
        <v>2023</v>
      </c>
    </row>
    <row r="1438" spans="1:19" ht="29.1">
      <c r="A1438" t="s">
        <v>1408</v>
      </c>
      <c r="B1438" t="s">
        <v>553</v>
      </c>
      <c r="C1438" t="s">
        <v>1469</v>
      </c>
      <c r="D1438" t="str">
        <f>MID(Tabla3[[#This Row],[NUMERO DE SERIE]],10,8)</f>
        <v>A5318302</v>
      </c>
      <c r="E1438" t="s">
        <v>156</v>
      </c>
      <c r="F1438">
        <v>2010</v>
      </c>
      <c r="G1438" t="s">
        <v>13</v>
      </c>
      <c r="H1438" s="1" t="s">
        <v>22</v>
      </c>
      <c r="J1438" s="1" t="s">
        <v>1408</v>
      </c>
      <c r="K1438" s="13">
        <v>2023</v>
      </c>
    </row>
    <row r="1439" spans="1:19">
      <c r="A1439" t="s">
        <v>1408</v>
      </c>
      <c r="B1439" t="s">
        <v>553</v>
      </c>
      <c r="C1439" t="s">
        <v>162</v>
      </c>
      <c r="D1439" t="str">
        <f>MID(Tabla3[[#This Row],[NUMERO DE SERIE]],10,8)</f>
        <v>A5285524</v>
      </c>
      <c r="E1439" t="s">
        <v>156</v>
      </c>
      <c r="F1439">
        <v>2010</v>
      </c>
      <c r="G1439" t="s">
        <v>13</v>
      </c>
      <c r="H1439" s="1" t="s">
        <v>34</v>
      </c>
      <c r="J1439" s="1" t="s">
        <v>1408</v>
      </c>
      <c r="K1439" s="13">
        <v>2023</v>
      </c>
    </row>
    <row r="1440" spans="1:19">
      <c r="A1440" t="s">
        <v>1408</v>
      </c>
      <c r="B1440" t="s">
        <v>553</v>
      </c>
      <c r="C1440" t="s">
        <v>1470</v>
      </c>
      <c r="D1440" t="str">
        <f>MID(Tabla3[[#This Row],[NUMERO DE SERIE]],10,8)</f>
        <v>A5282771</v>
      </c>
      <c r="E1440" t="s">
        <v>156</v>
      </c>
      <c r="F1440">
        <v>2010</v>
      </c>
      <c r="G1440" t="s">
        <v>13</v>
      </c>
      <c r="H1440" s="1" t="s">
        <v>9</v>
      </c>
      <c r="I1440" s="13" t="s">
        <v>98</v>
      </c>
      <c r="J1440" s="1" t="s">
        <v>1408</v>
      </c>
      <c r="K1440" s="13">
        <v>2023</v>
      </c>
      <c r="L1440" s="1" t="s">
        <v>75</v>
      </c>
      <c r="M1440" s="59">
        <v>44986</v>
      </c>
      <c r="Q1440" t="s">
        <v>11</v>
      </c>
      <c r="R1440" t="s">
        <v>40</v>
      </c>
      <c r="S1440" t="s">
        <v>1417</v>
      </c>
    </row>
    <row r="1441" spans="1:19">
      <c r="A1441" t="s">
        <v>1408</v>
      </c>
      <c r="B1441" t="s">
        <v>553</v>
      </c>
      <c r="C1441" t="s">
        <v>1471</v>
      </c>
      <c r="D1441" t="str">
        <f>MID(Tabla3[[#This Row],[NUMERO DE SERIE]],10,8)</f>
        <v>A5287926</v>
      </c>
      <c r="E1441" t="s">
        <v>156</v>
      </c>
      <c r="F1441">
        <v>2010</v>
      </c>
      <c r="G1441" t="s">
        <v>13</v>
      </c>
      <c r="H1441" s="1" t="s">
        <v>34</v>
      </c>
      <c r="J1441" s="1" t="s">
        <v>1408</v>
      </c>
      <c r="K1441" s="13">
        <v>2023</v>
      </c>
    </row>
    <row r="1442" spans="1:19">
      <c r="A1442" t="s">
        <v>1408</v>
      </c>
      <c r="B1442" t="s">
        <v>553</v>
      </c>
      <c r="C1442" t="s">
        <v>1472</v>
      </c>
      <c r="D1442" t="str">
        <f>MID(Tabla3[[#This Row],[NUMERO DE SERIE]],10,8)</f>
        <v>A5296043</v>
      </c>
      <c r="E1442" t="s">
        <v>156</v>
      </c>
      <c r="F1442">
        <v>2010</v>
      </c>
      <c r="G1442" t="s">
        <v>13</v>
      </c>
      <c r="H1442" s="1" t="s">
        <v>13</v>
      </c>
      <c r="J1442" s="1" t="s">
        <v>1408</v>
      </c>
      <c r="K1442" s="13">
        <v>2023</v>
      </c>
    </row>
    <row r="1443" spans="1:19">
      <c r="A1443" t="s">
        <v>1408</v>
      </c>
      <c r="B1443" t="s">
        <v>553</v>
      </c>
      <c r="C1443" t="s">
        <v>155</v>
      </c>
      <c r="D1443" t="str">
        <f>MID(Tabla3[[#This Row],[NUMERO DE SERIE]],10,8)</f>
        <v>A5317362</v>
      </c>
      <c r="E1443" t="s">
        <v>156</v>
      </c>
      <c r="F1443">
        <v>2010</v>
      </c>
      <c r="G1443" t="s">
        <v>13</v>
      </c>
      <c r="H1443" s="1" t="s">
        <v>34</v>
      </c>
      <c r="J1443" s="1" t="s">
        <v>1408</v>
      </c>
      <c r="K1443" s="13">
        <v>2023</v>
      </c>
    </row>
    <row r="1444" spans="1:19">
      <c r="A1444" t="s">
        <v>1408</v>
      </c>
      <c r="B1444" t="s">
        <v>553</v>
      </c>
      <c r="C1444" t="s">
        <v>1473</v>
      </c>
      <c r="D1444" t="str">
        <f>MID(Tabla3[[#This Row],[NUMERO DE SERIE]],10,8)</f>
        <v>A5282415</v>
      </c>
      <c r="E1444" t="s">
        <v>156</v>
      </c>
      <c r="F1444">
        <v>2010</v>
      </c>
      <c r="G1444" t="s">
        <v>13</v>
      </c>
      <c r="H1444" s="1" t="s">
        <v>34</v>
      </c>
      <c r="J1444" s="1" t="s">
        <v>1408</v>
      </c>
      <c r="K1444" s="13">
        <v>2023</v>
      </c>
    </row>
    <row r="1445" spans="1:19">
      <c r="A1445" t="s">
        <v>1408</v>
      </c>
      <c r="B1445" t="s">
        <v>553</v>
      </c>
      <c r="C1445" t="s">
        <v>1474</v>
      </c>
      <c r="D1445" t="str">
        <f>MID(Tabla3[[#This Row],[NUMERO DE SERIE]],10,8)</f>
        <v>A5296588</v>
      </c>
      <c r="E1445" t="s">
        <v>156</v>
      </c>
      <c r="F1445">
        <v>2010</v>
      </c>
      <c r="G1445" t="s">
        <v>13</v>
      </c>
      <c r="H1445" s="1" t="s">
        <v>17</v>
      </c>
      <c r="J1445" s="1" t="s">
        <v>1408</v>
      </c>
      <c r="K1445" s="13">
        <v>2023</v>
      </c>
      <c r="L1445" s="1" t="s">
        <v>72</v>
      </c>
      <c r="M1445" s="15">
        <v>45015</v>
      </c>
      <c r="N1445" t="s">
        <v>1436</v>
      </c>
      <c r="Q1445" t="s">
        <v>20</v>
      </c>
      <c r="R1445" t="s">
        <v>60</v>
      </c>
      <c r="S1445" t="s">
        <v>1419</v>
      </c>
    </row>
    <row r="1446" spans="1:19">
      <c r="A1446" t="s">
        <v>1408</v>
      </c>
      <c r="B1446" t="s">
        <v>553</v>
      </c>
      <c r="C1446" t="s">
        <v>1475</v>
      </c>
      <c r="D1446" t="str">
        <f>MID(Tabla3[[#This Row],[NUMERO DE SERIE]],10,8)</f>
        <v>A5299526</v>
      </c>
      <c r="E1446" t="s">
        <v>156</v>
      </c>
      <c r="F1446">
        <v>2010</v>
      </c>
      <c r="G1446" t="s">
        <v>13</v>
      </c>
      <c r="H1446" s="1" t="s">
        <v>34</v>
      </c>
      <c r="J1446" s="1" t="s">
        <v>1408</v>
      </c>
      <c r="K1446" s="13">
        <v>2023</v>
      </c>
    </row>
    <row r="1447" spans="1:19">
      <c r="A1447" t="s">
        <v>1408</v>
      </c>
      <c r="B1447" t="s">
        <v>553</v>
      </c>
      <c r="C1447" t="s">
        <v>157</v>
      </c>
      <c r="D1447" t="str">
        <f>MID(Tabla3[[#This Row],[NUMERO DE SERIE]],10,8)</f>
        <v>A5314019</v>
      </c>
      <c r="E1447" t="s">
        <v>156</v>
      </c>
      <c r="F1447">
        <v>2010</v>
      </c>
      <c r="G1447" t="s">
        <v>13</v>
      </c>
      <c r="H1447" s="1" t="s">
        <v>34</v>
      </c>
      <c r="J1447" s="1" t="s">
        <v>1408</v>
      </c>
      <c r="K1447" s="13">
        <v>2023</v>
      </c>
    </row>
    <row r="1448" spans="1:19">
      <c r="A1448" t="s">
        <v>1408</v>
      </c>
      <c r="B1448" t="s">
        <v>553</v>
      </c>
      <c r="C1448" s="45" t="s">
        <v>184</v>
      </c>
      <c r="D1448" t="str">
        <f>MID(Tabla3[[#This Row],[NUMERO DE SERIE]],10,8)</f>
        <v>94058527</v>
      </c>
      <c r="E1448" s="45" t="s">
        <v>164</v>
      </c>
      <c r="F1448" s="45">
        <v>2009</v>
      </c>
      <c r="G1448" t="s">
        <v>13</v>
      </c>
      <c r="H1448" s="1" t="s">
        <v>34</v>
      </c>
      <c r="J1448" s="1" t="s">
        <v>1408</v>
      </c>
      <c r="K1448" s="13">
        <v>2023</v>
      </c>
    </row>
    <row r="1449" spans="1:19">
      <c r="A1449" t="s">
        <v>1408</v>
      </c>
      <c r="B1449" t="s">
        <v>553</v>
      </c>
      <c r="C1449" s="45" t="s">
        <v>995</v>
      </c>
      <c r="D1449" t="str">
        <f>MID(Tabla3[[#This Row],[NUMERO DE SERIE]],10,8)</f>
        <v>91316566</v>
      </c>
      <c r="E1449" s="45" t="s">
        <v>164</v>
      </c>
      <c r="F1449" s="45">
        <v>2009</v>
      </c>
      <c r="G1449" t="s">
        <v>13</v>
      </c>
      <c r="H1449" s="1" t="s">
        <v>34</v>
      </c>
      <c r="J1449" s="1" t="s">
        <v>1408</v>
      </c>
      <c r="K1449" s="13">
        <v>2023</v>
      </c>
    </row>
    <row r="1450" spans="1:19">
      <c r="A1450" t="s">
        <v>1408</v>
      </c>
      <c r="B1450" t="s">
        <v>553</v>
      </c>
      <c r="C1450" s="45" t="s">
        <v>186</v>
      </c>
      <c r="D1450" t="str">
        <f>MID(Tabla3[[#This Row],[NUMERO DE SERIE]],10,8)</f>
        <v>91323597</v>
      </c>
      <c r="E1450" s="45" t="s">
        <v>164</v>
      </c>
      <c r="F1450" s="45">
        <v>2009</v>
      </c>
      <c r="G1450" t="s">
        <v>13</v>
      </c>
      <c r="H1450" s="1" t="s">
        <v>34</v>
      </c>
      <c r="J1450" s="1" t="s">
        <v>1408</v>
      </c>
      <c r="K1450" s="13">
        <v>2023</v>
      </c>
    </row>
    <row r="1451" spans="1:19">
      <c r="A1451" t="s">
        <v>1408</v>
      </c>
      <c r="B1451" t="s">
        <v>553</v>
      </c>
      <c r="C1451" s="45" t="s">
        <v>996</v>
      </c>
      <c r="D1451" t="str">
        <f>MID(Tabla3[[#This Row],[NUMERO DE SERIE]],10,8)</f>
        <v>91298111</v>
      </c>
      <c r="E1451" s="45" t="s">
        <v>164</v>
      </c>
      <c r="F1451" s="45">
        <v>2009</v>
      </c>
      <c r="G1451" t="s">
        <v>13</v>
      </c>
      <c r="H1451" s="1" t="s">
        <v>9</v>
      </c>
      <c r="I1451" s="13" t="s">
        <v>98</v>
      </c>
      <c r="J1451" s="1" t="s">
        <v>1408</v>
      </c>
      <c r="K1451" s="13">
        <v>2023</v>
      </c>
      <c r="L1451" s="1" t="s">
        <v>73</v>
      </c>
      <c r="M1451" s="15">
        <v>44985</v>
      </c>
      <c r="N1451" t="s">
        <v>1436</v>
      </c>
      <c r="Q1451" t="s">
        <v>20</v>
      </c>
      <c r="R1451" t="s">
        <v>16</v>
      </c>
      <c r="S1451" t="s">
        <v>1044</v>
      </c>
    </row>
    <row r="1452" spans="1:19" ht="29.1">
      <c r="A1452" t="s">
        <v>1408</v>
      </c>
      <c r="B1452" t="s">
        <v>553</v>
      </c>
      <c r="C1452" s="45" t="s">
        <v>994</v>
      </c>
      <c r="D1452" t="str">
        <f>MID(Tabla3[[#This Row],[NUMERO DE SERIE]],10,8)</f>
        <v>91327862</v>
      </c>
      <c r="E1452" s="45" t="s">
        <v>164</v>
      </c>
      <c r="F1452" s="45">
        <v>2009</v>
      </c>
      <c r="G1452" t="s">
        <v>13</v>
      </c>
      <c r="H1452" s="1" t="s">
        <v>22</v>
      </c>
      <c r="J1452" s="1" t="s">
        <v>1408</v>
      </c>
      <c r="K1452" s="13">
        <v>2023</v>
      </c>
    </row>
    <row r="1453" spans="1:19">
      <c r="A1453" t="s">
        <v>1408</v>
      </c>
      <c r="B1453" t="s">
        <v>553</v>
      </c>
      <c r="C1453" s="45" t="s">
        <v>997</v>
      </c>
      <c r="D1453" t="str">
        <f>MID(Tabla3[[#This Row],[NUMERO DE SERIE]],10,8)</f>
        <v>91329885</v>
      </c>
      <c r="E1453" s="45" t="s">
        <v>164</v>
      </c>
      <c r="F1453" s="45">
        <v>2009</v>
      </c>
      <c r="G1453" t="s">
        <v>13</v>
      </c>
      <c r="H1453" s="1" t="s">
        <v>9</v>
      </c>
      <c r="I1453" s="13" t="s">
        <v>98</v>
      </c>
      <c r="J1453" s="1" t="s">
        <v>1408</v>
      </c>
      <c r="K1453" s="13">
        <v>2023</v>
      </c>
      <c r="L1453" s="1" t="s">
        <v>72</v>
      </c>
      <c r="M1453" s="15">
        <v>45015</v>
      </c>
      <c r="N1453" t="s">
        <v>18</v>
      </c>
      <c r="Q1453" t="s">
        <v>15</v>
      </c>
      <c r="R1453" t="s">
        <v>39</v>
      </c>
      <c r="S1453" t="s">
        <v>1476</v>
      </c>
    </row>
    <row r="1454" spans="1:19">
      <c r="A1454" t="s">
        <v>1408</v>
      </c>
      <c r="B1454" t="s">
        <v>553</v>
      </c>
      <c r="C1454" s="45" t="s">
        <v>176</v>
      </c>
      <c r="D1454" t="str">
        <f>MID(Tabla3[[#This Row],[NUMERO DE SERIE]],10,8)</f>
        <v>91325773</v>
      </c>
      <c r="E1454" s="45" t="s">
        <v>164</v>
      </c>
      <c r="F1454" s="45">
        <v>2009</v>
      </c>
      <c r="G1454" t="s">
        <v>13</v>
      </c>
      <c r="H1454" s="1" t="s">
        <v>9</v>
      </c>
      <c r="I1454" s="13" t="s">
        <v>98</v>
      </c>
      <c r="J1454" s="1" t="s">
        <v>1408</v>
      </c>
      <c r="K1454" s="13">
        <v>2023</v>
      </c>
      <c r="L1454" s="1" t="s">
        <v>74</v>
      </c>
      <c r="M1454" s="15">
        <v>44984</v>
      </c>
      <c r="Q1454" t="s">
        <v>20</v>
      </c>
      <c r="R1454" t="s">
        <v>41</v>
      </c>
      <c r="S1454" t="s">
        <v>177</v>
      </c>
    </row>
    <row r="1455" spans="1:19">
      <c r="A1455" t="s">
        <v>1408</v>
      </c>
      <c r="B1455" t="s">
        <v>553</v>
      </c>
      <c r="C1455" s="45" t="s">
        <v>179</v>
      </c>
      <c r="D1455" t="str">
        <f>MID(Tabla3[[#This Row],[NUMERO DE SERIE]],10,8)</f>
        <v>91323313</v>
      </c>
      <c r="E1455" s="45" t="s">
        <v>164</v>
      </c>
      <c r="F1455" s="45">
        <v>2009</v>
      </c>
      <c r="G1455" t="s">
        <v>13</v>
      </c>
      <c r="H1455" s="1" t="s">
        <v>34</v>
      </c>
      <c r="J1455" s="1" t="s">
        <v>1408</v>
      </c>
      <c r="K1455" s="13">
        <v>2023</v>
      </c>
    </row>
    <row r="1456" spans="1:19">
      <c r="A1456" t="s">
        <v>1408</v>
      </c>
      <c r="B1456" t="s">
        <v>553</v>
      </c>
      <c r="C1456" s="45" t="s">
        <v>185</v>
      </c>
      <c r="D1456" t="str">
        <f>MID(Tabla3[[#This Row],[NUMERO DE SERIE]],10,8)</f>
        <v>91348485</v>
      </c>
      <c r="E1456" s="45" t="s">
        <v>164</v>
      </c>
      <c r="F1456" s="45">
        <v>2009</v>
      </c>
      <c r="G1456" t="s">
        <v>13</v>
      </c>
      <c r="H1456" s="1" t="s">
        <v>17</v>
      </c>
      <c r="I1456" s="13" t="s">
        <v>98</v>
      </c>
      <c r="J1456" s="1" t="s">
        <v>1408</v>
      </c>
      <c r="K1456" s="13">
        <v>2023</v>
      </c>
      <c r="L1456" s="1" t="s">
        <v>75</v>
      </c>
      <c r="M1456" s="59">
        <v>44986</v>
      </c>
      <c r="Q1456" t="s">
        <v>11</v>
      </c>
      <c r="R1456" t="s">
        <v>63</v>
      </c>
      <c r="S1456" t="s">
        <v>1382</v>
      </c>
    </row>
    <row r="1457" spans="1:19">
      <c r="A1457" t="s">
        <v>1408</v>
      </c>
      <c r="B1457" t="s">
        <v>553</v>
      </c>
      <c r="C1457" s="45" t="s">
        <v>180</v>
      </c>
      <c r="D1457" t="str">
        <f>MID(Tabla3[[#This Row],[NUMERO DE SERIE]],10,8)</f>
        <v>91324754</v>
      </c>
      <c r="E1457" s="45" t="s">
        <v>164</v>
      </c>
      <c r="F1457" s="45">
        <v>2009</v>
      </c>
      <c r="G1457" t="s">
        <v>13</v>
      </c>
      <c r="H1457" s="1" t="s">
        <v>34</v>
      </c>
      <c r="J1457" s="1" t="s">
        <v>1408</v>
      </c>
      <c r="K1457" s="13">
        <v>2023</v>
      </c>
    </row>
    <row r="1458" spans="1:19">
      <c r="A1458" t="s">
        <v>1408</v>
      </c>
      <c r="B1458" t="s">
        <v>553</v>
      </c>
      <c r="C1458" s="45" t="s">
        <v>989</v>
      </c>
      <c r="D1458" t="str">
        <f>MID(Tabla3[[#This Row],[NUMERO DE SERIE]],10,8)</f>
        <v>95251475</v>
      </c>
      <c r="E1458" s="45" t="s">
        <v>156</v>
      </c>
      <c r="F1458" s="45">
        <v>2009</v>
      </c>
      <c r="G1458" t="s">
        <v>13</v>
      </c>
      <c r="H1458" s="1" t="s">
        <v>9</v>
      </c>
      <c r="I1458" s="13" t="s">
        <v>98</v>
      </c>
      <c r="J1458" s="1" t="s">
        <v>1408</v>
      </c>
      <c r="K1458" s="13">
        <v>2023</v>
      </c>
      <c r="L1458" s="1" t="s">
        <v>74</v>
      </c>
      <c r="M1458" s="15">
        <v>44984</v>
      </c>
      <c r="Q1458" t="s">
        <v>15</v>
      </c>
      <c r="R1458" t="s">
        <v>39</v>
      </c>
      <c r="S1458" t="s">
        <v>1477</v>
      </c>
    </row>
    <row r="1459" spans="1:19">
      <c r="A1459" t="s">
        <v>1408</v>
      </c>
      <c r="B1459" t="s">
        <v>553</v>
      </c>
      <c r="C1459" s="45" t="s">
        <v>182</v>
      </c>
      <c r="D1459" t="str">
        <f>MID(Tabla3[[#This Row],[NUMERO DE SERIE]],10,8)</f>
        <v>95248877</v>
      </c>
      <c r="E1459" s="45" t="s">
        <v>156</v>
      </c>
      <c r="F1459" s="45">
        <v>2009</v>
      </c>
      <c r="G1459" t="s">
        <v>13</v>
      </c>
      <c r="H1459" s="1" t="s">
        <v>34</v>
      </c>
      <c r="J1459" s="1" t="s">
        <v>1408</v>
      </c>
      <c r="K1459" s="13">
        <v>2023</v>
      </c>
    </row>
    <row r="1460" spans="1:19">
      <c r="A1460" t="s">
        <v>1408</v>
      </c>
      <c r="B1460" t="s">
        <v>553</v>
      </c>
      <c r="C1460" s="45" t="s">
        <v>183</v>
      </c>
      <c r="D1460" t="str">
        <f>MID(Tabla3[[#This Row],[NUMERO DE SERIE]],10,8)</f>
        <v>95221408</v>
      </c>
      <c r="E1460" s="45" t="s">
        <v>156</v>
      </c>
      <c r="F1460" s="45">
        <v>2009</v>
      </c>
      <c r="G1460" t="s">
        <v>13</v>
      </c>
      <c r="H1460" s="1" t="s">
        <v>34</v>
      </c>
      <c r="J1460" s="1" t="s">
        <v>1408</v>
      </c>
      <c r="K1460" s="13">
        <v>2023</v>
      </c>
    </row>
    <row r="1461" spans="1:19">
      <c r="A1461" t="s">
        <v>1408</v>
      </c>
      <c r="B1461" t="s">
        <v>553</v>
      </c>
      <c r="C1461" s="45" t="s">
        <v>988</v>
      </c>
      <c r="D1461" t="str">
        <f>MID(Tabla3[[#This Row],[NUMERO DE SERIE]],10,8)</f>
        <v>95242517</v>
      </c>
      <c r="E1461" s="45" t="s">
        <v>156</v>
      </c>
      <c r="F1461" s="45">
        <v>2009</v>
      </c>
      <c r="G1461" t="s">
        <v>13</v>
      </c>
      <c r="H1461" s="1" t="s">
        <v>34</v>
      </c>
      <c r="J1461" s="1" t="s">
        <v>1408</v>
      </c>
      <c r="K1461" s="13">
        <v>2023</v>
      </c>
    </row>
    <row r="1462" spans="1:19">
      <c r="A1462" t="s">
        <v>1408</v>
      </c>
      <c r="B1462" t="s">
        <v>553</v>
      </c>
      <c r="C1462" s="45" t="s">
        <v>174</v>
      </c>
      <c r="D1462" t="str">
        <f>MID(Tabla3[[#This Row],[NUMERO DE SERIE]],10,8)</f>
        <v>91303906</v>
      </c>
      <c r="E1462" s="45" t="s">
        <v>164</v>
      </c>
      <c r="F1462" s="45">
        <v>2009</v>
      </c>
      <c r="G1462" t="s">
        <v>13</v>
      </c>
      <c r="H1462" s="1" t="s">
        <v>34</v>
      </c>
      <c r="J1462" s="1" t="s">
        <v>1408</v>
      </c>
      <c r="K1462" s="13">
        <v>2023</v>
      </c>
    </row>
    <row r="1463" spans="1:19">
      <c r="A1463" t="s">
        <v>1408</v>
      </c>
      <c r="B1463" t="s">
        <v>553</v>
      </c>
      <c r="C1463" s="45" t="s">
        <v>175</v>
      </c>
      <c r="D1463" t="str">
        <f>MID(Tabla3[[#This Row],[NUMERO DE SERIE]],10,8)</f>
        <v>91325853</v>
      </c>
      <c r="E1463" s="45" t="s">
        <v>164</v>
      </c>
      <c r="F1463" s="45">
        <v>2009</v>
      </c>
      <c r="G1463" t="s">
        <v>13</v>
      </c>
      <c r="H1463" s="1" t="s">
        <v>34</v>
      </c>
      <c r="J1463" s="1" t="s">
        <v>1408</v>
      </c>
      <c r="K1463" s="13">
        <v>2023</v>
      </c>
    </row>
    <row r="1464" spans="1:19" ht="29.1">
      <c r="A1464" t="s">
        <v>1408</v>
      </c>
      <c r="B1464" t="s">
        <v>553</v>
      </c>
      <c r="C1464" s="45" t="s">
        <v>1478</v>
      </c>
      <c r="D1464" t="str">
        <f>MID(Tabla3[[#This Row],[NUMERO DE SERIE]],10,8)</f>
        <v>94057377</v>
      </c>
      <c r="E1464" s="45" t="s">
        <v>164</v>
      </c>
      <c r="F1464" s="45">
        <v>2009</v>
      </c>
      <c r="G1464" t="s">
        <v>13</v>
      </c>
      <c r="H1464" s="1" t="s">
        <v>22</v>
      </c>
      <c r="J1464" s="1" t="s">
        <v>1408</v>
      </c>
      <c r="K1464" s="13">
        <v>2023</v>
      </c>
    </row>
    <row r="1465" spans="1:19">
      <c r="A1465" t="s">
        <v>1408</v>
      </c>
      <c r="B1465" t="s">
        <v>553</v>
      </c>
      <c r="C1465" s="45" t="s">
        <v>1479</v>
      </c>
      <c r="D1465" t="str">
        <f>MID(Tabla3[[#This Row],[NUMERO DE SERIE]],10,8)</f>
        <v>94057250</v>
      </c>
      <c r="E1465" s="45" t="s">
        <v>164</v>
      </c>
      <c r="F1465" s="45">
        <v>2009</v>
      </c>
      <c r="G1465" t="s">
        <v>13</v>
      </c>
      <c r="H1465" s="1" t="s">
        <v>17</v>
      </c>
      <c r="I1465" s="13" t="s">
        <v>98</v>
      </c>
      <c r="J1465" s="1" t="s">
        <v>1408</v>
      </c>
      <c r="K1465" s="13">
        <v>2023</v>
      </c>
      <c r="L1465" s="1" t="s">
        <v>72</v>
      </c>
      <c r="M1465" s="15">
        <v>45015</v>
      </c>
      <c r="N1465" t="s">
        <v>1436</v>
      </c>
      <c r="Q1465" t="s">
        <v>20</v>
      </c>
      <c r="R1465" t="s">
        <v>60</v>
      </c>
      <c r="S1465" t="s">
        <v>1419</v>
      </c>
    </row>
    <row r="1466" spans="1:19">
      <c r="A1466" t="s">
        <v>1408</v>
      </c>
      <c r="B1466" t="s">
        <v>553</v>
      </c>
      <c r="C1466" s="45" t="s">
        <v>173</v>
      </c>
      <c r="D1466" t="str">
        <f>MID(Tabla3[[#This Row],[NUMERO DE SERIE]],10,8)</f>
        <v>91349435</v>
      </c>
      <c r="E1466" s="45" t="s">
        <v>164</v>
      </c>
      <c r="F1466" s="45">
        <v>2009</v>
      </c>
      <c r="G1466" t="s">
        <v>13</v>
      </c>
      <c r="H1466" s="1" t="s">
        <v>34</v>
      </c>
      <c r="J1466" s="1" t="s">
        <v>1408</v>
      </c>
      <c r="K1466" s="13">
        <v>2023</v>
      </c>
    </row>
    <row r="1467" spans="1:19">
      <c r="A1467" t="s">
        <v>1408</v>
      </c>
      <c r="B1467" t="s">
        <v>553</v>
      </c>
      <c r="C1467" s="45" t="s">
        <v>1480</v>
      </c>
      <c r="D1467" t="str">
        <f>MID(Tabla3[[#This Row],[NUMERO DE SERIE]],10,8)</f>
        <v>91318058</v>
      </c>
      <c r="E1467" s="45" t="s">
        <v>164</v>
      </c>
      <c r="F1467" s="45">
        <v>2009</v>
      </c>
      <c r="G1467" t="s">
        <v>13</v>
      </c>
      <c r="H1467" s="1" t="s">
        <v>9</v>
      </c>
      <c r="I1467" s="13" t="s">
        <v>98</v>
      </c>
      <c r="J1467" s="1" t="s">
        <v>1408</v>
      </c>
      <c r="K1467" s="13">
        <v>2023</v>
      </c>
      <c r="L1467" s="1" t="s">
        <v>73</v>
      </c>
      <c r="M1467" s="15">
        <v>44985</v>
      </c>
      <c r="Q1467" t="s">
        <v>25</v>
      </c>
      <c r="R1467" t="s">
        <v>62</v>
      </c>
      <c r="S1467" t="s">
        <v>1481</v>
      </c>
    </row>
    <row r="1468" spans="1:19" ht="29.1">
      <c r="A1468" t="s">
        <v>1408</v>
      </c>
      <c r="B1468" t="s">
        <v>553</v>
      </c>
      <c r="C1468" s="45" t="s">
        <v>985</v>
      </c>
      <c r="D1468" t="str">
        <f>MID(Tabla3[[#This Row],[NUMERO DE SERIE]],10,8)</f>
        <v>94062401</v>
      </c>
      <c r="E1468" s="45" t="s">
        <v>164</v>
      </c>
      <c r="F1468" s="45">
        <v>2009</v>
      </c>
      <c r="G1468" t="s">
        <v>13</v>
      </c>
      <c r="H1468" s="1" t="s">
        <v>22</v>
      </c>
      <c r="J1468" s="1" t="s">
        <v>1408</v>
      </c>
      <c r="K1468" s="13">
        <v>2023</v>
      </c>
    </row>
    <row r="1469" spans="1:19">
      <c r="A1469" t="s">
        <v>1408</v>
      </c>
      <c r="B1469" t="s">
        <v>553</v>
      </c>
      <c r="C1469" s="45" t="s">
        <v>1482</v>
      </c>
      <c r="D1469" t="str">
        <f>MID(Tabla3[[#This Row],[NUMERO DE SERIE]],10,8)</f>
        <v>91324213</v>
      </c>
      <c r="E1469" s="45" t="s">
        <v>164</v>
      </c>
      <c r="F1469" s="45">
        <v>2009</v>
      </c>
      <c r="G1469" t="s">
        <v>13</v>
      </c>
      <c r="H1469" s="1" t="s">
        <v>9</v>
      </c>
      <c r="I1469" s="13" t="s">
        <v>98</v>
      </c>
      <c r="J1469" s="1" t="s">
        <v>1408</v>
      </c>
      <c r="K1469" s="13">
        <v>2023</v>
      </c>
      <c r="L1469" s="1" t="s">
        <v>72</v>
      </c>
      <c r="M1469" s="15">
        <v>45015</v>
      </c>
      <c r="N1469" t="s">
        <v>10</v>
      </c>
      <c r="Q1469" t="s">
        <v>11</v>
      </c>
      <c r="R1469" t="s">
        <v>40</v>
      </c>
      <c r="S1469" t="s">
        <v>717</v>
      </c>
    </row>
    <row r="1470" spans="1:19">
      <c r="A1470" t="s">
        <v>1408</v>
      </c>
      <c r="B1470" t="s">
        <v>553</v>
      </c>
      <c r="C1470" s="45" t="s">
        <v>1483</v>
      </c>
      <c r="D1470" t="str">
        <f>MID(Tabla3[[#This Row],[NUMERO DE SERIE]],10,8)</f>
        <v>94042484</v>
      </c>
      <c r="E1470" s="45" t="s">
        <v>164</v>
      </c>
      <c r="F1470" s="45">
        <v>2009</v>
      </c>
      <c r="G1470" t="s">
        <v>13</v>
      </c>
      <c r="H1470" s="1" t="s">
        <v>17</v>
      </c>
      <c r="I1470" s="13" t="s">
        <v>98</v>
      </c>
      <c r="J1470" s="1" t="s">
        <v>1408</v>
      </c>
      <c r="K1470" s="13">
        <v>2023</v>
      </c>
      <c r="L1470" s="1" t="s">
        <v>74</v>
      </c>
      <c r="M1470" s="15">
        <v>44984</v>
      </c>
      <c r="Q1470" t="s">
        <v>15</v>
      </c>
      <c r="R1470" t="s">
        <v>60</v>
      </c>
      <c r="S1470" t="s">
        <v>715</v>
      </c>
    </row>
    <row r="1471" spans="1:19">
      <c r="A1471" t="s">
        <v>1408</v>
      </c>
      <c r="B1471" t="s">
        <v>553</v>
      </c>
      <c r="C1471" s="45" t="s">
        <v>1484</v>
      </c>
      <c r="D1471" t="str">
        <f>MID(Tabla3[[#This Row],[NUMERO DE SERIE]],10,8)</f>
        <v>91316826</v>
      </c>
      <c r="E1471" s="45" t="s">
        <v>164</v>
      </c>
      <c r="F1471" s="45">
        <v>2009</v>
      </c>
      <c r="G1471" t="s">
        <v>13</v>
      </c>
      <c r="H1471" s="1" t="s">
        <v>17</v>
      </c>
      <c r="I1471" s="13" t="s">
        <v>98</v>
      </c>
      <c r="J1471" s="1" t="s">
        <v>1408</v>
      </c>
      <c r="K1471" s="13">
        <v>2023</v>
      </c>
      <c r="L1471" s="1" t="s">
        <v>73</v>
      </c>
      <c r="M1471" s="15">
        <v>44985</v>
      </c>
      <c r="N1471" t="s">
        <v>18</v>
      </c>
      <c r="Q1471" t="s">
        <v>15</v>
      </c>
      <c r="R1471" t="s">
        <v>52</v>
      </c>
      <c r="S1471" t="s">
        <v>1415</v>
      </c>
    </row>
    <row r="1472" spans="1:19">
      <c r="A1472" t="s">
        <v>1408</v>
      </c>
      <c r="B1472" t="s">
        <v>95</v>
      </c>
      <c r="C1472" t="s">
        <v>1485</v>
      </c>
      <c r="D1472" t="str">
        <f>MID(Tabla3[[#This Row],[NUMERO DE SERIE]],10,8)</f>
        <v>K0184835</v>
      </c>
      <c r="E1472" t="s">
        <v>1289</v>
      </c>
      <c r="F1472">
        <v>2019</v>
      </c>
      <c r="G1472" t="s">
        <v>13</v>
      </c>
      <c r="H1472" s="1" t="s">
        <v>34</v>
      </c>
      <c r="J1472" s="1" t="s">
        <v>1408</v>
      </c>
      <c r="K1472" s="13">
        <v>2023</v>
      </c>
    </row>
    <row r="1473" spans="1:19">
      <c r="A1473" t="s">
        <v>1408</v>
      </c>
      <c r="B1473" t="s">
        <v>95</v>
      </c>
      <c r="C1473" t="s">
        <v>1486</v>
      </c>
      <c r="D1473" t="str">
        <f>MID(Tabla3[[#This Row],[NUMERO DE SERIE]],10,8)</f>
        <v>K0182402</v>
      </c>
      <c r="E1473" t="s">
        <v>1289</v>
      </c>
      <c r="F1473">
        <v>2019</v>
      </c>
      <c r="G1473" t="s">
        <v>13</v>
      </c>
      <c r="H1473" s="1" t="s">
        <v>9</v>
      </c>
      <c r="I1473" s="13" t="s">
        <v>98</v>
      </c>
      <c r="J1473" s="1" t="s">
        <v>1408</v>
      </c>
      <c r="K1473" s="13">
        <v>2023</v>
      </c>
      <c r="L1473" s="1" t="s">
        <v>72</v>
      </c>
      <c r="M1473" s="15">
        <v>45015</v>
      </c>
      <c r="N1473" t="s">
        <v>841</v>
      </c>
      <c r="Q1473" t="s">
        <v>7</v>
      </c>
      <c r="R1473" t="s">
        <v>62</v>
      </c>
      <c r="S1473" t="s">
        <v>1487</v>
      </c>
    </row>
    <row r="1474" spans="1:19">
      <c r="A1474" t="s">
        <v>1408</v>
      </c>
      <c r="B1474" t="s">
        <v>95</v>
      </c>
      <c r="C1474" t="s">
        <v>1488</v>
      </c>
      <c r="D1474" t="str">
        <f>MID(Tabla3[[#This Row],[NUMERO DE SERIE]],10,8)</f>
        <v>K0261777</v>
      </c>
      <c r="E1474" t="s">
        <v>1289</v>
      </c>
      <c r="F1474">
        <v>2019</v>
      </c>
      <c r="G1474" t="s">
        <v>13</v>
      </c>
      <c r="H1474" s="1" t="s">
        <v>9</v>
      </c>
      <c r="I1474" s="14">
        <v>44050</v>
      </c>
      <c r="J1474" s="1" t="s">
        <v>1408</v>
      </c>
      <c r="K1474" s="13">
        <v>2023</v>
      </c>
      <c r="L1474" s="1" t="s">
        <v>74</v>
      </c>
      <c r="M1474" s="15">
        <v>44985</v>
      </c>
      <c r="Q1474" t="s">
        <v>20</v>
      </c>
      <c r="R1474" t="s">
        <v>16</v>
      </c>
      <c r="S1474" t="s">
        <v>177</v>
      </c>
    </row>
    <row r="1475" spans="1:19">
      <c r="A1475" t="s">
        <v>1408</v>
      </c>
      <c r="B1475" t="s">
        <v>95</v>
      </c>
      <c r="C1475" t="s">
        <v>1489</v>
      </c>
      <c r="D1475" t="str">
        <f>MID(Tabla3[[#This Row],[NUMERO DE SERIE]],10,8)</f>
        <v>K0180571</v>
      </c>
      <c r="E1475" t="s">
        <v>1289</v>
      </c>
      <c r="F1475">
        <v>2019</v>
      </c>
      <c r="G1475" t="s">
        <v>13</v>
      </c>
      <c r="H1475" s="1" t="s">
        <v>9</v>
      </c>
      <c r="I1475" s="14">
        <v>43979</v>
      </c>
      <c r="J1475" s="1" t="s">
        <v>1408</v>
      </c>
      <c r="K1475" s="13">
        <v>2023</v>
      </c>
      <c r="L1475" s="1" t="s">
        <v>73</v>
      </c>
      <c r="M1475" s="15">
        <v>44985</v>
      </c>
      <c r="N1475" t="s">
        <v>10</v>
      </c>
      <c r="Q1475" t="s">
        <v>11</v>
      </c>
      <c r="R1475" t="s">
        <v>40</v>
      </c>
      <c r="S1475" t="s">
        <v>677</v>
      </c>
    </row>
    <row r="1476" spans="1:19">
      <c r="A1476" t="s">
        <v>1408</v>
      </c>
      <c r="B1476" t="s">
        <v>95</v>
      </c>
      <c r="C1476" t="s">
        <v>1490</v>
      </c>
      <c r="D1476" t="str">
        <f>MID(Tabla3[[#This Row],[NUMERO DE SERIE]],10,8)</f>
        <v>K0263708</v>
      </c>
      <c r="E1476" t="s">
        <v>1289</v>
      </c>
      <c r="F1476">
        <v>2019</v>
      </c>
      <c r="G1476" t="s">
        <v>13</v>
      </c>
      <c r="H1476" s="1" t="s">
        <v>34</v>
      </c>
      <c r="J1476" s="1" t="s">
        <v>1408</v>
      </c>
      <c r="K1476" s="13">
        <v>2023</v>
      </c>
    </row>
    <row r="1477" spans="1:19">
      <c r="A1477" t="s">
        <v>1408</v>
      </c>
      <c r="B1477" t="s">
        <v>95</v>
      </c>
      <c r="C1477" t="s">
        <v>1491</v>
      </c>
      <c r="D1477" t="str">
        <f>MID(Tabla3[[#This Row],[NUMERO DE SERIE]],10,8)</f>
        <v>K0184079</v>
      </c>
      <c r="E1477" t="s">
        <v>1289</v>
      </c>
      <c r="F1477">
        <v>2019</v>
      </c>
      <c r="G1477" t="s">
        <v>13</v>
      </c>
      <c r="H1477" s="1" t="s">
        <v>9</v>
      </c>
      <c r="I1477" s="14">
        <v>43689</v>
      </c>
      <c r="J1477" s="1" t="s">
        <v>1408</v>
      </c>
      <c r="K1477" s="13">
        <v>2023</v>
      </c>
      <c r="L1477" s="1" t="s">
        <v>72</v>
      </c>
      <c r="M1477" s="15">
        <v>45015</v>
      </c>
      <c r="N1477" t="s">
        <v>18</v>
      </c>
      <c r="Q1477" t="s">
        <v>15</v>
      </c>
      <c r="R1477" t="s">
        <v>46</v>
      </c>
      <c r="S1477" t="s">
        <v>1492</v>
      </c>
    </row>
    <row r="1478" spans="1:19">
      <c r="A1478" t="s">
        <v>1408</v>
      </c>
      <c r="B1478" t="s">
        <v>95</v>
      </c>
      <c r="C1478" t="s">
        <v>1493</v>
      </c>
      <c r="D1478" t="str">
        <f>MID(Tabla3[[#This Row],[NUMERO DE SERIE]],10,8)</f>
        <v>K0181407</v>
      </c>
      <c r="E1478" t="s">
        <v>1289</v>
      </c>
      <c r="F1478">
        <v>2019</v>
      </c>
      <c r="G1478" t="s">
        <v>13</v>
      </c>
      <c r="H1478" s="1" t="s">
        <v>9</v>
      </c>
      <c r="I1478" s="14">
        <v>43581</v>
      </c>
      <c r="J1478" s="1" t="s">
        <v>1408</v>
      </c>
      <c r="K1478" s="13">
        <v>2023</v>
      </c>
      <c r="L1478" s="1" t="s">
        <v>74</v>
      </c>
      <c r="M1478" s="15">
        <v>44985</v>
      </c>
      <c r="Q1478" t="s">
        <v>11</v>
      </c>
      <c r="R1478" t="s">
        <v>40</v>
      </c>
      <c r="S1478" t="s">
        <v>177</v>
      </c>
    </row>
    <row r="1479" spans="1:19">
      <c r="A1479" t="s">
        <v>1408</v>
      </c>
      <c r="B1479" t="s">
        <v>95</v>
      </c>
      <c r="C1479" t="s">
        <v>1494</v>
      </c>
      <c r="D1479" t="str">
        <f>MID(Tabla3[[#This Row],[NUMERO DE SERIE]],10,8)</f>
        <v>K0264724</v>
      </c>
      <c r="E1479" t="s">
        <v>1289</v>
      </c>
      <c r="F1479">
        <v>2019</v>
      </c>
      <c r="G1479" t="s">
        <v>13</v>
      </c>
      <c r="H1479" s="1" t="s">
        <v>9</v>
      </c>
      <c r="I1479" s="13" t="s">
        <v>98</v>
      </c>
      <c r="J1479" s="1" t="s">
        <v>1408</v>
      </c>
      <c r="K1479" s="13">
        <v>2023</v>
      </c>
      <c r="L1479" s="1" t="s">
        <v>73</v>
      </c>
      <c r="M1479" s="15">
        <v>44985</v>
      </c>
      <c r="N1479" t="s">
        <v>1436</v>
      </c>
      <c r="Q1479" t="s">
        <v>20</v>
      </c>
      <c r="R1479" t="s">
        <v>46</v>
      </c>
      <c r="S1479" t="s">
        <v>1495</v>
      </c>
    </row>
    <row r="1480" spans="1:19">
      <c r="A1480" t="s">
        <v>1408</v>
      </c>
      <c r="B1480" t="s">
        <v>95</v>
      </c>
      <c r="C1480" t="s">
        <v>1496</v>
      </c>
      <c r="D1480" t="str">
        <f>MID(Tabla3[[#This Row],[NUMERO DE SERIE]],10,8)</f>
        <v>K0261677</v>
      </c>
      <c r="E1480" t="s">
        <v>1289</v>
      </c>
      <c r="F1480">
        <v>2019</v>
      </c>
      <c r="G1480" t="s">
        <v>13</v>
      </c>
      <c r="H1480" s="1" t="s">
        <v>34</v>
      </c>
      <c r="J1480" s="1" t="s">
        <v>1408</v>
      </c>
      <c r="K1480" s="13">
        <v>2023</v>
      </c>
    </row>
    <row r="1481" spans="1:19">
      <c r="A1481" t="s">
        <v>1408</v>
      </c>
      <c r="B1481" t="s">
        <v>95</v>
      </c>
      <c r="C1481" t="s">
        <v>1497</v>
      </c>
      <c r="D1481" t="str">
        <f>MID(Tabla3[[#This Row],[NUMERO DE SERIE]],10,8)</f>
        <v>K0262006</v>
      </c>
      <c r="E1481" t="s">
        <v>1289</v>
      </c>
      <c r="F1481">
        <v>2019</v>
      </c>
      <c r="G1481" t="s">
        <v>13</v>
      </c>
      <c r="H1481" s="1" t="s">
        <v>9</v>
      </c>
      <c r="I1481" s="14">
        <v>43733</v>
      </c>
      <c r="J1481" s="1" t="s">
        <v>1408</v>
      </c>
      <c r="K1481" s="13">
        <v>2023</v>
      </c>
      <c r="L1481" s="1" t="s">
        <v>72</v>
      </c>
      <c r="M1481" s="15">
        <v>45015</v>
      </c>
      <c r="N1481" t="s">
        <v>10</v>
      </c>
      <c r="Q1481" t="s">
        <v>11</v>
      </c>
      <c r="R1481" t="s">
        <v>40</v>
      </c>
      <c r="S1481" t="s">
        <v>717</v>
      </c>
    </row>
    <row r="1482" spans="1:19" ht="29.1">
      <c r="A1482" t="s">
        <v>1408</v>
      </c>
      <c r="B1482" t="s">
        <v>95</v>
      </c>
      <c r="C1482" s="45" t="s">
        <v>1498</v>
      </c>
      <c r="D1482" t="str">
        <f>MID(Tabla3[[#This Row],[NUMERO DE SERIE]],10,8)</f>
        <v>J0256570</v>
      </c>
      <c r="E1482" s="45" t="s">
        <v>1289</v>
      </c>
      <c r="F1482" s="45">
        <v>2018</v>
      </c>
      <c r="G1482" t="s">
        <v>13</v>
      </c>
      <c r="H1482" s="1" t="s">
        <v>22</v>
      </c>
      <c r="J1482" s="1" t="s">
        <v>1408</v>
      </c>
      <c r="K1482" s="13">
        <v>2023</v>
      </c>
    </row>
    <row r="1483" spans="1:19">
      <c r="A1483" t="s">
        <v>1408</v>
      </c>
      <c r="B1483" t="s">
        <v>95</v>
      </c>
      <c r="C1483" s="45" t="s">
        <v>1499</v>
      </c>
      <c r="D1483" t="str">
        <f>MID(Tabla3[[#This Row],[NUMERO DE SERIE]],10,8)</f>
        <v>J0258796</v>
      </c>
      <c r="E1483" s="45" t="s">
        <v>1289</v>
      </c>
      <c r="F1483" s="45">
        <v>2018</v>
      </c>
      <c r="G1483" t="s">
        <v>13</v>
      </c>
      <c r="H1483" s="1" t="s">
        <v>9</v>
      </c>
      <c r="I1483" s="13" t="s">
        <v>98</v>
      </c>
      <c r="J1483" s="1" t="s">
        <v>1408</v>
      </c>
      <c r="K1483" s="13">
        <v>2023</v>
      </c>
      <c r="L1483" s="1" t="s">
        <v>73</v>
      </c>
      <c r="M1483" s="15">
        <v>44985</v>
      </c>
      <c r="N1483" t="s">
        <v>1436</v>
      </c>
      <c r="Q1483" t="s">
        <v>20</v>
      </c>
      <c r="R1483" t="s">
        <v>46</v>
      </c>
      <c r="S1483" t="s">
        <v>1495</v>
      </c>
    </row>
    <row r="1484" spans="1:19">
      <c r="A1484" t="s">
        <v>1408</v>
      </c>
      <c r="B1484" t="s">
        <v>95</v>
      </c>
      <c r="C1484" s="45" t="s">
        <v>1500</v>
      </c>
      <c r="D1484" t="str">
        <f>MID(Tabla3[[#This Row],[NUMERO DE SERIE]],10,8)</f>
        <v>J0256243</v>
      </c>
      <c r="E1484" s="45" t="s">
        <v>1289</v>
      </c>
      <c r="F1484" s="45">
        <v>2018</v>
      </c>
      <c r="G1484" t="s">
        <v>13</v>
      </c>
      <c r="H1484" s="1" t="s">
        <v>17</v>
      </c>
      <c r="J1484" s="1" t="s">
        <v>1408</v>
      </c>
      <c r="K1484" s="13">
        <v>2023</v>
      </c>
      <c r="L1484" s="1" t="s">
        <v>75</v>
      </c>
      <c r="M1484" s="59">
        <v>44986</v>
      </c>
      <c r="Q1484" t="s">
        <v>11</v>
      </c>
      <c r="R1484" t="s">
        <v>63</v>
      </c>
      <c r="S1484" t="s">
        <v>1382</v>
      </c>
    </row>
    <row r="1485" spans="1:19">
      <c r="A1485" t="s">
        <v>1408</v>
      </c>
      <c r="B1485" t="s">
        <v>95</v>
      </c>
      <c r="C1485" s="45" t="s">
        <v>1501</v>
      </c>
      <c r="D1485" t="str">
        <f>MID(Tabla3[[#This Row],[NUMERO DE SERIE]],10,8)</f>
        <v>J0179991</v>
      </c>
      <c r="E1485" s="45" t="s">
        <v>1289</v>
      </c>
      <c r="F1485" s="45">
        <v>2018</v>
      </c>
      <c r="G1485" t="s">
        <v>13</v>
      </c>
      <c r="H1485" s="1" t="s">
        <v>9</v>
      </c>
      <c r="I1485" s="13" t="s">
        <v>98</v>
      </c>
      <c r="J1485" s="1" t="s">
        <v>1408</v>
      </c>
      <c r="K1485" s="13">
        <v>2023</v>
      </c>
      <c r="L1485" s="1" t="s">
        <v>72</v>
      </c>
      <c r="M1485" s="15">
        <v>45015</v>
      </c>
      <c r="N1485" t="s">
        <v>10</v>
      </c>
      <c r="Q1485" t="s">
        <v>11</v>
      </c>
      <c r="R1485" t="s">
        <v>44</v>
      </c>
      <c r="S1485" t="s">
        <v>1502</v>
      </c>
    </row>
    <row r="1486" spans="1:19">
      <c r="A1486" t="s">
        <v>1408</v>
      </c>
      <c r="B1486" t="s">
        <v>95</v>
      </c>
      <c r="C1486" s="45" t="s">
        <v>1503</v>
      </c>
      <c r="D1486" t="str">
        <f>MID(Tabla3[[#This Row],[NUMERO DE SERIE]],10,8)</f>
        <v>J0259096</v>
      </c>
      <c r="E1486" s="45" t="s">
        <v>1289</v>
      </c>
      <c r="F1486" s="45">
        <v>2018</v>
      </c>
      <c r="G1486" t="s">
        <v>13</v>
      </c>
      <c r="H1486" s="1" t="s">
        <v>9</v>
      </c>
      <c r="I1486" s="14">
        <v>43439</v>
      </c>
      <c r="J1486" s="1" t="s">
        <v>1408</v>
      </c>
      <c r="K1486" s="13">
        <v>2023</v>
      </c>
      <c r="L1486" s="1" t="s">
        <v>74</v>
      </c>
      <c r="M1486" s="15">
        <v>44985</v>
      </c>
      <c r="Q1486" t="s">
        <v>11</v>
      </c>
      <c r="R1486" t="s">
        <v>40</v>
      </c>
      <c r="S1486" t="s">
        <v>1504</v>
      </c>
    </row>
    <row r="1487" spans="1:19" ht="29.1">
      <c r="A1487" t="s">
        <v>1408</v>
      </c>
      <c r="B1487" t="s">
        <v>95</v>
      </c>
      <c r="C1487" s="45" t="s">
        <v>1505</v>
      </c>
      <c r="D1487" t="str">
        <f>MID(Tabla3[[#This Row],[NUMERO DE SERIE]],10,8)</f>
        <v>J0256153</v>
      </c>
      <c r="E1487" s="45" t="s">
        <v>1289</v>
      </c>
      <c r="F1487" s="45">
        <v>2018</v>
      </c>
      <c r="G1487" t="s">
        <v>13</v>
      </c>
      <c r="H1487" s="1" t="s">
        <v>30</v>
      </c>
      <c r="J1487" s="1" t="s">
        <v>1408</v>
      </c>
      <c r="K1487" s="13">
        <v>2023</v>
      </c>
    </row>
    <row r="1488" spans="1:19">
      <c r="A1488" t="s">
        <v>1408</v>
      </c>
      <c r="B1488" t="s">
        <v>95</v>
      </c>
      <c r="C1488" s="45" t="s">
        <v>1506</v>
      </c>
      <c r="D1488" t="str">
        <f>MID(Tabla3[[#This Row],[NUMERO DE SERIE]],10,8)</f>
        <v>J0257418</v>
      </c>
      <c r="E1488" s="45" t="s">
        <v>1289</v>
      </c>
      <c r="F1488" s="45">
        <v>2018</v>
      </c>
      <c r="G1488" t="s">
        <v>13</v>
      </c>
      <c r="H1488" s="1" t="s">
        <v>9</v>
      </c>
      <c r="I1488" s="14">
        <v>43697</v>
      </c>
      <c r="J1488" s="1" t="s">
        <v>1408</v>
      </c>
      <c r="K1488" s="13">
        <v>2023</v>
      </c>
      <c r="L1488" s="1" t="s">
        <v>75</v>
      </c>
      <c r="M1488" s="59">
        <v>44986</v>
      </c>
      <c r="Q1488" t="s">
        <v>15</v>
      </c>
      <c r="R1488" t="s">
        <v>56</v>
      </c>
      <c r="S1488" t="s">
        <v>1507</v>
      </c>
    </row>
    <row r="1489" spans="1:19">
      <c r="A1489" t="s">
        <v>1408</v>
      </c>
      <c r="B1489" t="s">
        <v>95</v>
      </c>
      <c r="C1489" s="45" t="s">
        <v>1508</v>
      </c>
      <c r="D1489" t="str">
        <f>MID(Tabla3[[#This Row],[NUMERO DE SERIE]],10,8)</f>
        <v>J0256098</v>
      </c>
      <c r="E1489" s="45" t="s">
        <v>1289</v>
      </c>
      <c r="F1489" s="45">
        <v>2018</v>
      </c>
      <c r="G1489" t="s">
        <v>13</v>
      </c>
      <c r="H1489" s="1" t="s">
        <v>9</v>
      </c>
      <c r="I1489" s="14">
        <v>43809</v>
      </c>
      <c r="J1489" s="1" t="s">
        <v>1408</v>
      </c>
      <c r="K1489" s="13">
        <v>2023</v>
      </c>
      <c r="L1489" s="1" t="s">
        <v>72</v>
      </c>
      <c r="M1489" s="15">
        <v>45015</v>
      </c>
      <c r="N1489" t="s">
        <v>10</v>
      </c>
      <c r="Q1489" t="s">
        <v>11</v>
      </c>
      <c r="R1489" t="s">
        <v>40</v>
      </c>
      <c r="S1489" t="s">
        <v>1509</v>
      </c>
    </row>
    <row r="1490" spans="1:19">
      <c r="A1490" t="s">
        <v>1408</v>
      </c>
      <c r="B1490" t="s">
        <v>95</v>
      </c>
      <c r="C1490" s="45" t="s">
        <v>1510</v>
      </c>
      <c r="D1490" t="str">
        <f>MID(Tabla3[[#This Row],[NUMERO DE SERIE]],10,8)</f>
        <v>J0256532</v>
      </c>
      <c r="E1490" s="45" t="s">
        <v>1289</v>
      </c>
      <c r="F1490" s="45">
        <v>2018</v>
      </c>
      <c r="G1490" t="s">
        <v>13</v>
      </c>
      <c r="H1490" s="1" t="s">
        <v>9</v>
      </c>
      <c r="I1490" s="14">
        <v>43413</v>
      </c>
      <c r="J1490" s="1" t="s">
        <v>1408</v>
      </c>
      <c r="K1490" s="13">
        <v>2023</v>
      </c>
      <c r="L1490" s="1" t="s">
        <v>74</v>
      </c>
      <c r="M1490" s="15">
        <v>44985</v>
      </c>
      <c r="Q1490" t="s">
        <v>11</v>
      </c>
      <c r="R1490" t="s">
        <v>40</v>
      </c>
      <c r="S1490" t="s">
        <v>177</v>
      </c>
    </row>
    <row r="1491" spans="1:19">
      <c r="A1491" t="s">
        <v>1408</v>
      </c>
      <c r="B1491" t="s">
        <v>95</v>
      </c>
      <c r="C1491" s="45" t="s">
        <v>1511</v>
      </c>
      <c r="D1491" t="str">
        <f>MID(Tabla3[[#This Row],[NUMERO DE SERIE]],10,8)</f>
        <v>J0258217</v>
      </c>
      <c r="E1491" s="45" t="s">
        <v>1289</v>
      </c>
      <c r="F1491" s="45">
        <v>2018</v>
      </c>
      <c r="G1491" t="s">
        <v>13</v>
      </c>
      <c r="H1491" s="1" t="s">
        <v>9</v>
      </c>
      <c r="I1491" s="13" t="s">
        <v>98</v>
      </c>
      <c r="J1491" s="1" t="s">
        <v>1408</v>
      </c>
      <c r="K1491" s="13">
        <v>2023</v>
      </c>
      <c r="L1491" s="1" t="s">
        <v>73</v>
      </c>
      <c r="M1491" s="15">
        <v>44985</v>
      </c>
      <c r="Q1491" t="s">
        <v>25</v>
      </c>
      <c r="R1491" t="s">
        <v>62</v>
      </c>
      <c r="S1491" t="s">
        <v>1512</v>
      </c>
    </row>
    <row r="1492" spans="1:19">
      <c r="A1492" t="s">
        <v>1408</v>
      </c>
      <c r="B1492" t="s">
        <v>95</v>
      </c>
      <c r="C1492" s="45" t="s">
        <v>1513</v>
      </c>
      <c r="D1492" t="str">
        <f>MID(Tabla3[[#This Row],[NUMERO DE SERIE]],10,8)</f>
        <v>J0256470</v>
      </c>
      <c r="E1492" s="45" t="s">
        <v>1289</v>
      </c>
      <c r="F1492" s="45">
        <v>2018</v>
      </c>
      <c r="G1492" t="s">
        <v>13</v>
      </c>
      <c r="H1492" s="1" t="s">
        <v>9</v>
      </c>
      <c r="I1492" s="14">
        <v>43302</v>
      </c>
      <c r="J1492" s="1" t="s">
        <v>1408</v>
      </c>
      <c r="K1492" s="13">
        <v>2023</v>
      </c>
      <c r="L1492" s="1" t="s">
        <v>75</v>
      </c>
      <c r="M1492" s="59">
        <v>44986</v>
      </c>
      <c r="Q1492" t="s">
        <v>11</v>
      </c>
      <c r="R1492" t="s">
        <v>40</v>
      </c>
      <c r="S1492" t="s">
        <v>1417</v>
      </c>
    </row>
    <row r="1493" spans="1:19" ht="29.1">
      <c r="A1493" t="s">
        <v>1408</v>
      </c>
      <c r="B1493" t="s">
        <v>95</v>
      </c>
      <c r="C1493" s="45" t="s">
        <v>1514</v>
      </c>
      <c r="D1493" t="str">
        <f>MID(Tabla3[[#This Row],[NUMERO DE SERIE]],10,8)</f>
        <v>J1402588</v>
      </c>
      <c r="E1493" s="45" t="s">
        <v>1304</v>
      </c>
      <c r="F1493" s="45">
        <v>2018</v>
      </c>
      <c r="G1493" t="s">
        <v>13</v>
      </c>
      <c r="H1493" s="1" t="s">
        <v>27</v>
      </c>
      <c r="J1493" s="1" t="s">
        <v>1408</v>
      </c>
      <c r="K1493" s="13">
        <v>2023</v>
      </c>
    </row>
    <row r="1494" spans="1:19">
      <c r="A1494" t="s">
        <v>1408</v>
      </c>
      <c r="B1494" t="s">
        <v>95</v>
      </c>
      <c r="C1494" s="45" t="s">
        <v>1515</v>
      </c>
      <c r="D1494" t="str">
        <f>MID(Tabla3[[#This Row],[NUMERO DE SERIE]],10,8)</f>
        <v>J1401523</v>
      </c>
      <c r="E1494" s="45" t="s">
        <v>1304</v>
      </c>
      <c r="F1494" s="45">
        <v>2018</v>
      </c>
      <c r="G1494" t="s">
        <v>13</v>
      </c>
      <c r="H1494" s="1" t="s">
        <v>17</v>
      </c>
      <c r="I1494" s="14">
        <v>43696</v>
      </c>
      <c r="J1494" s="1" t="s">
        <v>1408</v>
      </c>
      <c r="K1494" s="13">
        <v>2023</v>
      </c>
      <c r="L1494" s="1" t="s">
        <v>74</v>
      </c>
      <c r="M1494" s="15">
        <v>44985</v>
      </c>
      <c r="Q1494" t="s">
        <v>11</v>
      </c>
      <c r="R1494" t="s">
        <v>63</v>
      </c>
      <c r="S1494" t="s">
        <v>121</v>
      </c>
    </row>
    <row r="1495" spans="1:19">
      <c r="A1495" t="s">
        <v>1408</v>
      </c>
      <c r="B1495" t="s">
        <v>95</v>
      </c>
      <c r="C1495" s="45" t="s">
        <v>1516</v>
      </c>
      <c r="D1495" t="str">
        <f>MID(Tabla3[[#This Row],[NUMERO DE SERIE]],10,8)</f>
        <v>J1400779</v>
      </c>
      <c r="E1495" s="45" t="s">
        <v>1304</v>
      </c>
      <c r="F1495" s="45">
        <v>2018</v>
      </c>
      <c r="G1495" t="s">
        <v>13</v>
      </c>
      <c r="H1495" s="1" t="s">
        <v>9</v>
      </c>
      <c r="I1495" s="13" t="s">
        <v>98</v>
      </c>
      <c r="J1495" s="1" t="s">
        <v>1408</v>
      </c>
      <c r="K1495" s="13">
        <v>2023</v>
      </c>
      <c r="L1495" s="1" t="s">
        <v>73</v>
      </c>
      <c r="M1495" s="15">
        <v>44984</v>
      </c>
      <c r="N1495" t="s">
        <v>301</v>
      </c>
      <c r="Q1495" t="s">
        <v>15</v>
      </c>
      <c r="R1495" t="s">
        <v>46</v>
      </c>
      <c r="S1495" t="s">
        <v>1495</v>
      </c>
    </row>
    <row r="1496" spans="1:19">
      <c r="A1496" t="s">
        <v>1408</v>
      </c>
      <c r="B1496" t="s">
        <v>95</v>
      </c>
      <c r="C1496" s="45" t="s">
        <v>1517</v>
      </c>
      <c r="D1496" t="str">
        <f>MID(Tabla3[[#This Row],[NUMERO DE SERIE]],10,8)</f>
        <v>J1400374</v>
      </c>
      <c r="E1496" s="45" t="s">
        <v>1304</v>
      </c>
      <c r="F1496" s="45">
        <v>2018</v>
      </c>
      <c r="G1496" t="s">
        <v>13</v>
      </c>
      <c r="H1496" s="1" t="s">
        <v>9</v>
      </c>
      <c r="I1496" s="13" t="s">
        <v>98</v>
      </c>
      <c r="J1496" s="1" t="s">
        <v>1408</v>
      </c>
      <c r="K1496" s="13">
        <v>2023</v>
      </c>
      <c r="L1496" s="1" t="s">
        <v>75</v>
      </c>
      <c r="M1496" s="59">
        <v>44988</v>
      </c>
      <c r="Q1496" t="s">
        <v>11</v>
      </c>
      <c r="R1496" t="s">
        <v>40</v>
      </c>
      <c r="S1496" t="s">
        <v>1417</v>
      </c>
    </row>
    <row r="1497" spans="1:19" ht="29.1">
      <c r="A1497" t="s">
        <v>1408</v>
      </c>
      <c r="B1497" t="s">
        <v>95</v>
      </c>
      <c r="C1497" s="45" t="s">
        <v>1518</v>
      </c>
      <c r="D1497" t="str">
        <f>MID(Tabla3[[#This Row],[NUMERO DE SERIE]],10,8)</f>
        <v>J1400208</v>
      </c>
      <c r="E1497" s="45" t="s">
        <v>1304</v>
      </c>
      <c r="F1497" s="45">
        <v>2018</v>
      </c>
      <c r="G1497" t="s">
        <v>13</v>
      </c>
      <c r="H1497" s="1" t="s">
        <v>22</v>
      </c>
      <c r="J1497" s="1" t="s">
        <v>1408</v>
      </c>
      <c r="K1497" s="13">
        <v>2023</v>
      </c>
    </row>
    <row r="1498" spans="1:19">
      <c r="A1498" t="s">
        <v>1408</v>
      </c>
      <c r="B1498" t="s">
        <v>95</v>
      </c>
      <c r="C1498" s="45" t="s">
        <v>1519</v>
      </c>
      <c r="D1498" t="str">
        <f>MID(Tabla3[[#This Row],[NUMERO DE SERIE]],10,8)</f>
        <v>J1401117</v>
      </c>
      <c r="E1498" s="45" t="s">
        <v>1304</v>
      </c>
      <c r="F1498" s="45">
        <v>2018</v>
      </c>
      <c r="G1498" t="s">
        <v>13</v>
      </c>
      <c r="H1498" s="1" t="s">
        <v>9</v>
      </c>
      <c r="I1498" s="13" t="s">
        <v>98</v>
      </c>
      <c r="J1498" s="1" t="s">
        <v>1408</v>
      </c>
      <c r="K1498" s="13">
        <v>2023</v>
      </c>
      <c r="L1498" s="1" t="s">
        <v>74</v>
      </c>
      <c r="M1498" s="15">
        <v>44985</v>
      </c>
      <c r="Q1498" t="s">
        <v>20</v>
      </c>
      <c r="R1498" t="s">
        <v>8</v>
      </c>
      <c r="S1498" t="s">
        <v>1520</v>
      </c>
    </row>
    <row r="1499" spans="1:19">
      <c r="A1499" t="s">
        <v>1408</v>
      </c>
      <c r="B1499" t="s">
        <v>95</v>
      </c>
      <c r="C1499" s="45" t="s">
        <v>1521</v>
      </c>
      <c r="D1499" t="str">
        <f>MID(Tabla3[[#This Row],[NUMERO DE SERIE]],10,8)</f>
        <v>J1401791</v>
      </c>
      <c r="E1499" s="45" t="s">
        <v>1304</v>
      </c>
      <c r="F1499" s="45">
        <v>2018</v>
      </c>
      <c r="G1499" t="s">
        <v>13</v>
      </c>
      <c r="H1499" s="1" t="s">
        <v>9</v>
      </c>
      <c r="I1499" s="14">
        <v>43742</v>
      </c>
      <c r="J1499" s="1" t="s">
        <v>1408</v>
      </c>
      <c r="K1499" s="13">
        <v>2023</v>
      </c>
      <c r="L1499" s="1" t="s">
        <v>73</v>
      </c>
      <c r="M1499" s="15">
        <v>44984</v>
      </c>
      <c r="N1499" t="s">
        <v>301</v>
      </c>
      <c r="Q1499" t="s">
        <v>15</v>
      </c>
      <c r="R1499" t="s">
        <v>46</v>
      </c>
      <c r="S1499" t="s">
        <v>1495</v>
      </c>
    </row>
    <row r="1500" spans="1:19" ht="29.1">
      <c r="A1500" t="s">
        <v>1408</v>
      </c>
      <c r="B1500" t="s">
        <v>95</v>
      </c>
      <c r="C1500" s="45" t="s">
        <v>1522</v>
      </c>
      <c r="D1500" t="str">
        <f>MID(Tabla3[[#This Row],[NUMERO DE SERIE]],10,8)</f>
        <v>J1400448</v>
      </c>
      <c r="E1500" s="45" t="s">
        <v>1304</v>
      </c>
      <c r="F1500" s="45">
        <v>2018</v>
      </c>
      <c r="G1500" t="s">
        <v>13</v>
      </c>
      <c r="H1500" s="1" t="s">
        <v>27</v>
      </c>
      <c r="J1500" s="1" t="s">
        <v>1408</v>
      </c>
      <c r="K1500" s="13">
        <v>2023</v>
      </c>
    </row>
    <row r="1501" spans="1:19">
      <c r="A1501" t="s">
        <v>1408</v>
      </c>
      <c r="B1501" t="s">
        <v>95</v>
      </c>
      <c r="C1501" s="45" t="s">
        <v>1523</v>
      </c>
      <c r="D1501" t="str">
        <f>MID(Tabla3[[#This Row],[NUMERO DE SERIE]],10,8)</f>
        <v>J1400777</v>
      </c>
      <c r="E1501" s="45" t="s">
        <v>1304</v>
      </c>
      <c r="F1501" s="45">
        <v>2018</v>
      </c>
      <c r="G1501" t="s">
        <v>13</v>
      </c>
      <c r="H1501" s="1" t="s">
        <v>9</v>
      </c>
      <c r="I1501" s="14">
        <v>43809</v>
      </c>
      <c r="J1501" s="1" t="s">
        <v>1408</v>
      </c>
      <c r="K1501" s="13">
        <v>2023</v>
      </c>
      <c r="L1501" s="1" t="s">
        <v>72</v>
      </c>
      <c r="M1501" s="15">
        <v>45015</v>
      </c>
      <c r="N1501" t="s">
        <v>1436</v>
      </c>
      <c r="Q1501" t="s">
        <v>20</v>
      </c>
      <c r="R1501" t="s">
        <v>41</v>
      </c>
      <c r="S1501" t="s">
        <v>1524</v>
      </c>
    </row>
    <row r="1502" spans="1:19">
      <c r="A1502" t="s">
        <v>1408</v>
      </c>
      <c r="B1502" t="s">
        <v>95</v>
      </c>
      <c r="C1502" s="45" t="s">
        <v>1525</v>
      </c>
      <c r="D1502" t="str">
        <f>MID(Tabla3[[#This Row],[NUMERO DE SERIE]],10,8)</f>
        <v>J1401163</v>
      </c>
      <c r="E1502" s="45" t="s">
        <v>1304</v>
      </c>
      <c r="F1502" s="45">
        <v>2018</v>
      </c>
      <c r="G1502" t="s">
        <v>13</v>
      </c>
      <c r="H1502" s="1" t="s">
        <v>9</v>
      </c>
      <c r="I1502" s="13" t="s">
        <v>98</v>
      </c>
      <c r="J1502" s="1" t="s">
        <v>1408</v>
      </c>
      <c r="K1502" s="13">
        <v>2023</v>
      </c>
      <c r="L1502" s="1" t="s">
        <v>74</v>
      </c>
      <c r="M1502" s="15">
        <v>44985</v>
      </c>
      <c r="Q1502" t="s">
        <v>20</v>
      </c>
      <c r="R1502" t="s">
        <v>8</v>
      </c>
      <c r="S1502" t="s">
        <v>1526</v>
      </c>
    </row>
    <row r="1503" spans="1:19">
      <c r="A1503" t="s">
        <v>1408</v>
      </c>
      <c r="B1503" t="s">
        <v>95</v>
      </c>
      <c r="C1503" s="45" t="s">
        <v>1527</v>
      </c>
      <c r="D1503" t="str">
        <f>MID(Tabla3[[#This Row],[NUMERO DE SERIE]],10,8)</f>
        <v>J1401942</v>
      </c>
      <c r="E1503" s="45" t="s">
        <v>1304</v>
      </c>
      <c r="F1503" s="45">
        <v>2018</v>
      </c>
      <c r="G1503" t="s">
        <v>13</v>
      </c>
      <c r="H1503" s="1" t="s">
        <v>9</v>
      </c>
      <c r="I1503" s="14">
        <v>43437</v>
      </c>
      <c r="J1503" s="1" t="s">
        <v>1408</v>
      </c>
      <c r="K1503" s="13">
        <v>2023</v>
      </c>
      <c r="L1503" s="1" t="s">
        <v>73</v>
      </c>
      <c r="M1503" s="15">
        <v>44984</v>
      </c>
      <c r="N1503" t="s">
        <v>10</v>
      </c>
      <c r="Q1503" t="s">
        <v>11</v>
      </c>
      <c r="R1503" t="s">
        <v>40</v>
      </c>
      <c r="S1503" t="s">
        <v>677</v>
      </c>
    </row>
    <row r="1504" spans="1:19">
      <c r="A1504" t="s">
        <v>1408</v>
      </c>
      <c r="B1504" t="s">
        <v>95</v>
      </c>
      <c r="C1504" s="45" t="s">
        <v>1528</v>
      </c>
      <c r="D1504" t="str">
        <f>MID(Tabla3[[#This Row],[NUMERO DE SERIE]],10,8)</f>
        <v>J1401383</v>
      </c>
      <c r="E1504" s="45" t="s">
        <v>1304</v>
      </c>
      <c r="F1504" s="45">
        <v>2018</v>
      </c>
      <c r="G1504" t="s">
        <v>13</v>
      </c>
      <c r="H1504" s="1" t="s">
        <v>17</v>
      </c>
      <c r="I1504" s="14">
        <v>43365</v>
      </c>
      <c r="J1504" s="1" t="s">
        <v>1408</v>
      </c>
      <c r="K1504" s="13">
        <v>2023</v>
      </c>
      <c r="L1504" s="1" t="s">
        <v>75</v>
      </c>
      <c r="M1504" s="59">
        <v>44988</v>
      </c>
      <c r="Q1504" t="s">
        <v>15</v>
      </c>
      <c r="R1504" t="s">
        <v>60</v>
      </c>
      <c r="S1504" t="s">
        <v>1529</v>
      </c>
    </row>
    <row r="1505" spans="1:19">
      <c r="A1505" t="s">
        <v>1408</v>
      </c>
      <c r="B1505" t="s">
        <v>95</v>
      </c>
      <c r="C1505" s="45" t="s">
        <v>1530</v>
      </c>
      <c r="D1505" t="str">
        <f>MID(Tabla3[[#This Row],[NUMERO DE SERIE]],10,8)</f>
        <v>J0179825</v>
      </c>
      <c r="E1505" s="45" t="s">
        <v>1289</v>
      </c>
      <c r="F1505" s="45">
        <v>2018</v>
      </c>
      <c r="G1505" t="s">
        <v>13</v>
      </c>
      <c r="H1505" s="1" t="s">
        <v>9</v>
      </c>
      <c r="I1505" s="13" t="s">
        <v>98</v>
      </c>
      <c r="J1505" s="1" t="s">
        <v>1408</v>
      </c>
      <c r="K1505" s="13">
        <v>2023</v>
      </c>
      <c r="L1505" s="1" t="s">
        <v>72</v>
      </c>
      <c r="M1505" s="15">
        <v>45015</v>
      </c>
      <c r="N1505" t="s">
        <v>10</v>
      </c>
      <c r="Q1505" t="s">
        <v>11</v>
      </c>
      <c r="R1505" t="s">
        <v>40</v>
      </c>
      <c r="S1505" t="s">
        <v>1509</v>
      </c>
    </row>
    <row r="1506" spans="1:19">
      <c r="A1506" t="s">
        <v>1408</v>
      </c>
      <c r="B1506" t="s">
        <v>95</v>
      </c>
      <c r="C1506" s="45" t="s">
        <v>1531</v>
      </c>
      <c r="D1506" t="str">
        <f>MID(Tabla3[[#This Row],[NUMERO DE SERIE]],10,8)</f>
        <v>J0180085</v>
      </c>
      <c r="E1506" s="45" t="s">
        <v>1289</v>
      </c>
      <c r="F1506" s="45">
        <v>2018</v>
      </c>
      <c r="G1506" t="s">
        <v>13</v>
      </c>
      <c r="H1506" s="1" t="s">
        <v>17</v>
      </c>
      <c r="I1506" s="13" t="s">
        <v>98</v>
      </c>
      <c r="J1506" s="1" t="s">
        <v>1408</v>
      </c>
      <c r="K1506" s="13">
        <v>2023</v>
      </c>
      <c r="L1506" s="1" t="s">
        <v>74</v>
      </c>
      <c r="M1506" s="15">
        <v>44985</v>
      </c>
      <c r="Q1506" t="s">
        <v>11</v>
      </c>
      <c r="R1506" t="s">
        <v>63</v>
      </c>
      <c r="S1506" t="s">
        <v>1028</v>
      </c>
    </row>
    <row r="1507" spans="1:19">
      <c r="A1507" t="s">
        <v>1408</v>
      </c>
      <c r="B1507" t="s">
        <v>95</v>
      </c>
      <c r="C1507" s="45" t="s">
        <v>1532</v>
      </c>
      <c r="D1507" t="str">
        <f>MID(Tabla3[[#This Row],[NUMERO DE SERIE]],10,8)</f>
        <v>J0179598</v>
      </c>
      <c r="E1507" s="45" t="s">
        <v>1289</v>
      </c>
      <c r="F1507" s="45">
        <v>2018</v>
      </c>
      <c r="G1507" t="s">
        <v>13</v>
      </c>
      <c r="H1507" s="1" t="s">
        <v>9</v>
      </c>
      <c r="I1507" s="14">
        <v>43687</v>
      </c>
      <c r="J1507" s="1" t="s">
        <v>1408</v>
      </c>
      <c r="K1507" s="13">
        <v>2023</v>
      </c>
      <c r="L1507" s="1" t="s">
        <v>73</v>
      </c>
      <c r="M1507" s="15">
        <v>44984</v>
      </c>
      <c r="N1507" t="s">
        <v>10</v>
      </c>
      <c r="Q1507" t="s">
        <v>11</v>
      </c>
      <c r="R1507" t="s">
        <v>40</v>
      </c>
      <c r="S1507" t="s">
        <v>677</v>
      </c>
    </row>
    <row r="1508" spans="1:19">
      <c r="A1508" t="s">
        <v>1408</v>
      </c>
      <c r="B1508" t="s">
        <v>95</v>
      </c>
      <c r="C1508" s="45" t="s">
        <v>1533</v>
      </c>
      <c r="D1508" t="str">
        <f>MID(Tabla3[[#This Row],[NUMERO DE SERIE]],10,8)</f>
        <v>J0178680</v>
      </c>
      <c r="E1508" s="45" t="s">
        <v>1289</v>
      </c>
      <c r="F1508" s="45">
        <v>2018</v>
      </c>
      <c r="G1508" t="s">
        <v>13</v>
      </c>
      <c r="H1508" s="1" t="s">
        <v>9</v>
      </c>
      <c r="I1508" s="13" t="s">
        <v>98</v>
      </c>
      <c r="J1508" s="1" t="s">
        <v>1408</v>
      </c>
      <c r="K1508" s="13">
        <v>2023</v>
      </c>
      <c r="L1508" s="1" t="s">
        <v>75</v>
      </c>
      <c r="M1508" s="59">
        <v>44988</v>
      </c>
      <c r="Q1508" t="s">
        <v>15</v>
      </c>
      <c r="R1508" t="s">
        <v>39</v>
      </c>
      <c r="S1508" t="s">
        <v>1534</v>
      </c>
    </row>
    <row r="1509" spans="1:19">
      <c r="A1509" t="s">
        <v>1408</v>
      </c>
      <c r="B1509" t="s">
        <v>95</v>
      </c>
      <c r="C1509" s="45" t="s">
        <v>1535</v>
      </c>
      <c r="D1509" t="str">
        <f>MID(Tabla3[[#This Row],[NUMERO DE SERIE]],10,8)</f>
        <v>J0180249</v>
      </c>
      <c r="E1509" s="45" t="s">
        <v>1289</v>
      </c>
      <c r="F1509" s="45">
        <v>2018</v>
      </c>
      <c r="G1509" t="s">
        <v>13</v>
      </c>
      <c r="H1509" s="1" t="s">
        <v>17</v>
      </c>
      <c r="I1509" s="14">
        <v>44267</v>
      </c>
      <c r="J1509" s="1" t="s">
        <v>1408</v>
      </c>
      <c r="K1509" s="13">
        <v>2023</v>
      </c>
      <c r="L1509" s="1" t="s">
        <v>72</v>
      </c>
      <c r="M1509" s="15">
        <v>45015</v>
      </c>
      <c r="N1509" t="s">
        <v>1436</v>
      </c>
      <c r="Q1509" t="s">
        <v>20</v>
      </c>
      <c r="R1509" t="s">
        <v>60</v>
      </c>
      <c r="S1509" t="s">
        <v>1419</v>
      </c>
    </row>
    <row r="1510" spans="1:19">
      <c r="A1510" t="s">
        <v>1408</v>
      </c>
      <c r="B1510" t="s">
        <v>95</v>
      </c>
      <c r="C1510" s="45" t="s">
        <v>1536</v>
      </c>
      <c r="D1510" t="str">
        <f>MID(Tabla3[[#This Row],[NUMERO DE SERIE]],10,8)</f>
        <v>J0179520</v>
      </c>
      <c r="E1510" s="45" t="s">
        <v>1289</v>
      </c>
      <c r="F1510" s="45">
        <v>2018</v>
      </c>
      <c r="G1510" t="s">
        <v>13</v>
      </c>
      <c r="H1510" s="1" t="s">
        <v>9</v>
      </c>
      <c r="I1510" s="14">
        <v>43791</v>
      </c>
      <c r="J1510" s="1" t="s">
        <v>1408</v>
      </c>
      <c r="K1510" s="13">
        <v>2023</v>
      </c>
      <c r="L1510" s="1" t="s">
        <v>74</v>
      </c>
      <c r="M1510" s="15">
        <v>44985</v>
      </c>
      <c r="Q1510" t="s">
        <v>11</v>
      </c>
      <c r="R1510" t="s">
        <v>40</v>
      </c>
      <c r="S1510" t="s">
        <v>142</v>
      </c>
    </row>
    <row r="1511" spans="1:19">
      <c r="A1511" t="s">
        <v>1408</v>
      </c>
      <c r="B1511" t="s">
        <v>95</v>
      </c>
      <c r="C1511" t="s">
        <v>1537</v>
      </c>
      <c r="D1511" t="str">
        <f>MID(Tabla3[[#This Row],[NUMERO DE SERIE]],10,8)</f>
        <v>JK002559</v>
      </c>
      <c r="E1511" t="s">
        <v>869</v>
      </c>
      <c r="F1511">
        <v>2018</v>
      </c>
      <c r="G1511" t="s">
        <v>13</v>
      </c>
      <c r="H1511" s="1" t="s">
        <v>9</v>
      </c>
      <c r="I1511" s="14">
        <v>44060</v>
      </c>
      <c r="J1511" s="1" t="s">
        <v>1408</v>
      </c>
      <c r="K1511" s="13">
        <v>2023</v>
      </c>
      <c r="L1511" s="1" t="s">
        <v>73</v>
      </c>
      <c r="M1511" s="15">
        <v>44984</v>
      </c>
      <c r="N1511" t="s">
        <v>10</v>
      </c>
      <c r="Q1511" t="s">
        <v>11</v>
      </c>
      <c r="R1511" t="s">
        <v>40</v>
      </c>
      <c r="S1511" t="s">
        <v>677</v>
      </c>
    </row>
    <row r="1512" spans="1:19">
      <c r="A1512" t="s">
        <v>1408</v>
      </c>
      <c r="B1512" t="s">
        <v>95</v>
      </c>
      <c r="C1512" t="s">
        <v>1538</v>
      </c>
      <c r="D1512" t="str">
        <f>MID(Tabla3[[#This Row],[NUMERO DE SERIE]],10,8)</f>
        <v>JK003330</v>
      </c>
      <c r="E1512" t="s">
        <v>869</v>
      </c>
      <c r="F1512">
        <v>2018</v>
      </c>
      <c r="G1512" t="s">
        <v>13</v>
      </c>
      <c r="H1512" s="1" t="s">
        <v>9</v>
      </c>
      <c r="I1512" s="13" t="s">
        <v>98</v>
      </c>
      <c r="J1512" s="1" t="s">
        <v>1408</v>
      </c>
      <c r="K1512" s="13">
        <v>2023</v>
      </c>
      <c r="L1512" s="1" t="s">
        <v>75</v>
      </c>
      <c r="M1512" s="59">
        <v>44988</v>
      </c>
      <c r="Q1512" t="s">
        <v>20</v>
      </c>
      <c r="R1512" t="s">
        <v>16</v>
      </c>
      <c r="S1512" t="s">
        <v>1539</v>
      </c>
    </row>
    <row r="1513" spans="1:19">
      <c r="A1513" t="s">
        <v>1408</v>
      </c>
      <c r="B1513" t="s">
        <v>95</v>
      </c>
      <c r="C1513" t="s">
        <v>1540</v>
      </c>
      <c r="D1513" t="str">
        <f>MID(Tabla3[[#This Row],[NUMERO DE SERIE]],10,8)</f>
        <v>JK000695</v>
      </c>
      <c r="E1513" t="s">
        <v>869</v>
      </c>
      <c r="F1513">
        <v>2018</v>
      </c>
      <c r="G1513" t="s">
        <v>13</v>
      </c>
      <c r="H1513" s="1" t="s">
        <v>9</v>
      </c>
      <c r="I1513" s="14">
        <v>43640</v>
      </c>
      <c r="J1513" s="1" t="s">
        <v>1408</v>
      </c>
      <c r="K1513" s="13">
        <v>2023</v>
      </c>
      <c r="L1513" s="1" t="s">
        <v>72</v>
      </c>
      <c r="M1513" s="15">
        <v>45015</v>
      </c>
      <c r="N1513" t="s">
        <v>10</v>
      </c>
      <c r="Q1513" t="s">
        <v>11</v>
      </c>
      <c r="R1513" t="s">
        <v>40</v>
      </c>
      <c r="S1513" t="s">
        <v>1509</v>
      </c>
    </row>
    <row r="1514" spans="1:19">
      <c r="A1514" t="s">
        <v>1408</v>
      </c>
      <c r="B1514" t="s">
        <v>95</v>
      </c>
      <c r="C1514" t="s">
        <v>1541</v>
      </c>
      <c r="D1514" t="str">
        <f>MID(Tabla3[[#This Row],[NUMERO DE SERIE]],10,8)</f>
        <v>JK001166</v>
      </c>
      <c r="E1514" t="s">
        <v>869</v>
      </c>
      <c r="F1514">
        <v>2018</v>
      </c>
      <c r="G1514" t="s">
        <v>9</v>
      </c>
      <c r="H1514" s="1" t="s">
        <v>5</v>
      </c>
      <c r="J1514" s="1" t="s">
        <v>1408</v>
      </c>
      <c r="K1514" s="13">
        <v>2023</v>
      </c>
    </row>
    <row r="1515" spans="1:19">
      <c r="A1515" t="s">
        <v>1408</v>
      </c>
      <c r="B1515" t="s">
        <v>95</v>
      </c>
      <c r="C1515" t="s">
        <v>1542</v>
      </c>
      <c r="D1515" t="str">
        <f>MID(Tabla3[[#This Row],[NUMERO DE SERIE]],10,8)</f>
        <v>JK001446</v>
      </c>
      <c r="E1515" t="s">
        <v>869</v>
      </c>
      <c r="F1515">
        <v>2018</v>
      </c>
      <c r="G1515" t="s">
        <v>13</v>
      </c>
      <c r="H1515" s="1" t="s">
        <v>9</v>
      </c>
      <c r="I1515" s="14">
        <v>43634</v>
      </c>
      <c r="J1515" s="1" t="s">
        <v>1408</v>
      </c>
      <c r="K1515" s="13">
        <v>2023</v>
      </c>
      <c r="L1515" s="1" t="s">
        <v>73</v>
      </c>
      <c r="M1515" s="15">
        <v>44984</v>
      </c>
      <c r="N1515" t="s">
        <v>1436</v>
      </c>
      <c r="Q1515" t="s">
        <v>20</v>
      </c>
      <c r="R1515" t="s">
        <v>46</v>
      </c>
      <c r="S1515" t="s">
        <v>1543</v>
      </c>
    </row>
    <row r="1516" spans="1:19">
      <c r="A1516" t="s">
        <v>1408</v>
      </c>
      <c r="B1516" t="s">
        <v>95</v>
      </c>
      <c r="C1516" t="s">
        <v>1544</v>
      </c>
      <c r="D1516" t="str">
        <f>MID(Tabla3[[#This Row],[NUMERO DE SERIE]],10,8)</f>
        <v>JK024522</v>
      </c>
      <c r="E1516" t="s">
        <v>869</v>
      </c>
      <c r="F1516">
        <v>2018</v>
      </c>
      <c r="G1516" t="s">
        <v>13</v>
      </c>
      <c r="H1516" s="1" t="s">
        <v>9</v>
      </c>
      <c r="I1516" s="14">
        <v>43489</v>
      </c>
      <c r="J1516" s="1" t="s">
        <v>1408</v>
      </c>
      <c r="K1516" s="13">
        <v>2023</v>
      </c>
      <c r="L1516" s="1" t="s">
        <v>75</v>
      </c>
      <c r="M1516" s="59">
        <v>44988</v>
      </c>
      <c r="Q1516" t="s">
        <v>11</v>
      </c>
      <c r="R1516" t="s">
        <v>40</v>
      </c>
      <c r="S1516" t="s">
        <v>1417</v>
      </c>
    </row>
    <row r="1517" spans="1:19">
      <c r="A1517" t="s">
        <v>1408</v>
      </c>
      <c r="B1517" t="s">
        <v>95</v>
      </c>
      <c r="C1517" t="s">
        <v>1545</v>
      </c>
      <c r="D1517" t="str">
        <f>MID(Tabla3[[#This Row],[NUMERO DE SERIE]],10,8)</f>
        <v>JK000710</v>
      </c>
      <c r="E1517" t="s">
        <v>869</v>
      </c>
      <c r="F1517">
        <v>2018</v>
      </c>
      <c r="G1517" t="s">
        <v>13</v>
      </c>
      <c r="H1517" s="1" t="s">
        <v>9</v>
      </c>
      <c r="I1517" s="14">
        <v>43901</v>
      </c>
      <c r="J1517" s="1" t="s">
        <v>1408</v>
      </c>
      <c r="K1517" s="13">
        <v>2023</v>
      </c>
      <c r="L1517" s="1" t="s">
        <v>72</v>
      </c>
      <c r="M1517" s="15">
        <v>45015</v>
      </c>
      <c r="N1517" t="s">
        <v>10</v>
      </c>
      <c r="Q1517" t="s">
        <v>11</v>
      </c>
      <c r="R1517" t="s">
        <v>40</v>
      </c>
      <c r="S1517" t="s">
        <v>1509</v>
      </c>
    </row>
    <row r="1518" spans="1:19">
      <c r="A1518" t="s">
        <v>1408</v>
      </c>
      <c r="B1518" t="s">
        <v>95</v>
      </c>
      <c r="C1518" s="45" t="s">
        <v>1546</v>
      </c>
      <c r="D1518" t="str">
        <f>MID(Tabla3[[#This Row],[NUMERO DE SERIE]],10,8)</f>
        <v>L6001392</v>
      </c>
      <c r="E1518" s="45" t="s">
        <v>1547</v>
      </c>
      <c r="F1518" s="45">
        <v>2020</v>
      </c>
      <c r="G1518" t="s">
        <v>13</v>
      </c>
      <c r="H1518" s="1" t="s">
        <v>17</v>
      </c>
      <c r="I1518" s="13" t="s">
        <v>98</v>
      </c>
      <c r="J1518" s="1" t="s">
        <v>1408</v>
      </c>
      <c r="K1518" s="13">
        <v>2023</v>
      </c>
      <c r="L1518" s="1" t="s">
        <v>74</v>
      </c>
      <c r="M1518" s="15">
        <v>44985</v>
      </c>
      <c r="Q1518" t="s">
        <v>11</v>
      </c>
      <c r="R1518" t="s">
        <v>63</v>
      </c>
      <c r="S1518" t="s">
        <v>1028</v>
      </c>
    </row>
    <row r="1519" spans="1:19">
      <c r="A1519" t="s">
        <v>1408</v>
      </c>
      <c r="B1519" t="s">
        <v>95</v>
      </c>
      <c r="C1519" s="45" t="s">
        <v>1548</v>
      </c>
      <c r="D1519" t="str">
        <f>MID(Tabla3[[#This Row],[NUMERO DE SERIE]],10,8)</f>
        <v>L6001038</v>
      </c>
      <c r="E1519" s="45" t="s">
        <v>1547</v>
      </c>
      <c r="F1519" s="45">
        <v>2020</v>
      </c>
      <c r="G1519" t="s">
        <v>13</v>
      </c>
      <c r="H1519" s="1" t="s">
        <v>17</v>
      </c>
      <c r="I1519" s="13" t="s">
        <v>98</v>
      </c>
      <c r="J1519" s="1" t="s">
        <v>1408</v>
      </c>
      <c r="K1519" s="13">
        <v>2023</v>
      </c>
      <c r="L1519" s="1" t="s">
        <v>73</v>
      </c>
      <c r="M1519" s="15">
        <v>44984</v>
      </c>
      <c r="N1519" t="s">
        <v>301</v>
      </c>
      <c r="Q1519" t="s">
        <v>15</v>
      </c>
      <c r="R1519" t="s">
        <v>60</v>
      </c>
      <c r="S1519" t="s">
        <v>1549</v>
      </c>
    </row>
    <row r="1520" spans="1:19" ht="29.1">
      <c r="A1520" t="s">
        <v>1408</v>
      </c>
      <c r="B1520" t="s">
        <v>95</v>
      </c>
      <c r="C1520" s="45" t="s">
        <v>1550</v>
      </c>
      <c r="D1520" t="str">
        <f>MID(Tabla3[[#This Row],[NUMERO DE SERIE]],10,8)</f>
        <v>L6001013</v>
      </c>
      <c r="E1520" s="45" t="s">
        <v>1547</v>
      </c>
      <c r="F1520" s="45">
        <v>2020</v>
      </c>
      <c r="G1520" t="s">
        <v>13</v>
      </c>
      <c r="H1520" s="1" t="s">
        <v>22</v>
      </c>
      <c r="J1520" s="1" t="s">
        <v>1408</v>
      </c>
      <c r="K1520" s="13">
        <v>2023</v>
      </c>
    </row>
    <row r="1521" spans="1:19">
      <c r="A1521" t="s">
        <v>1408</v>
      </c>
      <c r="B1521" t="s">
        <v>95</v>
      </c>
      <c r="C1521" t="s">
        <v>1551</v>
      </c>
      <c r="D1521" t="str">
        <f>MID(Tabla3[[#This Row],[NUMERO DE SERIE]],10,8)</f>
        <v>K6199205</v>
      </c>
      <c r="E1521" s="45" t="s">
        <v>1547</v>
      </c>
      <c r="F1521" s="45">
        <v>2019</v>
      </c>
      <c r="G1521" t="s">
        <v>13</v>
      </c>
      <c r="H1521" s="1" t="s">
        <v>34</v>
      </c>
      <c r="J1521" s="1" t="s">
        <v>1408</v>
      </c>
      <c r="K1521" s="13">
        <v>2023</v>
      </c>
    </row>
    <row r="1522" spans="1:19">
      <c r="A1522" t="s">
        <v>1408</v>
      </c>
      <c r="B1522" t="s">
        <v>95</v>
      </c>
      <c r="C1522" t="s">
        <v>1552</v>
      </c>
      <c r="D1522" t="str">
        <f>MID(Tabla3[[#This Row],[NUMERO DE SERIE]],10,8)</f>
        <v>K6199754</v>
      </c>
      <c r="E1522" s="45" t="s">
        <v>1547</v>
      </c>
      <c r="F1522" s="45">
        <v>2019</v>
      </c>
      <c r="G1522" t="s">
        <v>13</v>
      </c>
      <c r="H1522" s="1" t="s">
        <v>34</v>
      </c>
      <c r="J1522" s="1" t="s">
        <v>1408</v>
      </c>
      <c r="K1522" s="13">
        <v>2023</v>
      </c>
    </row>
    <row r="1523" spans="1:19">
      <c r="A1523" t="s">
        <v>1408</v>
      </c>
      <c r="B1523" t="s">
        <v>95</v>
      </c>
      <c r="C1523" t="s">
        <v>1553</v>
      </c>
      <c r="D1523" t="str">
        <f>MID(Tabla3[[#This Row],[NUMERO DE SERIE]],10,8)</f>
        <v>K6198936</v>
      </c>
      <c r="E1523" s="45" t="s">
        <v>1547</v>
      </c>
      <c r="F1523" s="45">
        <v>2019</v>
      </c>
      <c r="G1523" t="s">
        <v>13</v>
      </c>
      <c r="H1523" s="1" t="s">
        <v>9</v>
      </c>
      <c r="I1523" s="14">
        <v>44212</v>
      </c>
      <c r="J1523" s="1" t="s">
        <v>1408</v>
      </c>
      <c r="K1523" s="13">
        <v>2023</v>
      </c>
      <c r="L1523" s="1" t="s">
        <v>73</v>
      </c>
      <c r="M1523" s="15">
        <v>44984</v>
      </c>
      <c r="N1523" t="s">
        <v>1436</v>
      </c>
      <c r="Q1523" t="s">
        <v>20</v>
      </c>
      <c r="R1523" t="s">
        <v>16</v>
      </c>
      <c r="S1523" t="s">
        <v>168</v>
      </c>
    </row>
    <row r="1524" spans="1:19">
      <c r="A1524" t="s">
        <v>1408</v>
      </c>
      <c r="B1524" t="s">
        <v>1554</v>
      </c>
      <c r="C1524" s="45" t="s">
        <v>1555</v>
      </c>
      <c r="D1524" t="str">
        <f>MID(Tabla3[[#This Row],[NUMERO DE SERIE]],10,8)</f>
        <v>G1391786</v>
      </c>
      <c r="E1524" s="45" t="s">
        <v>1556</v>
      </c>
      <c r="F1524" s="45">
        <v>2016</v>
      </c>
      <c r="G1524" t="s">
        <v>13</v>
      </c>
      <c r="H1524" s="1" t="s">
        <v>9</v>
      </c>
      <c r="I1524" s="13" t="s">
        <v>98</v>
      </c>
      <c r="J1524" s="1" t="s">
        <v>1408</v>
      </c>
      <c r="K1524" s="13">
        <v>2023</v>
      </c>
      <c r="L1524" s="1" t="s">
        <v>75</v>
      </c>
      <c r="M1524" s="59">
        <v>44988</v>
      </c>
      <c r="Q1524" t="s">
        <v>11</v>
      </c>
      <c r="R1524" t="s">
        <v>40</v>
      </c>
      <c r="S1524" t="s">
        <v>1417</v>
      </c>
    </row>
    <row r="1525" spans="1:19" ht="29.1">
      <c r="A1525" t="s">
        <v>1408</v>
      </c>
      <c r="B1525" t="s">
        <v>1554</v>
      </c>
      <c r="C1525" s="45" t="s">
        <v>1557</v>
      </c>
      <c r="D1525" t="str">
        <f>MID(Tabla3[[#This Row],[NUMERO DE SERIE]],10,8)</f>
        <v>G1390961</v>
      </c>
      <c r="E1525" s="45" t="s">
        <v>1558</v>
      </c>
      <c r="F1525" s="45">
        <v>2016</v>
      </c>
      <c r="G1525" t="s">
        <v>13</v>
      </c>
      <c r="H1525" s="1" t="s">
        <v>30</v>
      </c>
      <c r="J1525" s="1" t="s">
        <v>1408</v>
      </c>
      <c r="K1525" s="13">
        <v>2023</v>
      </c>
    </row>
    <row r="1526" spans="1:19" ht="29.1">
      <c r="A1526" t="s">
        <v>1408</v>
      </c>
      <c r="B1526" t="s">
        <v>1554</v>
      </c>
      <c r="C1526" s="45" t="s">
        <v>1559</v>
      </c>
      <c r="D1526" t="str">
        <f>MID(Tabla3[[#This Row],[NUMERO DE SERIE]],10,8)</f>
        <v>G1392059</v>
      </c>
      <c r="E1526" s="45" t="s">
        <v>1556</v>
      </c>
      <c r="F1526" s="45">
        <v>2016</v>
      </c>
      <c r="G1526" t="s">
        <v>13</v>
      </c>
      <c r="H1526" s="1" t="s">
        <v>22</v>
      </c>
      <c r="J1526" s="1" t="s">
        <v>1408</v>
      </c>
      <c r="K1526" s="13">
        <v>2023</v>
      </c>
    </row>
    <row r="1527" spans="1:19">
      <c r="A1527" t="s">
        <v>1408</v>
      </c>
      <c r="B1527" t="s">
        <v>1554</v>
      </c>
      <c r="C1527" s="45" t="s">
        <v>1560</v>
      </c>
      <c r="D1527" t="str">
        <f>MID(Tabla3[[#This Row],[NUMERO DE SERIE]],10,8)</f>
        <v>G0243025</v>
      </c>
      <c r="E1527" s="45" t="s">
        <v>1561</v>
      </c>
      <c r="F1527" s="45">
        <v>2016</v>
      </c>
      <c r="G1527" t="s">
        <v>13</v>
      </c>
      <c r="H1527" s="1" t="s">
        <v>9</v>
      </c>
      <c r="I1527" s="14">
        <v>43770</v>
      </c>
      <c r="J1527" s="1" t="s">
        <v>1408</v>
      </c>
      <c r="K1527" s="13">
        <v>2023</v>
      </c>
      <c r="L1527" s="1" t="s">
        <v>73</v>
      </c>
      <c r="M1527" s="15">
        <v>44984</v>
      </c>
      <c r="N1527" t="s">
        <v>1436</v>
      </c>
      <c r="Q1527" t="s">
        <v>20</v>
      </c>
      <c r="R1527" t="s">
        <v>16</v>
      </c>
      <c r="S1527" t="s">
        <v>101</v>
      </c>
    </row>
    <row r="1528" spans="1:19">
      <c r="A1528" t="s">
        <v>1408</v>
      </c>
      <c r="B1528" t="s">
        <v>1554</v>
      </c>
      <c r="C1528" s="45" t="s">
        <v>1562</v>
      </c>
      <c r="D1528" t="str">
        <f>MID(Tabla3[[#This Row],[NUMERO DE SERIE]],10,8)</f>
        <v>G0243118</v>
      </c>
      <c r="E1528" s="45" t="s">
        <v>1561</v>
      </c>
      <c r="F1528" s="45">
        <v>2016</v>
      </c>
      <c r="G1528" t="s">
        <v>13</v>
      </c>
      <c r="H1528" s="1" t="s">
        <v>9</v>
      </c>
      <c r="I1528" s="13" t="s">
        <v>98</v>
      </c>
      <c r="J1528" s="1" t="s">
        <v>1408</v>
      </c>
      <c r="K1528" s="13">
        <v>2023</v>
      </c>
      <c r="L1528" s="1" t="s">
        <v>75</v>
      </c>
      <c r="M1528" s="59">
        <v>44988</v>
      </c>
      <c r="Q1528" t="s">
        <v>15</v>
      </c>
      <c r="R1528" t="s">
        <v>46</v>
      </c>
      <c r="S1528" t="s">
        <v>1563</v>
      </c>
    </row>
    <row r="1529" spans="1:19">
      <c r="A1529" t="s">
        <v>1408</v>
      </c>
      <c r="B1529" t="s">
        <v>1554</v>
      </c>
      <c r="C1529" s="45" t="s">
        <v>1564</v>
      </c>
      <c r="D1529" t="str">
        <f>MID(Tabla3[[#This Row],[NUMERO DE SERIE]],10,8)</f>
        <v>G0165878</v>
      </c>
      <c r="E1529" s="45" t="s">
        <v>1561</v>
      </c>
      <c r="F1529" s="45">
        <v>2016</v>
      </c>
      <c r="G1529" t="s">
        <v>13</v>
      </c>
      <c r="H1529" s="1" t="s">
        <v>9</v>
      </c>
      <c r="I1529" s="13" t="s">
        <v>98</v>
      </c>
      <c r="J1529" s="1" t="s">
        <v>1408</v>
      </c>
      <c r="K1529" s="13">
        <v>2023</v>
      </c>
      <c r="L1529" s="1" t="s">
        <v>72</v>
      </c>
      <c r="M1529" s="15">
        <v>45015</v>
      </c>
      <c r="N1529" t="s">
        <v>10</v>
      </c>
      <c r="Q1529" t="s">
        <v>11</v>
      </c>
      <c r="R1529" t="s">
        <v>40</v>
      </c>
      <c r="S1529" t="s">
        <v>1509</v>
      </c>
    </row>
    <row r="1530" spans="1:19">
      <c r="A1530" t="s">
        <v>1408</v>
      </c>
      <c r="B1530" t="s">
        <v>1554</v>
      </c>
      <c r="C1530" s="45" t="s">
        <v>1565</v>
      </c>
      <c r="D1530" t="str">
        <f>MID(Tabla3[[#This Row],[NUMERO DE SERIE]],10,8)</f>
        <v>G0163601</v>
      </c>
      <c r="E1530" s="45" t="s">
        <v>1561</v>
      </c>
      <c r="F1530" s="45">
        <v>2016</v>
      </c>
      <c r="G1530" t="s">
        <v>13</v>
      </c>
      <c r="H1530" s="1" t="s">
        <v>9</v>
      </c>
      <c r="I1530" s="13" t="s">
        <v>98</v>
      </c>
      <c r="J1530" s="1" t="s">
        <v>1408</v>
      </c>
      <c r="K1530" s="13">
        <v>2023</v>
      </c>
      <c r="L1530" s="1" t="s">
        <v>74</v>
      </c>
      <c r="M1530" s="15">
        <v>44985</v>
      </c>
      <c r="Q1530" t="s">
        <v>11</v>
      </c>
      <c r="R1530" t="s">
        <v>40</v>
      </c>
      <c r="S1530" t="s">
        <v>1566</v>
      </c>
    </row>
    <row r="1531" spans="1:19">
      <c r="A1531" t="s">
        <v>1408</v>
      </c>
      <c r="B1531" t="s">
        <v>1554</v>
      </c>
      <c r="C1531" s="45" t="s">
        <v>1567</v>
      </c>
      <c r="D1531" t="str">
        <f>MID(Tabla3[[#This Row],[NUMERO DE SERIE]],10,8)</f>
        <v>G0243547</v>
      </c>
      <c r="E1531" s="45" t="s">
        <v>1561</v>
      </c>
      <c r="F1531" s="45">
        <v>2016</v>
      </c>
      <c r="G1531" t="s">
        <v>13</v>
      </c>
      <c r="H1531" s="1" t="s">
        <v>9</v>
      </c>
      <c r="I1531" s="13" t="s">
        <v>98</v>
      </c>
      <c r="J1531" s="1" t="s">
        <v>1408</v>
      </c>
      <c r="K1531" s="13">
        <v>2023</v>
      </c>
      <c r="L1531" s="1" t="s">
        <v>73</v>
      </c>
      <c r="M1531" s="15">
        <v>44984</v>
      </c>
      <c r="N1531" t="s">
        <v>10</v>
      </c>
      <c r="Q1531" t="s">
        <v>11</v>
      </c>
      <c r="R1531" t="s">
        <v>40</v>
      </c>
      <c r="S1531" t="s">
        <v>677</v>
      </c>
    </row>
    <row r="1532" spans="1:19">
      <c r="A1532" t="s">
        <v>1408</v>
      </c>
      <c r="B1532" t="s">
        <v>1554</v>
      </c>
      <c r="C1532" s="45" t="s">
        <v>1568</v>
      </c>
      <c r="D1532" t="str">
        <f>MID(Tabla3[[#This Row],[NUMERO DE SERIE]],10,8)</f>
        <v>G0244280</v>
      </c>
      <c r="E1532" s="45" t="s">
        <v>1561</v>
      </c>
      <c r="F1532" s="45">
        <v>2016</v>
      </c>
      <c r="G1532" t="s">
        <v>13</v>
      </c>
      <c r="H1532" s="1" t="s">
        <v>9</v>
      </c>
      <c r="I1532" s="13" t="s">
        <v>98</v>
      </c>
      <c r="J1532" s="1" t="s">
        <v>1408</v>
      </c>
      <c r="K1532" s="13">
        <v>2023</v>
      </c>
      <c r="L1532" s="1" t="s">
        <v>75</v>
      </c>
      <c r="M1532" s="59">
        <v>44988</v>
      </c>
      <c r="Q1532" t="s">
        <v>15</v>
      </c>
      <c r="R1532" t="s">
        <v>56</v>
      </c>
      <c r="S1532" t="s">
        <v>1569</v>
      </c>
    </row>
    <row r="1533" spans="1:19">
      <c r="A1533" t="s">
        <v>1408</v>
      </c>
      <c r="B1533" t="s">
        <v>1554</v>
      </c>
      <c r="C1533" s="45" t="s">
        <v>1570</v>
      </c>
      <c r="D1533" t="str">
        <f>MID(Tabla3[[#This Row],[NUMERO DE SERIE]],10,8)</f>
        <v>G0166059</v>
      </c>
      <c r="E1533" s="45" t="s">
        <v>1571</v>
      </c>
      <c r="F1533" s="45">
        <v>2016</v>
      </c>
      <c r="G1533" t="s">
        <v>13</v>
      </c>
      <c r="H1533" s="1" t="s">
        <v>9</v>
      </c>
      <c r="I1533" s="13" t="s">
        <v>98</v>
      </c>
      <c r="J1533" s="1" t="s">
        <v>1408</v>
      </c>
      <c r="K1533" s="13">
        <v>2023</v>
      </c>
      <c r="L1533" s="1" t="s">
        <v>72</v>
      </c>
      <c r="M1533" s="15">
        <v>45015</v>
      </c>
      <c r="N1533" t="s">
        <v>10</v>
      </c>
      <c r="Q1533" t="s">
        <v>11</v>
      </c>
      <c r="R1533" t="s">
        <v>40</v>
      </c>
      <c r="S1533" t="s">
        <v>1509</v>
      </c>
    </row>
    <row r="1534" spans="1:19">
      <c r="A1534" t="s">
        <v>1408</v>
      </c>
      <c r="B1534" t="s">
        <v>1554</v>
      </c>
      <c r="C1534" s="45" t="s">
        <v>1572</v>
      </c>
      <c r="D1534" t="str">
        <f>MID(Tabla3[[#This Row],[NUMERO DE SERIE]],10,8)</f>
        <v>G0164788</v>
      </c>
      <c r="E1534" s="45" t="s">
        <v>1561</v>
      </c>
      <c r="F1534" s="45">
        <v>2016</v>
      </c>
      <c r="G1534" t="s">
        <v>13</v>
      </c>
      <c r="H1534" s="1" t="s">
        <v>9</v>
      </c>
      <c r="I1534" s="13" t="s">
        <v>98</v>
      </c>
      <c r="J1534" s="1" t="s">
        <v>1408</v>
      </c>
      <c r="K1534" s="13">
        <v>2023</v>
      </c>
      <c r="L1534" s="1" t="s">
        <v>74</v>
      </c>
      <c r="M1534" s="15">
        <v>44985</v>
      </c>
      <c r="Q1534" t="s">
        <v>20</v>
      </c>
      <c r="R1534" t="s">
        <v>60</v>
      </c>
      <c r="S1534" t="s">
        <v>1455</v>
      </c>
    </row>
    <row r="1535" spans="1:19">
      <c r="A1535" t="s">
        <v>1408</v>
      </c>
      <c r="B1535" t="s">
        <v>1554</v>
      </c>
      <c r="C1535" s="45" t="s">
        <v>1573</v>
      </c>
      <c r="D1535" t="str">
        <f>MID(Tabla3[[#This Row],[NUMERO DE SERIE]],10,8)</f>
        <v>G1390522</v>
      </c>
      <c r="E1535" s="45" t="s">
        <v>1556</v>
      </c>
      <c r="F1535" s="45">
        <v>2016</v>
      </c>
      <c r="G1535" t="s">
        <v>13</v>
      </c>
      <c r="H1535" s="1" t="s">
        <v>9</v>
      </c>
      <c r="I1535" s="13" t="s">
        <v>98</v>
      </c>
      <c r="J1535" s="1" t="s">
        <v>1408</v>
      </c>
      <c r="K1535" s="13">
        <v>2023</v>
      </c>
      <c r="L1535" s="1" t="s">
        <v>73</v>
      </c>
      <c r="M1535" s="15">
        <v>44984</v>
      </c>
      <c r="N1535" t="s">
        <v>10</v>
      </c>
      <c r="Q1535" t="s">
        <v>11</v>
      </c>
      <c r="R1535" t="s">
        <v>40</v>
      </c>
      <c r="S1535" t="s">
        <v>677</v>
      </c>
    </row>
    <row r="1536" spans="1:19">
      <c r="A1536" t="s">
        <v>1408</v>
      </c>
      <c r="B1536" t="s">
        <v>1554</v>
      </c>
      <c r="C1536" s="45" t="s">
        <v>1574</v>
      </c>
      <c r="D1536" t="str">
        <f>MID(Tabla3[[#This Row],[NUMERO DE SERIE]],10,8)</f>
        <v>G1391994</v>
      </c>
      <c r="E1536" s="45" t="s">
        <v>1556</v>
      </c>
      <c r="F1536" s="45">
        <v>2016</v>
      </c>
      <c r="G1536" t="s">
        <v>13</v>
      </c>
      <c r="H1536" s="1" t="s">
        <v>9</v>
      </c>
      <c r="I1536" s="13" t="s">
        <v>98</v>
      </c>
      <c r="J1536" s="1" t="s">
        <v>1408</v>
      </c>
      <c r="K1536" s="13">
        <v>2023</v>
      </c>
      <c r="L1536" s="1" t="s">
        <v>75</v>
      </c>
      <c r="M1536" s="59">
        <v>44988</v>
      </c>
      <c r="Q1536" t="s">
        <v>11</v>
      </c>
      <c r="R1536" t="s">
        <v>40</v>
      </c>
      <c r="S1536" t="s">
        <v>1417</v>
      </c>
    </row>
    <row r="1537" spans="1:19">
      <c r="A1537" t="s">
        <v>1408</v>
      </c>
      <c r="B1537" t="s">
        <v>1554</v>
      </c>
      <c r="C1537" s="45" t="s">
        <v>1575</v>
      </c>
      <c r="D1537" t="str">
        <f>MID(Tabla3[[#This Row],[NUMERO DE SERIE]],10,8)</f>
        <v>G1394016</v>
      </c>
      <c r="E1537" s="45" t="s">
        <v>1556</v>
      </c>
      <c r="F1537" s="45">
        <v>2016</v>
      </c>
      <c r="G1537" t="s">
        <v>13</v>
      </c>
      <c r="H1537" s="1" t="s">
        <v>9</v>
      </c>
      <c r="I1537" s="13" t="s">
        <v>98</v>
      </c>
      <c r="J1537" s="1" t="s">
        <v>1408</v>
      </c>
      <c r="K1537" s="13">
        <v>2023</v>
      </c>
      <c r="L1537" s="1" t="s">
        <v>72</v>
      </c>
      <c r="M1537" s="15">
        <v>45015</v>
      </c>
      <c r="N1537" t="s">
        <v>10</v>
      </c>
      <c r="Q1537" t="s">
        <v>11</v>
      </c>
      <c r="R1537" t="s">
        <v>40</v>
      </c>
      <c r="S1537" t="s">
        <v>1509</v>
      </c>
    </row>
    <row r="1538" spans="1:19">
      <c r="A1538" t="s">
        <v>1408</v>
      </c>
      <c r="B1538" t="s">
        <v>1554</v>
      </c>
      <c r="C1538" s="45" t="s">
        <v>1576</v>
      </c>
      <c r="D1538" t="str">
        <f>MID(Tabla3[[#This Row],[NUMERO DE SERIE]],10,8)</f>
        <v>G1392291</v>
      </c>
      <c r="E1538" s="45" t="s">
        <v>1556</v>
      </c>
      <c r="F1538" s="45">
        <v>2016</v>
      </c>
      <c r="G1538" t="s">
        <v>13</v>
      </c>
      <c r="H1538" s="1" t="s">
        <v>9</v>
      </c>
      <c r="I1538" s="13" t="s">
        <v>98</v>
      </c>
      <c r="J1538" s="1" t="s">
        <v>1408</v>
      </c>
      <c r="K1538" s="13">
        <v>2023</v>
      </c>
      <c r="L1538" s="1" t="s">
        <v>74</v>
      </c>
      <c r="M1538" s="15">
        <v>44985</v>
      </c>
      <c r="Q1538" t="s">
        <v>11</v>
      </c>
      <c r="R1538" t="s">
        <v>40</v>
      </c>
      <c r="S1538" t="s">
        <v>1566</v>
      </c>
    </row>
    <row r="1539" spans="1:19" ht="29.1">
      <c r="A1539" t="s">
        <v>1408</v>
      </c>
      <c r="B1539" t="s">
        <v>1554</v>
      </c>
      <c r="C1539" s="45" t="s">
        <v>1577</v>
      </c>
      <c r="D1539" t="str">
        <f>MID(Tabla3[[#This Row],[NUMERO DE SERIE]],10,8)</f>
        <v>G1392461</v>
      </c>
      <c r="E1539" s="45" t="s">
        <v>1558</v>
      </c>
      <c r="F1539" s="45">
        <v>2016</v>
      </c>
      <c r="G1539" t="s">
        <v>13</v>
      </c>
      <c r="H1539" s="1" t="s">
        <v>22</v>
      </c>
      <c r="J1539" s="1" t="s">
        <v>1408</v>
      </c>
      <c r="K1539" s="13">
        <v>2023</v>
      </c>
    </row>
    <row r="1540" spans="1:19">
      <c r="A1540" t="s">
        <v>1408</v>
      </c>
      <c r="B1540" t="s">
        <v>1554</v>
      </c>
      <c r="C1540" s="45" t="s">
        <v>1578</v>
      </c>
      <c r="D1540" t="str">
        <f>MID(Tabla3[[#This Row],[NUMERO DE SERIE]],10,8)</f>
        <v>G1394243</v>
      </c>
      <c r="E1540" s="45" t="s">
        <v>1558</v>
      </c>
      <c r="F1540" s="45">
        <v>2016</v>
      </c>
      <c r="G1540" t="s">
        <v>13</v>
      </c>
      <c r="H1540" s="1" t="s">
        <v>9</v>
      </c>
      <c r="I1540" s="13" t="s">
        <v>98</v>
      </c>
      <c r="J1540" s="1" t="s">
        <v>1408</v>
      </c>
      <c r="K1540" s="13">
        <v>2023</v>
      </c>
      <c r="L1540" s="1" t="s">
        <v>75</v>
      </c>
      <c r="M1540" s="59">
        <v>44988</v>
      </c>
      <c r="Q1540" t="s">
        <v>11</v>
      </c>
      <c r="R1540" t="s">
        <v>40</v>
      </c>
      <c r="S1540" t="s">
        <v>1417</v>
      </c>
    </row>
    <row r="1541" spans="1:19">
      <c r="A1541" t="s">
        <v>1408</v>
      </c>
      <c r="B1541" t="s">
        <v>1554</v>
      </c>
      <c r="C1541" s="45" t="s">
        <v>1579</v>
      </c>
      <c r="D1541" t="str">
        <f>MID(Tabla3[[#This Row],[NUMERO DE SERIE]],10,8)</f>
        <v>G1393324</v>
      </c>
      <c r="E1541" s="45" t="s">
        <v>1556</v>
      </c>
      <c r="F1541" s="45">
        <v>2016</v>
      </c>
      <c r="G1541" t="s">
        <v>13</v>
      </c>
      <c r="H1541" s="1" t="s">
        <v>9</v>
      </c>
      <c r="I1541" s="13" t="s">
        <v>98</v>
      </c>
      <c r="J1541" s="1" t="s">
        <v>1408</v>
      </c>
      <c r="K1541" s="13">
        <v>2023</v>
      </c>
      <c r="L1541" s="1" t="s">
        <v>72</v>
      </c>
      <c r="M1541" s="15">
        <v>45015</v>
      </c>
      <c r="N1541" t="s">
        <v>1436</v>
      </c>
      <c r="Q1541" t="s">
        <v>20</v>
      </c>
      <c r="R1541" t="s">
        <v>41</v>
      </c>
      <c r="S1541" t="s">
        <v>515</v>
      </c>
    </row>
    <row r="1542" spans="1:19">
      <c r="A1542" t="s">
        <v>1408</v>
      </c>
      <c r="B1542" t="s">
        <v>1554</v>
      </c>
      <c r="C1542" s="45" t="s">
        <v>1580</v>
      </c>
      <c r="D1542" t="str">
        <f>MID(Tabla3[[#This Row],[NUMERO DE SERIE]],10,8)</f>
        <v>G1392421</v>
      </c>
      <c r="E1542" s="45" t="s">
        <v>1556</v>
      </c>
      <c r="F1542" s="45">
        <v>2016</v>
      </c>
      <c r="G1542" t="s">
        <v>13</v>
      </c>
      <c r="H1542" s="1" t="s">
        <v>9</v>
      </c>
      <c r="I1542" s="13" t="s">
        <v>98</v>
      </c>
      <c r="J1542" s="1" t="s">
        <v>1408</v>
      </c>
      <c r="K1542" s="13">
        <v>2023</v>
      </c>
      <c r="L1542" s="1" t="s">
        <v>74</v>
      </c>
      <c r="M1542" s="15">
        <v>44985</v>
      </c>
      <c r="Q1542" t="s">
        <v>11</v>
      </c>
      <c r="R1542" t="s">
        <v>40</v>
      </c>
      <c r="S1542" t="s">
        <v>1566</v>
      </c>
    </row>
    <row r="1543" spans="1:19">
      <c r="A1543" t="s">
        <v>1408</v>
      </c>
      <c r="B1543" t="s">
        <v>1554</v>
      </c>
      <c r="C1543" s="45" t="s">
        <v>1581</v>
      </c>
      <c r="D1543" t="str">
        <f>MID(Tabla3[[#This Row],[NUMERO DE SERIE]],10,8)</f>
        <v>G1391274</v>
      </c>
      <c r="E1543" s="45" t="s">
        <v>1558</v>
      </c>
      <c r="F1543" s="45">
        <v>2016</v>
      </c>
      <c r="G1543" t="s">
        <v>13</v>
      </c>
      <c r="H1543" s="1" t="s">
        <v>9</v>
      </c>
      <c r="I1543" s="13" t="s">
        <v>98</v>
      </c>
      <c r="J1543" s="1" t="s">
        <v>1408</v>
      </c>
      <c r="K1543" s="13">
        <v>2023</v>
      </c>
      <c r="L1543" s="1" t="s">
        <v>73</v>
      </c>
      <c r="M1543" s="15">
        <v>44985</v>
      </c>
      <c r="N1543" t="s">
        <v>10</v>
      </c>
      <c r="Q1543" t="s">
        <v>11</v>
      </c>
      <c r="R1543" t="s">
        <v>40</v>
      </c>
      <c r="S1543" t="s">
        <v>677</v>
      </c>
    </row>
    <row r="1544" spans="1:19">
      <c r="A1544" t="s">
        <v>1408</v>
      </c>
      <c r="B1544" t="s">
        <v>1554</v>
      </c>
      <c r="C1544" s="45" t="s">
        <v>1582</v>
      </c>
      <c r="D1544" t="str">
        <f>MID(Tabla3[[#This Row],[NUMERO DE SERIE]],10,8)</f>
        <v>G1393463</v>
      </c>
      <c r="E1544" s="45" t="s">
        <v>1558</v>
      </c>
      <c r="F1544" s="45">
        <v>2016</v>
      </c>
      <c r="G1544" t="s">
        <v>13</v>
      </c>
      <c r="H1544" s="1" t="s">
        <v>9</v>
      </c>
      <c r="I1544" s="13" t="s">
        <v>98</v>
      </c>
      <c r="J1544" s="1" t="s">
        <v>1408</v>
      </c>
      <c r="K1544" s="13">
        <v>2023</v>
      </c>
      <c r="L1544" s="1" t="s">
        <v>75</v>
      </c>
      <c r="M1544" s="59">
        <v>44988</v>
      </c>
      <c r="Q1544" t="s">
        <v>15</v>
      </c>
      <c r="R1544" t="s">
        <v>46</v>
      </c>
      <c r="S1544" t="s">
        <v>1583</v>
      </c>
    </row>
    <row r="1545" spans="1:19">
      <c r="A1545" t="s">
        <v>1408</v>
      </c>
      <c r="B1545" t="s">
        <v>1554</v>
      </c>
      <c r="C1545" s="45" t="s">
        <v>1584</v>
      </c>
      <c r="D1545" t="str">
        <f>MID(Tabla3[[#This Row],[NUMERO DE SERIE]],10,8)</f>
        <v>G1390927</v>
      </c>
      <c r="E1545" s="45" t="s">
        <v>1558</v>
      </c>
      <c r="F1545" s="45">
        <v>2016</v>
      </c>
      <c r="G1545" t="s">
        <v>13</v>
      </c>
      <c r="H1545" s="1" t="s">
        <v>9</v>
      </c>
      <c r="I1545" s="13" t="s">
        <v>98</v>
      </c>
      <c r="J1545" s="1" t="s">
        <v>1408</v>
      </c>
      <c r="K1545" s="13">
        <v>2023</v>
      </c>
      <c r="L1545" s="1" t="s">
        <v>72</v>
      </c>
      <c r="M1545" s="15">
        <v>45015</v>
      </c>
      <c r="N1545" t="s">
        <v>10</v>
      </c>
      <c r="Q1545" t="s">
        <v>11</v>
      </c>
      <c r="R1545" t="s">
        <v>44</v>
      </c>
      <c r="S1545" t="s">
        <v>1585</v>
      </c>
    </row>
    <row r="1546" spans="1:19">
      <c r="A1546" t="s">
        <v>1408</v>
      </c>
      <c r="B1546" t="s">
        <v>1554</v>
      </c>
      <c r="C1546" s="45" t="s">
        <v>1586</v>
      </c>
      <c r="D1546" t="str">
        <f>MID(Tabla3[[#This Row],[NUMERO DE SERIE]],10,8)</f>
        <v>G1392600</v>
      </c>
      <c r="E1546" s="45" t="s">
        <v>1558</v>
      </c>
      <c r="F1546" s="45">
        <v>2016</v>
      </c>
      <c r="G1546" t="s">
        <v>13</v>
      </c>
      <c r="H1546" s="1" t="s">
        <v>9</v>
      </c>
      <c r="I1546" s="13" t="s">
        <v>98</v>
      </c>
      <c r="J1546" s="1" t="s">
        <v>1408</v>
      </c>
      <c r="K1546" s="13">
        <v>2023</v>
      </c>
      <c r="L1546" s="1" t="s">
        <v>74</v>
      </c>
      <c r="M1546" s="15">
        <v>44985</v>
      </c>
      <c r="Q1546" t="s">
        <v>11</v>
      </c>
      <c r="R1546" t="s">
        <v>40</v>
      </c>
      <c r="S1546" t="s">
        <v>1566</v>
      </c>
    </row>
    <row r="1547" spans="1:19">
      <c r="A1547" t="s">
        <v>1408</v>
      </c>
      <c r="B1547" t="s">
        <v>1554</v>
      </c>
      <c r="C1547" s="45" t="s">
        <v>1587</v>
      </c>
      <c r="D1547" t="str">
        <f>MID(Tabla3[[#This Row],[NUMERO DE SERIE]],10,8)</f>
        <v>G1393549</v>
      </c>
      <c r="E1547" s="45" t="s">
        <v>1556</v>
      </c>
      <c r="F1547" s="45">
        <v>2016</v>
      </c>
      <c r="G1547" t="s">
        <v>13</v>
      </c>
      <c r="H1547" s="1" t="s">
        <v>34</v>
      </c>
      <c r="J1547" s="1" t="s">
        <v>1408</v>
      </c>
      <c r="K1547" s="13">
        <v>2023</v>
      </c>
    </row>
    <row r="1548" spans="1:19">
      <c r="A1548" t="s">
        <v>1408</v>
      </c>
      <c r="B1548" t="s">
        <v>1554</v>
      </c>
      <c r="C1548" s="45" t="s">
        <v>1588</v>
      </c>
      <c r="D1548" t="str">
        <f>MID(Tabla3[[#This Row],[NUMERO DE SERIE]],10,8)</f>
        <v>G1392625</v>
      </c>
      <c r="E1548" s="45" t="s">
        <v>1556</v>
      </c>
      <c r="F1548" s="45">
        <v>2016</v>
      </c>
      <c r="G1548" t="s">
        <v>13</v>
      </c>
      <c r="H1548" s="1" t="s">
        <v>34</v>
      </c>
      <c r="J1548" s="1" t="s">
        <v>1408</v>
      </c>
      <c r="K1548" s="13">
        <v>2023</v>
      </c>
    </row>
    <row r="1549" spans="1:19">
      <c r="A1549" t="s">
        <v>1408</v>
      </c>
      <c r="B1549" t="s">
        <v>1554</v>
      </c>
      <c r="C1549" s="45" t="s">
        <v>1589</v>
      </c>
      <c r="D1549" t="str">
        <f>MID(Tabla3[[#This Row],[NUMERO DE SERIE]],10,8)</f>
        <v>G1392491</v>
      </c>
      <c r="E1549" s="45" t="s">
        <v>1558</v>
      </c>
      <c r="F1549" s="45">
        <v>2016</v>
      </c>
      <c r="G1549" t="s">
        <v>13</v>
      </c>
      <c r="H1549" s="1" t="s">
        <v>9</v>
      </c>
      <c r="I1549" s="13" t="s">
        <v>98</v>
      </c>
      <c r="J1549" s="1" t="s">
        <v>1408</v>
      </c>
      <c r="K1549" s="13">
        <v>2023</v>
      </c>
      <c r="L1549" s="1" t="s">
        <v>72</v>
      </c>
      <c r="M1549" s="15">
        <v>45015</v>
      </c>
      <c r="N1549" t="s">
        <v>1436</v>
      </c>
      <c r="Q1549" t="s">
        <v>20</v>
      </c>
      <c r="R1549" t="s">
        <v>44</v>
      </c>
      <c r="S1549" t="s">
        <v>1590</v>
      </c>
    </row>
    <row r="1550" spans="1:19">
      <c r="A1550" t="s">
        <v>1408</v>
      </c>
      <c r="B1550" t="s">
        <v>1554</v>
      </c>
      <c r="C1550" s="45" t="s">
        <v>1591</v>
      </c>
      <c r="D1550" t="str">
        <f>MID(Tabla3[[#This Row],[NUMERO DE SERIE]],10,8)</f>
        <v>G1392954</v>
      </c>
      <c r="E1550" s="45" t="s">
        <v>1558</v>
      </c>
      <c r="F1550" s="45">
        <v>2016</v>
      </c>
      <c r="G1550" t="s">
        <v>13</v>
      </c>
      <c r="H1550" s="1" t="s">
        <v>9</v>
      </c>
      <c r="I1550" s="13" t="s">
        <v>98</v>
      </c>
      <c r="J1550" s="1" t="s">
        <v>1408</v>
      </c>
      <c r="K1550" s="13">
        <v>2023</v>
      </c>
      <c r="L1550" s="1" t="s">
        <v>74</v>
      </c>
      <c r="M1550" s="15">
        <v>44985</v>
      </c>
      <c r="Q1550" t="s">
        <v>11</v>
      </c>
      <c r="R1550" t="s">
        <v>40</v>
      </c>
      <c r="S1550" t="s">
        <v>1566</v>
      </c>
    </row>
    <row r="1551" spans="1:19">
      <c r="A1551" t="s">
        <v>1408</v>
      </c>
      <c r="B1551" t="s">
        <v>1554</v>
      </c>
      <c r="C1551" s="45" t="s">
        <v>1592</v>
      </c>
      <c r="D1551" t="str">
        <f>MID(Tabla3[[#This Row],[NUMERO DE SERIE]],10,8)</f>
        <v>G1393675</v>
      </c>
      <c r="E1551" s="45" t="s">
        <v>1558</v>
      </c>
      <c r="F1551" s="45">
        <v>2016</v>
      </c>
      <c r="G1551" t="s">
        <v>13</v>
      </c>
      <c r="H1551" s="1" t="s">
        <v>9</v>
      </c>
      <c r="I1551" s="13" t="s">
        <v>98</v>
      </c>
      <c r="J1551" s="1" t="s">
        <v>1408</v>
      </c>
      <c r="K1551" s="13">
        <v>2023</v>
      </c>
      <c r="L1551" s="1" t="s">
        <v>73</v>
      </c>
      <c r="M1551" s="15">
        <v>44985</v>
      </c>
      <c r="N1551" t="s">
        <v>1436</v>
      </c>
      <c r="Q1551" t="s">
        <v>20</v>
      </c>
      <c r="R1551" t="s">
        <v>46</v>
      </c>
      <c r="S1551" t="s">
        <v>1495</v>
      </c>
    </row>
    <row r="1552" spans="1:19">
      <c r="A1552" t="s">
        <v>1408</v>
      </c>
      <c r="B1552" t="s">
        <v>1554</v>
      </c>
      <c r="C1552" s="45" t="s">
        <v>1593</v>
      </c>
      <c r="D1552" t="str">
        <f>MID(Tabla3[[#This Row],[NUMERO DE SERIE]],10,8)</f>
        <v>G1392388</v>
      </c>
      <c r="E1552" s="45" t="s">
        <v>1558</v>
      </c>
      <c r="F1552" s="45">
        <v>2016</v>
      </c>
      <c r="G1552" t="s">
        <v>13</v>
      </c>
      <c r="H1552" s="1" t="s">
        <v>9</v>
      </c>
      <c r="I1552" s="14">
        <v>43024</v>
      </c>
      <c r="J1552" s="1" t="s">
        <v>1408</v>
      </c>
      <c r="K1552" s="13">
        <v>2023</v>
      </c>
      <c r="L1552" s="1" t="s">
        <v>75</v>
      </c>
      <c r="M1552" s="59">
        <v>44988</v>
      </c>
      <c r="Q1552" t="s">
        <v>15</v>
      </c>
      <c r="R1552" t="s">
        <v>46</v>
      </c>
      <c r="S1552" t="s">
        <v>1594</v>
      </c>
    </row>
    <row r="1553" spans="1:19">
      <c r="A1553" t="s">
        <v>1408</v>
      </c>
      <c r="B1553" t="s">
        <v>1554</v>
      </c>
      <c r="C1553" s="45" t="s">
        <v>1595</v>
      </c>
      <c r="D1553" t="str">
        <f>MID(Tabla3[[#This Row],[NUMERO DE SERIE]],10,8)</f>
        <v>G0169954</v>
      </c>
      <c r="E1553" s="45" t="s">
        <v>1561</v>
      </c>
      <c r="F1553" s="45">
        <v>2016</v>
      </c>
      <c r="G1553" t="s">
        <v>13</v>
      </c>
      <c r="H1553" s="1" t="s">
        <v>9</v>
      </c>
      <c r="I1553" s="13" t="s">
        <v>98</v>
      </c>
      <c r="J1553" s="1" t="s">
        <v>1408</v>
      </c>
      <c r="K1553" s="13">
        <v>2023</v>
      </c>
      <c r="L1553" s="1" t="s">
        <v>72</v>
      </c>
      <c r="M1553" s="15">
        <v>45015</v>
      </c>
      <c r="N1553" t="s">
        <v>301</v>
      </c>
      <c r="Q1553" t="s">
        <v>15</v>
      </c>
      <c r="R1553" t="s">
        <v>46</v>
      </c>
      <c r="S1553" t="s">
        <v>1596</v>
      </c>
    </row>
    <row r="1554" spans="1:19">
      <c r="A1554" t="s">
        <v>1408</v>
      </c>
      <c r="B1554" t="s">
        <v>1554</v>
      </c>
      <c r="C1554" s="45" t="s">
        <v>1597</v>
      </c>
      <c r="D1554" t="str">
        <f>MID(Tabla3[[#This Row],[NUMERO DE SERIE]],10,8)</f>
        <v>G0169317</v>
      </c>
      <c r="E1554" s="45" t="s">
        <v>1561</v>
      </c>
      <c r="F1554" s="45">
        <v>2016</v>
      </c>
      <c r="G1554" t="s">
        <v>13</v>
      </c>
      <c r="H1554" s="1" t="s">
        <v>34</v>
      </c>
      <c r="J1554" s="1" t="s">
        <v>1408</v>
      </c>
      <c r="K1554" s="13">
        <v>2023</v>
      </c>
    </row>
    <row r="1555" spans="1:19">
      <c r="A1555" t="s">
        <v>1408</v>
      </c>
      <c r="B1555" t="s">
        <v>1554</v>
      </c>
      <c r="C1555" s="45" t="s">
        <v>1598</v>
      </c>
      <c r="D1555" t="str">
        <f>MID(Tabla3[[#This Row],[NUMERO DE SERIE]],10,8)</f>
        <v>G0165611</v>
      </c>
      <c r="E1555" s="45" t="s">
        <v>1561</v>
      </c>
      <c r="F1555" s="45">
        <v>2016</v>
      </c>
      <c r="G1555" t="s">
        <v>13</v>
      </c>
      <c r="H1555" s="1" t="s">
        <v>9</v>
      </c>
      <c r="I1555" s="13" t="s">
        <v>98</v>
      </c>
      <c r="J1555" s="1" t="s">
        <v>1408</v>
      </c>
      <c r="K1555" s="13">
        <v>2023</v>
      </c>
      <c r="L1555" s="1" t="s">
        <v>73</v>
      </c>
      <c r="M1555" s="15">
        <v>44985</v>
      </c>
      <c r="N1555" t="s">
        <v>10</v>
      </c>
      <c r="Q1555" t="s">
        <v>11</v>
      </c>
      <c r="R1555" t="s">
        <v>40</v>
      </c>
      <c r="S1555" t="s">
        <v>677</v>
      </c>
    </row>
    <row r="1556" spans="1:19">
      <c r="A1556" t="s">
        <v>1408</v>
      </c>
      <c r="B1556" t="s">
        <v>1554</v>
      </c>
      <c r="C1556" s="45" t="s">
        <v>1599</v>
      </c>
      <c r="D1556" t="str">
        <f>MID(Tabla3[[#This Row],[NUMERO DE SERIE]],10,8)</f>
        <v>G0166566</v>
      </c>
      <c r="E1556" s="45" t="s">
        <v>1561</v>
      </c>
      <c r="F1556" s="45">
        <v>2016</v>
      </c>
      <c r="G1556" t="s">
        <v>13</v>
      </c>
      <c r="H1556" s="1" t="s">
        <v>9</v>
      </c>
      <c r="I1556" s="14">
        <v>44935</v>
      </c>
      <c r="J1556" s="1" t="s">
        <v>1408</v>
      </c>
      <c r="K1556" s="13">
        <v>2023</v>
      </c>
      <c r="L1556" s="1" t="s">
        <v>75</v>
      </c>
      <c r="M1556" s="59">
        <v>44988</v>
      </c>
      <c r="Q1556" t="s">
        <v>20</v>
      </c>
      <c r="R1556" t="s">
        <v>16</v>
      </c>
      <c r="S1556" t="s">
        <v>1600</v>
      </c>
    </row>
    <row r="1557" spans="1:19">
      <c r="A1557" t="s">
        <v>1408</v>
      </c>
      <c r="B1557" t="s">
        <v>1554</v>
      </c>
      <c r="C1557" s="45" t="s">
        <v>1601</v>
      </c>
      <c r="D1557" t="str">
        <f>MID(Tabla3[[#This Row],[NUMERO DE SERIE]],10,8)</f>
        <v>G0168660</v>
      </c>
      <c r="E1557" s="45" t="s">
        <v>1561</v>
      </c>
      <c r="F1557" s="45">
        <v>2016</v>
      </c>
      <c r="G1557" t="s">
        <v>13</v>
      </c>
      <c r="H1557" s="1" t="s">
        <v>9</v>
      </c>
      <c r="I1557" s="14">
        <v>43054</v>
      </c>
      <c r="J1557" s="1" t="s">
        <v>1408</v>
      </c>
      <c r="K1557" s="13">
        <v>2023</v>
      </c>
      <c r="L1557" s="1" t="s">
        <v>72</v>
      </c>
      <c r="M1557" s="15">
        <v>45015</v>
      </c>
      <c r="N1557" t="s">
        <v>10</v>
      </c>
      <c r="Q1557" t="s">
        <v>11</v>
      </c>
      <c r="R1557" t="s">
        <v>40</v>
      </c>
      <c r="S1557" t="s">
        <v>1509</v>
      </c>
    </row>
    <row r="1558" spans="1:19">
      <c r="A1558" t="s">
        <v>1408</v>
      </c>
      <c r="B1558" t="s">
        <v>1554</v>
      </c>
      <c r="C1558" s="45" t="s">
        <v>1602</v>
      </c>
      <c r="D1558" t="str">
        <f>MID(Tabla3[[#This Row],[NUMERO DE SERIE]],10,8)</f>
        <v>G0168903</v>
      </c>
      <c r="E1558" s="45" t="s">
        <v>1561</v>
      </c>
      <c r="F1558" s="45">
        <v>2016</v>
      </c>
      <c r="G1558" t="s">
        <v>13</v>
      </c>
      <c r="H1558" s="1" t="s">
        <v>17</v>
      </c>
      <c r="I1558" s="13" t="s">
        <v>98</v>
      </c>
      <c r="J1558" s="1" t="s">
        <v>1408</v>
      </c>
      <c r="K1558" s="13">
        <v>2023</v>
      </c>
      <c r="L1558" s="1" t="s">
        <v>74</v>
      </c>
      <c r="M1558" s="15">
        <v>44985</v>
      </c>
      <c r="Q1558" t="s">
        <v>15</v>
      </c>
      <c r="R1558" t="s">
        <v>60</v>
      </c>
      <c r="S1558" t="s">
        <v>715</v>
      </c>
    </row>
    <row r="1559" spans="1:19">
      <c r="A1559" t="s">
        <v>1408</v>
      </c>
      <c r="B1559" t="s">
        <v>1554</v>
      </c>
      <c r="C1559" s="45" t="s">
        <v>1603</v>
      </c>
      <c r="D1559" t="str">
        <f>MID(Tabla3[[#This Row],[NUMERO DE SERIE]],10,8)</f>
        <v>G0166787</v>
      </c>
      <c r="E1559" s="45" t="s">
        <v>1561</v>
      </c>
      <c r="F1559" s="45">
        <v>2016</v>
      </c>
      <c r="G1559" t="s">
        <v>13</v>
      </c>
      <c r="H1559" s="1" t="s">
        <v>9</v>
      </c>
      <c r="I1559" s="13" t="s">
        <v>98</v>
      </c>
      <c r="J1559" s="1" t="s">
        <v>1408</v>
      </c>
      <c r="K1559" s="13">
        <v>2023</v>
      </c>
      <c r="L1559" s="1" t="s">
        <v>73</v>
      </c>
      <c r="M1559" s="15">
        <v>44985</v>
      </c>
      <c r="N1559" t="s">
        <v>10</v>
      </c>
      <c r="Q1559" t="s">
        <v>11</v>
      </c>
      <c r="R1559" t="s">
        <v>40</v>
      </c>
      <c r="S1559" t="s">
        <v>677</v>
      </c>
    </row>
    <row r="1560" spans="1:19">
      <c r="A1560" t="s">
        <v>1408</v>
      </c>
      <c r="B1560" t="s">
        <v>1554</v>
      </c>
      <c r="C1560" s="45" t="s">
        <v>1604</v>
      </c>
      <c r="D1560" t="str">
        <f>MID(Tabla3[[#This Row],[NUMERO DE SERIE]],10,8)</f>
        <v>G0245949</v>
      </c>
      <c r="E1560" s="45" t="s">
        <v>1561</v>
      </c>
      <c r="F1560" s="45">
        <v>2016</v>
      </c>
      <c r="G1560" t="s">
        <v>13</v>
      </c>
      <c r="H1560" s="1" t="s">
        <v>9</v>
      </c>
      <c r="I1560" s="13" t="s">
        <v>98</v>
      </c>
      <c r="J1560" s="1" t="s">
        <v>1408</v>
      </c>
      <c r="K1560" s="13">
        <v>2023</v>
      </c>
      <c r="L1560" s="1" t="s">
        <v>75</v>
      </c>
      <c r="M1560" s="59">
        <v>44988</v>
      </c>
      <c r="Q1560" t="s">
        <v>11</v>
      </c>
      <c r="R1560" t="s">
        <v>40</v>
      </c>
      <c r="S1560" t="s">
        <v>1417</v>
      </c>
    </row>
    <row r="1561" spans="1:19">
      <c r="A1561" t="s">
        <v>1408</v>
      </c>
      <c r="B1561" t="s">
        <v>1554</v>
      </c>
      <c r="C1561" s="45" t="s">
        <v>1605</v>
      </c>
      <c r="D1561" t="str">
        <f>MID(Tabla3[[#This Row],[NUMERO DE SERIE]],10,8)</f>
        <v>G0169151</v>
      </c>
      <c r="E1561" s="45" t="s">
        <v>1561</v>
      </c>
      <c r="F1561" s="45">
        <v>2016</v>
      </c>
      <c r="G1561" t="s">
        <v>13</v>
      </c>
      <c r="H1561" s="1" t="s">
        <v>9</v>
      </c>
      <c r="I1561" s="13" t="s">
        <v>98</v>
      </c>
      <c r="J1561" s="1" t="s">
        <v>1408</v>
      </c>
      <c r="K1561" s="13">
        <v>2023</v>
      </c>
      <c r="L1561" s="1" t="s">
        <v>72</v>
      </c>
      <c r="M1561" s="15">
        <v>45015</v>
      </c>
      <c r="N1561" t="s">
        <v>10</v>
      </c>
      <c r="Q1561" t="s">
        <v>11</v>
      </c>
      <c r="R1561" t="s">
        <v>40</v>
      </c>
      <c r="S1561" t="s">
        <v>1509</v>
      </c>
    </row>
    <row r="1562" spans="1:19">
      <c r="A1562" t="s">
        <v>1408</v>
      </c>
      <c r="B1562" t="s">
        <v>1554</v>
      </c>
      <c r="C1562" s="45" t="s">
        <v>1606</v>
      </c>
      <c r="D1562" t="str">
        <f>MID(Tabla3[[#This Row],[NUMERO DE SERIE]],10,8)</f>
        <v>G0169059</v>
      </c>
      <c r="E1562" s="45" t="s">
        <v>1561</v>
      </c>
      <c r="F1562" s="45">
        <v>2016</v>
      </c>
      <c r="G1562" t="s">
        <v>13</v>
      </c>
      <c r="H1562" s="1" t="s">
        <v>9</v>
      </c>
      <c r="I1562" s="13" t="s">
        <v>98</v>
      </c>
      <c r="J1562" s="1" t="s">
        <v>1408</v>
      </c>
      <c r="K1562" s="13">
        <v>2023</v>
      </c>
      <c r="L1562" s="1" t="s">
        <v>74</v>
      </c>
      <c r="M1562" s="15">
        <v>44985</v>
      </c>
      <c r="Q1562" t="s">
        <v>11</v>
      </c>
      <c r="R1562" t="s">
        <v>40</v>
      </c>
      <c r="S1562" t="s">
        <v>1566</v>
      </c>
    </row>
    <row r="1563" spans="1:19">
      <c r="A1563" t="s">
        <v>1408</v>
      </c>
      <c r="B1563" t="s">
        <v>1554</v>
      </c>
      <c r="C1563" s="45" t="s">
        <v>1607</v>
      </c>
      <c r="D1563" t="str">
        <f>MID(Tabla3[[#This Row],[NUMERO DE SERIE]],10,8)</f>
        <v>G0166624</v>
      </c>
      <c r="E1563" s="45" t="s">
        <v>1561</v>
      </c>
      <c r="F1563" s="45">
        <v>2016</v>
      </c>
      <c r="G1563" t="s">
        <v>13</v>
      </c>
      <c r="H1563" s="1" t="s">
        <v>9</v>
      </c>
      <c r="I1563" s="14">
        <v>43439</v>
      </c>
      <c r="J1563" s="1" t="s">
        <v>1408</v>
      </c>
      <c r="K1563" s="13">
        <v>2023</v>
      </c>
      <c r="L1563" s="1" t="s">
        <v>73</v>
      </c>
      <c r="M1563" s="15">
        <v>44985</v>
      </c>
      <c r="N1563" t="s">
        <v>10</v>
      </c>
      <c r="Q1563" t="s">
        <v>11</v>
      </c>
      <c r="R1563" t="s">
        <v>40</v>
      </c>
      <c r="S1563" t="s">
        <v>677</v>
      </c>
    </row>
    <row r="1564" spans="1:19">
      <c r="A1564" t="s">
        <v>1408</v>
      </c>
      <c r="B1564" t="s">
        <v>1554</v>
      </c>
      <c r="C1564" t="s">
        <v>1608</v>
      </c>
      <c r="D1564" t="str">
        <f>MID(Tabla3[[#This Row],[NUMERO DE SERIE]],10,8)</f>
        <v>G0166638</v>
      </c>
      <c r="E1564" t="s">
        <v>1561</v>
      </c>
      <c r="F1564" s="45">
        <v>2016</v>
      </c>
      <c r="G1564" t="s">
        <v>13</v>
      </c>
      <c r="H1564" s="1" t="s">
        <v>9</v>
      </c>
      <c r="I1564" s="13" t="s">
        <v>98</v>
      </c>
      <c r="J1564" s="1" t="s">
        <v>1408</v>
      </c>
      <c r="K1564" s="13">
        <v>2023</v>
      </c>
      <c r="L1564" s="1" t="s">
        <v>75</v>
      </c>
      <c r="M1564" s="59">
        <v>44988</v>
      </c>
      <c r="Q1564" t="s">
        <v>11</v>
      </c>
      <c r="R1564" t="s">
        <v>40</v>
      </c>
      <c r="S1564" t="s">
        <v>1417</v>
      </c>
    </row>
    <row r="1565" spans="1:19">
      <c r="A1565" t="s">
        <v>1408</v>
      </c>
      <c r="B1565" t="s">
        <v>1554</v>
      </c>
      <c r="C1565" t="s">
        <v>1609</v>
      </c>
      <c r="D1565" t="str">
        <f>MID(Tabla3[[#This Row],[NUMERO DE SERIE]],10,8)</f>
        <v>G0168763</v>
      </c>
      <c r="E1565" t="s">
        <v>1561</v>
      </c>
      <c r="F1565" s="45">
        <v>2016</v>
      </c>
      <c r="G1565" t="s">
        <v>13</v>
      </c>
      <c r="H1565" s="1" t="s">
        <v>9</v>
      </c>
      <c r="I1565" s="13" t="s">
        <v>98</v>
      </c>
      <c r="J1565" s="1" t="s">
        <v>1408</v>
      </c>
      <c r="K1565" s="13">
        <v>2023</v>
      </c>
      <c r="L1565" s="1" t="s">
        <v>72</v>
      </c>
      <c r="M1565" s="15">
        <v>45015</v>
      </c>
      <c r="N1565" t="s">
        <v>10</v>
      </c>
      <c r="Q1565" t="s">
        <v>11</v>
      </c>
      <c r="R1565" t="s">
        <v>40</v>
      </c>
      <c r="S1565" t="s">
        <v>1509</v>
      </c>
    </row>
    <row r="1566" spans="1:19">
      <c r="A1566" t="s">
        <v>1408</v>
      </c>
      <c r="B1566" t="s">
        <v>1554</v>
      </c>
      <c r="C1566" t="s">
        <v>1610</v>
      </c>
      <c r="D1566" t="str">
        <f>MID(Tabla3[[#This Row],[NUMERO DE SERIE]],10,8)</f>
        <v>G0169128</v>
      </c>
      <c r="E1566" t="s">
        <v>1561</v>
      </c>
      <c r="F1566" s="45">
        <v>2016</v>
      </c>
      <c r="G1566" t="s">
        <v>13</v>
      </c>
      <c r="H1566" s="1" t="s">
        <v>9</v>
      </c>
      <c r="I1566" s="13" t="s">
        <v>98</v>
      </c>
      <c r="J1566" s="1" t="s">
        <v>1408</v>
      </c>
      <c r="K1566" s="13">
        <v>2023</v>
      </c>
      <c r="L1566" s="1" t="s">
        <v>74</v>
      </c>
      <c r="M1566" s="15">
        <v>44985</v>
      </c>
      <c r="Q1566" t="s">
        <v>11</v>
      </c>
      <c r="R1566" t="s">
        <v>40</v>
      </c>
      <c r="S1566" t="s">
        <v>1566</v>
      </c>
    </row>
    <row r="1567" spans="1:19">
      <c r="A1567" t="s">
        <v>1408</v>
      </c>
      <c r="B1567" t="s">
        <v>1554</v>
      </c>
      <c r="C1567" t="s">
        <v>1611</v>
      </c>
      <c r="D1567" t="str">
        <f>MID(Tabla3[[#This Row],[NUMERO DE SERIE]],10,8)</f>
        <v>G0170392</v>
      </c>
      <c r="E1567" t="s">
        <v>1561</v>
      </c>
      <c r="F1567" s="45">
        <v>2016</v>
      </c>
      <c r="G1567" t="s">
        <v>13</v>
      </c>
      <c r="H1567" s="1" t="s">
        <v>9</v>
      </c>
      <c r="I1567" s="13" t="s">
        <v>98</v>
      </c>
      <c r="J1567" s="1" t="s">
        <v>1408</v>
      </c>
      <c r="K1567" s="13">
        <v>2023</v>
      </c>
      <c r="L1567" s="1" t="s">
        <v>73</v>
      </c>
      <c r="M1567" s="15">
        <v>44985</v>
      </c>
      <c r="N1567" t="s">
        <v>10</v>
      </c>
      <c r="Q1567" t="s">
        <v>11</v>
      </c>
      <c r="R1567" t="s">
        <v>40</v>
      </c>
      <c r="S1567" t="s">
        <v>677</v>
      </c>
    </row>
    <row r="1568" spans="1:19">
      <c r="A1568" t="s">
        <v>1408</v>
      </c>
      <c r="B1568" t="s">
        <v>1554</v>
      </c>
      <c r="C1568" t="s">
        <v>1612</v>
      </c>
      <c r="D1568" t="str">
        <f>MID(Tabla3[[#This Row],[NUMERO DE SERIE]],10,8)</f>
        <v>G0170368</v>
      </c>
      <c r="E1568" t="s">
        <v>1561</v>
      </c>
      <c r="F1568" s="45">
        <v>2016</v>
      </c>
      <c r="G1568" t="s">
        <v>13</v>
      </c>
      <c r="H1568" s="1" t="s">
        <v>9</v>
      </c>
      <c r="I1568" s="13" t="s">
        <v>98</v>
      </c>
      <c r="J1568" s="1" t="s">
        <v>1408</v>
      </c>
      <c r="K1568" s="13">
        <v>2023</v>
      </c>
      <c r="L1568" s="1" t="s">
        <v>75</v>
      </c>
      <c r="M1568" s="59">
        <v>44988</v>
      </c>
      <c r="Q1568" t="s">
        <v>15</v>
      </c>
      <c r="R1568" t="s">
        <v>46</v>
      </c>
      <c r="S1568" t="s">
        <v>532</v>
      </c>
    </row>
    <row r="1569" spans="1:19">
      <c r="A1569" t="s">
        <v>1408</v>
      </c>
      <c r="B1569" t="s">
        <v>1554</v>
      </c>
      <c r="C1569" t="s">
        <v>1613</v>
      </c>
      <c r="D1569" t="str">
        <f>MID(Tabla3[[#This Row],[NUMERO DE SERIE]],10,8)</f>
        <v>G0169335</v>
      </c>
      <c r="E1569" t="s">
        <v>1561</v>
      </c>
      <c r="F1569" s="45">
        <v>2016</v>
      </c>
      <c r="G1569" t="s">
        <v>13</v>
      </c>
      <c r="H1569" s="1" t="s">
        <v>34</v>
      </c>
      <c r="J1569" s="1" t="s">
        <v>1408</v>
      </c>
      <c r="K1569" s="13">
        <v>2023</v>
      </c>
    </row>
    <row r="1570" spans="1:19">
      <c r="A1570" t="s">
        <v>1408</v>
      </c>
      <c r="B1570" t="s">
        <v>1554</v>
      </c>
      <c r="C1570" t="s">
        <v>1614</v>
      </c>
      <c r="D1570" t="str">
        <f>MID(Tabla3[[#This Row],[NUMERO DE SERIE]],10,8)</f>
        <v>G0163487</v>
      </c>
      <c r="E1570" t="s">
        <v>1561</v>
      </c>
      <c r="F1570" s="45">
        <v>2016</v>
      </c>
      <c r="G1570" t="s">
        <v>13</v>
      </c>
      <c r="H1570" s="1" t="s">
        <v>9</v>
      </c>
      <c r="I1570" s="13" t="s">
        <v>98</v>
      </c>
      <c r="J1570" s="1" t="s">
        <v>1408</v>
      </c>
      <c r="K1570" s="13">
        <v>2023</v>
      </c>
      <c r="L1570" s="1" t="s">
        <v>74</v>
      </c>
      <c r="M1570" s="15">
        <v>44985</v>
      </c>
      <c r="Q1570" t="s">
        <v>11</v>
      </c>
      <c r="R1570" t="s">
        <v>40</v>
      </c>
      <c r="S1570" t="s">
        <v>1566</v>
      </c>
    </row>
    <row r="1571" spans="1:19">
      <c r="A1571" t="s">
        <v>1408</v>
      </c>
      <c r="B1571" t="s">
        <v>1554</v>
      </c>
      <c r="C1571" t="s">
        <v>1615</v>
      </c>
      <c r="D1571" t="str">
        <f>MID(Tabla3[[#This Row],[NUMERO DE SERIE]],10,8)</f>
        <v>G0169212</v>
      </c>
      <c r="E1571" t="s">
        <v>1571</v>
      </c>
      <c r="F1571" s="45">
        <v>2016</v>
      </c>
      <c r="G1571" t="s">
        <v>13</v>
      </c>
      <c r="H1571" s="1" t="s">
        <v>34</v>
      </c>
      <c r="J1571" s="1" t="s">
        <v>1408</v>
      </c>
      <c r="K1571" s="13">
        <v>2023</v>
      </c>
    </row>
    <row r="1572" spans="1:19">
      <c r="A1572" t="s">
        <v>1408</v>
      </c>
      <c r="B1572" t="s">
        <v>492</v>
      </c>
      <c r="C1572" s="45" t="s">
        <v>1616</v>
      </c>
      <c r="D1572" t="str">
        <f>MID(Tabla3[[#This Row],[NUMERO DE SERIE]],10,8)</f>
        <v>EP109639</v>
      </c>
      <c r="E1572" t="s">
        <v>300</v>
      </c>
      <c r="F1572" s="45">
        <v>2014</v>
      </c>
      <c r="G1572" t="s">
        <v>13</v>
      </c>
      <c r="H1572" s="1" t="s">
        <v>17</v>
      </c>
      <c r="I1572" s="13" t="s">
        <v>98</v>
      </c>
      <c r="J1572" s="1" t="s">
        <v>1408</v>
      </c>
      <c r="K1572" s="13">
        <v>2023</v>
      </c>
      <c r="L1572" s="1" t="s">
        <v>75</v>
      </c>
      <c r="M1572" s="59">
        <v>44988</v>
      </c>
      <c r="Q1572" t="s">
        <v>15</v>
      </c>
      <c r="R1572" t="s">
        <v>46</v>
      </c>
      <c r="S1572" t="s">
        <v>1617</v>
      </c>
    </row>
    <row r="1573" spans="1:19">
      <c r="A1573" t="s">
        <v>1408</v>
      </c>
      <c r="B1573" t="s">
        <v>492</v>
      </c>
      <c r="C1573" s="45" t="s">
        <v>1618</v>
      </c>
      <c r="D1573" t="str">
        <f>MID(Tabla3[[#This Row],[NUMERO DE SERIE]],10,8)</f>
        <v>EP015205</v>
      </c>
      <c r="E1573" t="s">
        <v>300</v>
      </c>
      <c r="F1573" s="45">
        <v>2014</v>
      </c>
      <c r="G1573" t="s">
        <v>13</v>
      </c>
      <c r="H1573" s="1" t="s">
        <v>17</v>
      </c>
      <c r="I1573" s="13" t="s">
        <v>98</v>
      </c>
      <c r="J1573" s="1" t="s">
        <v>1408</v>
      </c>
      <c r="K1573" s="13">
        <v>2023</v>
      </c>
      <c r="L1573" s="1" t="s">
        <v>72</v>
      </c>
      <c r="M1573" s="15">
        <v>45015</v>
      </c>
      <c r="N1573" t="s">
        <v>1436</v>
      </c>
      <c r="Q1573" t="s">
        <v>20</v>
      </c>
      <c r="R1573" t="s">
        <v>60</v>
      </c>
      <c r="S1573" t="s">
        <v>1585</v>
      </c>
    </row>
    <row r="1574" spans="1:19">
      <c r="A1574" t="s">
        <v>1408</v>
      </c>
      <c r="B1574" t="s">
        <v>492</v>
      </c>
      <c r="C1574" s="45" t="s">
        <v>1619</v>
      </c>
      <c r="D1574" t="str">
        <f>MID(Tabla3[[#This Row],[NUMERO DE SERIE]],10,8)</f>
        <v>EP130665</v>
      </c>
      <c r="E1574" t="s">
        <v>300</v>
      </c>
      <c r="F1574" s="45">
        <v>2014</v>
      </c>
      <c r="G1574" t="s">
        <v>13</v>
      </c>
      <c r="H1574" s="1" t="s">
        <v>9</v>
      </c>
      <c r="I1574" s="13" t="s">
        <v>98</v>
      </c>
      <c r="J1574" s="1" t="s">
        <v>1408</v>
      </c>
      <c r="K1574" s="13">
        <v>2023</v>
      </c>
      <c r="L1574" s="1" t="s">
        <v>74</v>
      </c>
      <c r="M1574" s="15">
        <v>44985</v>
      </c>
      <c r="Q1574" t="s">
        <v>11</v>
      </c>
      <c r="R1574" t="s">
        <v>40</v>
      </c>
      <c r="S1574" t="s">
        <v>1566</v>
      </c>
    </row>
    <row r="1575" spans="1:19">
      <c r="A1575" t="s">
        <v>1408</v>
      </c>
      <c r="B1575" t="s">
        <v>492</v>
      </c>
      <c r="C1575" s="45" t="s">
        <v>1620</v>
      </c>
      <c r="D1575" t="str">
        <f>MID(Tabla3[[#This Row],[NUMERO DE SERIE]],10,8)</f>
        <v>EP029006</v>
      </c>
      <c r="E1575" t="s">
        <v>300</v>
      </c>
      <c r="F1575" s="45">
        <v>2014</v>
      </c>
      <c r="G1575" t="s">
        <v>13</v>
      </c>
      <c r="H1575" s="1" t="s">
        <v>9</v>
      </c>
      <c r="I1575" s="13" t="s">
        <v>98</v>
      </c>
      <c r="J1575" s="1" t="s">
        <v>1408</v>
      </c>
      <c r="K1575" s="13">
        <v>2023</v>
      </c>
      <c r="L1575" s="1" t="s">
        <v>73</v>
      </c>
      <c r="M1575" s="15">
        <v>44984</v>
      </c>
      <c r="N1575" t="s">
        <v>10</v>
      </c>
      <c r="Q1575" t="s">
        <v>11</v>
      </c>
      <c r="R1575" t="s">
        <v>40</v>
      </c>
      <c r="S1575" t="s">
        <v>677</v>
      </c>
    </row>
    <row r="1576" spans="1:19">
      <c r="A1576" t="s">
        <v>1408</v>
      </c>
      <c r="B1576" t="s">
        <v>492</v>
      </c>
      <c r="C1576" s="45" t="s">
        <v>1621</v>
      </c>
      <c r="D1576" t="str">
        <f>MID(Tabla3[[#This Row],[NUMERO DE SERIE]],10,8)</f>
        <v>EP109076</v>
      </c>
      <c r="E1576" t="s">
        <v>300</v>
      </c>
      <c r="F1576" s="45">
        <v>2014</v>
      </c>
      <c r="G1576" t="s">
        <v>13</v>
      </c>
      <c r="H1576" s="1" t="s">
        <v>9</v>
      </c>
      <c r="I1576" s="13" t="s">
        <v>98</v>
      </c>
      <c r="J1576" s="1" t="s">
        <v>1408</v>
      </c>
      <c r="K1576" s="13">
        <v>2023</v>
      </c>
      <c r="L1576" s="1" t="s">
        <v>75</v>
      </c>
      <c r="M1576" s="59">
        <v>44988</v>
      </c>
      <c r="Q1576" t="s">
        <v>11</v>
      </c>
      <c r="R1576" t="s">
        <v>40</v>
      </c>
      <c r="S1576" t="s">
        <v>1417</v>
      </c>
    </row>
    <row r="1577" spans="1:19">
      <c r="A1577" t="s">
        <v>1408</v>
      </c>
      <c r="B1577" t="s">
        <v>492</v>
      </c>
      <c r="C1577" s="45" t="s">
        <v>1622</v>
      </c>
      <c r="D1577" t="str">
        <f>MID(Tabla3[[#This Row],[NUMERO DE SERIE]],10,8)</f>
        <v>EP080677</v>
      </c>
      <c r="E1577" t="s">
        <v>300</v>
      </c>
      <c r="F1577" s="45">
        <v>2014</v>
      </c>
      <c r="G1577" t="s">
        <v>13</v>
      </c>
      <c r="H1577" s="1" t="s">
        <v>9</v>
      </c>
      <c r="I1577" s="14">
        <v>43741</v>
      </c>
      <c r="J1577" s="1" t="s">
        <v>1408</v>
      </c>
      <c r="K1577" s="13">
        <v>2023</v>
      </c>
      <c r="L1577" s="1" t="s">
        <v>72</v>
      </c>
      <c r="M1577" s="15">
        <v>45015</v>
      </c>
      <c r="N1577" t="s">
        <v>10</v>
      </c>
      <c r="Q1577" t="s">
        <v>11</v>
      </c>
      <c r="R1577" t="s">
        <v>40</v>
      </c>
      <c r="S1577" t="s">
        <v>1623</v>
      </c>
    </row>
    <row r="1578" spans="1:19">
      <c r="A1578" t="s">
        <v>1408</v>
      </c>
      <c r="B1578" t="s">
        <v>492</v>
      </c>
      <c r="C1578" s="45" t="s">
        <v>1624</v>
      </c>
      <c r="D1578" t="str">
        <f>MID(Tabla3[[#This Row],[NUMERO DE SERIE]],10,8)</f>
        <v>EP024652</v>
      </c>
      <c r="E1578" t="s">
        <v>300</v>
      </c>
      <c r="F1578" s="45">
        <v>2014</v>
      </c>
      <c r="G1578" t="s">
        <v>13</v>
      </c>
      <c r="H1578" s="1" t="s">
        <v>9</v>
      </c>
      <c r="I1578" s="13" t="s">
        <v>98</v>
      </c>
      <c r="J1578" s="1" t="s">
        <v>1408</v>
      </c>
      <c r="K1578" s="13">
        <v>2023</v>
      </c>
      <c r="L1578" s="1" t="s">
        <v>74</v>
      </c>
      <c r="M1578" s="15">
        <v>44985</v>
      </c>
      <c r="Q1578" t="s">
        <v>20</v>
      </c>
      <c r="R1578" t="s">
        <v>41</v>
      </c>
      <c r="S1578" t="s">
        <v>177</v>
      </c>
    </row>
    <row r="1579" spans="1:19" ht="29.1">
      <c r="A1579" t="s">
        <v>1408</v>
      </c>
      <c r="B1579" t="s">
        <v>492</v>
      </c>
      <c r="C1579" s="45" t="s">
        <v>1625</v>
      </c>
      <c r="D1579" t="str">
        <f>MID(Tabla3[[#This Row],[NUMERO DE SERIE]],10,8)</f>
        <v>EP002917</v>
      </c>
      <c r="E1579" t="s">
        <v>300</v>
      </c>
      <c r="F1579" s="45">
        <v>2014</v>
      </c>
      <c r="G1579" t="s">
        <v>13</v>
      </c>
      <c r="H1579" s="1" t="s">
        <v>22</v>
      </c>
      <c r="J1579" s="1" t="s">
        <v>1408</v>
      </c>
      <c r="K1579" s="13">
        <v>2023</v>
      </c>
    </row>
    <row r="1580" spans="1:19" ht="29.1">
      <c r="A1580" t="s">
        <v>1408</v>
      </c>
      <c r="B1580" t="s">
        <v>492</v>
      </c>
      <c r="C1580" s="45" t="s">
        <v>1626</v>
      </c>
      <c r="D1580" t="str">
        <f>MID(Tabla3[[#This Row],[NUMERO DE SERIE]],10,8)</f>
        <v>EP114131</v>
      </c>
      <c r="E1580" t="s">
        <v>300</v>
      </c>
      <c r="F1580" s="45">
        <v>2014</v>
      </c>
      <c r="G1580" t="s">
        <v>13</v>
      </c>
      <c r="H1580" s="1" t="s">
        <v>22</v>
      </c>
      <c r="J1580" s="1" t="s">
        <v>1408</v>
      </c>
      <c r="K1580" s="13">
        <v>2023</v>
      </c>
    </row>
    <row r="1581" spans="1:19">
      <c r="A1581" t="s">
        <v>1408</v>
      </c>
      <c r="B1581" t="s">
        <v>492</v>
      </c>
      <c r="C1581" s="45" t="s">
        <v>1627</v>
      </c>
      <c r="D1581" t="str">
        <f>MID(Tabla3[[#This Row],[NUMERO DE SERIE]],10,8)</f>
        <v>EP013741</v>
      </c>
      <c r="E1581" t="s">
        <v>300</v>
      </c>
      <c r="F1581" s="45">
        <v>2014</v>
      </c>
      <c r="G1581" t="s">
        <v>13</v>
      </c>
      <c r="H1581" s="1" t="s">
        <v>9</v>
      </c>
      <c r="I1581" s="14">
        <v>43749</v>
      </c>
      <c r="J1581" s="1" t="s">
        <v>1408</v>
      </c>
      <c r="K1581" s="13">
        <v>2023</v>
      </c>
      <c r="L1581" s="1" t="s">
        <v>72</v>
      </c>
      <c r="M1581" s="15">
        <v>45016</v>
      </c>
      <c r="N1581" t="s">
        <v>841</v>
      </c>
      <c r="Q1581" t="s">
        <v>7</v>
      </c>
      <c r="R1581" t="s">
        <v>53</v>
      </c>
      <c r="S1581" t="s">
        <v>1628</v>
      </c>
    </row>
    <row r="1582" spans="1:19" ht="29.1">
      <c r="A1582" t="s">
        <v>1408</v>
      </c>
      <c r="B1582" t="s">
        <v>492</v>
      </c>
      <c r="C1582" s="45" t="s">
        <v>1629</v>
      </c>
      <c r="D1582" t="str">
        <f>MID(Tabla3[[#This Row],[NUMERO DE SERIE]],10,8)</f>
        <v>EP118398</v>
      </c>
      <c r="E1582" t="s">
        <v>300</v>
      </c>
      <c r="F1582" s="45">
        <v>2014</v>
      </c>
      <c r="G1582" t="s">
        <v>13</v>
      </c>
      <c r="H1582" s="1" t="s">
        <v>27</v>
      </c>
      <c r="J1582" s="1" t="s">
        <v>1408</v>
      </c>
      <c r="K1582" s="13">
        <v>2023</v>
      </c>
    </row>
    <row r="1583" spans="1:19">
      <c r="A1583" t="s">
        <v>1408</v>
      </c>
      <c r="B1583" t="s">
        <v>492</v>
      </c>
      <c r="C1583" s="45" t="s">
        <v>1630</v>
      </c>
      <c r="D1583" t="str">
        <f>MID(Tabla3[[#This Row],[NUMERO DE SERIE]],10,8)</f>
        <v>EP133787</v>
      </c>
      <c r="E1583" t="s">
        <v>300</v>
      </c>
      <c r="F1583" s="45">
        <v>2014</v>
      </c>
      <c r="G1583" t="s">
        <v>13</v>
      </c>
      <c r="H1583" s="1" t="s">
        <v>9</v>
      </c>
      <c r="I1583" s="14">
        <v>43062</v>
      </c>
      <c r="J1583" s="1" t="s">
        <v>1408</v>
      </c>
      <c r="K1583" s="13">
        <v>2023</v>
      </c>
      <c r="L1583" s="1" t="s">
        <v>73</v>
      </c>
      <c r="M1583" s="15">
        <v>44984</v>
      </c>
      <c r="N1583" t="s">
        <v>10</v>
      </c>
      <c r="Q1583" t="s">
        <v>11</v>
      </c>
      <c r="R1583" t="s">
        <v>40</v>
      </c>
      <c r="S1583" t="s">
        <v>677</v>
      </c>
    </row>
    <row r="1584" spans="1:19">
      <c r="A1584" t="s">
        <v>1408</v>
      </c>
      <c r="B1584" t="s">
        <v>492</v>
      </c>
      <c r="C1584" s="45" t="s">
        <v>1631</v>
      </c>
      <c r="D1584" t="str">
        <f>MID(Tabla3[[#This Row],[NUMERO DE SERIE]],10,8)</f>
        <v>EP000384</v>
      </c>
      <c r="E1584" t="s">
        <v>300</v>
      </c>
      <c r="F1584" s="45">
        <v>2014</v>
      </c>
      <c r="G1584" t="s">
        <v>13</v>
      </c>
      <c r="H1584" s="1" t="s">
        <v>9</v>
      </c>
      <c r="I1584" s="13" t="s">
        <v>98</v>
      </c>
      <c r="J1584" s="1" t="s">
        <v>1408</v>
      </c>
      <c r="K1584" s="13">
        <v>2023</v>
      </c>
      <c r="L1584" s="1" t="s">
        <v>75</v>
      </c>
      <c r="M1584" s="59">
        <v>44988</v>
      </c>
      <c r="Q1584" t="s">
        <v>11</v>
      </c>
      <c r="R1584" t="s">
        <v>40</v>
      </c>
      <c r="S1584" t="s">
        <v>1417</v>
      </c>
    </row>
    <row r="1585" spans="1:19">
      <c r="A1585" t="s">
        <v>1408</v>
      </c>
      <c r="B1585" t="s">
        <v>492</v>
      </c>
      <c r="C1585" s="45" t="s">
        <v>1632</v>
      </c>
      <c r="D1585" t="str">
        <f>MID(Tabla3[[#This Row],[NUMERO DE SERIE]],10,8)</f>
        <v>EP071732</v>
      </c>
      <c r="E1585" t="s">
        <v>300</v>
      </c>
      <c r="F1585" s="45">
        <v>2014</v>
      </c>
      <c r="G1585" t="s">
        <v>13</v>
      </c>
      <c r="H1585" s="1" t="s">
        <v>13</v>
      </c>
      <c r="J1585" s="1" t="s">
        <v>1408</v>
      </c>
      <c r="K1585" s="13">
        <v>2023</v>
      </c>
    </row>
    <row r="1586" spans="1:19">
      <c r="A1586" t="s">
        <v>1408</v>
      </c>
      <c r="B1586" t="s">
        <v>492</v>
      </c>
      <c r="C1586" s="45" t="s">
        <v>1633</v>
      </c>
      <c r="D1586" t="str">
        <f>MID(Tabla3[[#This Row],[NUMERO DE SERIE]],10,8)</f>
        <v>EP086734</v>
      </c>
      <c r="E1586" t="s">
        <v>300</v>
      </c>
      <c r="F1586" s="45">
        <v>2014</v>
      </c>
      <c r="G1586" t="s">
        <v>13</v>
      </c>
      <c r="H1586" s="1" t="s">
        <v>9</v>
      </c>
      <c r="I1586" s="14">
        <v>43096</v>
      </c>
      <c r="J1586" s="1" t="s">
        <v>1408</v>
      </c>
      <c r="K1586" s="13">
        <v>2023</v>
      </c>
      <c r="L1586" s="1" t="s">
        <v>74</v>
      </c>
      <c r="M1586" s="15">
        <v>44985</v>
      </c>
      <c r="Q1586" t="s">
        <v>20</v>
      </c>
      <c r="R1586" t="s">
        <v>41</v>
      </c>
      <c r="S1586" t="s">
        <v>177</v>
      </c>
    </row>
    <row r="1587" spans="1:19" ht="29.1">
      <c r="A1587" t="s">
        <v>1408</v>
      </c>
      <c r="B1587" t="s">
        <v>492</v>
      </c>
      <c r="C1587" s="45" t="s">
        <v>1634</v>
      </c>
      <c r="D1587" t="str">
        <f>MID(Tabla3[[#This Row],[NUMERO DE SERIE]],10,8)</f>
        <v>EP045315</v>
      </c>
      <c r="E1587" t="s">
        <v>300</v>
      </c>
      <c r="F1587" s="45">
        <v>2014</v>
      </c>
      <c r="G1587" t="s">
        <v>13</v>
      </c>
      <c r="H1587" s="1" t="s">
        <v>22</v>
      </c>
      <c r="J1587" s="1" t="s">
        <v>1408</v>
      </c>
      <c r="K1587" s="13">
        <v>2023</v>
      </c>
    </row>
    <row r="1588" spans="1:19">
      <c r="A1588" t="s">
        <v>1408</v>
      </c>
      <c r="B1588" t="s">
        <v>492</v>
      </c>
      <c r="C1588" s="45" t="s">
        <v>1635</v>
      </c>
      <c r="D1588" t="str">
        <f>MID(Tabla3[[#This Row],[NUMERO DE SERIE]],10,8)</f>
        <v>EP094436</v>
      </c>
      <c r="E1588" t="s">
        <v>300</v>
      </c>
      <c r="F1588" s="45">
        <v>2014</v>
      </c>
      <c r="G1588" t="s">
        <v>13</v>
      </c>
      <c r="H1588" s="1" t="s">
        <v>17</v>
      </c>
      <c r="J1588" s="1" t="s">
        <v>1408</v>
      </c>
      <c r="K1588" s="13">
        <v>2023</v>
      </c>
      <c r="L1588" s="1" t="s">
        <v>75</v>
      </c>
      <c r="M1588" s="59">
        <v>44988</v>
      </c>
      <c r="Q1588" t="s">
        <v>15</v>
      </c>
      <c r="R1588" t="s">
        <v>60</v>
      </c>
      <c r="S1588" t="s">
        <v>1636</v>
      </c>
    </row>
    <row r="1589" spans="1:19">
      <c r="A1589" t="s">
        <v>1408</v>
      </c>
      <c r="B1589" t="s">
        <v>492</v>
      </c>
      <c r="C1589" s="45" t="s">
        <v>1637</v>
      </c>
      <c r="D1589" t="str">
        <f>MID(Tabla3[[#This Row],[NUMERO DE SERIE]],10,8)</f>
        <v>EP022509</v>
      </c>
      <c r="E1589" t="s">
        <v>300</v>
      </c>
      <c r="F1589" s="45">
        <v>2014</v>
      </c>
      <c r="G1589" t="s">
        <v>13</v>
      </c>
      <c r="H1589" s="1" t="s">
        <v>17</v>
      </c>
      <c r="J1589" s="1" t="s">
        <v>1408</v>
      </c>
      <c r="K1589" s="13">
        <v>2023</v>
      </c>
      <c r="L1589" s="1" t="s">
        <v>72</v>
      </c>
      <c r="M1589" s="15">
        <v>45016</v>
      </c>
      <c r="N1589" t="s">
        <v>1436</v>
      </c>
      <c r="Q1589" t="s">
        <v>20</v>
      </c>
      <c r="R1589" t="s">
        <v>60</v>
      </c>
      <c r="S1589" t="s">
        <v>1419</v>
      </c>
    </row>
    <row r="1590" spans="1:19">
      <c r="A1590" t="s">
        <v>1408</v>
      </c>
      <c r="B1590" t="s">
        <v>492</v>
      </c>
      <c r="C1590" s="45" t="s">
        <v>1638</v>
      </c>
      <c r="D1590" t="str">
        <f>MID(Tabla3[[#This Row],[NUMERO DE SERIE]],10,8)</f>
        <v>EP023177</v>
      </c>
      <c r="E1590" t="s">
        <v>300</v>
      </c>
      <c r="F1590" s="45">
        <v>2014</v>
      </c>
      <c r="G1590" t="s">
        <v>13</v>
      </c>
      <c r="H1590" s="1" t="s">
        <v>9</v>
      </c>
      <c r="I1590" s="13" t="s">
        <v>98</v>
      </c>
      <c r="J1590" s="1" t="s">
        <v>1408</v>
      </c>
      <c r="K1590" s="13">
        <v>2023</v>
      </c>
      <c r="L1590" s="1" t="s">
        <v>74</v>
      </c>
      <c r="M1590" s="15">
        <v>44985</v>
      </c>
      <c r="Q1590" t="s">
        <v>11</v>
      </c>
      <c r="R1590" t="s">
        <v>16</v>
      </c>
      <c r="S1590" t="s">
        <v>177</v>
      </c>
    </row>
    <row r="1591" spans="1:19">
      <c r="A1591" t="s">
        <v>1408</v>
      </c>
      <c r="B1591" t="s">
        <v>492</v>
      </c>
      <c r="C1591" s="45" t="s">
        <v>1639</v>
      </c>
      <c r="D1591" t="str">
        <f>MID(Tabla3[[#This Row],[NUMERO DE SERIE]],10,8)</f>
        <v>EP051472</v>
      </c>
      <c r="E1591" t="s">
        <v>300</v>
      </c>
      <c r="F1591" s="45">
        <v>2014</v>
      </c>
      <c r="G1591" t="s">
        <v>13</v>
      </c>
      <c r="H1591" s="1" t="s">
        <v>9</v>
      </c>
      <c r="I1591" s="14">
        <v>43407</v>
      </c>
      <c r="J1591" s="1" t="s">
        <v>1408</v>
      </c>
      <c r="K1591" s="13">
        <v>2023</v>
      </c>
      <c r="L1591" s="1" t="s">
        <v>73</v>
      </c>
      <c r="M1591" s="15">
        <v>44984</v>
      </c>
      <c r="N1591" t="s">
        <v>18</v>
      </c>
      <c r="Q1591" t="s">
        <v>15</v>
      </c>
      <c r="R1591" t="s">
        <v>39</v>
      </c>
      <c r="S1591" t="s">
        <v>1640</v>
      </c>
    </row>
    <row r="1592" spans="1:19">
      <c r="A1592" t="s">
        <v>1408</v>
      </c>
      <c r="B1592" t="s">
        <v>492</v>
      </c>
      <c r="C1592" s="45" t="s">
        <v>1641</v>
      </c>
      <c r="D1592" t="str">
        <f>MID(Tabla3[[#This Row],[NUMERO DE SERIE]],10,8)</f>
        <v>EP084236</v>
      </c>
      <c r="E1592" t="s">
        <v>300</v>
      </c>
      <c r="F1592" s="45">
        <v>2014</v>
      </c>
      <c r="G1592" t="s">
        <v>9</v>
      </c>
      <c r="H1592" s="1" t="s">
        <v>5</v>
      </c>
      <c r="J1592" s="1" t="s">
        <v>1408</v>
      </c>
      <c r="K1592" s="13">
        <v>2023</v>
      </c>
    </row>
    <row r="1593" spans="1:19">
      <c r="A1593" t="s">
        <v>1408</v>
      </c>
      <c r="B1593" t="s">
        <v>492</v>
      </c>
      <c r="C1593" s="45" t="s">
        <v>1642</v>
      </c>
      <c r="D1593" t="str">
        <f>MID(Tabla3[[#This Row],[NUMERO DE SERIE]],10,8)</f>
        <v>EP112277</v>
      </c>
      <c r="E1593" t="s">
        <v>300</v>
      </c>
      <c r="F1593" s="45">
        <v>2014</v>
      </c>
      <c r="G1593" t="s">
        <v>13</v>
      </c>
      <c r="H1593" s="1" t="s">
        <v>9</v>
      </c>
      <c r="I1593" s="14">
        <v>43623</v>
      </c>
      <c r="J1593" s="1" t="s">
        <v>1408</v>
      </c>
      <c r="K1593" s="13">
        <v>2023</v>
      </c>
      <c r="L1593" s="1" t="s">
        <v>72</v>
      </c>
      <c r="M1593" s="15">
        <v>45016</v>
      </c>
      <c r="N1593" t="s">
        <v>10</v>
      </c>
      <c r="Q1593" t="s">
        <v>11</v>
      </c>
      <c r="R1593" t="s">
        <v>40</v>
      </c>
      <c r="S1593" t="s">
        <v>1623</v>
      </c>
    </row>
    <row r="1594" spans="1:19" ht="29.1">
      <c r="A1594" t="s">
        <v>1408</v>
      </c>
      <c r="B1594" t="s">
        <v>492</v>
      </c>
      <c r="C1594" s="45" t="s">
        <v>1643</v>
      </c>
      <c r="D1594" t="str">
        <f>MID(Tabla3[[#This Row],[NUMERO DE SERIE]],10,8)</f>
        <v>EP031535</v>
      </c>
      <c r="E1594" t="s">
        <v>300</v>
      </c>
      <c r="F1594" s="45">
        <v>2014</v>
      </c>
      <c r="G1594" t="s">
        <v>13</v>
      </c>
      <c r="H1594" s="1" t="s">
        <v>22</v>
      </c>
      <c r="J1594" s="1" t="s">
        <v>1408</v>
      </c>
      <c r="K1594" s="13">
        <v>2023</v>
      </c>
    </row>
    <row r="1595" spans="1:19">
      <c r="A1595" t="s">
        <v>1408</v>
      </c>
      <c r="B1595" t="s">
        <v>492</v>
      </c>
      <c r="C1595" s="45" t="s">
        <v>1644</v>
      </c>
      <c r="D1595" t="str">
        <f>MID(Tabla3[[#This Row],[NUMERO DE SERIE]],10,8)</f>
        <v>EP029812</v>
      </c>
      <c r="E1595" t="s">
        <v>300</v>
      </c>
      <c r="F1595" s="45">
        <v>2014</v>
      </c>
      <c r="G1595" t="s">
        <v>13</v>
      </c>
      <c r="H1595" s="1" t="s">
        <v>9</v>
      </c>
      <c r="I1595" s="13" t="s">
        <v>98</v>
      </c>
      <c r="J1595" s="1" t="s">
        <v>1408</v>
      </c>
      <c r="K1595" s="13">
        <v>2023</v>
      </c>
      <c r="L1595" s="1" t="s">
        <v>73</v>
      </c>
      <c r="M1595" s="15">
        <v>44984</v>
      </c>
      <c r="N1595" t="s">
        <v>18</v>
      </c>
      <c r="Q1595" t="s">
        <v>15</v>
      </c>
      <c r="R1595" t="s">
        <v>39</v>
      </c>
      <c r="S1595" t="s">
        <v>1640</v>
      </c>
    </row>
    <row r="1596" spans="1:19">
      <c r="A1596" t="s">
        <v>1408</v>
      </c>
      <c r="B1596" t="s">
        <v>492</v>
      </c>
      <c r="C1596" s="45" t="s">
        <v>1645</v>
      </c>
      <c r="D1596" t="str">
        <f>MID(Tabla3[[#This Row],[NUMERO DE SERIE]],10,8)</f>
        <v>EP078601</v>
      </c>
      <c r="E1596" t="s">
        <v>300</v>
      </c>
      <c r="F1596" s="45">
        <v>2014</v>
      </c>
      <c r="G1596" t="s">
        <v>13</v>
      </c>
      <c r="H1596" s="1" t="s">
        <v>9</v>
      </c>
      <c r="I1596" s="14">
        <v>43091</v>
      </c>
      <c r="J1596" s="1" t="s">
        <v>1408</v>
      </c>
      <c r="K1596" s="13">
        <v>2023</v>
      </c>
      <c r="L1596" s="1" t="s">
        <v>75</v>
      </c>
      <c r="M1596" s="59">
        <v>44988</v>
      </c>
      <c r="Q1596" t="s">
        <v>11</v>
      </c>
      <c r="R1596" t="s">
        <v>40</v>
      </c>
      <c r="S1596" t="s">
        <v>1417</v>
      </c>
    </row>
    <row r="1597" spans="1:19">
      <c r="A1597" t="s">
        <v>1408</v>
      </c>
      <c r="B1597" t="s">
        <v>492</v>
      </c>
      <c r="C1597" t="s">
        <v>1616</v>
      </c>
      <c r="D1597" t="str">
        <f>MID(Tabla3[[#This Row],[NUMERO DE SERIE]],10,8)</f>
        <v>EP109639</v>
      </c>
      <c r="E1597" t="s">
        <v>300</v>
      </c>
      <c r="F1597" s="45">
        <v>2014</v>
      </c>
      <c r="G1597" t="s">
        <v>13</v>
      </c>
      <c r="H1597" s="1" t="s">
        <v>17</v>
      </c>
      <c r="I1597" s="14" t="s">
        <v>98</v>
      </c>
      <c r="J1597" s="1" t="s">
        <v>1408</v>
      </c>
      <c r="K1597" s="13">
        <v>2023</v>
      </c>
      <c r="L1597" s="1" t="s">
        <v>72</v>
      </c>
      <c r="M1597" s="15">
        <v>45016</v>
      </c>
      <c r="N1597" t="s">
        <v>1436</v>
      </c>
      <c r="Q1597" t="s">
        <v>20</v>
      </c>
      <c r="R1597" t="s">
        <v>61</v>
      </c>
      <c r="S1597" t="s">
        <v>1419</v>
      </c>
    </row>
    <row r="1598" spans="1:19">
      <c r="A1598" t="s">
        <v>1408</v>
      </c>
      <c r="B1598" t="s">
        <v>492</v>
      </c>
      <c r="C1598" t="s">
        <v>1618</v>
      </c>
      <c r="D1598" t="str">
        <f>MID(Tabla3[[#This Row],[NUMERO DE SERIE]],10,8)</f>
        <v>EP015205</v>
      </c>
      <c r="E1598" t="s">
        <v>300</v>
      </c>
      <c r="F1598" s="45">
        <v>2014</v>
      </c>
      <c r="G1598" t="s">
        <v>13</v>
      </c>
      <c r="H1598" s="1" t="s">
        <v>17</v>
      </c>
      <c r="I1598" s="14" t="s">
        <v>98</v>
      </c>
      <c r="J1598" s="1" t="s">
        <v>1408</v>
      </c>
      <c r="K1598" s="13">
        <v>2023</v>
      </c>
      <c r="L1598" s="1" t="s">
        <v>74</v>
      </c>
      <c r="M1598" s="15">
        <v>44985</v>
      </c>
      <c r="Q1598" t="s">
        <v>11</v>
      </c>
      <c r="R1598" t="s">
        <v>63</v>
      </c>
      <c r="S1598" t="s">
        <v>1646</v>
      </c>
    </row>
    <row r="1599" spans="1:19">
      <c r="A1599" t="s">
        <v>1408</v>
      </c>
      <c r="B1599" t="s">
        <v>492</v>
      </c>
      <c r="C1599" t="s">
        <v>1619</v>
      </c>
      <c r="D1599" t="str">
        <f>MID(Tabla3[[#This Row],[NUMERO DE SERIE]],10,8)</f>
        <v>EP130665</v>
      </c>
      <c r="E1599" t="s">
        <v>300</v>
      </c>
      <c r="F1599" s="45">
        <v>2014</v>
      </c>
      <c r="G1599" t="s">
        <v>13</v>
      </c>
      <c r="H1599" s="1" t="s">
        <v>9</v>
      </c>
      <c r="I1599" s="14" t="s">
        <v>98</v>
      </c>
      <c r="J1599" s="1" t="s">
        <v>1408</v>
      </c>
      <c r="K1599" s="13">
        <v>2023</v>
      </c>
      <c r="L1599" s="1" t="s">
        <v>73</v>
      </c>
      <c r="M1599" s="15">
        <v>44984</v>
      </c>
      <c r="N1599" t="s">
        <v>10</v>
      </c>
      <c r="Q1599" t="s">
        <v>11</v>
      </c>
      <c r="R1599" t="s">
        <v>40</v>
      </c>
      <c r="S1599" t="s">
        <v>677</v>
      </c>
    </row>
    <row r="1600" spans="1:19">
      <c r="A1600" t="s">
        <v>1408</v>
      </c>
      <c r="B1600" t="s">
        <v>492</v>
      </c>
      <c r="C1600" t="s">
        <v>1620</v>
      </c>
      <c r="D1600" t="str">
        <f>MID(Tabla3[[#This Row],[NUMERO DE SERIE]],10,8)</f>
        <v>EP029006</v>
      </c>
      <c r="E1600" t="s">
        <v>300</v>
      </c>
      <c r="F1600" s="45">
        <v>2014</v>
      </c>
      <c r="G1600" t="s">
        <v>13</v>
      </c>
      <c r="H1600" s="1" t="s">
        <v>9</v>
      </c>
      <c r="I1600" s="14" t="s">
        <v>98</v>
      </c>
      <c r="J1600" s="1" t="s">
        <v>1408</v>
      </c>
      <c r="K1600" s="13">
        <v>2023</v>
      </c>
      <c r="L1600" s="1" t="s">
        <v>75</v>
      </c>
      <c r="M1600" s="59">
        <v>44988</v>
      </c>
      <c r="Q1600" t="s">
        <v>11</v>
      </c>
      <c r="R1600" t="s">
        <v>40</v>
      </c>
      <c r="S1600" t="s">
        <v>1417</v>
      </c>
    </row>
    <row r="1601" spans="1:19">
      <c r="A1601" t="s">
        <v>1408</v>
      </c>
      <c r="B1601" t="s">
        <v>492</v>
      </c>
      <c r="C1601" t="s">
        <v>1621</v>
      </c>
      <c r="D1601" t="str">
        <f>MID(Tabla3[[#This Row],[NUMERO DE SERIE]],10,8)</f>
        <v>EP109076</v>
      </c>
      <c r="E1601" t="s">
        <v>300</v>
      </c>
      <c r="F1601" s="45">
        <v>2014</v>
      </c>
      <c r="G1601" t="s">
        <v>13</v>
      </c>
      <c r="H1601" s="1" t="s">
        <v>9</v>
      </c>
      <c r="I1601" s="14" t="s">
        <v>98</v>
      </c>
      <c r="J1601" s="1" t="s">
        <v>1408</v>
      </c>
      <c r="K1601" s="13">
        <v>2023</v>
      </c>
      <c r="L1601" s="1" t="s">
        <v>72</v>
      </c>
      <c r="M1601" s="15">
        <v>45016</v>
      </c>
      <c r="N1601" t="s">
        <v>10</v>
      </c>
      <c r="Q1601" t="s">
        <v>11</v>
      </c>
      <c r="R1601" t="s">
        <v>40</v>
      </c>
      <c r="S1601" t="s">
        <v>1623</v>
      </c>
    </row>
    <row r="1602" spans="1:19">
      <c r="A1602" t="s">
        <v>1408</v>
      </c>
      <c r="B1602" t="s">
        <v>492</v>
      </c>
      <c r="C1602" s="45" t="s">
        <v>642</v>
      </c>
      <c r="D1602" t="str">
        <f>MID(Tabla3[[#This Row],[NUMERO DE SERIE]],10,8)</f>
        <v>DC050134</v>
      </c>
      <c r="E1602" t="s">
        <v>300</v>
      </c>
      <c r="F1602" s="45">
        <v>2013</v>
      </c>
      <c r="G1602" t="s">
        <v>13</v>
      </c>
      <c r="H1602" s="1" t="s">
        <v>9</v>
      </c>
      <c r="I1602" s="14">
        <v>43200</v>
      </c>
      <c r="J1602" s="1" t="s">
        <v>1408</v>
      </c>
      <c r="K1602" s="13">
        <v>2023</v>
      </c>
      <c r="L1602" s="1" t="s">
        <v>74</v>
      </c>
      <c r="M1602" s="15">
        <v>44985</v>
      </c>
      <c r="Q1602" t="s">
        <v>20</v>
      </c>
      <c r="R1602" t="s">
        <v>16</v>
      </c>
      <c r="S1602" t="s">
        <v>1647</v>
      </c>
    </row>
    <row r="1603" spans="1:19">
      <c r="A1603" t="s">
        <v>1408</v>
      </c>
      <c r="B1603" t="s">
        <v>492</v>
      </c>
      <c r="C1603" s="45" t="s">
        <v>645</v>
      </c>
      <c r="D1603" t="str">
        <f>MID(Tabla3[[#This Row],[NUMERO DE SERIE]],10,8)</f>
        <v>DC004786</v>
      </c>
      <c r="E1603" t="s">
        <v>300</v>
      </c>
      <c r="F1603" s="45">
        <v>2013</v>
      </c>
      <c r="G1603" t="s">
        <v>13</v>
      </c>
      <c r="H1603" s="1" t="s">
        <v>34</v>
      </c>
      <c r="J1603" s="1" t="s">
        <v>1408</v>
      </c>
      <c r="K1603" s="13">
        <v>2023</v>
      </c>
    </row>
    <row r="1604" spans="1:19">
      <c r="A1604" t="s">
        <v>1408</v>
      </c>
      <c r="B1604" t="s">
        <v>492</v>
      </c>
      <c r="C1604" s="45" t="s">
        <v>648</v>
      </c>
      <c r="D1604" t="str">
        <f>MID(Tabla3[[#This Row],[NUMERO DE SERIE]],10,8)</f>
        <v>DC039599</v>
      </c>
      <c r="E1604" t="s">
        <v>300</v>
      </c>
      <c r="F1604" s="45">
        <v>2013</v>
      </c>
      <c r="G1604" t="s">
        <v>13</v>
      </c>
      <c r="H1604" s="1" t="s">
        <v>9</v>
      </c>
      <c r="I1604" s="13" t="s">
        <v>98</v>
      </c>
      <c r="J1604" s="1" t="s">
        <v>1408</v>
      </c>
      <c r="K1604" s="13">
        <v>2023</v>
      </c>
      <c r="L1604" s="1" t="s">
        <v>75</v>
      </c>
      <c r="M1604" s="59">
        <v>44988</v>
      </c>
      <c r="Q1604" t="s">
        <v>20</v>
      </c>
      <c r="R1604" t="s">
        <v>16</v>
      </c>
      <c r="S1604" t="s">
        <v>1648</v>
      </c>
    </row>
    <row r="1605" spans="1:19">
      <c r="A1605" t="s">
        <v>1408</v>
      </c>
      <c r="B1605" t="s">
        <v>492</v>
      </c>
      <c r="C1605" s="45" t="s">
        <v>643</v>
      </c>
      <c r="D1605" t="str">
        <f>MID(Tabla3[[#This Row],[NUMERO DE SERIE]],10,8)</f>
        <v>DC009550</v>
      </c>
      <c r="E1605" t="s">
        <v>300</v>
      </c>
      <c r="F1605" s="45">
        <v>2013</v>
      </c>
      <c r="G1605" t="s">
        <v>24</v>
      </c>
      <c r="H1605" s="1" t="s">
        <v>5</v>
      </c>
      <c r="J1605" s="1" t="s">
        <v>1408</v>
      </c>
      <c r="K1605" s="13">
        <v>2023</v>
      </c>
    </row>
    <row r="1606" spans="1:19">
      <c r="A1606" t="s">
        <v>1408</v>
      </c>
      <c r="B1606" t="s">
        <v>492</v>
      </c>
      <c r="C1606" s="45" t="s">
        <v>646</v>
      </c>
      <c r="D1606" t="str">
        <f>MID(Tabla3[[#This Row],[NUMERO DE SERIE]],10,8)</f>
        <v>DC050161</v>
      </c>
      <c r="E1606" t="s">
        <v>300</v>
      </c>
      <c r="F1606" s="45">
        <v>2013</v>
      </c>
      <c r="G1606" t="s">
        <v>13</v>
      </c>
      <c r="H1606" s="1" t="s">
        <v>9</v>
      </c>
      <c r="I1606" s="13" t="s">
        <v>98</v>
      </c>
      <c r="J1606" s="1" t="s">
        <v>1408</v>
      </c>
      <c r="K1606" s="13">
        <v>2023</v>
      </c>
      <c r="L1606" s="1" t="s">
        <v>74</v>
      </c>
      <c r="M1606" s="15">
        <v>44985</v>
      </c>
      <c r="Q1606" t="s">
        <v>11</v>
      </c>
      <c r="R1606" t="s">
        <v>40</v>
      </c>
      <c r="S1606" t="s">
        <v>1646</v>
      </c>
    </row>
    <row r="1607" spans="1:19">
      <c r="A1607" t="s">
        <v>1408</v>
      </c>
      <c r="B1607" t="s">
        <v>492</v>
      </c>
      <c r="C1607" s="45" t="s">
        <v>1649</v>
      </c>
      <c r="D1607" t="str">
        <f>MID(Tabla3[[#This Row],[NUMERO DE SERIE]],10,8)</f>
        <v>DC050102</v>
      </c>
      <c r="E1607" t="s">
        <v>300</v>
      </c>
      <c r="F1607" s="45">
        <v>2013</v>
      </c>
      <c r="G1607" t="s">
        <v>13</v>
      </c>
      <c r="H1607" s="1" t="s">
        <v>9</v>
      </c>
      <c r="I1607" s="14">
        <v>43426</v>
      </c>
      <c r="J1607" s="1" t="s">
        <v>1408</v>
      </c>
      <c r="K1607" s="13">
        <v>2023</v>
      </c>
      <c r="L1607" s="1" t="s">
        <v>73</v>
      </c>
      <c r="M1607" s="15">
        <v>44984</v>
      </c>
      <c r="N1607" t="s">
        <v>1436</v>
      </c>
      <c r="Q1607" t="s">
        <v>20</v>
      </c>
      <c r="R1607" t="s">
        <v>46</v>
      </c>
      <c r="S1607" t="s">
        <v>1495</v>
      </c>
    </row>
    <row r="1608" spans="1:19" ht="29.1">
      <c r="A1608" t="s">
        <v>1408</v>
      </c>
      <c r="B1608" t="s">
        <v>492</v>
      </c>
      <c r="C1608" s="45" t="s">
        <v>635</v>
      </c>
      <c r="D1608" t="str">
        <f>MID(Tabla3[[#This Row],[NUMERO DE SERIE]],10,8)</f>
        <v>DC050417</v>
      </c>
      <c r="E1608" t="s">
        <v>300</v>
      </c>
      <c r="F1608" s="45">
        <v>2013</v>
      </c>
      <c r="G1608" t="s">
        <v>13</v>
      </c>
      <c r="H1608" s="1" t="s">
        <v>22</v>
      </c>
      <c r="J1608" s="1" t="s">
        <v>1408</v>
      </c>
      <c r="K1608" s="13">
        <v>2023</v>
      </c>
    </row>
    <row r="1609" spans="1:19">
      <c r="A1609" t="s">
        <v>1408</v>
      </c>
      <c r="B1609" t="s">
        <v>492</v>
      </c>
      <c r="C1609" s="45" t="s">
        <v>1650</v>
      </c>
      <c r="D1609" t="str">
        <f>MID(Tabla3[[#This Row],[NUMERO DE SERIE]],10,8)</f>
        <v>DC050119</v>
      </c>
      <c r="E1609" t="s">
        <v>300</v>
      </c>
      <c r="F1609" s="45">
        <v>2013</v>
      </c>
      <c r="G1609" t="s">
        <v>13</v>
      </c>
      <c r="H1609" s="1" t="s">
        <v>9</v>
      </c>
      <c r="I1609" s="14">
        <v>43720</v>
      </c>
      <c r="J1609" s="1" t="s">
        <v>1408</v>
      </c>
      <c r="K1609" s="13">
        <v>2023</v>
      </c>
      <c r="L1609" s="1" t="s">
        <v>72</v>
      </c>
      <c r="M1609" s="15">
        <v>45016</v>
      </c>
      <c r="N1609" t="s">
        <v>18</v>
      </c>
      <c r="Q1609" t="s">
        <v>15</v>
      </c>
      <c r="R1609" t="s">
        <v>39</v>
      </c>
      <c r="S1609" t="s">
        <v>1651</v>
      </c>
    </row>
    <row r="1610" spans="1:19" ht="29.1">
      <c r="A1610" t="s">
        <v>1408</v>
      </c>
      <c r="B1610" t="s">
        <v>492</v>
      </c>
      <c r="C1610" s="45" t="s">
        <v>641</v>
      </c>
      <c r="D1610" t="str">
        <f>MID(Tabla3[[#This Row],[NUMERO DE SERIE]],10,8)</f>
        <v>DC955684</v>
      </c>
      <c r="E1610" t="s">
        <v>300</v>
      </c>
      <c r="F1610" s="45">
        <v>2013</v>
      </c>
      <c r="G1610" t="s">
        <v>13</v>
      </c>
      <c r="H1610" s="1" t="s">
        <v>22</v>
      </c>
      <c r="J1610" s="1" t="s">
        <v>1408</v>
      </c>
      <c r="K1610" s="13">
        <v>2023</v>
      </c>
    </row>
    <row r="1611" spans="1:19">
      <c r="A1611" t="s">
        <v>1408</v>
      </c>
      <c r="B1611" t="s">
        <v>492</v>
      </c>
      <c r="C1611" s="45" t="s">
        <v>1652</v>
      </c>
      <c r="D1611" t="str">
        <f>MID(Tabla3[[#This Row],[NUMERO DE SERIE]],10,8)</f>
        <v>DC919334</v>
      </c>
      <c r="E1611" t="s">
        <v>300</v>
      </c>
      <c r="F1611" s="45">
        <v>2013</v>
      </c>
      <c r="G1611" t="s">
        <v>13</v>
      </c>
      <c r="H1611" s="1" t="s">
        <v>34</v>
      </c>
      <c r="J1611" s="1" t="s">
        <v>1408</v>
      </c>
      <c r="K1611" s="13">
        <v>2023</v>
      </c>
    </row>
    <row r="1612" spans="1:19">
      <c r="A1612" t="s">
        <v>1408</v>
      </c>
      <c r="B1612" t="s">
        <v>492</v>
      </c>
      <c r="C1612" s="45" t="s">
        <v>1653</v>
      </c>
      <c r="D1612" t="str">
        <f>MID(Tabla3[[#This Row],[NUMERO DE SERIE]],10,8)</f>
        <v>DC974614</v>
      </c>
      <c r="E1612" t="s">
        <v>300</v>
      </c>
      <c r="F1612" s="45">
        <v>2013</v>
      </c>
      <c r="G1612" t="s">
        <v>13</v>
      </c>
      <c r="H1612" s="1" t="s">
        <v>9</v>
      </c>
      <c r="I1612" s="14">
        <v>43140</v>
      </c>
      <c r="J1612" s="1" t="s">
        <v>1408</v>
      </c>
      <c r="K1612" s="13">
        <v>2023</v>
      </c>
      <c r="L1612" s="1" t="s">
        <v>75</v>
      </c>
      <c r="M1612" s="59">
        <v>44988</v>
      </c>
      <c r="Q1612" t="s">
        <v>20</v>
      </c>
      <c r="R1612" t="s">
        <v>16</v>
      </c>
      <c r="S1612" t="s">
        <v>1648</v>
      </c>
    </row>
    <row r="1613" spans="1:19">
      <c r="A1613" t="s">
        <v>1408</v>
      </c>
      <c r="B1613" t="s">
        <v>492</v>
      </c>
      <c r="C1613" s="45" t="s">
        <v>640</v>
      </c>
      <c r="D1613" t="str">
        <f>MID(Tabla3[[#This Row],[NUMERO DE SERIE]],10,8)</f>
        <v>DC020433</v>
      </c>
      <c r="E1613" t="s">
        <v>300</v>
      </c>
      <c r="F1613" s="45">
        <v>2013</v>
      </c>
      <c r="G1613" t="s">
        <v>13</v>
      </c>
      <c r="H1613" s="1" t="s">
        <v>34</v>
      </c>
      <c r="J1613" s="1" t="s">
        <v>1408</v>
      </c>
      <c r="K1613" s="13">
        <v>2023</v>
      </c>
    </row>
    <row r="1614" spans="1:19">
      <c r="A1614" t="s">
        <v>1408</v>
      </c>
      <c r="B1614" t="s">
        <v>492</v>
      </c>
      <c r="C1614" s="45" t="s">
        <v>1654</v>
      </c>
      <c r="D1614" t="str">
        <f>MID(Tabla3[[#This Row],[NUMERO DE SERIE]],10,8)</f>
        <v>DC039001</v>
      </c>
      <c r="E1614" t="s">
        <v>300</v>
      </c>
      <c r="F1614" s="45">
        <v>2013</v>
      </c>
      <c r="G1614" t="s">
        <v>13</v>
      </c>
      <c r="H1614" s="1" t="s">
        <v>9</v>
      </c>
      <c r="I1614" s="14">
        <v>43442</v>
      </c>
      <c r="J1614" s="1" t="s">
        <v>1408</v>
      </c>
      <c r="K1614" s="13">
        <v>2023</v>
      </c>
      <c r="L1614" s="1" t="s">
        <v>74</v>
      </c>
      <c r="M1614" s="15">
        <v>44985</v>
      </c>
      <c r="Q1614" t="s">
        <v>20</v>
      </c>
      <c r="R1614" t="s">
        <v>41</v>
      </c>
      <c r="S1614" t="s">
        <v>177</v>
      </c>
    </row>
    <row r="1615" spans="1:19">
      <c r="A1615" t="s">
        <v>1408</v>
      </c>
      <c r="B1615" t="s">
        <v>492</v>
      </c>
      <c r="C1615" s="45" t="s">
        <v>1655</v>
      </c>
      <c r="D1615" t="str">
        <f>MID(Tabla3[[#This Row],[NUMERO DE SERIE]],10,8)</f>
        <v>DC018774</v>
      </c>
      <c r="E1615" t="s">
        <v>300</v>
      </c>
      <c r="F1615" s="45">
        <v>2013</v>
      </c>
      <c r="G1615" t="s">
        <v>13</v>
      </c>
      <c r="H1615" s="1" t="s">
        <v>9</v>
      </c>
      <c r="I1615" s="14">
        <v>43894</v>
      </c>
      <c r="J1615" s="1" t="s">
        <v>1408</v>
      </c>
      <c r="K1615" s="13">
        <v>2023</v>
      </c>
      <c r="L1615" s="1" t="s">
        <v>73</v>
      </c>
      <c r="M1615" s="15">
        <v>44984</v>
      </c>
      <c r="N1615" t="s">
        <v>1436</v>
      </c>
      <c r="Q1615" t="s">
        <v>20</v>
      </c>
      <c r="R1615" t="s">
        <v>46</v>
      </c>
      <c r="S1615" t="s">
        <v>1495</v>
      </c>
    </row>
    <row r="1616" spans="1:19">
      <c r="A1616" t="s">
        <v>1408</v>
      </c>
      <c r="B1616" t="s">
        <v>492</v>
      </c>
      <c r="C1616" s="45" t="s">
        <v>1656</v>
      </c>
      <c r="D1616" t="str">
        <f>MID(Tabla3[[#This Row],[NUMERO DE SERIE]],10,8)</f>
        <v>DC039507</v>
      </c>
      <c r="E1616" t="s">
        <v>300</v>
      </c>
      <c r="F1616" s="45">
        <v>2013</v>
      </c>
      <c r="G1616" t="s">
        <v>13</v>
      </c>
      <c r="H1616" s="1" t="s">
        <v>9</v>
      </c>
      <c r="I1616" s="14">
        <v>43328</v>
      </c>
      <c r="J1616" s="1" t="s">
        <v>1408</v>
      </c>
      <c r="K1616" s="13">
        <v>2023</v>
      </c>
      <c r="L1616" s="1" t="s">
        <v>75</v>
      </c>
      <c r="M1616" s="59">
        <v>44988</v>
      </c>
      <c r="Q1616" t="s">
        <v>20</v>
      </c>
      <c r="R1616" t="s">
        <v>16</v>
      </c>
      <c r="S1616" t="s">
        <v>1648</v>
      </c>
    </row>
    <row r="1617" spans="1:19">
      <c r="A1617" t="s">
        <v>1408</v>
      </c>
      <c r="B1617" t="s">
        <v>492</v>
      </c>
      <c r="C1617" s="45" t="s">
        <v>1657</v>
      </c>
      <c r="D1617" t="str">
        <f>MID(Tabla3[[#This Row],[NUMERO DE SERIE]],10,8)</f>
        <v>DC044887</v>
      </c>
      <c r="E1617" t="s">
        <v>300</v>
      </c>
      <c r="F1617" s="45">
        <v>2013</v>
      </c>
      <c r="G1617" t="s">
        <v>13</v>
      </c>
      <c r="H1617" s="1" t="s">
        <v>9</v>
      </c>
      <c r="I1617" s="14">
        <v>43231</v>
      </c>
      <c r="J1617" s="1" t="s">
        <v>1408</v>
      </c>
      <c r="K1617" s="13">
        <v>2023</v>
      </c>
      <c r="L1617" s="1" t="s">
        <v>72</v>
      </c>
      <c r="M1617" s="60">
        <v>45016</v>
      </c>
      <c r="N1617" t="s">
        <v>10</v>
      </c>
      <c r="Q1617" t="s">
        <v>11</v>
      </c>
      <c r="R1617" t="s">
        <v>40</v>
      </c>
      <c r="S1617" t="s">
        <v>1623</v>
      </c>
    </row>
    <row r="1618" spans="1:19">
      <c r="A1618" t="s">
        <v>1408</v>
      </c>
      <c r="B1618" t="s">
        <v>492</v>
      </c>
      <c r="C1618" s="45" t="s">
        <v>1658</v>
      </c>
      <c r="D1618" t="str">
        <f>MID(Tabla3[[#This Row],[NUMERO DE SERIE]],10,8)</f>
        <v>DC921086</v>
      </c>
      <c r="E1618" t="s">
        <v>300</v>
      </c>
      <c r="F1618" s="45">
        <v>2013</v>
      </c>
      <c r="G1618" t="s">
        <v>13</v>
      </c>
      <c r="H1618" s="1" t="s">
        <v>9</v>
      </c>
      <c r="I1618" s="14">
        <v>43529</v>
      </c>
      <c r="J1618" s="1" t="s">
        <v>1408</v>
      </c>
      <c r="K1618" s="13">
        <v>2023</v>
      </c>
      <c r="L1618" s="1" t="s">
        <v>74</v>
      </c>
      <c r="M1618" s="15">
        <v>44985</v>
      </c>
      <c r="Q1618" t="s">
        <v>20</v>
      </c>
      <c r="R1618" t="s">
        <v>41</v>
      </c>
      <c r="S1618" t="s">
        <v>177</v>
      </c>
    </row>
    <row r="1619" spans="1:19">
      <c r="A1619" t="s">
        <v>1408</v>
      </c>
      <c r="B1619" t="s">
        <v>492</v>
      </c>
      <c r="C1619" s="45" t="s">
        <v>637</v>
      </c>
      <c r="D1619" t="str">
        <f>MID(Tabla3[[#This Row],[NUMERO DE SERIE]],10,8)</f>
        <v>DC026341</v>
      </c>
      <c r="E1619" t="s">
        <v>300</v>
      </c>
      <c r="F1619" s="45">
        <v>2013</v>
      </c>
      <c r="G1619" t="s">
        <v>13</v>
      </c>
      <c r="H1619" s="1" t="s">
        <v>17</v>
      </c>
      <c r="I1619" s="13" t="s">
        <v>98</v>
      </c>
      <c r="J1619" s="1" t="s">
        <v>1408</v>
      </c>
      <c r="K1619" s="13">
        <v>2023</v>
      </c>
      <c r="L1619" s="1" t="s">
        <v>73</v>
      </c>
      <c r="M1619" s="15">
        <v>44984</v>
      </c>
      <c r="N1619" t="s">
        <v>301</v>
      </c>
      <c r="Q1619" t="s">
        <v>15</v>
      </c>
      <c r="R1619" t="s">
        <v>60</v>
      </c>
      <c r="S1619" t="s">
        <v>1549</v>
      </c>
    </row>
    <row r="1620" spans="1:19">
      <c r="A1620" t="s">
        <v>1408</v>
      </c>
      <c r="B1620" t="s">
        <v>492</v>
      </c>
      <c r="C1620" s="45" t="s">
        <v>1659</v>
      </c>
      <c r="D1620" t="str">
        <f>MID(Tabla3[[#This Row],[NUMERO DE SERIE]],10,8)</f>
        <v>DC947527</v>
      </c>
      <c r="E1620" t="s">
        <v>300</v>
      </c>
      <c r="F1620" s="45">
        <v>2013</v>
      </c>
      <c r="G1620" t="s">
        <v>9</v>
      </c>
      <c r="H1620" s="1" t="s">
        <v>5</v>
      </c>
      <c r="J1620" s="1" t="s">
        <v>1408</v>
      </c>
      <c r="K1620" s="13">
        <v>2023</v>
      </c>
    </row>
    <row r="1621" spans="1:19">
      <c r="A1621" t="s">
        <v>1408</v>
      </c>
      <c r="B1621" t="s">
        <v>492</v>
      </c>
      <c r="C1621" s="45" t="s">
        <v>1660</v>
      </c>
      <c r="D1621" t="str">
        <f>MID(Tabla3[[#This Row],[NUMERO DE SERIE]],10,8)</f>
        <v>DC051003</v>
      </c>
      <c r="E1621" t="s">
        <v>300</v>
      </c>
      <c r="F1621" s="45">
        <v>2013</v>
      </c>
      <c r="G1621" t="s">
        <v>13</v>
      </c>
      <c r="H1621" s="1" t="s">
        <v>9</v>
      </c>
      <c r="I1621" s="14">
        <v>43637</v>
      </c>
      <c r="J1621" s="1" t="s">
        <v>1408</v>
      </c>
      <c r="K1621" s="13">
        <v>2023</v>
      </c>
      <c r="L1621" s="1" t="s">
        <v>72</v>
      </c>
      <c r="M1621" s="15">
        <v>45016</v>
      </c>
      <c r="N1621" t="s">
        <v>1436</v>
      </c>
      <c r="Q1621" t="s">
        <v>20</v>
      </c>
      <c r="R1621" t="s">
        <v>41</v>
      </c>
      <c r="S1621" t="s">
        <v>1661</v>
      </c>
    </row>
    <row r="1622" spans="1:19">
      <c r="A1622" t="s">
        <v>1408</v>
      </c>
      <c r="B1622" t="s">
        <v>492</v>
      </c>
      <c r="C1622" s="45" t="s">
        <v>1662</v>
      </c>
      <c r="D1622" t="str">
        <f>MID(Tabla3[[#This Row],[NUMERO DE SERIE]],10,8)</f>
        <v>DC051431</v>
      </c>
      <c r="E1622" t="s">
        <v>300</v>
      </c>
      <c r="F1622" s="45">
        <v>2013</v>
      </c>
      <c r="G1622" t="s">
        <v>13</v>
      </c>
      <c r="H1622" s="1" t="s">
        <v>17</v>
      </c>
      <c r="I1622" s="13" t="s">
        <v>98</v>
      </c>
      <c r="J1622" s="1" t="s">
        <v>1408</v>
      </c>
      <c r="K1622" s="13">
        <v>2023</v>
      </c>
      <c r="L1622" s="1" t="s">
        <v>74</v>
      </c>
      <c r="M1622" s="15">
        <v>44985</v>
      </c>
      <c r="Q1622" t="s">
        <v>11</v>
      </c>
      <c r="R1622" t="s">
        <v>63</v>
      </c>
      <c r="S1622" t="s">
        <v>1663</v>
      </c>
    </row>
    <row r="1623" spans="1:19">
      <c r="A1623" t="s">
        <v>1408</v>
      </c>
      <c r="B1623" t="s">
        <v>492</v>
      </c>
      <c r="C1623" s="45" t="s">
        <v>1664</v>
      </c>
      <c r="D1623" t="str">
        <f>MID(Tabla3[[#This Row],[NUMERO DE SERIE]],10,8)</f>
        <v>DC040009</v>
      </c>
      <c r="E1623" t="s">
        <v>300</v>
      </c>
      <c r="F1623" s="45">
        <v>2013</v>
      </c>
      <c r="G1623" t="s">
        <v>13</v>
      </c>
      <c r="H1623" s="1" t="s">
        <v>9</v>
      </c>
      <c r="I1623" s="14">
        <v>43452</v>
      </c>
      <c r="J1623" s="1" t="s">
        <v>1408</v>
      </c>
      <c r="K1623" s="13">
        <v>2023</v>
      </c>
      <c r="L1623" s="1" t="s">
        <v>73</v>
      </c>
      <c r="M1623" s="15">
        <v>44984</v>
      </c>
      <c r="N1623" t="s">
        <v>10</v>
      </c>
      <c r="Q1623" t="s">
        <v>11</v>
      </c>
      <c r="R1623" t="s">
        <v>40</v>
      </c>
      <c r="S1623" t="s">
        <v>677</v>
      </c>
    </row>
    <row r="1624" spans="1:19">
      <c r="A1624" t="s">
        <v>1408</v>
      </c>
      <c r="B1624" t="s">
        <v>492</v>
      </c>
      <c r="C1624" s="45" t="s">
        <v>1665</v>
      </c>
      <c r="D1624" t="str">
        <f>MID(Tabla3[[#This Row],[NUMERO DE SERIE]],10,8)</f>
        <v>DC975591</v>
      </c>
      <c r="E1624" t="s">
        <v>300</v>
      </c>
      <c r="F1624" s="45">
        <v>2013</v>
      </c>
      <c r="G1624" t="s">
        <v>13</v>
      </c>
      <c r="H1624" s="1" t="s">
        <v>9</v>
      </c>
      <c r="I1624" s="14">
        <v>43171</v>
      </c>
      <c r="J1624" s="1" t="s">
        <v>1408</v>
      </c>
      <c r="K1624" s="13">
        <v>2023</v>
      </c>
      <c r="L1624" s="1" t="s">
        <v>75</v>
      </c>
      <c r="M1624" s="59">
        <v>44988</v>
      </c>
      <c r="Q1624" t="s">
        <v>20</v>
      </c>
      <c r="R1624" t="s">
        <v>16</v>
      </c>
      <c r="S1624" t="s">
        <v>1648</v>
      </c>
    </row>
    <row r="1625" spans="1:19" ht="29.1">
      <c r="A1625" t="s">
        <v>1408</v>
      </c>
      <c r="B1625" t="s">
        <v>492</v>
      </c>
      <c r="C1625" s="45" t="s">
        <v>639</v>
      </c>
      <c r="D1625" t="str">
        <f>MID(Tabla3[[#This Row],[NUMERO DE SERIE]],10,8)</f>
        <v>DC961886</v>
      </c>
      <c r="E1625" t="s">
        <v>300</v>
      </c>
      <c r="F1625" s="45">
        <v>2013</v>
      </c>
      <c r="G1625" t="s">
        <v>13</v>
      </c>
      <c r="H1625" s="1" t="s">
        <v>22</v>
      </c>
      <c r="J1625" s="1" t="s">
        <v>1408</v>
      </c>
      <c r="K1625" s="13">
        <v>2023</v>
      </c>
    </row>
    <row r="1626" spans="1:19">
      <c r="A1626" t="s">
        <v>1408</v>
      </c>
      <c r="B1626" t="s">
        <v>492</v>
      </c>
      <c r="C1626" s="45" t="s">
        <v>1666</v>
      </c>
      <c r="D1626" t="str">
        <f>MID(Tabla3[[#This Row],[NUMERO DE SERIE]],10,8)</f>
        <v>DC026595</v>
      </c>
      <c r="E1626" t="s">
        <v>300</v>
      </c>
      <c r="F1626" s="45">
        <v>2013</v>
      </c>
      <c r="G1626" t="s">
        <v>13</v>
      </c>
      <c r="H1626" s="1" t="s">
        <v>9</v>
      </c>
      <c r="I1626" s="14">
        <v>43775</v>
      </c>
      <c r="J1626" s="1" t="s">
        <v>1408</v>
      </c>
      <c r="K1626" s="13">
        <v>2023</v>
      </c>
      <c r="L1626" s="1" t="s">
        <v>74</v>
      </c>
      <c r="M1626" s="15">
        <v>44985</v>
      </c>
      <c r="Q1626" t="s">
        <v>11</v>
      </c>
      <c r="R1626" t="s">
        <v>40</v>
      </c>
      <c r="S1626" t="s">
        <v>142</v>
      </c>
    </row>
    <row r="1627" spans="1:19">
      <c r="A1627" t="s">
        <v>1408</v>
      </c>
      <c r="B1627" t="s">
        <v>1057</v>
      </c>
      <c r="C1627" t="s">
        <v>1108</v>
      </c>
      <c r="D1627" t="str">
        <f>MID(Tabla3[[#This Row],[NUMERO DE SERIE]],10,8)</f>
        <v>JM067823</v>
      </c>
      <c r="E1627" t="s">
        <v>371</v>
      </c>
      <c r="F1627">
        <v>2018</v>
      </c>
      <c r="G1627" t="s">
        <v>13</v>
      </c>
      <c r="H1627" s="1" t="s">
        <v>9</v>
      </c>
      <c r="I1627" s="14">
        <v>43670</v>
      </c>
      <c r="J1627" s="1" t="s">
        <v>1408</v>
      </c>
      <c r="K1627" s="13">
        <v>2023</v>
      </c>
      <c r="L1627" s="1" t="s">
        <v>75</v>
      </c>
      <c r="M1627" s="59">
        <v>44988</v>
      </c>
      <c r="Q1627" t="s">
        <v>11</v>
      </c>
      <c r="R1627" t="s">
        <v>40</v>
      </c>
      <c r="S1627" t="s">
        <v>1417</v>
      </c>
    </row>
    <row r="1628" spans="1:19">
      <c r="A1628" t="s">
        <v>1408</v>
      </c>
      <c r="B1628" t="s">
        <v>1057</v>
      </c>
      <c r="C1628" t="s">
        <v>1667</v>
      </c>
      <c r="D1628" t="str">
        <f>MID(Tabla3[[#This Row],[NUMERO DE SERIE]],10,8)</f>
        <v>JM073137</v>
      </c>
      <c r="E1628" t="s">
        <v>371</v>
      </c>
      <c r="F1628">
        <v>2018</v>
      </c>
      <c r="G1628" t="s">
        <v>13</v>
      </c>
      <c r="H1628" s="1" t="s">
        <v>17</v>
      </c>
      <c r="I1628" s="14">
        <v>43630</v>
      </c>
      <c r="J1628" s="1" t="s">
        <v>1408</v>
      </c>
      <c r="K1628" s="13">
        <v>2023</v>
      </c>
      <c r="L1628" s="1" t="s">
        <v>73</v>
      </c>
      <c r="M1628" s="15">
        <v>44985</v>
      </c>
      <c r="N1628" t="s">
        <v>918</v>
      </c>
      <c r="Q1628" t="s">
        <v>11</v>
      </c>
      <c r="R1628" t="s">
        <v>63</v>
      </c>
      <c r="S1628" t="s">
        <v>1078</v>
      </c>
    </row>
    <row r="1629" spans="1:19">
      <c r="A1629" t="s">
        <v>1408</v>
      </c>
      <c r="B1629" t="s">
        <v>1057</v>
      </c>
      <c r="C1629" t="s">
        <v>1668</v>
      </c>
      <c r="D1629" t="str">
        <f>MID(Tabla3[[#This Row],[NUMERO DE SERIE]],10,8)</f>
        <v>JM073633</v>
      </c>
      <c r="E1629" t="s">
        <v>371</v>
      </c>
      <c r="F1629">
        <v>2018</v>
      </c>
      <c r="G1629" t="s">
        <v>9</v>
      </c>
      <c r="H1629" s="1" t="s">
        <v>5</v>
      </c>
    </row>
    <row r="1630" spans="1:19">
      <c r="A1630" t="s">
        <v>1408</v>
      </c>
      <c r="B1630" t="s">
        <v>1057</v>
      </c>
      <c r="C1630" t="s">
        <v>1669</v>
      </c>
      <c r="D1630" t="str">
        <f>MID(Tabla3[[#This Row],[NUMERO DE SERIE]],10,8)</f>
        <v>JM062294</v>
      </c>
      <c r="E1630" t="s">
        <v>371</v>
      </c>
      <c r="F1630">
        <v>2018</v>
      </c>
      <c r="G1630" t="s">
        <v>13</v>
      </c>
      <c r="H1630" s="1" t="s">
        <v>9</v>
      </c>
      <c r="I1630" s="14">
        <v>43726</v>
      </c>
      <c r="J1630" s="1" t="s">
        <v>1408</v>
      </c>
      <c r="K1630" s="13">
        <v>2023</v>
      </c>
      <c r="L1630" s="1" t="s">
        <v>72</v>
      </c>
      <c r="M1630" s="15">
        <v>45016</v>
      </c>
      <c r="N1630" t="s">
        <v>10</v>
      </c>
      <c r="Q1630" t="s">
        <v>11</v>
      </c>
      <c r="R1630" t="s">
        <v>40</v>
      </c>
      <c r="S1630" t="s">
        <v>651</v>
      </c>
    </row>
    <row r="1631" spans="1:19">
      <c r="A1631" t="s">
        <v>1408</v>
      </c>
      <c r="B1631" t="s">
        <v>1057</v>
      </c>
      <c r="C1631" t="s">
        <v>1670</v>
      </c>
      <c r="D1631" t="str">
        <f>MID(Tabla3[[#This Row],[NUMERO DE SERIE]],10,8)</f>
        <v>JM063960</v>
      </c>
      <c r="E1631" t="s">
        <v>371</v>
      </c>
      <c r="F1631">
        <v>2018</v>
      </c>
      <c r="G1631" t="s">
        <v>13</v>
      </c>
      <c r="H1631" s="1" t="s">
        <v>13</v>
      </c>
    </row>
    <row r="1632" spans="1:19">
      <c r="A1632" t="s">
        <v>1408</v>
      </c>
      <c r="B1632" t="s">
        <v>1057</v>
      </c>
      <c r="C1632" t="s">
        <v>1671</v>
      </c>
      <c r="D1632" t="str">
        <f>MID(Tabla3[[#This Row],[NUMERO DE SERIE]],10,8)</f>
        <v>JM070813</v>
      </c>
      <c r="E1632" t="s">
        <v>371</v>
      </c>
      <c r="F1632">
        <v>2018</v>
      </c>
      <c r="G1632" t="s">
        <v>13</v>
      </c>
      <c r="H1632" s="1" t="s">
        <v>9</v>
      </c>
      <c r="I1632" s="14">
        <v>43551</v>
      </c>
      <c r="J1632" s="1" t="s">
        <v>1408</v>
      </c>
      <c r="K1632" s="13">
        <v>2023</v>
      </c>
      <c r="L1632" s="1" t="s">
        <v>74</v>
      </c>
      <c r="M1632" s="15">
        <v>44985</v>
      </c>
      <c r="Q1632" t="s">
        <v>20</v>
      </c>
      <c r="R1632" t="s">
        <v>41</v>
      </c>
      <c r="S1632" t="s">
        <v>1095</v>
      </c>
    </row>
    <row r="1633" spans="1:19">
      <c r="A1633" t="s">
        <v>1408</v>
      </c>
      <c r="B1633" t="s">
        <v>1057</v>
      </c>
      <c r="C1633" t="s">
        <v>1672</v>
      </c>
      <c r="D1633" t="str">
        <f>MID(Tabla3[[#This Row],[NUMERO DE SERIE]],10,8)</f>
        <v>JM056153</v>
      </c>
      <c r="E1633" t="s">
        <v>371</v>
      </c>
      <c r="F1633">
        <v>2018</v>
      </c>
      <c r="G1633" t="s">
        <v>13</v>
      </c>
      <c r="H1633" s="1" t="s">
        <v>9</v>
      </c>
      <c r="I1633" s="14">
        <v>44365</v>
      </c>
      <c r="J1633" s="1" t="s">
        <v>1408</v>
      </c>
      <c r="K1633" s="13">
        <v>2023</v>
      </c>
      <c r="L1633" s="1" t="s">
        <v>75</v>
      </c>
      <c r="M1633" s="59">
        <v>44988</v>
      </c>
      <c r="Q1633" t="s">
        <v>11</v>
      </c>
      <c r="R1633" t="s">
        <v>40</v>
      </c>
      <c r="S1633" t="s">
        <v>1417</v>
      </c>
    </row>
    <row r="1634" spans="1:19">
      <c r="A1634" t="s">
        <v>1408</v>
      </c>
      <c r="B1634" t="s">
        <v>1057</v>
      </c>
      <c r="C1634" t="s">
        <v>1673</v>
      </c>
      <c r="D1634" t="str">
        <f>MID(Tabla3[[#This Row],[NUMERO DE SERIE]],10,8)</f>
        <v>JM122817</v>
      </c>
      <c r="E1634" t="s">
        <v>371</v>
      </c>
      <c r="F1634">
        <v>2018</v>
      </c>
      <c r="G1634" t="s">
        <v>9</v>
      </c>
      <c r="H1634" s="1" t="s">
        <v>5</v>
      </c>
    </row>
    <row r="1635" spans="1:19">
      <c r="A1635" t="s">
        <v>1408</v>
      </c>
      <c r="B1635" t="s">
        <v>1057</v>
      </c>
      <c r="C1635" t="s">
        <v>1674</v>
      </c>
      <c r="D1635" t="str">
        <f>MID(Tabla3[[#This Row],[NUMERO DE SERIE]],10,8)</f>
        <v>JM148027</v>
      </c>
      <c r="E1635" t="s">
        <v>371</v>
      </c>
      <c r="F1635">
        <v>2018</v>
      </c>
      <c r="G1635" t="s">
        <v>13</v>
      </c>
      <c r="H1635" s="1" t="s">
        <v>34</v>
      </c>
    </row>
    <row r="1636" spans="1:19">
      <c r="A1636" t="s">
        <v>1408</v>
      </c>
      <c r="B1636" t="s">
        <v>1057</v>
      </c>
      <c r="C1636" t="s">
        <v>1675</v>
      </c>
      <c r="D1636" t="str">
        <f>MID(Tabla3[[#This Row],[NUMERO DE SERIE]],10,8)</f>
        <v>JM122682</v>
      </c>
      <c r="E1636" t="s">
        <v>371</v>
      </c>
      <c r="F1636">
        <v>2018</v>
      </c>
      <c r="G1636" t="s">
        <v>13</v>
      </c>
      <c r="H1636" s="1" t="s">
        <v>9</v>
      </c>
      <c r="I1636" s="14">
        <v>44265</v>
      </c>
      <c r="J1636" s="1" t="s">
        <v>1408</v>
      </c>
      <c r="K1636" s="13">
        <v>2023</v>
      </c>
      <c r="L1636" s="1" t="s">
        <v>72</v>
      </c>
      <c r="M1636" s="15">
        <v>45016</v>
      </c>
      <c r="N1636" t="s">
        <v>10</v>
      </c>
      <c r="Q1636" t="s">
        <v>11</v>
      </c>
      <c r="R1636" t="s">
        <v>40</v>
      </c>
      <c r="S1636" t="s">
        <v>651</v>
      </c>
    </row>
    <row r="1637" spans="1:19">
      <c r="A1637" t="s">
        <v>1408</v>
      </c>
      <c r="B1637" t="s">
        <v>1057</v>
      </c>
      <c r="C1637" t="s">
        <v>1676</v>
      </c>
      <c r="D1637" t="str">
        <f>MID(Tabla3[[#This Row],[NUMERO DE SERIE]],10,8)</f>
        <v>JM071087</v>
      </c>
      <c r="E1637" t="s">
        <v>371</v>
      </c>
      <c r="F1637">
        <v>2018</v>
      </c>
      <c r="G1637" t="s">
        <v>13</v>
      </c>
      <c r="H1637" s="1" t="s">
        <v>17</v>
      </c>
      <c r="I1637" s="14">
        <v>43645</v>
      </c>
      <c r="J1637" s="1" t="s">
        <v>1408</v>
      </c>
      <c r="K1637" s="13">
        <v>2023</v>
      </c>
      <c r="L1637" s="1" t="s">
        <v>73</v>
      </c>
      <c r="M1637" s="15">
        <v>44985</v>
      </c>
      <c r="N1637" t="s">
        <v>301</v>
      </c>
      <c r="Q1637" t="s">
        <v>15</v>
      </c>
      <c r="R1637" t="s">
        <v>60</v>
      </c>
      <c r="S1637" t="s">
        <v>1677</v>
      </c>
    </row>
    <row r="1638" spans="1:19">
      <c r="A1638" t="s">
        <v>1408</v>
      </c>
      <c r="B1638" t="s">
        <v>1057</v>
      </c>
      <c r="C1638" t="s">
        <v>1678</v>
      </c>
      <c r="D1638" t="str">
        <f>MID(Tabla3[[#This Row],[NUMERO DE SERIE]],10,8)</f>
        <v>JM124291</v>
      </c>
      <c r="E1638" t="s">
        <v>371</v>
      </c>
      <c r="F1638">
        <v>2018</v>
      </c>
      <c r="G1638" t="s">
        <v>13</v>
      </c>
      <c r="H1638" s="1" t="s">
        <v>9</v>
      </c>
      <c r="I1638" s="14">
        <v>43707</v>
      </c>
      <c r="J1638" s="1" t="s">
        <v>1408</v>
      </c>
      <c r="K1638" s="13">
        <v>2023</v>
      </c>
      <c r="L1638" s="1" t="s">
        <v>74</v>
      </c>
      <c r="M1638" s="15">
        <v>44985</v>
      </c>
      <c r="Q1638" t="s">
        <v>11</v>
      </c>
      <c r="R1638" t="s">
        <v>40</v>
      </c>
      <c r="S1638" t="s">
        <v>1566</v>
      </c>
    </row>
    <row r="1639" spans="1:19">
      <c r="A1639" t="s">
        <v>1408</v>
      </c>
      <c r="B1639" t="s">
        <v>1057</v>
      </c>
      <c r="C1639" t="s">
        <v>1679</v>
      </c>
      <c r="D1639" t="str">
        <f>MID(Tabla3[[#This Row],[NUMERO DE SERIE]],10,8)</f>
        <v>JM126213</v>
      </c>
      <c r="E1639" t="s">
        <v>371</v>
      </c>
      <c r="F1639">
        <v>2018</v>
      </c>
      <c r="G1639" t="s">
        <v>13</v>
      </c>
      <c r="H1639" s="1" t="s">
        <v>9</v>
      </c>
      <c r="I1639" s="14">
        <v>43391</v>
      </c>
      <c r="J1639" s="1" t="s">
        <v>1408</v>
      </c>
      <c r="K1639" s="13">
        <v>2023</v>
      </c>
      <c r="L1639" s="1" t="s">
        <v>75</v>
      </c>
      <c r="M1639" s="59">
        <v>44988</v>
      </c>
      <c r="Q1639" t="s">
        <v>11</v>
      </c>
      <c r="R1639" t="s">
        <v>40</v>
      </c>
      <c r="S1639" t="s">
        <v>1417</v>
      </c>
    </row>
    <row r="1640" spans="1:19">
      <c r="A1640" t="s">
        <v>1408</v>
      </c>
      <c r="B1640" t="s">
        <v>1057</v>
      </c>
      <c r="C1640" s="45" t="s">
        <v>1680</v>
      </c>
      <c r="D1640" t="str">
        <f>MID(Tabla3[[#This Row],[NUMERO DE SERIE]],10,8)</f>
        <v>HM121230</v>
      </c>
      <c r="E1640" t="s">
        <v>371</v>
      </c>
      <c r="F1640">
        <v>2017</v>
      </c>
      <c r="G1640" t="s">
        <v>13</v>
      </c>
      <c r="H1640" s="1" t="s">
        <v>9</v>
      </c>
      <c r="I1640" s="13" t="s">
        <v>98</v>
      </c>
      <c r="J1640" s="1" t="s">
        <v>1408</v>
      </c>
      <c r="K1640" s="13">
        <v>2023</v>
      </c>
      <c r="L1640" s="1" t="s">
        <v>72</v>
      </c>
      <c r="M1640" s="15">
        <v>45016</v>
      </c>
      <c r="N1640" t="s">
        <v>10</v>
      </c>
      <c r="Q1640" t="s">
        <v>11</v>
      </c>
      <c r="R1640" t="s">
        <v>40</v>
      </c>
      <c r="S1640" t="s">
        <v>651</v>
      </c>
    </row>
    <row r="1641" spans="1:19">
      <c r="A1641" t="s">
        <v>1408</v>
      </c>
      <c r="B1641" t="s">
        <v>1057</v>
      </c>
      <c r="C1641" s="45" t="s">
        <v>1681</v>
      </c>
      <c r="D1641" t="str">
        <f>MID(Tabla3[[#This Row],[NUMERO DE SERIE]],10,8)</f>
        <v>HM066665</v>
      </c>
      <c r="E1641" t="s">
        <v>371</v>
      </c>
      <c r="F1641">
        <v>2017</v>
      </c>
      <c r="G1641" t="s">
        <v>13</v>
      </c>
      <c r="H1641" s="1" t="s">
        <v>13</v>
      </c>
    </row>
    <row r="1642" spans="1:19">
      <c r="A1642" t="s">
        <v>1408</v>
      </c>
      <c r="B1642" t="s">
        <v>1057</v>
      </c>
      <c r="C1642" s="45" t="s">
        <v>1682</v>
      </c>
      <c r="D1642" t="str">
        <f>MID(Tabla3[[#This Row],[NUMERO DE SERIE]],10,8)</f>
        <v>HM114497</v>
      </c>
      <c r="E1642" t="s">
        <v>371</v>
      </c>
      <c r="F1642">
        <v>2017</v>
      </c>
      <c r="G1642" t="s">
        <v>13</v>
      </c>
      <c r="H1642" s="1" t="s">
        <v>17</v>
      </c>
      <c r="I1642" s="14">
        <v>43320</v>
      </c>
      <c r="J1642" s="1" t="s">
        <v>1408</v>
      </c>
      <c r="K1642" s="13">
        <v>2023</v>
      </c>
      <c r="L1642" s="1" t="s">
        <v>73</v>
      </c>
      <c r="M1642" s="15">
        <v>44985</v>
      </c>
      <c r="N1642" t="s">
        <v>918</v>
      </c>
      <c r="Q1642" t="s">
        <v>11</v>
      </c>
      <c r="R1642" t="s">
        <v>63</v>
      </c>
      <c r="S1642" t="s">
        <v>1338</v>
      </c>
    </row>
    <row r="1643" spans="1:19">
      <c r="A1643" t="s">
        <v>1408</v>
      </c>
      <c r="B1643" t="s">
        <v>1057</v>
      </c>
      <c r="C1643" s="45" t="s">
        <v>1683</v>
      </c>
      <c r="D1643" t="str">
        <f>MID(Tabla3[[#This Row],[NUMERO DE SERIE]],10,8)</f>
        <v>HM114632</v>
      </c>
      <c r="E1643" t="s">
        <v>371</v>
      </c>
      <c r="F1643">
        <v>2017</v>
      </c>
      <c r="G1643" t="s">
        <v>13</v>
      </c>
      <c r="H1643" s="1" t="s">
        <v>9</v>
      </c>
      <c r="I1643" s="13" t="s">
        <v>98</v>
      </c>
      <c r="J1643" s="1" t="s">
        <v>1408</v>
      </c>
      <c r="K1643" s="13">
        <v>2023</v>
      </c>
      <c r="L1643" s="1" t="s">
        <v>74</v>
      </c>
      <c r="M1643" s="15">
        <v>44985</v>
      </c>
      <c r="Q1643" t="s">
        <v>11</v>
      </c>
      <c r="R1643" t="s">
        <v>40</v>
      </c>
      <c r="S1643" t="s">
        <v>1566</v>
      </c>
    </row>
    <row r="1644" spans="1:19">
      <c r="A1644" t="s">
        <v>1408</v>
      </c>
      <c r="B1644" t="s">
        <v>1057</v>
      </c>
      <c r="C1644" s="45" t="s">
        <v>1684</v>
      </c>
      <c r="D1644" t="str">
        <f>MID(Tabla3[[#This Row],[NUMERO DE SERIE]],10,8)</f>
        <v>HM120037</v>
      </c>
      <c r="E1644" t="s">
        <v>371</v>
      </c>
      <c r="F1644">
        <v>2017</v>
      </c>
      <c r="G1644" t="s">
        <v>13</v>
      </c>
      <c r="H1644" s="1" t="s">
        <v>9</v>
      </c>
      <c r="I1644" s="14">
        <v>43844</v>
      </c>
      <c r="J1644" s="1" t="s">
        <v>1408</v>
      </c>
      <c r="K1644" s="13">
        <v>2023</v>
      </c>
      <c r="L1644" s="1" t="s">
        <v>75</v>
      </c>
      <c r="M1644" s="59">
        <v>44988</v>
      </c>
      <c r="Q1644" t="s">
        <v>15</v>
      </c>
      <c r="R1644" t="s">
        <v>46</v>
      </c>
      <c r="S1644" t="s">
        <v>1685</v>
      </c>
    </row>
    <row r="1645" spans="1:19">
      <c r="A1645" t="s">
        <v>1408</v>
      </c>
      <c r="B1645" t="s">
        <v>1057</v>
      </c>
      <c r="C1645" s="45" t="s">
        <v>1686</v>
      </c>
      <c r="D1645" t="str">
        <f>MID(Tabla3[[#This Row],[NUMERO DE SERIE]],10,8)</f>
        <v>HM115248</v>
      </c>
      <c r="E1645" t="s">
        <v>371</v>
      </c>
      <c r="F1645">
        <v>2017</v>
      </c>
      <c r="G1645" t="s">
        <v>9</v>
      </c>
      <c r="H1645" s="1" t="s">
        <v>5</v>
      </c>
    </row>
    <row r="1646" spans="1:19">
      <c r="A1646" t="s">
        <v>1408</v>
      </c>
      <c r="B1646" t="s">
        <v>1057</v>
      </c>
      <c r="C1646" s="45" t="s">
        <v>1687</v>
      </c>
      <c r="D1646" t="str">
        <f>MID(Tabla3[[#This Row],[NUMERO DE SERIE]],10,8)</f>
        <v>HM029778</v>
      </c>
      <c r="E1646" t="s">
        <v>371</v>
      </c>
      <c r="F1646">
        <v>2017</v>
      </c>
      <c r="G1646" t="s">
        <v>13</v>
      </c>
      <c r="H1646" s="1" t="s">
        <v>9</v>
      </c>
      <c r="I1646" s="14">
        <v>43819</v>
      </c>
      <c r="J1646" s="1" t="s">
        <v>1408</v>
      </c>
      <c r="K1646" s="13">
        <v>2023</v>
      </c>
      <c r="L1646" s="1" t="s">
        <v>72</v>
      </c>
      <c r="M1646" s="15">
        <v>45016</v>
      </c>
      <c r="N1646" t="s">
        <v>10</v>
      </c>
      <c r="Q1646" t="s">
        <v>11</v>
      </c>
      <c r="R1646" t="s">
        <v>40</v>
      </c>
      <c r="S1646" t="s">
        <v>651</v>
      </c>
    </row>
    <row r="1647" spans="1:19">
      <c r="A1647" t="s">
        <v>1408</v>
      </c>
      <c r="B1647" t="s">
        <v>1057</v>
      </c>
      <c r="C1647" s="45" t="s">
        <v>1688</v>
      </c>
      <c r="D1647" t="str">
        <f>MID(Tabla3[[#This Row],[NUMERO DE SERIE]],10,8)</f>
        <v>HM100929</v>
      </c>
      <c r="E1647" t="s">
        <v>371</v>
      </c>
      <c r="F1647">
        <v>2017</v>
      </c>
      <c r="G1647" t="s">
        <v>13</v>
      </c>
      <c r="H1647" s="1" t="s">
        <v>9</v>
      </c>
      <c r="I1647" s="13" t="s">
        <v>98</v>
      </c>
      <c r="J1647" s="1" t="s">
        <v>1408</v>
      </c>
      <c r="K1647" s="13">
        <v>2023</v>
      </c>
      <c r="L1647" s="1" t="s">
        <v>73</v>
      </c>
      <c r="M1647" s="15">
        <v>44985</v>
      </c>
      <c r="N1647" t="s">
        <v>301</v>
      </c>
      <c r="Q1647" t="s">
        <v>15</v>
      </c>
      <c r="R1647" t="s">
        <v>46</v>
      </c>
      <c r="S1647" t="s">
        <v>1495</v>
      </c>
    </row>
    <row r="1648" spans="1:19">
      <c r="A1648" t="s">
        <v>1408</v>
      </c>
      <c r="B1648" t="s">
        <v>1057</v>
      </c>
      <c r="C1648" s="45" t="s">
        <v>1689</v>
      </c>
      <c r="D1648" t="str">
        <f>MID(Tabla3[[#This Row],[NUMERO DE SERIE]],10,8)</f>
        <v>HM105084</v>
      </c>
      <c r="E1648" t="s">
        <v>371</v>
      </c>
      <c r="F1648">
        <v>2017</v>
      </c>
      <c r="G1648" t="s">
        <v>9</v>
      </c>
      <c r="H1648" s="1" t="s">
        <v>5</v>
      </c>
    </row>
    <row r="1649" spans="1:19">
      <c r="A1649" t="s">
        <v>1408</v>
      </c>
      <c r="B1649" t="s">
        <v>1057</v>
      </c>
      <c r="C1649" s="45" t="s">
        <v>1690</v>
      </c>
      <c r="D1649" t="str">
        <f>MID(Tabla3[[#This Row],[NUMERO DE SERIE]],10,8)</f>
        <v>HM083010</v>
      </c>
      <c r="E1649" t="s">
        <v>371</v>
      </c>
      <c r="F1649">
        <v>2017</v>
      </c>
      <c r="G1649" t="s">
        <v>13</v>
      </c>
      <c r="H1649" s="1" t="s">
        <v>9</v>
      </c>
      <c r="I1649" s="14">
        <v>43391</v>
      </c>
      <c r="J1649" s="1" t="s">
        <v>1408</v>
      </c>
      <c r="K1649" s="13">
        <v>2023</v>
      </c>
      <c r="L1649" s="1" t="s">
        <v>74</v>
      </c>
      <c r="M1649" s="15">
        <v>44985</v>
      </c>
      <c r="Q1649" t="s">
        <v>11</v>
      </c>
      <c r="R1649" t="s">
        <v>40</v>
      </c>
      <c r="S1649" t="s">
        <v>1566</v>
      </c>
    </row>
    <row r="1650" spans="1:19">
      <c r="A1650" t="s">
        <v>1408</v>
      </c>
      <c r="B1650" t="s">
        <v>1057</v>
      </c>
      <c r="C1650" s="45" t="s">
        <v>1691</v>
      </c>
      <c r="D1650" t="str">
        <f>MID(Tabla3[[#This Row],[NUMERO DE SERIE]],10,8)</f>
        <v>HM109169</v>
      </c>
      <c r="E1650" t="s">
        <v>371</v>
      </c>
      <c r="F1650">
        <v>2017</v>
      </c>
      <c r="G1650" t="s">
        <v>13</v>
      </c>
      <c r="H1650" s="1" t="s">
        <v>13</v>
      </c>
    </row>
    <row r="1651" spans="1:19">
      <c r="A1651" t="s">
        <v>1408</v>
      </c>
      <c r="B1651" t="s">
        <v>1057</v>
      </c>
      <c r="C1651" s="45" t="s">
        <v>1692</v>
      </c>
      <c r="D1651" t="str">
        <f>MID(Tabla3[[#This Row],[NUMERO DE SERIE]],10,8)</f>
        <v>HM106810</v>
      </c>
      <c r="E1651" t="s">
        <v>371</v>
      </c>
      <c r="F1651">
        <v>2017</v>
      </c>
      <c r="G1651" t="s">
        <v>13</v>
      </c>
      <c r="H1651" s="1" t="s">
        <v>9</v>
      </c>
      <c r="I1651" s="13" t="s">
        <v>98</v>
      </c>
      <c r="J1651" s="1" t="s">
        <v>1408</v>
      </c>
      <c r="K1651" s="13">
        <v>2023</v>
      </c>
      <c r="L1651" s="1" t="s">
        <v>75</v>
      </c>
      <c r="M1651" s="59">
        <v>44988</v>
      </c>
      <c r="Q1651" t="s">
        <v>15</v>
      </c>
      <c r="R1651" t="s">
        <v>46</v>
      </c>
      <c r="S1651" t="s">
        <v>1262</v>
      </c>
    </row>
    <row r="1652" spans="1:19">
      <c r="A1652" t="s">
        <v>1408</v>
      </c>
      <c r="B1652" t="s">
        <v>1057</v>
      </c>
      <c r="C1652" s="45" t="s">
        <v>1693</v>
      </c>
      <c r="D1652" t="str">
        <f>MID(Tabla3[[#This Row],[NUMERO DE SERIE]],10,8)</f>
        <v>HM074508</v>
      </c>
      <c r="E1652" t="s">
        <v>371</v>
      </c>
      <c r="F1652">
        <v>2017</v>
      </c>
      <c r="G1652" t="s">
        <v>13</v>
      </c>
      <c r="H1652" s="1" t="s">
        <v>9</v>
      </c>
      <c r="I1652" s="14">
        <v>43711</v>
      </c>
      <c r="J1652" s="1" t="s">
        <v>1408</v>
      </c>
      <c r="K1652" s="13">
        <v>2023</v>
      </c>
      <c r="L1652" s="1" t="s">
        <v>73</v>
      </c>
      <c r="M1652" s="15">
        <v>44985</v>
      </c>
      <c r="N1652" t="s">
        <v>10</v>
      </c>
      <c r="Q1652" t="s">
        <v>11</v>
      </c>
      <c r="R1652" t="s">
        <v>40</v>
      </c>
      <c r="S1652" t="s">
        <v>677</v>
      </c>
    </row>
    <row r="1653" spans="1:19">
      <c r="A1653" t="s">
        <v>1408</v>
      </c>
      <c r="B1653" t="s">
        <v>1057</v>
      </c>
      <c r="C1653" s="45" t="s">
        <v>1694</v>
      </c>
      <c r="D1653" t="str">
        <f>MID(Tabla3[[#This Row],[NUMERO DE SERIE]],10,8)</f>
        <v>HM115978</v>
      </c>
      <c r="E1653" t="s">
        <v>371</v>
      </c>
      <c r="F1653">
        <v>2017</v>
      </c>
      <c r="G1653" t="s">
        <v>13</v>
      </c>
      <c r="H1653" s="1" t="s">
        <v>9</v>
      </c>
      <c r="I1653" s="14">
        <v>44449</v>
      </c>
      <c r="J1653" s="1" t="s">
        <v>1408</v>
      </c>
      <c r="K1653" s="13">
        <v>2023</v>
      </c>
      <c r="L1653" s="1" t="s">
        <v>72</v>
      </c>
      <c r="M1653" s="15">
        <v>45016</v>
      </c>
      <c r="N1653" t="s">
        <v>10</v>
      </c>
      <c r="Q1653" t="s">
        <v>11</v>
      </c>
      <c r="R1653" t="s">
        <v>40</v>
      </c>
      <c r="S1653" t="s">
        <v>651</v>
      </c>
    </row>
    <row r="1654" spans="1:19">
      <c r="A1654" t="s">
        <v>1408</v>
      </c>
      <c r="B1654" t="s">
        <v>1057</v>
      </c>
      <c r="C1654" s="45" t="s">
        <v>1695</v>
      </c>
      <c r="D1654" t="str">
        <f>MID(Tabla3[[#This Row],[NUMERO DE SERIE]],10,8)</f>
        <v>HM099808</v>
      </c>
      <c r="E1654" t="s">
        <v>371</v>
      </c>
      <c r="F1654">
        <v>2017</v>
      </c>
      <c r="G1654" t="s">
        <v>13</v>
      </c>
      <c r="H1654" s="1" t="s">
        <v>9</v>
      </c>
      <c r="I1654" s="14">
        <v>43192</v>
      </c>
      <c r="J1654" s="1" t="s">
        <v>1408</v>
      </c>
      <c r="K1654" s="13">
        <v>2023</v>
      </c>
      <c r="L1654" s="1" t="s">
        <v>74</v>
      </c>
      <c r="M1654" s="15">
        <v>44985</v>
      </c>
      <c r="Q1654" t="s">
        <v>11</v>
      </c>
      <c r="R1654" t="s">
        <v>40</v>
      </c>
      <c r="S1654" t="s">
        <v>1566</v>
      </c>
    </row>
    <row r="1655" spans="1:19">
      <c r="A1655" t="s">
        <v>1408</v>
      </c>
      <c r="B1655" t="s">
        <v>1057</v>
      </c>
      <c r="C1655" s="45" t="s">
        <v>1696</v>
      </c>
      <c r="D1655" t="str">
        <f>MID(Tabla3[[#This Row],[NUMERO DE SERIE]],10,8)</f>
        <v>HM108469</v>
      </c>
      <c r="E1655" t="s">
        <v>371</v>
      </c>
      <c r="F1655">
        <v>2017</v>
      </c>
      <c r="G1655" t="s">
        <v>13</v>
      </c>
      <c r="H1655" s="1" t="s">
        <v>9</v>
      </c>
      <c r="I1655" s="13" t="s">
        <v>98</v>
      </c>
      <c r="J1655" s="1" t="s">
        <v>1408</v>
      </c>
      <c r="K1655" s="13">
        <v>2023</v>
      </c>
      <c r="L1655" s="1" t="s">
        <v>75</v>
      </c>
      <c r="M1655" s="59">
        <v>44988</v>
      </c>
      <c r="Q1655" t="s">
        <v>11</v>
      </c>
      <c r="R1655" t="s">
        <v>40</v>
      </c>
      <c r="S1655" t="s">
        <v>1417</v>
      </c>
    </row>
    <row r="1656" spans="1:19">
      <c r="A1656" t="s">
        <v>1408</v>
      </c>
      <c r="B1656" t="s">
        <v>1057</v>
      </c>
      <c r="C1656" s="45" t="s">
        <v>1697</v>
      </c>
      <c r="D1656" t="str">
        <f>MID(Tabla3[[#This Row],[NUMERO DE SERIE]],10,8)</f>
        <v>HM093559</v>
      </c>
      <c r="E1656" t="s">
        <v>371</v>
      </c>
      <c r="F1656">
        <v>2017</v>
      </c>
      <c r="G1656" t="s">
        <v>13</v>
      </c>
      <c r="H1656" s="1" t="s">
        <v>9</v>
      </c>
      <c r="I1656" s="14">
        <v>43951</v>
      </c>
      <c r="J1656" s="1" t="s">
        <v>1408</v>
      </c>
      <c r="K1656" s="13">
        <v>2023</v>
      </c>
      <c r="L1656" s="1" t="s">
        <v>73</v>
      </c>
      <c r="M1656" s="15">
        <v>44985</v>
      </c>
      <c r="N1656" t="s">
        <v>10</v>
      </c>
      <c r="Q1656" t="s">
        <v>11</v>
      </c>
      <c r="R1656" t="s">
        <v>40</v>
      </c>
      <c r="S1656" t="s">
        <v>677</v>
      </c>
    </row>
    <row r="1657" spans="1:19">
      <c r="A1657" t="s">
        <v>1408</v>
      </c>
      <c r="B1657" t="s">
        <v>1057</v>
      </c>
      <c r="C1657" s="45" t="s">
        <v>1698</v>
      </c>
      <c r="D1657" t="str">
        <f>MID(Tabla3[[#This Row],[NUMERO DE SERIE]],10,8)</f>
        <v>HM103413</v>
      </c>
      <c r="E1657" t="s">
        <v>371</v>
      </c>
      <c r="F1657">
        <v>2017</v>
      </c>
      <c r="G1657" t="s">
        <v>13</v>
      </c>
      <c r="H1657" s="1" t="s">
        <v>9</v>
      </c>
      <c r="I1657" s="13" t="s">
        <v>98</v>
      </c>
      <c r="J1657" s="1" t="s">
        <v>1408</v>
      </c>
      <c r="K1657" s="13">
        <v>2023</v>
      </c>
      <c r="L1657" s="1" t="s">
        <v>72</v>
      </c>
      <c r="M1657" s="15">
        <v>45016</v>
      </c>
      <c r="N1657" t="s">
        <v>10</v>
      </c>
      <c r="Q1657" t="s">
        <v>11</v>
      </c>
      <c r="R1657" t="s">
        <v>40</v>
      </c>
      <c r="S1657" t="s">
        <v>651</v>
      </c>
    </row>
    <row r="1658" spans="1:19">
      <c r="A1658" t="s">
        <v>1408</v>
      </c>
      <c r="B1658" t="s">
        <v>1057</v>
      </c>
      <c r="C1658" s="45" t="s">
        <v>1699</v>
      </c>
      <c r="D1658" t="str">
        <f>MID(Tabla3[[#This Row],[NUMERO DE SERIE]],10,8)</f>
        <v>HM052406</v>
      </c>
      <c r="E1658" t="s">
        <v>371</v>
      </c>
      <c r="F1658">
        <v>2017</v>
      </c>
      <c r="G1658" t="s">
        <v>13</v>
      </c>
      <c r="H1658" s="1" t="s">
        <v>9</v>
      </c>
      <c r="I1658" s="14">
        <v>43701</v>
      </c>
      <c r="J1658" s="1" t="s">
        <v>1408</v>
      </c>
      <c r="K1658" s="13">
        <v>2023</v>
      </c>
      <c r="L1658" s="1" t="s">
        <v>74</v>
      </c>
      <c r="M1658" s="15">
        <v>44985</v>
      </c>
      <c r="Q1658" t="s">
        <v>11</v>
      </c>
      <c r="R1658" t="s">
        <v>40</v>
      </c>
      <c r="S1658" t="s">
        <v>1566</v>
      </c>
    </row>
    <row r="1659" spans="1:19">
      <c r="A1659" t="s">
        <v>1408</v>
      </c>
      <c r="B1659" t="s">
        <v>1057</v>
      </c>
      <c r="C1659" s="45" t="s">
        <v>1700</v>
      </c>
      <c r="D1659" t="str">
        <f>MID(Tabla3[[#This Row],[NUMERO DE SERIE]],10,8)</f>
        <v>HM026523</v>
      </c>
      <c r="E1659" t="s">
        <v>371</v>
      </c>
      <c r="F1659">
        <v>2017</v>
      </c>
      <c r="G1659" t="s">
        <v>13</v>
      </c>
      <c r="H1659" s="1" t="s">
        <v>9</v>
      </c>
      <c r="I1659" s="14">
        <v>44117</v>
      </c>
      <c r="J1659" s="1" t="s">
        <v>1408</v>
      </c>
      <c r="K1659" s="13">
        <v>2023</v>
      </c>
      <c r="L1659" s="1" t="s">
        <v>75</v>
      </c>
      <c r="M1659" s="59">
        <v>44988</v>
      </c>
      <c r="Q1659" t="s">
        <v>20</v>
      </c>
      <c r="R1659" t="s">
        <v>41</v>
      </c>
      <c r="S1659" t="s">
        <v>1701</v>
      </c>
    </row>
    <row r="1660" spans="1:19">
      <c r="A1660" t="s">
        <v>1408</v>
      </c>
      <c r="B1660" t="s">
        <v>1057</v>
      </c>
      <c r="C1660" s="45" t="s">
        <v>1702</v>
      </c>
      <c r="D1660" t="str">
        <f>MID(Tabla3[[#This Row],[NUMERO DE SERIE]],10,8)</f>
        <v>HM041275</v>
      </c>
      <c r="E1660" t="s">
        <v>371</v>
      </c>
      <c r="F1660">
        <v>2017</v>
      </c>
      <c r="G1660" t="s">
        <v>13</v>
      </c>
      <c r="H1660" s="1" t="s">
        <v>9</v>
      </c>
      <c r="I1660" s="14">
        <v>43424</v>
      </c>
      <c r="J1660" s="1" t="s">
        <v>1408</v>
      </c>
      <c r="K1660" s="13">
        <v>2023</v>
      </c>
      <c r="L1660" s="1" t="s">
        <v>72</v>
      </c>
      <c r="M1660" s="15">
        <v>45016</v>
      </c>
      <c r="N1660" t="s">
        <v>10</v>
      </c>
      <c r="Q1660" t="s">
        <v>11</v>
      </c>
      <c r="R1660" t="s">
        <v>40</v>
      </c>
      <c r="S1660" t="s">
        <v>651</v>
      </c>
    </row>
    <row r="1661" spans="1:19">
      <c r="A1661" t="s">
        <v>1408</v>
      </c>
      <c r="B1661" t="s">
        <v>1057</v>
      </c>
      <c r="C1661" s="45" t="s">
        <v>1703</v>
      </c>
      <c r="D1661" t="str">
        <f>MID(Tabla3[[#This Row],[NUMERO DE SERIE]],10,8)</f>
        <v>HM039625</v>
      </c>
      <c r="E1661" t="s">
        <v>371</v>
      </c>
      <c r="F1661">
        <v>2017</v>
      </c>
      <c r="G1661" t="s">
        <v>13</v>
      </c>
      <c r="H1661" s="1" t="s">
        <v>9</v>
      </c>
      <c r="I1661" s="14">
        <v>43451</v>
      </c>
      <c r="J1661" s="1" t="s">
        <v>1408</v>
      </c>
      <c r="K1661" s="13">
        <v>2023</v>
      </c>
      <c r="L1661" s="1" t="s">
        <v>73</v>
      </c>
      <c r="M1661" s="15">
        <v>44985</v>
      </c>
      <c r="N1661" t="s">
        <v>1436</v>
      </c>
      <c r="Q1661" t="s">
        <v>20</v>
      </c>
      <c r="R1661" t="s">
        <v>16</v>
      </c>
      <c r="S1661" t="s">
        <v>889</v>
      </c>
    </row>
    <row r="1662" spans="1:19">
      <c r="A1662" t="s">
        <v>1408</v>
      </c>
      <c r="B1662" t="s">
        <v>1057</v>
      </c>
      <c r="C1662" s="45" t="s">
        <v>1704</v>
      </c>
      <c r="D1662" t="str">
        <f>MID(Tabla3[[#This Row],[NUMERO DE SERIE]],10,8)</f>
        <v>HM031999</v>
      </c>
      <c r="E1662" t="s">
        <v>371</v>
      </c>
      <c r="F1662">
        <v>2017</v>
      </c>
      <c r="G1662" t="s">
        <v>9</v>
      </c>
      <c r="H1662" s="1" t="s">
        <v>5</v>
      </c>
    </row>
    <row r="1663" spans="1:19">
      <c r="A1663" t="s">
        <v>1408</v>
      </c>
      <c r="B1663" t="s">
        <v>1057</v>
      </c>
      <c r="C1663" s="45" t="s">
        <v>1705</v>
      </c>
      <c r="D1663" t="str">
        <f>MID(Tabla3[[#This Row],[NUMERO DE SERIE]],10,8)</f>
        <v>HM043604</v>
      </c>
      <c r="E1663" t="s">
        <v>371</v>
      </c>
      <c r="F1663">
        <v>2017</v>
      </c>
      <c r="G1663" t="s">
        <v>13</v>
      </c>
      <c r="H1663" s="1" t="s">
        <v>9</v>
      </c>
      <c r="I1663" s="14">
        <v>43874</v>
      </c>
      <c r="J1663" s="1" t="s">
        <v>1408</v>
      </c>
      <c r="K1663" s="13">
        <v>2023</v>
      </c>
      <c r="L1663" s="1" t="s">
        <v>72</v>
      </c>
      <c r="M1663" s="15">
        <v>45016</v>
      </c>
      <c r="N1663" t="s">
        <v>1436</v>
      </c>
      <c r="Q1663" t="s">
        <v>20</v>
      </c>
      <c r="R1663" t="s">
        <v>41</v>
      </c>
      <c r="S1663" t="s">
        <v>1706</v>
      </c>
    </row>
    <row r="1664" spans="1:19">
      <c r="A1664" t="s">
        <v>1408</v>
      </c>
      <c r="B1664" t="s">
        <v>1057</v>
      </c>
      <c r="C1664" s="45" t="s">
        <v>1707</v>
      </c>
      <c r="D1664" t="str">
        <f>MID(Tabla3[[#This Row],[NUMERO DE SERIE]],10,8)</f>
        <v>HM026441</v>
      </c>
      <c r="E1664" t="s">
        <v>371</v>
      </c>
      <c r="F1664">
        <v>2017</v>
      </c>
      <c r="G1664" t="s">
        <v>13</v>
      </c>
      <c r="H1664" s="1" t="s">
        <v>17</v>
      </c>
      <c r="I1664" s="14">
        <v>43651</v>
      </c>
      <c r="J1664" s="1" t="s">
        <v>1408</v>
      </c>
      <c r="K1664" s="13">
        <v>2023</v>
      </c>
      <c r="L1664" s="1" t="s">
        <v>75</v>
      </c>
      <c r="M1664" s="59">
        <v>44988</v>
      </c>
      <c r="Q1664" t="s">
        <v>15</v>
      </c>
      <c r="R1664" t="s">
        <v>60</v>
      </c>
      <c r="S1664" t="s">
        <v>1708</v>
      </c>
    </row>
    <row r="1665" spans="1:19">
      <c r="A1665" t="s">
        <v>1408</v>
      </c>
      <c r="B1665" t="s">
        <v>1057</v>
      </c>
      <c r="C1665" s="45" t="s">
        <v>1709</v>
      </c>
      <c r="D1665" t="str">
        <f>MID(Tabla3[[#This Row],[NUMERO DE SERIE]],10,8)</f>
        <v>HM026962</v>
      </c>
      <c r="E1665" t="s">
        <v>371</v>
      </c>
      <c r="F1665">
        <v>2017</v>
      </c>
      <c r="G1665" t="s">
        <v>13</v>
      </c>
      <c r="H1665" s="1" t="s">
        <v>9</v>
      </c>
      <c r="I1665" s="13" t="s">
        <v>98</v>
      </c>
      <c r="J1665" s="1" t="s">
        <v>1408</v>
      </c>
      <c r="K1665" s="13">
        <v>2023</v>
      </c>
      <c r="L1665" s="1" t="s">
        <v>72</v>
      </c>
      <c r="M1665" s="15">
        <v>45016</v>
      </c>
      <c r="N1665" t="s">
        <v>1710</v>
      </c>
      <c r="Q1665" t="s">
        <v>25</v>
      </c>
      <c r="R1665" t="s">
        <v>62</v>
      </c>
      <c r="S1665" t="s">
        <v>1711</v>
      </c>
    </row>
    <row r="1666" spans="1:19">
      <c r="A1666" t="s">
        <v>1408</v>
      </c>
      <c r="B1666" t="s">
        <v>1057</v>
      </c>
      <c r="C1666" s="45" t="s">
        <v>1712</v>
      </c>
      <c r="D1666" t="str">
        <f>MID(Tabla3[[#This Row],[NUMERO DE SERIE]],10,8)</f>
        <v>HM027103</v>
      </c>
      <c r="E1666" t="s">
        <v>371</v>
      </c>
      <c r="F1666">
        <v>2017</v>
      </c>
      <c r="G1666" t="s">
        <v>9</v>
      </c>
      <c r="H1666" s="1" t="s">
        <v>5</v>
      </c>
    </row>
    <row r="1667" spans="1:19">
      <c r="A1667" t="s">
        <v>1408</v>
      </c>
      <c r="B1667" t="s">
        <v>1057</v>
      </c>
      <c r="C1667" s="45" t="s">
        <v>1713</v>
      </c>
      <c r="D1667" t="str">
        <f>MID(Tabla3[[#This Row],[NUMERO DE SERIE]],10,8)</f>
        <v>HM026753</v>
      </c>
      <c r="E1667" t="s">
        <v>371</v>
      </c>
      <c r="F1667">
        <v>2017</v>
      </c>
      <c r="G1667" t="s">
        <v>13</v>
      </c>
      <c r="H1667" s="1" t="s">
        <v>9</v>
      </c>
      <c r="I1667" s="14">
        <v>43255</v>
      </c>
      <c r="J1667" s="1" t="s">
        <v>1408</v>
      </c>
      <c r="K1667" s="13">
        <v>2023</v>
      </c>
      <c r="L1667" s="1" t="s">
        <v>73</v>
      </c>
      <c r="M1667" s="15">
        <v>44985</v>
      </c>
      <c r="N1667" t="s">
        <v>10</v>
      </c>
      <c r="Q1667" t="s">
        <v>11</v>
      </c>
      <c r="R1667" t="s">
        <v>40</v>
      </c>
      <c r="S1667" t="s">
        <v>677</v>
      </c>
    </row>
    <row r="1668" spans="1:19">
      <c r="A1668" t="s">
        <v>1408</v>
      </c>
      <c r="B1668" t="s">
        <v>1057</v>
      </c>
      <c r="C1668" s="45" t="s">
        <v>1714</v>
      </c>
      <c r="D1668" t="str">
        <f>MID(Tabla3[[#This Row],[NUMERO DE SERIE]],10,8)</f>
        <v>HM028794</v>
      </c>
      <c r="E1668" t="s">
        <v>371</v>
      </c>
      <c r="F1668">
        <v>2017</v>
      </c>
      <c r="G1668" t="s">
        <v>13</v>
      </c>
      <c r="H1668" s="1" t="s">
        <v>9</v>
      </c>
      <c r="I1668" s="14">
        <v>43200</v>
      </c>
      <c r="J1668" s="1" t="s">
        <v>1408</v>
      </c>
      <c r="K1668" s="13">
        <v>2023</v>
      </c>
      <c r="L1668" s="1" t="s">
        <v>72</v>
      </c>
      <c r="M1668" s="15">
        <v>45016</v>
      </c>
      <c r="N1668" t="s">
        <v>1710</v>
      </c>
      <c r="Q1668" t="s">
        <v>25</v>
      </c>
      <c r="R1668" t="s">
        <v>62</v>
      </c>
      <c r="S1668" t="s">
        <v>1715</v>
      </c>
    </row>
    <row r="1669" spans="1:19">
      <c r="A1669" t="s">
        <v>1408</v>
      </c>
      <c r="B1669" t="s">
        <v>1057</v>
      </c>
      <c r="C1669" s="45" t="s">
        <v>1716</v>
      </c>
      <c r="D1669" t="str">
        <f>MID(Tabla3[[#This Row],[NUMERO DE SERIE]],10,8)</f>
        <v>HM026609</v>
      </c>
      <c r="E1669" t="s">
        <v>371</v>
      </c>
      <c r="F1669">
        <v>2017</v>
      </c>
      <c r="G1669" t="s">
        <v>13</v>
      </c>
      <c r="H1669" s="1" t="s">
        <v>34</v>
      </c>
    </row>
    <row r="1670" spans="1:19">
      <c r="A1670" t="s">
        <v>1408</v>
      </c>
      <c r="B1670" t="s">
        <v>1057</v>
      </c>
      <c r="C1670" s="45" t="s">
        <v>1717</v>
      </c>
      <c r="D1670" t="str">
        <f>MID(Tabla3[[#This Row],[NUMERO DE SERIE]],10,8)</f>
        <v>HM087775</v>
      </c>
      <c r="E1670" t="s">
        <v>371</v>
      </c>
      <c r="F1670">
        <v>2017</v>
      </c>
      <c r="G1670" t="s">
        <v>9</v>
      </c>
      <c r="H1670" s="1" t="s">
        <v>5</v>
      </c>
    </row>
    <row r="1671" spans="1:19">
      <c r="A1671" t="s">
        <v>1408</v>
      </c>
      <c r="B1671" t="s">
        <v>1057</v>
      </c>
      <c r="C1671" s="45" t="s">
        <v>1718</v>
      </c>
      <c r="D1671" t="str">
        <f>MID(Tabla3[[#This Row],[NUMERO DE SERIE]],10,8)</f>
        <v>HM099926</v>
      </c>
      <c r="E1671" t="s">
        <v>371</v>
      </c>
      <c r="F1671">
        <v>2017</v>
      </c>
      <c r="G1671" t="s">
        <v>13</v>
      </c>
      <c r="H1671" s="1" t="s">
        <v>9</v>
      </c>
      <c r="I1671" s="14">
        <v>43222</v>
      </c>
      <c r="J1671" s="1" t="s">
        <v>1408</v>
      </c>
      <c r="K1671" s="13">
        <v>2023</v>
      </c>
      <c r="L1671" s="1" t="s">
        <v>75</v>
      </c>
      <c r="M1671" s="59">
        <v>44988</v>
      </c>
      <c r="Q1671" t="s">
        <v>15</v>
      </c>
      <c r="R1671" t="s">
        <v>39</v>
      </c>
      <c r="S1671" t="s">
        <v>1719</v>
      </c>
    </row>
    <row r="1672" spans="1:19">
      <c r="A1672" t="s">
        <v>1408</v>
      </c>
      <c r="B1672" t="s">
        <v>1057</v>
      </c>
      <c r="C1672" s="45" t="s">
        <v>1720</v>
      </c>
      <c r="D1672" t="str">
        <f>MID(Tabla3[[#This Row],[NUMERO DE SERIE]],10,8)</f>
        <v>HM095233</v>
      </c>
      <c r="E1672" t="s">
        <v>371</v>
      </c>
      <c r="F1672">
        <v>2017</v>
      </c>
      <c r="G1672" t="s">
        <v>13</v>
      </c>
      <c r="H1672" s="1" t="s">
        <v>34</v>
      </c>
    </row>
    <row r="1673" spans="1:19">
      <c r="A1673" t="s">
        <v>1408</v>
      </c>
      <c r="B1673" t="s">
        <v>1057</v>
      </c>
      <c r="C1673" s="45" t="s">
        <v>1721</v>
      </c>
      <c r="D1673" t="str">
        <f>MID(Tabla3[[#This Row],[NUMERO DE SERIE]],10,8)</f>
        <v>HM029950</v>
      </c>
      <c r="E1673" t="s">
        <v>371</v>
      </c>
      <c r="F1673">
        <v>2017</v>
      </c>
      <c r="G1673" t="s">
        <v>13</v>
      </c>
      <c r="H1673" s="1" t="s">
        <v>9</v>
      </c>
      <c r="I1673" s="14">
        <v>43014</v>
      </c>
      <c r="J1673" s="1" t="s">
        <v>1408</v>
      </c>
      <c r="K1673" s="13">
        <v>2023</v>
      </c>
      <c r="L1673" s="1" t="s">
        <v>72</v>
      </c>
      <c r="M1673" s="15">
        <v>45016</v>
      </c>
      <c r="N1673" t="s">
        <v>1436</v>
      </c>
      <c r="Q1673" t="s">
        <v>20</v>
      </c>
      <c r="R1673" t="s">
        <v>60</v>
      </c>
      <c r="S1673" t="s">
        <v>1419</v>
      </c>
    </row>
    <row r="1674" spans="1:19" ht="29.1">
      <c r="A1674" t="s">
        <v>1408</v>
      </c>
      <c r="B1674" t="s">
        <v>1057</v>
      </c>
      <c r="C1674" s="45" t="s">
        <v>1722</v>
      </c>
      <c r="D1674" t="str">
        <f>MID(Tabla3[[#This Row],[NUMERO DE SERIE]],10,8)</f>
        <v>HM032380</v>
      </c>
      <c r="E1674" t="s">
        <v>371</v>
      </c>
      <c r="F1674">
        <v>2017</v>
      </c>
      <c r="G1674" t="s">
        <v>13</v>
      </c>
      <c r="H1674" s="1" t="s">
        <v>22</v>
      </c>
    </row>
    <row r="1675" spans="1:19">
      <c r="A1675" t="s">
        <v>1408</v>
      </c>
      <c r="B1675" t="s">
        <v>1057</v>
      </c>
      <c r="C1675" s="45" t="s">
        <v>1723</v>
      </c>
      <c r="D1675" t="str">
        <f>MID(Tabla3[[#This Row],[NUMERO DE SERIE]],10,8)</f>
        <v>HM048998</v>
      </c>
      <c r="E1675" t="s">
        <v>371</v>
      </c>
      <c r="F1675">
        <v>2017</v>
      </c>
      <c r="G1675" t="s">
        <v>13</v>
      </c>
      <c r="H1675" s="1" t="s">
        <v>9</v>
      </c>
      <c r="I1675" s="14">
        <v>43665</v>
      </c>
      <c r="J1675" s="1" t="s">
        <v>1408</v>
      </c>
      <c r="K1675" s="13">
        <v>2023</v>
      </c>
      <c r="L1675" s="1" t="s">
        <v>73</v>
      </c>
      <c r="M1675" s="15">
        <v>44985</v>
      </c>
      <c r="N1675" t="s">
        <v>10</v>
      </c>
      <c r="Q1675" t="s">
        <v>11</v>
      </c>
      <c r="R1675" t="s">
        <v>40</v>
      </c>
      <c r="S1675" t="s">
        <v>677</v>
      </c>
    </row>
    <row r="1676" spans="1:19">
      <c r="A1676" t="s">
        <v>1408</v>
      </c>
      <c r="B1676" t="s">
        <v>1057</v>
      </c>
      <c r="C1676" s="45" t="s">
        <v>1724</v>
      </c>
      <c r="D1676" t="str">
        <f>MID(Tabla3[[#This Row],[NUMERO DE SERIE]],10,8)</f>
        <v>HM069388</v>
      </c>
      <c r="E1676" t="s">
        <v>371</v>
      </c>
      <c r="F1676">
        <v>2017</v>
      </c>
      <c r="G1676" t="s">
        <v>13</v>
      </c>
      <c r="H1676" s="1" t="s">
        <v>9</v>
      </c>
      <c r="I1676" s="14">
        <v>43647</v>
      </c>
      <c r="J1676" s="1" t="s">
        <v>1408</v>
      </c>
      <c r="K1676" s="13">
        <v>2023</v>
      </c>
      <c r="L1676" s="1" t="s">
        <v>74</v>
      </c>
      <c r="M1676" s="15">
        <v>44985</v>
      </c>
      <c r="Q1676" t="s">
        <v>11</v>
      </c>
      <c r="R1676" t="s">
        <v>40</v>
      </c>
      <c r="S1676" t="s">
        <v>1566</v>
      </c>
    </row>
    <row r="1677" spans="1:19">
      <c r="A1677" t="s">
        <v>1408</v>
      </c>
      <c r="B1677" t="s">
        <v>1057</v>
      </c>
      <c r="C1677" s="45" t="s">
        <v>1725</v>
      </c>
      <c r="D1677" t="str">
        <f>MID(Tabla3[[#This Row],[NUMERO DE SERIE]],10,8)</f>
        <v>HM104559</v>
      </c>
      <c r="E1677" t="s">
        <v>371</v>
      </c>
      <c r="F1677">
        <v>2017</v>
      </c>
      <c r="G1677" t="s">
        <v>9</v>
      </c>
      <c r="H1677" s="1" t="s">
        <v>5</v>
      </c>
    </row>
    <row r="1678" spans="1:19">
      <c r="A1678" t="s">
        <v>1408</v>
      </c>
      <c r="B1678" t="s">
        <v>1057</v>
      </c>
      <c r="C1678" s="45" t="s">
        <v>1726</v>
      </c>
      <c r="D1678" t="str">
        <f>MID(Tabla3[[#This Row],[NUMERO DE SERIE]],10,8)</f>
        <v>HM094990</v>
      </c>
      <c r="E1678" t="s">
        <v>371</v>
      </c>
      <c r="F1678">
        <v>2017</v>
      </c>
      <c r="G1678" t="s">
        <v>13</v>
      </c>
      <c r="H1678" s="1" t="s">
        <v>9</v>
      </c>
      <c r="I1678" s="13" t="s">
        <v>98</v>
      </c>
      <c r="J1678" s="1" t="s">
        <v>1408</v>
      </c>
      <c r="K1678" s="13">
        <v>2023</v>
      </c>
      <c r="L1678" s="1" t="s">
        <v>75</v>
      </c>
      <c r="M1678" s="59">
        <v>44988</v>
      </c>
      <c r="Q1678" t="s">
        <v>15</v>
      </c>
      <c r="R1678" t="s">
        <v>56</v>
      </c>
      <c r="S1678" t="s">
        <v>1569</v>
      </c>
    </row>
    <row r="1679" spans="1:19">
      <c r="A1679" t="s">
        <v>1408</v>
      </c>
      <c r="B1679" t="s">
        <v>1057</v>
      </c>
      <c r="C1679" s="45" t="s">
        <v>1727</v>
      </c>
      <c r="D1679" t="str">
        <f>MID(Tabla3[[#This Row],[NUMERO DE SERIE]],10,8)</f>
        <v>HM094134</v>
      </c>
      <c r="E1679" t="s">
        <v>371</v>
      </c>
      <c r="F1679">
        <v>2017</v>
      </c>
      <c r="G1679" t="s">
        <v>13</v>
      </c>
      <c r="H1679" s="1" t="s">
        <v>9</v>
      </c>
      <c r="I1679" s="14">
        <v>44957</v>
      </c>
      <c r="J1679" s="1" t="s">
        <v>1408</v>
      </c>
      <c r="K1679" s="13">
        <v>2023</v>
      </c>
      <c r="L1679" s="1" t="s">
        <v>72</v>
      </c>
      <c r="M1679" s="15">
        <v>45016</v>
      </c>
      <c r="N1679" t="s">
        <v>10</v>
      </c>
      <c r="Q1679" t="s">
        <v>11</v>
      </c>
      <c r="R1679" t="s">
        <v>40</v>
      </c>
      <c r="S1679" t="s">
        <v>651</v>
      </c>
    </row>
    <row r="1680" spans="1:19" ht="29.1">
      <c r="A1680" t="s">
        <v>1408</v>
      </c>
      <c r="B1680" t="s">
        <v>1057</v>
      </c>
      <c r="C1680" s="45" t="s">
        <v>1728</v>
      </c>
      <c r="D1680" t="str">
        <f>MID(Tabla3[[#This Row],[NUMERO DE SERIE]],10,8)</f>
        <v>HM106024</v>
      </c>
      <c r="E1680" t="s">
        <v>371</v>
      </c>
      <c r="F1680">
        <v>2017</v>
      </c>
      <c r="G1680" t="s">
        <v>13</v>
      </c>
      <c r="H1680" s="1" t="s">
        <v>27</v>
      </c>
      <c r="I1680" s="14"/>
    </row>
    <row r="1681" spans="1:19">
      <c r="A1681" t="s">
        <v>1408</v>
      </c>
      <c r="B1681" t="s">
        <v>1057</v>
      </c>
      <c r="C1681" s="45" t="s">
        <v>1729</v>
      </c>
      <c r="D1681" t="str">
        <f>MID(Tabla3[[#This Row],[NUMERO DE SERIE]],10,8)</f>
        <v>HM114821</v>
      </c>
      <c r="E1681" t="s">
        <v>371</v>
      </c>
      <c r="F1681">
        <v>2017</v>
      </c>
      <c r="G1681" t="s">
        <v>13</v>
      </c>
      <c r="H1681" s="1" t="s">
        <v>9</v>
      </c>
      <c r="I1681" s="14">
        <v>44953</v>
      </c>
      <c r="J1681" s="1" t="s">
        <v>1408</v>
      </c>
      <c r="K1681" s="13">
        <v>2023</v>
      </c>
      <c r="L1681" s="1" t="s">
        <v>73</v>
      </c>
      <c r="M1681" s="15">
        <v>44985</v>
      </c>
      <c r="N1681" t="s">
        <v>10</v>
      </c>
      <c r="Q1681" t="s">
        <v>11</v>
      </c>
      <c r="R1681" t="s">
        <v>40</v>
      </c>
      <c r="S1681" t="s">
        <v>677</v>
      </c>
    </row>
    <row r="1682" spans="1:19">
      <c r="A1682" t="s">
        <v>1408</v>
      </c>
      <c r="B1682" t="s">
        <v>1057</v>
      </c>
      <c r="C1682" s="45" t="s">
        <v>1730</v>
      </c>
      <c r="D1682" t="str">
        <f>MID(Tabla3[[#This Row],[NUMERO DE SERIE]],10,8)</f>
        <v>HM052900</v>
      </c>
      <c r="E1682" t="s">
        <v>371</v>
      </c>
      <c r="F1682">
        <v>2017</v>
      </c>
      <c r="G1682" t="s">
        <v>13</v>
      </c>
      <c r="H1682" s="1" t="s">
        <v>9</v>
      </c>
      <c r="I1682" s="14">
        <v>43431</v>
      </c>
      <c r="J1682" s="1" t="s">
        <v>1408</v>
      </c>
      <c r="K1682" s="13">
        <v>2023</v>
      </c>
      <c r="L1682" s="1" t="s">
        <v>74</v>
      </c>
      <c r="M1682" s="15">
        <v>44985</v>
      </c>
      <c r="Q1682" t="s">
        <v>11</v>
      </c>
      <c r="R1682" t="s">
        <v>40</v>
      </c>
      <c r="S1682" t="s">
        <v>1566</v>
      </c>
    </row>
    <row r="1683" spans="1:19">
      <c r="A1683" t="s">
        <v>68</v>
      </c>
      <c r="B1683" t="s">
        <v>95</v>
      </c>
      <c r="C1683" t="s">
        <v>1731</v>
      </c>
      <c r="D1683" t="str">
        <f>MID(Tabla3[[#This Row],[NUMERO DE SERIE]],10,8)</f>
        <v>JU041976</v>
      </c>
      <c r="E1683" t="s">
        <v>1732</v>
      </c>
      <c r="F1683">
        <v>2018</v>
      </c>
      <c r="G1683" t="s">
        <v>13</v>
      </c>
      <c r="H1683" s="1" t="s">
        <v>9</v>
      </c>
      <c r="I1683" s="14">
        <v>43707</v>
      </c>
      <c r="J1683" s="12" t="s">
        <v>68</v>
      </c>
      <c r="K1683" s="13">
        <v>2023</v>
      </c>
      <c r="L1683" s="1" t="s">
        <v>72</v>
      </c>
      <c r="M1683" s="15">
        <v>45001</v>
      </c>
      <c r="N1683" t="s">
        <v>10</v>
      </c>
      <c r="Q1683" t="s">
        <v>11</v>
      </c>
      <c r="R1683" t="s">
        <v>40</v>
      </c>
      <c r="S1683" t="s">
        <v>909</v>
      </c>
    </row>
    <row r="1684" spans="1:19">
      <c r="A1684" t="s">
        <v>68</v>
      </c>
      <c r="B1684" t="s">
        <v>95</v>
      </c>
      <c r="C1684" t="s">
        <v>1733</v>
      </c>
      <c r="D1684" t="str">
        <f>MID(Tabla3[[#This Row],[NUMERO DE SERIE]],10,8)</f>
        <v>JU049211</v>
      </c>
      <c r="E1684" t="s">
        <v>1732</v>
      </c>
      <c r="F1684">
        <v>2018</v>
      </c>
      <c r="G1684" t="s">
        <v>13</v>
      </c>
      <c r="H1684" s="1" t="s">
        <v>9</v>
      </c>
      <c r="I1684" s="14">
        <v>44063</v>
      </c>
      <c r="J1684" s="12" t="s">
        <v>68</v>
      </c>
      <c r="K1684" s="13">
        <v>2023</v>
      </c>
      <c r="L1684" s="1" t="s">
        <v>75</v>
      </c>
      <c r="M1684" s="59">
        <v>45000</v>
      </c>
      <c r="Q1684" t="s">
        <v>15</v>
      </c>
      <c r="R1684" t="s">
        <v>46</v>
      </c>
      <c r="S1684" t="s">
        <v>1734</v>
      </c>
    </row>
    <row r="1685" spans="1:19">
      <c r="A1685" t="s">
        <v>68</v>
      </c>
      <c r="B1685" t="s">
        <v>95</v>
      </c>
      <c r="C1685" t="s">
        <v>1735</v>
      </c>
      <c r="D1685" t="str">
        <f>MID(Tabla3[[#This Row],[NUMERO DE SERIE]],10,8)</f>
        <v>JU596089</v>
      </c>
      <c r="E1685" t="s">
        <v>1732</v>
      </c>
      <c r="F1685">
        <v>2018</v>
      </c>
      <c r="G1685" t="s">
        <v>13</v>
      </c>
      <c r="H1685" s="1" t="s">
        <v>9</v>
      </c>
      <c r="I1685" s="14">
        <v>43622</v>
      </c>
      <c r="J1685" s="12" t="s">
        <v>68</v>
      </c>
      <c r="K1685" s="13">
        <v>2023</v>
      </c>
      <c r="L1685" s="1" t="s">
        <v>75</v>
      </c>
      <c r="M1685" s="59">
        <v>45000</v>
      </c>
      <c r="Q1685" t="s">
        <v>15</v>
      </c>
      <c r="R1685" t="s">
        <v>46</v>
      </c>
      <c r="S1685" t="s">
        <v>1734</v>
      </c>
    </row>
    <row r="1686" spans="1:19">
      <c r="A1686" t="s">
        <v>68</v>
      </c>
      <c r="B1686" t="s">
        <v>95</v>
      </c>
      <c r="C1686" t="s">
        <v>1736</v>
      </c>
      <c r="D1686" t="str">
        <f>MID(Tabla3[[#This Row],[NUMERO DE SERIE]],10,8)</f>
        <v>JU040675</v>
      </c>
      <c r="E1686" t="s">
        <v>1732</v>
      </c>
      <c r="F1686">
        <v>2018</v>
      </c>
      <c r="G1686" t="s">
        <v>9</v>
      </c>
      <c r="H1686" s="1" t="s">
        <v>5</v>
      </c>
      <c r="M1686" s="15"/>
    </row>
    <row r="1687" spans="1:19">
      <c r="A1687" t="s">
        <v>68</v>
      </c>
      <c r="B1687" t="s">
        <v>95</v>
      </c>
      <c r="C1687" t="s">
        <v>1737</v>
      </c>
      <c r="D1687" t="str">
        <f>MID(Tabla3[[#This Row],[NUMERO DE SERIE]],10,8)</f>
        <v>KU165992</v>
      </c>
      <c r="E1687" t="s">
        <v>1732</v>
      </c>
      <c r="F1687">
        <v>2019</v>
      </c>
      <c r="G1687" t="s">
        <v>13</v>
      </c>
      <c r="H1687" s="1" t="s">
        <v>9</v>
      </c>
      <c r="I1687" s="13" t="s">
        <v>98</v>
      </c>
      <c r="J1687" s="12" t="s">
        <v>68</v>
      </c>
      <c r="K1687" s="13">
        <v>2023</v>
      </c>
      <c r="L1687" s="1" t="s">
        <v>75</v>
      </c>
      <c r="M1687" s="59">
        <v>45000</v>
      </c>
      <c r="Q1687" t="s">
        <v>15</v>
      </c>
      <c r="R1687" t="s">
        <v>39</v>
      </c>
      <c r="S1687" t="s">
        <v>1738</v>
      </c>
    </row>
    <row r="1688" spans="1:19">
      <c r="A1688" t="s">
        <v>68</v>
      </c>
      <c r="B1688" t="s">
        <v>95</v>
      </c>
      <c r="C1688" t="s">
        <v>1739</v>
      </c>
      <c r="D1688" t="str">
        <f>MID(Tabla3[[#This Row],[NUMERO DE SERIE]],10,8)</f>
        <v>KU173745</v>
      </c>
      <c r="E1688" t="s">
        <v>1732</v>
      </c>
      <c r="F1688">
        <v>2019</v>
      </c>
      <c r="G1688" t="s">
        <v>13</v>
      </c>
      <c r="H1688" s="1" t="s">
        <v>9</v>
      </c>
      <c r="I1688" s="14">
        <v>43847</v>
      </c>
      <c r="J1688" s="12" t="s">
        <v>68</v>
      </c>
      <c r="K1688" s="13">
        <v>2023</v>
      </c>
      <c r="L1688" s="1" t="s">
        <v>75</v>
      </c>
      <c r="M1688" s="59">
        <v>45000</v>
      </c>
      <c r="Q1688" t="s">
        <v>11</v>
      </c>
      <c r="R1688" t="s">
        <v>40</v>
      </c>
      <c r="S1688" t="s">
        <v>1417</v>
      </c>
    </row>
    <row r="1689" spans="1:19">
      <c r="A1689" t="s">
        <v>68</v>
      </c>
      <c r="B1689" t="s">
        <v>95</v>
      </c>
      <c r="C1689" t="s">
        <v>1740</v>
      </c>
      <c r="D1689" t="str">
        <f>MID(Tabla3[[#This Row],[NUMERO DE SERIE]],10,8)</f>
        <v>KU708619</v>
      </c>
      <c r="E1689" t="s">
        <v>1732</v>
      </c>
      <c r="F1689">
        <v>2019</v>
      </c>
      <c r="G1689" t="s">
        <v>13</v>
      </c>
      <c r="H1689" s="1" t="s">
        <v>17</v>
      </c>
      <c r="I1689" s="14">
        <v>44533</v>
      </c>
      <c r="M1689" s="15"/>
    </row>
    <row r="1690" spans="1:19">
      <c r="A1690" t="s">
        <v>68</v>
      </c>
      <c r="B1690" t="s">
        <v>95</v>
      </c>
      <c r="C1690" t="s">
        <v>1741</v>
      </c>
      <c r="D1690" t="str">
        <f>MID(Tabla3[[#This Row],[NUMERO DE SERIE]],10,8)</f>
        <v>LP001197</v>
      </c>
      <c r="E1690" t="s">
        <v>300</v>
      </c>
      <c r="F1690">
        <v>2020</v>
      </c>
      <c r="G1690" t="s">
        <v>13</v>
      </c>
      <c r="H1690" s="1" t="s">
        <v>13</v>
      </c>
      <c r="M1690" s="15"/>
    </row>
    <row r="1691" spans="1:19">
      <c r="A1691" t="s">
        <v>68</v>
      </c>
      <c r="B1691" t="s">
        <v>95</v>
      </c>
      <c r="C1691" t="s">
        <v>496</v>
      </c>
      <c r="D1691" t="str">
        <f>MID(Tabla3[[#This Row],[NUMERO DE SERIE]],10,8)</f>
        <v>JP840432</v>
      </c>
      <c r="E1691" t="s">
        <v>300</v>
      </c>
      <c r="F1691">
        <v>2018</v>
      </c>
      <c r="G1691" t="s">
        <v>13</v>
      </c>
      <c r="H1691" s="1" t="s">
        <v>13</v>
      </c>
      <c r="M1691" s="15"/>
    </row>
    <row r="1692" spans="1:19">
      <c r="A1692" t="s">
        <v>68</v>
      </c>
      <c r="B1692" t="s">
        <v>95</v>
      </c>
      <c r="C1692" t="s">
        <v>497</v>
      </c>
      <c r="D1692" t="str">
        <f>MID(Tabla3[[#This Row],[NUMERO DE SERIE]],10,8)</f>
        <v>JP788163</v>
      </c>
      <c r="E1692" t="s">
        <v>300</v>
      </c>
      <c r="F1692">
        <v>2018</v>
      </c>
      <c r="G1692" t="s">
        <v>13</v>
      </c>
      <c r="H1692" s="1" t="s">
        <v>13</v>
      </c>
      <c r="M1692" s="15"/>
    </row>
    <row r="1693" spans="1:19">
      <c r="A1693" t="s">
        <v>68</v>
      </c>
      <c r="B1693" t="s">
        <v>95</v>
      </c>
      <c r="C1693" t="s">
        <v>495</v>
      </c>
      <c r="D1693" t="str">
        <f>MID(Tabla3[[#This Row],[NUMERO DE SERIE]],10,8)</f>
        <v>KP942798</v>
      </c>
      <c r="E1693" t="s">
        <v>300</v>
      </c>
      <c r="F1693">
        <v>2019</v>
      </c>
      <c r="G1693" t="s">
        <v>13</v>
      </c>
      <c r="H1693" s="1" t="s">
        <v>9</v>
      </c>
      <c r="I1693" s="14">
        <v>43602</v>
      </c>
      <c r="J1693" s="12" t="s">
        <v>68</v>
      </c>
      <c r="K1693" s="13">
        <v>2023</v>
      </c>
      <c r="L1693" s="1" t="s">
        <v>75</v>
      </c>
      <c r="M1693" s="59">
        <v>45000</v>
      </c>
      <c r="Q1693" t="s">
        <v>11</v>
      </c>
      <c r="R1693" t="s">
        <v>40</v>
      </c>
      <c r="S1693" t="s">
        <v>1417</v>
      </c>
    </row>
    <row r="1694" spans="1:19">
      <c r="A1694" t="s">
        <v>68</v>
      </c>
      <c r="B1694" t="s">
        <v>95</v>
      </c>
      <c r="C1694" t="s">
        <v>493</v>
      </c>
      <c r="D1694" t="str">
        <f>MID(Tabla3[[#This Row],[NUMERO DE SERIE]],10,8)</f>
        <v>KP934094</v>
      </c>
      <c r="E1694" t="s">
        <v>300</v>
      </c>
      <c r="F1694">
        <v>2019</v>
      </c>
      <c r="G1694" t="s">
        <v>13</v>
      </c>
      <c r="H1694" s="1" t="s">
        <v>9</v>
      </c>
      <c r="I1694" s="14">
        <v>43605</v>
      </c>
      <c r="J1694" s="12" t="s">
        <v>68</v>
      </c>
      <c r="K1694" s="13">
        <v>2023</v>
      </c>
      <c r="L1694" s="1" t="s">
        <v>75</v>
      </c>
      <c r="M1694" s="59">
        <v>45000</v>
      </c>
      <c r="Q1694" t="s">
        <v>11</v>
      </c>
      <c r="R1694" t="s">
        <v>40</v>
      </c>
      <c r="S1694" t="s">
        <v>1417</v>
      </c>
    </row>
    <row r="1695" spans="1:19">
      <c r="A1695" t="s">
        <v>68</v>
      </c>
      <c r="B1695" t="s">
        <v>95</v>
      </c>
      <c r="C1695" t="s">
        <v>1742</v>
      </c>
      <c r="D1695" t="str">
        <f>MID(Tabla3[[#This Row],[NUMERO DE SERIE]],10,8)</f>
        <v>K6199746</v>
      </c>
      <c r="E1695" t="s">
        <v>1547</v>
      </c>
      <c r="F1695">
        <v>2019</v>
      </c>
      <c r="G1695" t="s">
        <v>13</v>
      </c>
      <c r="H1695" s="1" t="s">
        <v>34</v>
      </c>
      <c r="M1695" s="15"/>
    </row>
    <row r="1696" spans="1:19">
      <c r="A1696" t="s">
        <v>68</v>
      </c>
      <c r="B1696" t="s">
        <v>95</v>
      </c>
      <c r="C1696" t="s">
        <v>1743</v>
      </c>
      <c r="D1696" t="str">
        <f>MID(Tabla3[[#This Row],[NUMERO DE SERIE]],10,8)</f>
        <v>K6203860</v>
      </c>
      <c r="E1696" t="s">
        <v>1547</v>
      </c>
      <c r="F1696">
        <v>2019</v>
      </c>
      <c r="G1696" t="s">
        <v>13</v>
      </c>
      <c r="H1696" s="1" t="s">
        <v>17</v>
      </c>
      <c r="M1696" s="15"/>
    </row>
    <row r="1697" spans="1:19">
      <c r="A1697" t="s">
        <v>68</v>
      </c>
      <c r="B1697" t="s">
        <v>95</v>
      </c>
      <c r="C1697" t="s">
        <v>1744</v>
      </c>
      <c r="D1697" t="str">
        <f>MID(Tabla3[[#This Row],[NUMERO DE SERIE]],10,8)</f>
        <v>K6203888</v>
      </c>
      <c r="E1697" t="s">
        <v>1547</v>
      </c>
      <c r="F1697">
        <v>2019</v>
      </c>
      <c r="G1697" t="s">
        <v>13</v>
      </c>
      <c r="H1697" s="1" t="s">
        <v>13</v>
      </c>
      <c r="M1697" s="15"/>
    </row>
    <row r="1698" spans="1:19">
      <c r="A1698" t="s">
        <v>68</v>
      </c>
      <c r="B1698" t="s">
        <v>95</v>
      </c>
      <c r="C1698" t="s">
        <v>1745</v>
      </c>
      <c r="D1698" t="str">
        <f>MID(Tabla3[[#This Row],[NUMERO DE SERIE]],10,8)</f>
        <v>K6203916</v>
      </c>
      <c r="E1698" t="s">
        <v>1547</v>
      </c>
      <c r="F1698">
        <v>2019</v>
      </c>
      <c r="G1698" t="s">
        <v>13</v>
      </c>
      <c r="H1698" s="1" t="s">
        <v>9</v>
      </c>
      <c r="I1698" s="13" t="s">
        <v>98</v>
      </c>
      <c r="J1698" s="12" t="s">
        <v>68</v>
      </c>
      <c r="K1698" s="13">
        <v>2023</v>
      </c>
      <c r="L1698" s="1" t="s">
        <v>75</v>
      </c>
      <c r="M1698" s="59">
        <v>45000</v>
      </c>
      <c r="Q1698" t="s">
        <v>20</v>
      </c>
      <c r="R1698" t="s">
        <v>16</v>
      </c>
      <c r="S1698" t="s">
        <v>1746</v>
      </c>
    </row>
    <row r="1699" spans="1:19">
      <c r="A1699" t="s">
        <v>68</v>
      </c>
      <c r="B1699" t="s">
        <v>95</v>
      </c>
      <c r="C1699" t="s">
        <v>1747</v>
      </c>
      <c r="D1699" t="str">
        <f>MID(Tabla3[[#This Row],[NUMERO DE SERIE]],10,8)</f>
        <v>K6197642</v>
      </c>
      <c r="E1699" t="s">
        <v>1547</v>
      </c>
      <c r="F1699">
        <v>2019</v>
      </c>
      <c r="G1699" t="s">
        <v>13</v>
      </c>
      <c r="H1699" s="1" t="s">
        <v>9</v>
      </c>
      <c r="I1699" s="14">
        <v>43609</v>
      </c>
      <c r="J1699" s="12" t="s">
        <v>68</v>
      </c>
      <c r="K1699" s="13">
        <v>2023</v>
      </c>
      <c r="L1699" s="1" t="s">
        <v>75</v>
      </c>
      <c r="M1699" s="59">
        <v>45001</v>
      </c>
      <c r="Q1699" t="s">
        <v>11</v>
      </c>
      <c r="R1699" t="s">
        <v>40</v>
      </c>
      <c r="S1699" t="s">
        <v>1417</v>
      </c>
    </row>
    <row r="1700" spans="1:19">
      <c r="A1700" t="s">
        <v>68</v>
      </c>
      <c r="B1700" t="s">
        <v>95</v>
      </c>
      <c r="C1700" t="s">
        <v>1748</v>
      </c>
      <c r="D1700" t="str">
        <f>MID(Tabla3[[#This Row],[NUMERO DE SERIE]],10,8)</f>
        <v>K6199321</v>
      </c>
      <c r="E1700" t="s">
        <v>1547</v>
      </c>
      <c r="F1700">
        <v>2019</v>
      </c>
      <c r="G1700" t="s">
        <v>13</v>
      </c>
      <c r="H1700" s="1" t="s">
        <v>9</v>
      </c>
      <c r="I1700" s="14">
        <v>43594</v>
      </c>
      <c r="J1700" s="12" t="s">
        <v>68</v>
      </c>
      <c r="K1700" s="13">
        <v>2023</v>
      </c>
      <c r="L1700" s="1" t="s">
        <v>75</v>
      </c>
      <c r="M1700" s="59">
        <v>45001</v>
      </c>
      <c r="Q1700" t="s">
        <v>11</v>
      </c>
      <c r="R1700" t="s">
        <v>40</v>
      </c>
      <c r="S1700" t="s">
        <v>1417</v>
      </c>
    </row>
    <row r="1701" spans="1:19">
      <c r="A1701" t="s">
        <v>68</v>
      </c>
      <c r="B1701" t="s">
        <v>95</v>
      </c>
      <c r="C1701" t="s">
        <v>1749</v>
      </c>
      <c r="D1701" t="str">
        <f>MID(Tabla3[[#This Row],[NUMERO DE SERIE]],10,8)</f>
        <v>K6201559</v>
      </c>
      <c r="E1701" t="s">
        <v>1547</v>
      </c>
      <c r="F1701">
        <v>2019</v>
      </c>
      <c r="G1701" t="s">
        <v>13</v>
      </c>
      <c r="H1701" s="1" t="s">
        <v>9</v>
      </c>
      <c r="I1701" s="13" t="s">
        <v>98</v>
      </c>
      <c r="J1701" s="12" t="s">
        <v>68</v>
      </c>
      <c r="K1701" s="13">
        <v>2023</v>
      </c>
      <c r="L1701" s="1" t="s">
        <v>75</v>
      </c>
      <c r="M1701" s="59">
        <v>45001</v>
      </c>
      <c r="Q1701" t="s">
        <v>15</v>
      </c>
      <c r="R1701" t="s">
        <v>46</v>
      </c>
      <c r="S1701" t="s">
        <v>1583</v>
      </c>
    </row>
    <row r="1702" spans="1:19">
      <c r="A1702" t="s">
        <v>68</v>
      </c>
      <c r="B1702" t="s">
        <v>95</v>
      </c>
      <c r="C1702" t="s">
        <v>1750</v>
      </c>
      <c r="D1702" t="str">
        <f>MID(Tabla3[[#This Row],[NUMERO DE SERIE]],10,8)</f>
        <v>K6201747</v>
      </c>
      <c r="E1702" t="s">
        <v>1547</v>
      </c>
      <c r="F1702">
        <v>2019</v>
      </c>
      <c r="G1702" t="s">
        <v>13</v>
      </c>
      <c r="H1702" s="1" t="s">
        <v>9</v>
      </c>
      <c r="I1702" s="14">
        <v>43629</v>
      </c>
      <c r="J1702" s="12" t="s">
        <v>68</v>
      </c>
      <c r="K1702" s="13">
        <v>2023</v>
      </c>
      <c r="L1702" s="1" t="s">
        <v>75</v>
      </c>
      <c r="M1702" s="59">
        <v>45001</v>
      </c>
      <c r="Q1702" t="s">
        <v>11</v>
      </c>
      <c r="R1702" t="s">
        <v>40</v>
      </c>
      <c r="S1702" t="s">
        <v>1417</v>
      </c>
    </row>
    <row r="1703" spans="1:19">
      <c r="A1703" t="s">
        <v>68</v>
      </c>
      <c r="B1703" t="s">
        <v>95</v>
      </c>
      <c r="C1703" t="s">
        <v>1751</v>
      </c>
      <c r="D1703" t="str">
        <f>MID(Tabla3[[#This Row],[NUMERO DE SERIE]],10,8)</f>
        <v>K6201691</v>
      </c>
      <c r="E1703" t="s">
        <v>1547</v>
      </c>
      <c r="F1703">
        <v>2019</v>
      </c>
      <c r="G1703" t="s">
        <v>13</v>
      </c>
      <c r="H1703" s="1" t="s">
        <v>9</v>
      </c>
      <c r="I1703" s="13" t="s">
        <v>98</v>
      </c>
      <c r="J1703" s="12" t="s">
        <v>68</v>
      </c>
      <c r="K1703" s="13">
        <v>2023</v>
      </c>
      <c r="L1703" s="1" t="s">
        <v>75</v>
      </c>
      <c r="M1703" s="59">
        <v>45001</v>
      </c>
      <c r="Q1703" t="s">
        <v>11</v>
      </c>
      <c r="R1703" t="s">
        <v>40</v>
      </c>
      <c r="S1703" t="s">
        <v>1417</v>
      </c>
    </row>
    <row r="1704" spans="1:19">
      <c r="A1704" t="s">
        <v>68</v>
      </c>
      <c r="B1704" t="s">
        <v>95</v>
      </c>
      <c r="C1704" t="s">
        <v>1752</v>
      </c>
      <c r="D1704" t="str">
        <f>MID(Tabla3[[#This Row],[NUMERO DE SERIE]],10,8)</f>
        <v>K6203859</v>
      </c>
      <c r="E1704" t="s">
        <v>1547</v>
      </c>
      <c r="F1704">
        <v>2019</v>
      </c>
      <c r="G1704" t="s">
        <v>13</v>
      </c>
      <c r="H1704" s="1" t="s">
        <v>9</v>
      </c>
      <c r="I1704" s="14">
        <v>43689</v>
      </c>
      <c r="J1704" s="12" t="s">
        <v>68</v>
      </c>
      <c r="K1704" s="13">
        <v>2023</v>
      </c>
      <c r="L1704" s="1" t="s">
        <v>75</v>
      </c>
      <c r="M1704" s="59">
        <v>45001</v>
      </c>
      <c r="Q1704" t="s">
        <v>11</v>
      </c>
      <c r="R1704" t="s">
        <v>40</v>
      </c>
      <c r="S1704" t="s">
        <v>1417</v>
      </c>
    </row>
    <row r="1705" spans="1:19">
      <c r="A1705" t="s">
        <v>68</v>
      </c>
      <c r="B1705" t="s">
        <v>95</v>
      </c>
      <c r="C1705" t="s">
        <v>1753</v>
      </c>
      <c r="D1705" t="str">
        <f>MID(Tabla3[[#This Row],[NUMERO DE SERIE]],10,8)</f>
        <v>K6198185</v>
      </c>
      <c r="E1705" t="s">
        <v>1547</v>
      </c>
      <c r="F1705">
        <v>2019</v>
      </c>
      <c r="G1705" t="s">
        <v>13</v>
      </c>
      <c r="H1705" s="1" t="s">
        <v>34</v>
      </c>
      <c r="M1705" s="15"/>
    </row>
    <row r="1706" spans="1:19">
      <c r="A1706" t="s">
        <v>68</v>
      </c>
      <c r="B1706" t="s">
        <v>95</v>
      </c>
      <c r="C1706" t="s">
        <v>1754</v>
      </c>
      <c r="D1706" t="str">
        <f>MID(Tabla3[[#This Row],[NUMERO DE SERIE]],10,8)</f>
        <v>K6201501</v>
      </c>
      <c r="E1706" t="s">
        <v>1547</v>
      </c>
      <c r="F1706">
        <v>2019</v>
      </c>
      <c r="G1706" t="s">
        <v>13</v>
      </c>
      <c r="H1706" s="1" t="s">
        <v>34</v>
      </c>
      <c r="M1706" s="15"/>
    </row>
    <row r="1707" spans="1:19">
      <c r="A1707" t="s">
        <v>68</v>
      </c>
      <c r="B1707" t="s">
        <v>95</v>
      </c>
      <c r="C1707" t="s">
        <v>1755</v>
      </c>
      <c r="D1707" t="str">
        <f>MID(Tabla3[[#This Row],[NUMERO DE SERIE]],10,8)</f>
        <v>K6199072</v>
      </c>
      <c r="E1707" t="s">
        <v>1547</v>
      </c>
      <c r="F1707">
        <v>2019</v>
      </c>
      <c r="G1707" t="s">
        <v>13</v>
      </c>
      <c r="H1707" s="1" t="s">
        <v>9</v>
      </c>
      <c r="I1707" s="14">
        <v>43620</v>
      </c>
      <c r="J1707" s="12" t="s">
        <v>68</v>
      </c>
      <c r="K1707" s="13">
        <v>2023</v>
      </c>
      <c r="L1707" s="1" t="s">
        <v>75</v>
      </c>
      <c r="M1707" s="59">
        <v>45001</v>
      </c>
      <c r="Q1707" t="s">
        <v>11</v>
      </c>
      <c r="R1707" t="s">
        <v>40</v>
      </c>
      <c r="S1707" t="s">
        <v>1417</v>
      </c>
    </row>
    <row r="1708" spans="1:19">
      <c r="A1708" t="s">
        <v>68</v>
      </c>
      <c r="B1708" t="s">
        <v>95</v>
      </c>
      <c r="C1708" t="s">
        <v>1756</v>
      </c>
      <c r="D1708" s="58" t="str">
        <f>MID(Tabla3[[#This Row],[NUMERO DE SERIE]],10,8)</f>
        <v>K6198819</v>
      </c>
      <c r="E1708" t="s">
        <v>1547</v>
      </c>
      <c r="F1708">
        <v>2019</v>
      </c>
      <c r="G1708" t="s">
        <v>13</v>
      </c>
      <c r="H1708" s="1" t="s">
        <v>9</v>
      </c>
      <c r="I1708" s="14">
        <v>43462</v>
      </c>
      <c r="J1708" s="12" t="s">
        <v>68</v>
      </c>
      <c r="K1708" s="13">
        <v>2023</v>
      </c>
      <c r="L1708" s="1" t="s">
        <v>75</v>
      </c>
      <c r="M1708" s="59">
        <v>45016</v>
      </c>
      <c r="Q1708" t="s">
        <v>20</v>
      </c>
      <c r="R1708" t="s">
        <v>41</v>
      </c>
      <c r="S1708" t="s">
        <v>1427</v>
      </c>
    </row>
    <row r="1709" spans="1:19">
      <c r="A1709" t="s">
        <v>68</v>
      </c>
      <c r="B1709" t="s">
        <v>95</v>
      </c>
      <c r="C1709" t="s">
        <v>1757</v>
      </c>
      <c r="D1709" t="str">
        <f>MID(Tabla3[[#This Row],[NUMERO DE SERIE]],10,8)</f>
        <v>K6203574</v>
      </c>
      <c r="E1709" t="s">
        <v>1547</v>
      </c>
      <c r="F1709">
        <v>2019</v>
      </c>
      <c r="G1709" t="s">
        <v>13</v>
      </c>
      <c r="H1709" s="1" t="s">
        <v>17</v>
      </c>
      <c r="M1709" s="15"/>
    </row>
    <row r="1710" spans="1:19">
      <c r="A1710" t="s">
        <v>68</v>
      </c>
      <c r="B1710" t="s">
        <v>95</v>
      </c>
      <c r="C1710" t="s">
        <v>1758</v>
      </c>
      <c r="D1710" s="58" t="str">
        <f>MID(Tabla3[[#This Row],[NUMERO DE SERIE]],10,8)</f>
        <v>K6203521</v>
      </c>
      <c r="E1710" t="s">
        <v>1547</v>
      </c>
      <c r="F1710">
        <v>2019</v>
      </c>
      <c r="G1710" t="s">
        <v>13</v>
      </c>
      <c r="H1710" s="1" t="s">
        <v>9</v>
      </c>
      <c r="I1710" s="13" t="s">
        <v>98</v>
      </c>
      <c r="J1710" s="12" t="s">
        <v>68</v>
      </c>
      <c r="K1710" s="13">
        <v>2023</v>
      </c>
      <c r="L1710" s="1" t="s">
        <v>75</v>
      </c>
      <c r="M1710" s="59">
        <v>45016</v>
      </c>
      <c r="Q1710" t="s">
        <v>11</v>
      </c>
      <c r="R1710" t="s">
        <v>40</v>
      </c>
      <c r="S1710" t="s">
        <v>1417</v>
      </c>
    </row>
    <row r="1711" spans="1:19">
      <c r="A1711" t="s">
        <v>68</v>
      </c>
      <c r="B1711" t="s">
        <v>95</v>
      </c>
      <c r="C1711" t="s">
        <v>1759</v>
      </c>
      <c r="D1711" s="58" t="str">
        <f>MID(Tabla3[[#This Row],[NUMERO DE SERIE]],10,8)</f>
        <v>K6197695</v>
      </c>
      <c r="E1711" t="s">
        <v>1547</v>
      </c>
      <c r="F1711">
        <v>2019</v>
      </c>
      <c r="G1711" t="s">
        <v>13</v>
      </c>
      <c r="H1711" s="1" t="s">
        <v>9</v>
      </c>
      <c r="I1711" s="13" t="s">
        <v>98</v>
      </c>
      <c r="J1711" s="12" t="s">
        <v>68</v>
      </c>
      <c r="K1711" s="13">
        <v>2023</v>
      </c>
      <c r="L1711" s="1" t="s">
        <v>75</v>
      </c>
      <c r="M1711" s="59">
        <v>45016</v>
      </c>
      <c r="Q1711" t="s">
        <v>20</v>
      </c>
      <c r="R1711" t="s">
        <v>41</v>
      </c>
      <c r="S1711" t="s">
        <v>1427</v>
      </c>
    </row>
    <row r="1712" spans="1:19">
      <c r="A1712" t="s">
        <v>68</v>
      </c>
      <c r="B1712" t="s">
        <v>95</v>
      </c>
      <c r="C1712" t="s">
        <v>1760</v>
      </c>
      <c r="D1712" t="str">
        <f>MID(Tabla3[[#This Row],[NUMERO DE SERIE]],10,8)</f>
        <v>K6200815</v>
      </c>
      <c r="E1712" t="s">
        <v>1547</v>
      </c>
      <c r="F1712">
        <v>2019</v>
      </c>
      <c r="G1712" t="s">
        <v>13</v>
      </c>
      <c r="H1712" s="1" t="s">
        <v>17</v>
      </c>
      <c r="I1712" s="13" t="s">
        <v>98</v>
      </c>
      <c r="M1712" s="15"/>
    </row>
    <row r="1713" spans="1:19">
      <c r="A1713" t="s">
        <v>68</v>
      </c>
      <c r="B1713" t="s">
        <v>95</v>
      </c>
      <c r="C1713" t="s">
        <v>1761</v>
      </c>
      <c r="D1713" t="str">
        <f>MID(Tabla3[[#This Row],[NUMERO DE SERIE]],10,8)</f>
        <v>K6201835</v>
      </c>
      <c r="E1713" t="s">
        <v>1547</v>
      </c>
      <c r="F1713">
        <v>2019</v>
      </c>
      <c r="G1713" t="s">
        <v>13</v>
      </c>
      <c r="H1713" s="1" t="s">
        <v>17</v>
      </c>
      <c r="I1713" s="13" t="s">
        <v>98</v>
      </c>
      <c r="M1713" s="15"/>
    </row>
    <row r="1714" spans="1:19">
      <c r="A1714" t="s">
        <v>68</v>
      </c>
      <c r="B1714" t="s">
        <v>95</v>
      </c>
      <c r="C1714" t="s">
        <v>1762</v>
      </c>
      <c r="D1714" t="str">
        <f>MID(Tabla3[[#This Row],[NUMERO DE SERIE]],10,8)</f>
        <v>K6199294</v>
      </c>
      <c r="E1714" t="s">
        <v>1547</v>
      </c>
      <c r="F1714">
        <v>2019</v>
      </c>
      <c r="G1714" t="s">
        <v>13</v>
      </c>
      <c r="H1714" s="1" t="s">
        <v>34</v>
      </c>
      <c r="M1714" s="15"/>
    </row>
    <row r="1715" spans="1:19">
      <c r="A1715" t="s">
        <v>68</v>
      </c>
      <c r="B1715" t="s">
        <v>95</v>
      </c>
      <c r="C1715" t="s">
        <v>1763</v>
      </c>
      <c r="D1715" s="58" t="str">
        <f>MID(Tabla3[[#This Row],[NUMERO DE SERIE]],10,8)</f>
        <v>K6201645</v>
      </c>
      <c r="E1715" t="s">
        <v>1547</v>
      </c>
      <c r="F1715">
        <v>2019</v>
      </c>
      <c r="G1715" t="s">
        <v>13</v>
      </c>
      <c r="H1715" s="1" t="s">
        <v>9</v>
      </c>
      <c r="I1715" s="14">
        <v>43959</v>
      </c>
      <c r="J1715" s="12" t="s">
        <v>68</v>
      </c>
      <c r="K1715" s="13">
        <v>2023</v>
      </c>
      <c r="L1715" s="1" t="s">
        <v>75</v>
      </c>
      <c r="M1715" s="59">
        <v>45016</v>
      </c>
      <c r="Q1715" t="s">
        <v>11</v>
      </c>
      <c r="R1715" t="s">
        <v>40</v>
      </c>
      <c r="S1715" t="s">
        <v>1417</v>
      </c>
    </row>
    <row r="1716" spans="1:19">
      <c r="A1716" t="s">
        <v>68</v>
      </c>
      <c r="B1716" t="s">
        <v>95</v>
      </c>
      <c r="C1716" t="s">
        <v>1764</v>
      </c>
      <c r="D1716" s="61" t="str">
        <f>MID(Tabla3[[#This Row],[NUMERO DE SERIE]],10,8)</f>
        <v>K0088849</v>
      </c>
      <c r="E1716" t="s">
        <v>1547</v>
      </c>
      <c r="F1716">
        <v>2019</v>
      </c>
      <c r="G1716" t="s">
        <v>13</v>
      </c>
      <c r="H1716" s="1" t="s">
        <v>9</v>
      </c>
      <c r="I1716" s="13" t="s">
        <v>98</v>
      </c>
      <c r="J1716" s="12" t="s">
        <v>68</v>
      </c>
      <c r="K1716" s="13">
        <v>2023</v>
      </c>
      <c r="L1716" s="1" t="s">
        <v>75</v>
      </c>
      <c r="M1716" s="59">
        <v>45016</v>
      </c>
      <c r="Q1716" t="s">
        <v>11</v>
      </c>
      <c r="R1716" t="s">
        <v>40</v>
      </c>
      <c r="S1716" t="s">
        <v>1417</v>
      </c>
    </row>
    <row r="1717" spans="1:19">
      <c r="A1717" t="s">
        <v>68</v>
      </c>
      <c r="B1717" t="s">
        <v>95</v>
      </c>
      <c r="C1717" t="s">
        <v>1765</v>
      </c>
      <c r="D1717" t="str">
        <f>MID(Tabla3[[#This Row],[NUMERO DE SERIE]],10,8)</f>
        <v>K0088666</v>
      </c>
      <c r="E1717" t="s">
        <v>1547</v>
      </c>
      <c r="F1717">
        <v>2019</v>
      </c>
      <c r="G1717" t="s">
        <v>13</v>
      </c>
      <c r="H1717" s="1" t="s">
        <v>34</v>
      </c>
      <c r="M1717" s="15"/>
    </row>
    <row r="1718" spans="1:19">
      <c r="A1718" t="s">
        <v>68</v>
      </c>
      <c r="B1718" t="s">
        <v>95</v>
      </c>
      <c r="C1718" t="s">
        <v>1766</v>
      </c>
      <c r="D1718" t="str">
        <f>MID(Tabla3[[#This Row],[NUMERO DE SERIE]],10,8)</f>
        <v>K0089659</v>
      </c>
      <c r="E1718" t="s">
        <v>1547</v>
      </c>
      <c r="F1718">
        <v>2019</v>
      </c>
      <c r="G1718" t="s">
        <v>13</v>
      </c>
      <c r="H1718" s="1" t="s">
        <v>34</v>
      </c>
      <c r="M1718" s="15"/>
    </row>
    <row r="1719" spans="1:19">
      <c r="A1719" t="s">
        <v>68</v>
      </c>
      <c r="B1719" t="s">
        <v>95</v>
      </c>
      <c r="C1719" t="s">
        <v>1767</v>
      </c>
      <c r="D1719" t="str">
        <f>MID(Tabla3[[#This Row],[NUMERO DE SERIE]],10,8)</f>
        <v>K0089676</v>
      </c>
      <c r="E1719" t="s">
        <v>1547</v>
      </c>
      <c r="F1719">
        <v>2019</v>
      </c>
      <c r="G1719" t="s">
        <v>13</v>
      </c>
      <c r="H1719" s="1" t="s">
        <v>34</v>
      </c>
      <c r="M1719" s="15"/>
    </row>
    <row r="1720" spans="1:19">
      <c r="A1720" t="s">
        <v>68</v>
      </c>
      <c r="B1720" t="s">
        <v>95</v>
      </c>
      <c r="C1720" t="s">
        <v>1768</v>
      </c>
      <c r="D1720" t="str">
        <f>MID(Tabla3[[#This Row],[NUMERO DE SERIE]],10,8)</f>
        <v>K0089696</v>
      </c>
      <c r="E1720" t="s">
        <v>1547</v>
      </c>
      <c r="F1720">
        <v>2019</v>
      </c>
      <c r="G1720" t="s">
        <v>13</v>
      </c>
      <c r="H1720" s="1" t="s">
        <v>34</v>
      </c>
      <c r="M1720" s="15"/>
    </row>
    <row r="1721" spans="1:19">
      <c r="A1721" t="s">
        <v>68</v>
      </c>
      <c r="B1721" t="s">
        <v>95</v>
      </c>
      <c r="C1721" t="s">
        <v>1769</v>
      </c>
      <c r="D1721" t="str">
        <f>MID(Tabla3[[#This Row],[NUMERO DE SERIE]],10,8)</f>
        <v>K6203844</v>
      </c>
      <c r="E1721" t="s">
        <v>1547</v>
      </c>
      <c r="F1721">
        <v>2019</v>
      </c>
      <c r="G1721" t="s">
        <v>13</v>
      </c>
      <c r="H1721" s="1" t="s">
        <v>17</v>
      </c>
      <c r="I1721" s="14">
        <v>43622</v>
      </c>
      <c r="M1721" s="15"/>
    </row>
    <row r="1722" spans="1:19">
      <c r="A1722" t="s">
        <v>68</v>
      </c>
      <c r="B1722" t="s">
        <v>95</v>
      </c>
      <c r="C1722" t="s">
        <v>1770</v>
      </c>
      <c r="D1722" s="58" t="str">
        <f>MID(Tabla3[[#This Row],[NUMERO DE SERIE]],10,8)</f>
        <v>K6196296</v>
      </c>
      <c r="E1722" t="s">
        <v>1547</v>
      </c>
      <c r="F1722">
        <v>2019</v>
      </c>
      <c r="G1722" t="s">
        <v>13</v>
      </c>
      <c r="H1722" s="1" t="s">
        <v>9</v>
      </c>
      <c r="I1722" s="13" t="s">
        <v>98</v>
      </c>
      <c r="J1722" s="12" t="s">
        <v>68</v>
      </c>
      <c r="K1722" s="13">
        <v>2023</v>
      </c>
      <c r="L1722" s="1" t="s">
        <v>75</v>
      </c>
      <c r="M1722" s="59">
        <v>45016</v>
      </c>
      <c r="Q1722" t="s">
        <v>11</v>
      </c>
      <c r="R1722" t="s">
        <v>40</v>
      </c>
      <c r="S1722" t="s">
        <v>1417</v>
      </c>
    </row>
    <row r="1723" spans="1:19">
      <c r="A1723" t="s">
        <v>68</v>
      </c>
      <c r="B1723" t="s">
        <v>95</v>
      </c>
      <c r="C1723" t="s">
        <v>1771</v>
      </c>
      <c r="D1723" t="str">
        <f>MID(Tabla3[[#This Row],[NUMERO DE SERIE]],10,8)</f>
        <v>K6199151</v>
      </c>
      <c r="E1723" t="s">
        <v>1547</v>
      </c>
      <c r="F1723">
        <v>2019</v>
      </c>
      <c r="G1723" t="s">
        <v>13</v>
      </c>
      <c r="H1723" s="1" t="s">
        <v>34</v>
      </c>
      <c r="M1723" s="15"/>
    </row>
    <row r="1724" spans="1:19">
      <c r="A1724" t="s">
        <v>68</v>
      </c>
      <c r="B1724" t="s">
        <v>95</v>
      </c>
      <c r="C1724" t="s">
        <v>1772</v>
      </c>
      <c r="D1724" t="str">
        <f>MID(Tabla3[[#This Row],[NUMERO DE SERIE]],10,8)</f>
        <v>K6198817</v>
      </c>
      <c r="E1724" t="s">
        <v>1547</v>
      </c>
      <c r="F1724">
        <v>2019</v>
      </c>
      <c r="G1724" t="s">
        <v>13</v>
      </c>
      <c r="H1724" s="1" t="s">
        <v>34</v>
      </c>
      <c r="M1724" s="15"/>
    </row>
    <row r="1725" spans="1:19">
      <c r="A1725" t="s">
        <v>68</v>
      </c>
      <c r="B1725" t="s">
        <v>95</v>
      </c>
      <c r="C1725" t="s">
        <v>1773</v>
      </c>
      <c r="D1725" s="58" t="str">
        <f>MID(Tabla3[[#This Row],[NUMERO DE SERIE]],10,8)</f>
        <v>K6201991</v>
      </c>
      <c r="E1725" t="s">
        <v>1547</v>
      </c>
      <c r="F1725">
        <v>2019</v>
      </c>
      <c r="G1725" t="s">
        <v>13</v>
      </c>
      <c r="H1725" s="1" t="s">
        <v>9</v>
      </c>
      <c r="I1725" s="14">
        <v>43609</v>
      </c>
      <c r="J1725" s="12" t="s">
        <v>68</v>
      </c>
      <c r="K1725" s="13">
        <v>2023</v>
      </c>
      <c r="L1725" s="1" t="s">
        <v>75</v>
      </c>
      <c r="M1725" s="59">
        <v>45016</v>
      </c>
      <c r="Q1725" t="s">
        <v>11</v>
      </c>
      <c r="R1725" t="s">
        <v>40</v>
      </c>
      <c r="S1725" t="s">
        <v>1417</v>
      </c>
    </row>
    <row r="1726" spans="1:19">
      <c r="A1726" t="s">
        <v>68</v>
      </c>
      <c r="B1726" t="s">
        <v>95</v>
      </c>
      <c r="C1726" t="s">
        <v>1774</v>
      </c>
      <c r="D1726" t="str">
        <f>MID(Tabla3[[#This Row],[NUMERO DE SERIE]],10,8)</f>
        <v>K6199225</v>
      </c>
      <c r="E1726" t="s">
        <v>1547</v>
      </c>
      <c r="F1726">
        <v>2019</v>
      </c>
      <c r="G1726" t="s">
        <v>13</v>
      </c>
      <c r="H1726" s="1" t="s">
        <v>34</v>
      </c>
      <c r="M1726" s="15"/>
    </row>
    <row r="1727" spans="1:19">
      <c r="A1727" t="s">
        <v>68</v>
      </c>
      <c r="B1727" t="s">
        <v>95</v>
      </c>
      <c r="C1727" t="s">
        <v>1775</v>
      </c>
      <c r="D1727" s="58" t="str">
        <f>MID(Tabla3[[#This Row],[NUMERO DE SERIE]],10,8)</f>
        <v>K6201458</v>
      </c>
      <c r="E1727" t="s">
        <v>1547</v>
      </c>
      <c r="F1727">
        <v>2019</v>
      </c>
      <c r="G1727" t="s">
        <v>13</v>
      </c>
      <c r="H1727" s="1" t="s">
        <v>9</v>
      </c>
      <c r="I1727" s="13" t="s">
        <v>98</v>
      </c>
      <c r="J1727" s="12" t="s">
        <v>68</v>
      </c>
      <c r="K1727" s="13">
        <v>2023</v>
      </c>
      <c r="L1727" s="1" t="s">
        <v>75</v>
      </c>
      <c r="M1727" s="59">
        <v>45016</v>
      </c>
      <c r="Q1727" t="s">
        <v>11</v>
      </c>
      <c r="R1727" t="s">
        <v>40</v>
      </c>
      <c r="S1727" t="s">
        <v>1417</v>
      </c>
    </row>
    <row r="1728" spans="1:19">
      <c r="A1728" t="s">
        <v>68</v>
      </c>
      <c r="B1728" t="s">
        <v>95</v>
      </c>
      <c r="C1728" t="s">
        <v>1776</v>
      </c>
      <c r="D1728" s="58" t="str">
        <f>MID(Tabla3[[#This Row],[NUMERO DE SERIE]],10,8)</f>
        <v>K0086616</v>
      </c>
      <c r="E1728" t="s">
        <v>1547</v>
      </c>
      <c r="F1728">
        <v>2019</v>
      </c>
      <c r="G1728" t="s">
        <v>13</v>
      </c>
      <c r="H1728" s="1" t="s">
        <v>9</v>
      </c>
      <c r="I1728" s="13" t="s">
        <v>98</v>
      </c>
      <c r="J1728" s="12" t="s">
        <v>68</v>
      </c>
      <c r="K1728" s="13">
        <v>2023</v>
      </c>
      <c r="L1728" s="1" t="s">
        <v>75</v>
      </c>
      <c r="M1728" s="59">
        <v>45016</v>
      </c>
      <c r="Q1728" t="s">
        <v>20</v>
      </c>
      <c r="R1728" t="s">
        <v>41</v>
      </c>
      <c r="S1728" t="s">
        <v>1427</v>
      </c>
    </row>
    <row r="1729" spans="1:19">
      <c r="A1729" t="s">
        <v>68</v>
      </c>
      <c r="B1729" t="s">
        <v>95</v>
      </c>
      <c r="C1729" t="s">
        <v>1777</v>
      </c>
      <c r="D1729" s="58" t="str">
        <f>MID(Tabla3[[#This Row],[NUMERO DE SERIE]],10,8)</f>
        <v>HS226418</v>
      </c>
      <c r="E1729" t="s">
        <v>827</v>
      </c>
      <c r="F1729">
        <v>2017</v>
      </c>
      <c r="G1729" t="s">
        <v>13</v>
      </c>
      <c r="H1729" s="1" t="s">
        <v>9</v>
      </c>
      <c r="I1729" s="14">
        <v>43455</v>
      </c>
      <c r="J1729" s="12" t="s">
        <v>68</v>
      </c>
      <c r="K1729" s="13">
        <v>2023</v>
      </c>
      <c r="L1729" s="1" t="s">
        <v>75</v>
      </c>
      <c r="M1729" s="59">
        <v>45016</v>
      </c>
      <c r="Q1729" t="s">
        <v>15</v>
      </c>
      <c r="R1729" t="s">
        <v>39</v>
      </c>
      <c r="S1729" t="s">
        <v>1778</v>
      </c>
    </row>
    <row r="1730" spans="1:19">
      <c r="A1730" t="s">
        <v>68</v>
      </c>
      <c r="B1730" t="s">
        <v>95</v>
      </c>
      <c r="C1730" t="s">
        <v>1779</v>
      </c>
      <c r="D1730" s="58" t="str">
        <f>MID(Tabla3[[#This Row],[NUMERO DE SERIE]],10,8)</f>
        <v>HS228497</v>
      </c>
      <c r="E1730" t="s">
        <v>827</v>
      </c>
      <c r="F1730">
        <v>2017</v>
      </c>
      <c r="G1730" t="s">
        <v>13</v>
      </c>
      <c r="H1730" s="1" t="s">
        <v>9</v>
      </c>
      <c r="I1730" s="14">
        <v>43813</v>
      </c>
      <c r="J1730" s="12" t="s">
        <v>68</v>
      </c>
      <c r="K1730" s="13">
        <v>2023</v>
      </c>
      <c r="L1730" s="1" t="s">
        <v>75</v>
      </c>
      <c r="M1730" s="59">
        <v>45016</v>
      </c>
      <c r="Q1730" t="s">
        <v>20</v>
      </c>
      <c r="R1730" t="s">
        <v>41</v>
      </c>
      <c r="S1730" t="s">
        <v>1427</v>
      </c>
    </row>
    <row r="1731" spans="1:19">
      <c r="A1731" t="s">
        <v>68</v>
      </c>
      <c r="B1731" t="s">
        <v>95</v>
      </c>
      <c r="C1731" t="s">
        <v>1780</v>
      </c>
      <c r="D1731" s="58" t="str">
        <f>MID(Tabla3[[#This Row],[NUMERO DE SERIE]],10,8)</f>
        <v>HS223924</v>
      </c>
      <c r="E1731" t="s">
        <v>827</v>
      </c>
      <c r="F1731">
        <v>2017</v>
      </c>
      <c r="G1731" t="s">
        <v>13</v>
      </c>
      <c r="H1731" s="1" t="s">
        <v>9</v>
      </c>
      <c r="I1731" s="14">
        <v>43172</v>
      </c>
      <c r="J1731" s="12" t="s">
        <v>68</v>
      </c>
      <c r="K1731" s="13">
        <v>2023</v>
      </c>
      <c r="L1731" s="1" t="s">
        <v>75</v>
      </c>
      <c r="M1731" s="59">
        <v>45016</v>
      </c>
      <c r="Q1731" t="s">
        <v>11</v>
      </c>
      <c r="R1731" t="s">
        <v>40</v>
      </c>
      <c r="S1731" t="s">
        <v>1417</v>
      </c>
    </row>
    <row r="1732" spans="1:19">
      <c r="A1732" t="s">
        <v>68</v>
      </c>
      <c r="B1732" t="s">
        <v>95</v>
      </c>
      <c r="C1732" t="s">
        <v>1781</v>
      </c>
      <c r="D1732" t="str">
        <f>MID(Tabla3[[#This Row],[NUMERO DE SERIE]],10,8)</f>
        <v>HS232703</v>
      </c>
      <c r="E1732" t="s">
        <v>827</v>
      </c>
      <c r="F1732">
        <v>2017</v>
      </c>
      <c r="G1732" t="s">
        <v>9</v>
      </c>
      <c r="H1732" s="1" t="s">
        <v>5</v>
      </c>
      <c r="M1732" s="15"/>
    </row>
    <row r="1733" spans="1:19">
      <c r="A1733" t="s">
        <v>68</v>
      </c>
      <c r="B1733" t="s">
        <v>95</v>
      </c>
      <c r="C1733" t="s">
        <v>1782</v>
      </c>
      <c r="D1733" s="58" t="str">
        <f>MID(Tabla3[[#This Row],[NUMERO DE SERIE]],10,8)</f>
        <v>HS229852</v>
      </c>
      <c r="E1733" t="s">
        <v>827</v>
      </c>
      <c r="F1733">
        <v>2017</v>
      </c>
      <c r="G1733" t="s">
        <v>13</v>
      </c>
      <c r="H1733" s="1" t="s">
        <v>9</v>
      </c>
      <c r="I1733" s="13" t="s">
        <v>98</v>
      </c>
      <c r="J1733" s="12" t="s">
        <v>68</v>
      </c>
      <c r="K1733" s="13">
        <v>2023</v>
      </c>
      <c r="L1733" s="1" t="s">
        <v>75</v>
      </c>
      <c r="M1733" s="59">
        <v>45016</v>
      </c>
      <c r="Q1733" t="s">
        <v>15</v>
      </c>
      <c r="R1733" t="s">
        <v>61</v>
      </c>
      <c r="S1733" t="s">
        <v>1783</v>
      </c>
    </row>
    <row r="1734" spans="1:19">
      <c r="A1734" t="s">
        <v>68</v>
      </c>
      <c r="B1734" t="s">
        <v>95</v>
      </c>
      <c r="C1734" t="s">
        <v>1784</v>
      </c>
      <c r="D1734" s="58" t="str">
        <f>MID(Tabla3[[#This Row],[NUMERO DE SERIE]],10,8)</f>
        <v>JS236381</v>
      </c>
      <c r="E1734" t="s">
        <v>827</v>
      </c>
      <c r="F1734">
        <v>2018</v>
      </c>
      <c r="G1734" t="s">
        <v>13</v>
      </c>
      <c r="H1734" s="1" t="s">
        <v>9</v>
      </c>
      <c r="I1734" s="13" t="s">
        <v>98</v>
      </c>
      <c r="J1734" s="12" t="s">
        <v>68</v>
      </c>
      <c r="K1734" s="13">
        <v>2023</v>
      </c>
      <c r="L1734" s="1" t="s">
        <v>75</v>
      </c>
      <c r="M1734" s="59">
        <v>45016</v>
      </c>
      <c r="Q1734" t="s">
        <v>15</v>
      </c>
      <c r="R1734" t="s">
        <v>39</v>
      </c>
      <c r="S1734" t="s">
        <v>1785</v>
      </c>
    </row>
    <row r="1735" spans="1:19">
      <c r="A1735" t="s">
        <v>68</v>
      </c>
      <c r="B1735" t="s">
        <v>95</v>
      </c>
      <c r="C1735" t="s">
        <v>1786</v>
      </c>
      <c r="D1735" s="58" t="str">
        <f>MID(Tabla3[[#This Row],[NUMERO DE SERIE]],10,8)</f>
        <v>JS240397</v>
      </c>
      <c r="E1735" t="s">
        <v>827</v>
      </c>
      <c r="F1735">
        <v>2018</v>
      </c>
      <c r="G1735" t="s">
        <v>13</v>
      </c>
      <c r="H1735" s="1" t="s">
        <v>9</v>
      </c>
      <c r="I1735" s="14">
        <v>43502</v>
      </c>
      <c r="J1735" s="12" t="s">
        <v>68</v>
      </c>
      <c r="K1735" s="13">
        <v>2023</v>
      </c>
      <c r="L1735" s="1" t="s">
        <v>75</v>
      </c>
      <c r="M1735" s="59">
        <v>45016</v>
      </c>
      <c r="Q1735" t="s">
        <v>11</v>
      </c>
      <c r="R1735" t="s">
        <v>40</v>
      </c>
      <c r="S1735" t="s">
        <v>1417</v>
      </c>
    </row>
    <row r="1736" spans="1:19">
      <c r="A1736" t="s">
        <v>68</v>
      </c>
      <c r="B1736" t="s">
        <v>95</v>
      </c>
      <c r="C1736" t="s">
        <v>1787</v>
      </c>
      <c r="D1736" t="str">
        <f>MID(Tabla3[[#This Row],[NUMERO DE SERIE]],10,8)</f>
        <v>JS256683</v>
      </c>
      <c r="E1736" t="s">
        <v>827</v>
      </c>
      <c r="F1736">
        <v>2018</v>
      </c>
      <c r="G1736" t="s">
        <v>13</v>
      </c>
      <c r="H1736" s="1" t="s">
        <v>13</v>
      </c>
      <c r="M1736" s="15"/>
    </row>
    <row r="1737" spans="1:19">
      <c r="A1737" t="s">
        <v>68</v>
      </c>
      <c r="B1737" t="s">
        <v>95</v>
      </c>
      <c r="C1737" t="s">
        <v>1788</v>
      </c>
      <c r="D1737" s="58" t="str">
        <f>MID(Tabla3[[#This Row],[NUMERO DE SERIE]],10,8)</f>
        <v>JS267400</v>
      </c>
      <c r="E1737" t="s">
        <v>827</v>
      </c>
      <c r="F1737">
        <v>2018</v>
      </c>
      <c r="G1737" t="s">
        <v>13</v>
      </c>
      <c r="H1737" s="1" t="s">
        <v>9</v>
      </c>
      <c r="I1737" s="14">
        <v>44236</v>
      </c>
      <c r="J1737" s="12" t="s">
        <v>68</v>
      </c>
      <c r="K1737" s="13">
        <v>2023</v>
      </c>
      <c r="L1737" s="1" t="s">
        <v>75</v>
      </c>
      <c r="M1737" s="59">
        <v>45016</v>
      </c>
      <c r="Q1737" t="s">
        <v>20</v>
      </c>
      <c r="R1737" t="s">
        <v>41</v>
      </c>
      <c r="S1737" t="s">
        <v>1427</v>
      </c>
    </row>
    <row r="1738" spans="1:19">
      <c r="A1738" t="s">
        <v>68</v>
      </c>
      <c r="B1738" t="s">
        <v>95</v>
      </c>
      <c r="C1738" t="s">
        <v>1789</v>
      </c>
      <c r="D1738" s="58" t="str">
        <f>MID(Tabla3[[#This Row],[NUMERO DE SERIE]],10,8)</f>
        <v>JS261079</v>
      </c>
      <c r="E1738" t="s">
        <v>827</v>
      </c>
      <c r="F1738">
        <v>2018</v>
      </c>
      <c r="G1738" t="s">
        <v>13</v>
      </c>
      <c r="H1738" s="1" t="s">
        <v>9</v>
      </c>
      <c r="I1738" s="13" t="s">
        <v>98</v>
      </c>
      <c r="J1738" s="12" t="s">
        <v>68</v>
      </c>
      <c r="K1738" s="13">
        <v>2023</v>
      </c>
      <c r="L1738" s="1" t="s">
        <v>75</v>
      </c>
      <c r="M1738" s="59">
        <v>45016</v>
      </c>
      <c r="Q1738" t="s">
        <v>20</v>
      </c>
      <c r="R1738" t="s">
        <v>41</v>
      </c>
      <c r="S1738" t="s">
        <v>1427</v>
      </c>
    </row>
    <row r="1739" spans="1:19">
      <c r="A1739" t="s">
        <v>68</v>
      </c>
      <c r="B1739" t="s">
        <v>95</v>
      </c>
      <c r="C1739" t="s">
        <v>1790</v>
      </c>
      <c r="D1739" s="58" t="str">
        <f>MID(Tabla3[[#This Row],[NUMERO DE SERIE]],10,8)</f>
        <v>JS279656</v>
      </c>
      <c r="E1739" t="s">
        <v>827</v>
      </c>
      <c r="F1739">
        <v>2018</v>
      </c>
      <c r="G1739" t="s">
        <v>13</v>
      </c>
      <c r="H1739" s="1" t="s">
        <v>9</v>
      </c>
      <c r="I1739" s="14">
        <v>43512</v>
      </c>
      <c r="J1739" s="12" t="s">
        <v>68</v>
      </c>
      <c r="K1739" s="13">
        <v>2023</v>
      </c>
      <c r="L1739" s="1" t="s">
        <v>75</v>
      </c>
      <c r="M1739" s="59">
        <v>45016</v>
      </c>
      <c r="Q1739" t="s">
        <v>15</v>
      </c>
      <c r="R1739" t="s">
        <v>56</v>
      </c>
      <c r="S1739" t="s">
        <v>1791</v>
      </c>
    </row>
    <row r="1740" spans="1:19">
      <c r="A1740" t="s">
        <v>68</v>
      </c>
      <c r="B1740" t="s">
        <v>95</v>
      </c>
      <c r="C1740" t="s">
        <v>1792</v>
      </c>
      <c r="D1740" t="str">
        <f>MID(Tabla3[[#This Row],[NUMERO DE SERIE]],10,8)</f>
        <v>JS265972</v>
      </c>
      <c r="E1740" t="s">
        <v>827</v>
      </c>
      <c r="F1740">
        <v>2018</v>
      </c>
      <c r="G1740" t="s">
        <v>13</v>
      </c>
      <c r="H1740" s="1" t="s">
        <v>9</v>
      </c>
      <c r="I1740" s="13" t="s">
        <v>98</v>
      </c>
      <c r="J1740" s="12" t="s">
        <v>68</v>
      </c>
      <c r="K1740" s="13">
        <v>2023</v>
      </c>
      <c r="L1740" s="1" t="s">
        <v>73</v>
      </c>
      <c r="M1740" s="15">
        <v>45001</v>
      </c>
      <c r="N1740" t="s">
        <v>10</v>
      </c>
      <c r="Q1740" t="s">
        <v>11</v>
      </c>
      <c r="R1740" t="s">
        <v>40</v>
      </c>
      <c r="S1740" t="s">
        <v>1793</v>
      </c>
    </row>
    <row r="1741" spans="1:19">
      <c r="A1741" t="s">
        <v>68</v>
      </c>
      <c r="B1741" t="s">
        <v>95</v>
      </c>
      <c r="C1741" t="s">
        <v>1794</v>
      </c>
      <c r="D1741" s="58" t="str">
        <f>MID(Tabla3[[#This Row],[NUMERO DE SERIE]],10,8)</f>
        <v>KS293629</v>
      </c>
      <c r="E1741" t="s">
        <v>827</v>
      </c>
      <c r="F1741">
        <v>2019</v>
      </c>
      <c r="G1741" t="s">
        <v>13</v>
      </c>
      <c r="H1741" s="1" t="s">
        <v>9</v>
      </c>
      <c r="I1741" s="13" t="s">
        <v>98</v>
      </c>
      <c r="J1741" s="12" t="s">
        <v>68</v>
      </c>
      <c r="K1741" s="13">
        <v>2023</v>
      </c>
      <c r="L1741" s="1" t="s">
        <v>75</v>
      </c>
      <c r="M1741" s="59">
        <v>45016</v>
      </c>
      <c r="Q1741" t="s">
        <v>20</v>
      </c>
      <c r="R1741" t="s">
        <v>41</v>
      </c>
      <c r="S1741" t="s">
        <v>1427</v>
      </c>
    </row>
    <row r="1742" spans="1:19">
      <c r="A1742" t="s">
        <v>68</v>
      </c>
      <c r="B1742" t="s">
        <v>95</v>
      </c>
      <c r="C1742" t="s">
        <v>1795</v>
      </c>
      <c r="D1742" t="str">
        <f>MID(Tabla3[[#This Row],[NUMERO DE SERIE]],10,8)</f>
        <v>KS295095</v>
      </c>
      <c r="E1742" t="s">
        <v>827</v>
      </c>
      <c r="F1742">
        <v>2019</v>
      </c>
      <c r="G1742" t="s">
        <v>13</v>
      </c>
      <c r="H1742" s="1" t="s">
        <v>9</v>
      </c>
      <c r="I1742" s="14">
        <v>43782</v>
      </c>
      <c r="J1742" s="12" t="s">
        <v>68</v>
      </c>
      <c r="K1742" s="13">
        <v>2023</v>
      </c>
      <c r="L1742" s="1" t="s">
        <v>73</v>
      </c>
      <c r="M1742" s="15">
        <v>45001</v>
      </c>
      <c r="N1742" t="s">
        <v>10</v>
      </c>
      <c r="Q1742" t="s">
        <v>11</v>
      </c>
      <c r="R1742" t="s">
        <v>40</v>
      </c>
      <c r="S1742" t="s">
        <v>1793</v>
      </c>
    </row>
    <row r="1743" spans="1:19">
      <c r="A1743" t="s">
        <v>68</v>
      </c>
      <c r="B1743" t="s">
        <v>95</v>
      </c>
      <c r="C1743" t="s">
        <v>1796</v>
      </c>
      <c r="D1743" t="str">
        <f>MID(Tabla3[[#This Row],[NUMERO DE SERIE]],10,8)</f>
        <v>JS901217</v>
      </c>
      <c r="E1743" t="s">
        <v>1797</v>
      </c>
      <c r="F1743">
        <v>2018</v>
      </c>
      <c r="G1743" t="s">
        <v>13</v>
      </c>
      <c r="H1743" s="1" t="s">
        <v>13</v>
      </c>
      <c r="M1743" s="15"/>
    </row>
    <row r="1744" spans="1:19">
      <c r="A1744" t="s">
        <v>68</v>
      </c>
      <c r="B1744" t="s">
        <v>95</v>
      </c>
      <c r="C1744" t="s">
        <v>1798</v>
      </c>
      <c r="D1744" t="str">
        <f>MID(Tabla3[[#This Row],[NUMERO DE SERIE]],10,8)</f>
        <v>KS019212</v>
      </c>
      <c r="E1744" t="s">
        <v>1797</v>
      </c>
      <c r="F1744">
        <v>2019</v>
      </c>
      <c r="G1744" t="s">
        <v>13</v>
      </c>
      <c r="H1744" s="1" t="s">
        <v>17</v>
      </c>
      <c r="I1744" s="13" t="s">
        <v>98</v>
      </c>
      <c r="M1744" s="15"/>
    </row>
    <row r="1745" spans="1:19">
      <c r="A1745" t="s">
        <v>68</v>
      </c>
      <c r="B1745" t="s">
        <v>95</v>
      </c>
      <c r="C1745" t="s">
        <v>1799</v>
      </c>
      <c r="D1745" s="58" t="str">
        <f>MID(Tabla3[[#This Row],[NUMERO DE SERIE]],10,8)</f>
        <v>KS014926</v>
      </c>
      <c r="E1745" t="s">
        <v>1797</v>
      </c>
      <c r="F1745">
        <v>2019</v>
      </c>
      <c r="G1745" t="s">
        <v>13</v>
      </c>
      <c r="H1745" s="1" t="s">
        <v>9</v>
      </c>
      <c r="I1745" s="13" t="s">
        <v>98</v>
      </c>
      <c r="J1745" s="12" t="s">
        <v>68</v>
      </c>
      <c r="K1745" s="13">
        <v>2023</v>
      </c>
      <c r="L1745" s="1" t="s">
        <v>75</v>
      </c>
      <c r="M1745" s="59">
        <v>45016</v>
      </c>
      <c r="Q1745" t="s">
        <v>20</v>
      </c>
      <c r="R1745" t="s">
        <v>41</v>
      </c>
      <c r="S1745" t="s">
        <v>1427</v>
      </c>
    </row>
    <row r="1746" spans="1:19">
      <c r="A1746" t="s">
        <v>68</v>
      </c>
      <c r="B1746" t="s">
        <v>95</v>
      </c>
      <c r="C1746" t="s">
        <v>1800</v>
      </c>
      <c r="D1746" t="str">
        <f>MID(Tabla3[[#This Row],[NUMERO DE SERIE]],10,8)</f>
        <v>KS019249</v>
      </c>
      <c r="E1746" t="s">
        <v>1797</v>
      </c>
      <c r="F1746">
        <v>2019</v>
      </c>
      <c r="G1746" t="s">
        <v>13</v>
      </c>
      <c r="H1746" s="1" t="s">
        <v>17</v>
      </c>
      <c r="I1746" s="13" t="s">
        <v>98</v>
      </c>
      <c r="M1746" s="15"/>
    </row>
    <row r="1747" spans="1:19">
      <c r="A1747" t="s">
        <v>68</v>
      </c>
      <c r="B1747" t="s">
        <v>95</v>
      </c>
      <c r="C1747" t="s">
        <v>1801</v>
      </c>
      <c r="D1747" t="str">
        <f>MID(Tabla3[[#This Row],[NUMERO DE SERIE]],10,8)</f>
        <v>LS045231</v>
      </c>
      <c r="E1747" t="s">
        <v>1797</v>
      </c>
      <c r="F1747">
        <v>2020</v>
      </c>
      <c r="G1747" t="s">
        <v>13</v>
      </c>
      <c r="H1747" s="1" t="s">
        <v>9</v>
      </c>
      <c r="I1747" s="13" t="s">
        <v>98</v>
      </c>
      <c r="J1747" s="12" t="s">
        <v>68</v>
      </c>
      <c r="K1747" s="13">
        <v>2023</v>
      </c>
      <c r="L1747" s="1" t="s">
        <v>73</v>
      </c>
      <c r="M1747" s="15">
        <v>45001</v>
      </c>
      <c r="N1747" t="s">
        <v>10</v>
      </c>
      <c r="Q1747" t="s">
        <v>11</v>
      </c>
      <c r="R1747" t="s">
        <v>40</v>
      </c>
      <c r="S1747" t="s">
        <v>1793</v>
      </c>
    </row>
    <row r="1748" spans="1:19">
      <c r="A1748" t="s">
        <v>68</v>
      </c>
      <c r="B1748" t="s">
        <v>95</v>
      </c>
      <c r="C1748" t="s">
        <v>1802</v>
      </c>
      <c r="D1748" t="str">
        <f>MID(Tabla3[[#This Row],[NUMERO DE SERIE]],10,8)</f>
        <v>LS043215</v>
      </c>
      <c r="E1748" t="s">
        <v>1797</v>
      </c>
      <c r="F1748">
        <v>2020</v>
      </c>
      <c r="G1748" t="s">
        <v>13</v>
      </c>
      <c r="H1748" s="1" t="s">
        <v>9</v>
      </c>
      <c r="I1748" s="13" t="s">
        <v>98</v>
      </c>
      <c r="J1748" s="12" t="s">
        <v>68</v>
      </c>
      <c r="K1748" s="13">
        <v>2023</v>
      </c>
      <c r="L1748" s="1" t="s">
        <v>73</v>
      </c>
      <c r="M1748" s="15">
        <v>45001</v>
      </c>
      <c r="N1748" t="s">
        <v>10</v>
      </c>
      <c r="Q1748" t="s">
        <v>11</v>
      </c>
      <c r="R1748" t="s">
        <v>40</v>
      </c>
      <c r="S1748" t="s">
        <v>1793</v>
      </c>
    </row>
    <row r="1749" spans="1:19">
      <c r="A1749" t="s">
        <v>68</v>
      </c>
      <c r="B1749" t="s">
        <v>95</v>
      </c>
      <c r="C1749" t="s">
        <v>1803</v>
      </c>
      <c r="D1749" t="str">
        <f>MID(Tabla3[[#This Row],[NUMERO DE SERIE]],10,8)</f>
        <v>LS027071</v>
      </c>
      <c r="E1749" t="s">
        <v>1797</v>
      </c>
      <c r="F1749">
        <v>2020</v>
      </c>
      <c r="G1749" t="s">
        <v>13</v>
      </c>
      <c r="H1749" s="1" t="s">
        <v>34</v>
      </c>
      <c r="M1749" s="15"/>
    </row>
    <row r="1750" spans="1:19">
      <c r="A1750" t="s">
        <v>68</v>
      </c>
      <c r="B1750" t="s">
        <v>95</v>
      </c>
      <c r="C1750" t="s">
        <v>1804</v>
      </c>
      <c r="D1750" t="str">
        <f>MID(Tabla3[[#This Row],[NUMERO DE SERIE]],10,8)</f>
        <v>LS023651</v>
      </c>
      <c r="E1750" t="s">
        <v>1797</v>
      </c>
      <c r="F1750">
        <v>2020</v>
      </c>
      <c r="G1750" t="s">
        <v>13</v>
      </c>
      <c r="H1750" s="1" t="s">
        <v>9</v>
      </c>
      <c r="I1750" s="13" t="s">
        <v>98</v>
      </c>
      <c r="J1750" s="12" t="s">
        <v>68</v>
      </c>
      <c r="K1750" s="13">
        <v>2023</v>
      </c>
      <c r="L1750" s="1" t="s">
        <v>73</v>
      </c>
      <c r="M1750" s="15">
        <v>45001</v>
      </c>
      <c r="N1750" t="s">
        <v>1436</v>
      </c>
      <c r="Q1750" t="s">
        <v>20</v>
      </c>
      <c r="R1750" t="s">
        <v>46</v>
      </c>
      <c r="S1750" t="s">
        <v>1044</v>
      </c>
    </row>
    <row r="1751" spans="1:19">
      <c r="A1751" t="s">
        <v>68</v>
      </c>
      <c r="B1751" t="s">
        <v>95</v>
      </c>
      <c r="C1751" t="s">
        <v>1805</v>
      </c>
      <c r="D1751" t="str">
        <f>MID(Tabla3[[#This Row],[NUMERO DE SERIE]],10,8)</f>
        <v>LS036306</v>
      </c>
      <c r="E1751" t="s">
        <v>1797</v>
      </c>
      <c r="F1751">
        <v>2020</v>
      </c>
      <c r="G1751" t="s">
        <v>13</v>
      </c>
      <c r="H1751" s="1" t="s">
        <v>17</v>
      </c>
      <c r="I1751" s="13" t="s">
        <v>98</v>
      </c>
      <c r="M1751" s="15"/>
    </row>
    <row r="1752" spans="1:19">
      <c r="A1752" t="s">
        <v>68</v>
      </c>
      <c r="B1752" t="s">
        <v>95</v>
      </c>
      <c r="C1752" t="s">
        <v>1806</v>
      </c>
      <c r="D1752" t="str">
        <f>MID(Tabla3[[#This Row],[NUMERO DE SERIE]],10,8)</f>
        <v>LS043551</v>
      </c>
      <c r="E1752" t="s">
        <v>1797</v>
      </c>
      <c r="F1752">
        <v>2020</v>
      </c>
      <c r="G1752" t="s">
        <v>13</v>
      </c>
      <c r="H1752" s="1" t="s">
        <v>9</v>
      </c>
      <c r="I1752" s="13" t="s">
        <v>98</v>
      </c>
      <c r="J1752" s="12" t="s">
        <v>68</v>
      </c>
      <c r="K1752" s="13">
        <v>2023</v>
      </c>
      <c r="L1752" s="1" t="s">
        <v>73</v>
      </c>
      <c r="M1752" s="15">
        <v>45001</v>
      </c>
      <c r="N1752" t="s">
        <v>10</v>
      </c>
      <c r="Q1752" t="s">
        <v>11</v>
      </c>
      <c r="R1752" t="s">
        <v>40</v>
      </c>
      <c r="S1752" t="s">
        <v>1793</v>
      </c>
    </row>
    <row r="1753" spans="1:19">
      <c r="A1753" t="s">
        <v>68</v>
      </c>
      <c r="B1753" t="s">
        <v>95</v>
      </c>
      <c r="C1753" t="s">
        <v>1807</v>
      </c>
      <c r="D1753" t="str">
        <f>MID(Tabla3[[#This Row],[NUMERO DE SERIE]],10,8)</f>
        <v>LS022071</v>
      </c>
      <c r="E1753" t="s">
        <v>1797</v>
      </c>
      <c r="F1753">
        <v>2020</v>
      </c>
      <c r="G1753" t="s">
        <v>13</v>
      </c>
      <c r="H1753" s="1" t="s">
        <v>34</v>
      </c>
      <c r="M1753" s="15"/>
    </row>
    <row r="1754" spans="1:19">
      <c r="A1754" t="s">
        <v>68</v>
      </c>
      <c r="B1754" t="s">
        <v>95</v>
      </c>
      <c r="C1754" t="s">
        <v>1808</v>
      </c>
      <c r="D1754" t="str">
        <f>MID(Tabla3[[#This Row],[NUMERO DE SERIE]],10,8)</f>
        <v>LS031842</v>
      </c>
      <c r="E1754" t="s">
        <v>1797</v>
      </c>
      <c r="F1754">
        <v>2020</v>
      </c>
      <c r="G1754" t="s">
        <v>13</v>
      </c>
      <c r="H1754" s="1" t="s">
        <v>17</v>
      </c>
      <c r="I1754" s="13" t="s">
        <v>98</v>
      </c>
      <c r="M1754" s="15"/>
    </row>
    <row r="1755" spans="1:19">
      <c r="A1755" t="s">
        <v>68</v>
      </c>
      <c r="B1755" t="s">
        <v>95</v>
      </c>
      <c r="C1755" t="s">
        <v>1809</v>
      </c>
      <c r="D1755" t="str">
        <f>MID(Tabla3[[#This Row],[NUMERO DE SERIE]],10,8)</f>
        <v>LS032287</v>
      </c>
      <c r="E1755" t="s">
        <v>1797</v>
      </c>
      <c r="F1755">
        <v>2020</v>
      </c>
      <c r="G1755" t="s">
        <v>13</v>
      </c>
      <c r="H1755" s="1" t="s">
        <v>17</v>
      </c>
      <c r="I1755" s="13" t="s">
        <v>98</v>
      </c>
      <c r="M1755" s="15"/>
    </row>
    <row r="1756" spans="1:19">
      <c r="A1756" t="s">
        <v>68</v>
      </c>
      <c r="B1756" t="s">
        <v>95</v>
      </c>
      <c r="C1756" t="s">
        <v>1810</v>
      </c>
      <c r="D1756" t="str">
        <f>MID(Tabla3[[#This Row],[NUMERO DE SERIE]],10,8)</f>
        <v>LS029613</v>
      </c>
      <c r="E1756" t="s">
        <v>1797</v>
      </c>
      <c r="F1756">
        <v>2020</v>
      </c>
      <c r="G1756" t="s">
        <v>13</v>
      </c>
      <c r="H1756" s="1" t="s">
        <v>17</v>
      </c>
      <c r="I1756" s="13" t="s">
        <v>98</v>
      </c>
      <c r="M1756" s="15"/>
    </row>
    <row r="1757" spans="1:19">
      <c r="A1757" t="s">
        <v>68</v>
      </c>
      <c r="B1757" t="s">
        <v>95</v>
      </c>
      <c r="C1757" t="s">
        <v>1811</v>
      </c>
      <c r="D1757" t="str">
        <f>MID(Tabla3[[#This Row],[NUMERO DE SERIE]],10,8)</f>
        <v>LS039305</v>
      </c>
      <c r="E1757" t="s">
        <v>1797</v>
      </c>
      <c r="F1757">
        <v>2020</v>
      </c>
      <c r="G1757" t="s">
        <v>13</v>
      </c>
      <c r="H1757" s="1" t="s">
        <v>17</v>
      </c>
      <c r="I1757" s="13" t="s">
        <v>98</v>
      </c>
      <c r="M1757" s="15"/>
    </row>
    <row r="1758" spans="1:19">
      <c r="A1758" t="s">
        <v>68</v>
      </c>
      <c r="B1758" t="s">
        <v>95</v>
      </c>
      <c r="C1758" t="s">
        <v>1812</v>
      </c>
      <c r="D1758" t="str">
        <f>MID(Tabla3[[#This Row],[NUMERO DE SERIE]],10,8)</f>
        <v>LS034128</v>
      </c>
      <c r="E1758" t="s">
        <v>1797</v>
      </c>
      <c r="F1758">
        <v>2020</v>
      </c>
      <c r="G1758" t="s">
        <v>13</v>
      </c>
      <c r="H1758" s="1" t="s">
        <v>17</v>
      </c>
      <c r="I1758" s="13" t="s">
        <v>98</v>
      </c>
      <c r="M1758" s="15"/>
    </row>
    <row r="1759" spans="1:19">
      <c r="A1759" t="s">
        <v>68</v>
      </c>
      <c r="B1759" t="s">
        <v>95</v>
      </c>
      <c r="C1759" t="s">
        <v>1813</v>
      </c>
      <c r="D1759" t="str">
        <f>MID(Tabla3[[#This Row],[NUMERO DE SERIE]],10,8)</f>
        <v>LS042712</v>
      </c>
      <c r="E1759" t="s">
        <v>1797</v>
      </c>
      <c r="F1759">
        <v>2020</v>
      </c>
      <c r="G1759" t="s">
        <v>13</v>
      </c>
      <c r="H1759" s="1" t="s">
        <v>9</v>
      </c>
      <c r="I1759" s="13" t="s">
        <v>98</v>
      </c>
      <c r="J1759" s="12" t="s">
        <v>68</v>
      </c>
      <c r="K1759" s="13">
        <v>2023</v>
      </c>
      <c r="L1759" s="1" t="s">
        <v>73</v>
      </c>
      <c r="M1759" s="15">
        <v>45001</v>
      </c>
      <c r="N1759" t="s">
        <v>1436</v>
      </c>
      <c r="Q1759" t="s">
        <v>20</v>
      </c>
      <c r="R1759" t="s">
        <v>16</v>
      </c>
      <c r="S1759" t="s">
        <v>1044</v>
      </c>
    </row>
    <row r="1760" spans="1:19">
      <c r="A1760" t="s">
        <v>68</v>
      </c>
      <c r="B1760" t="s">
        <v>95</v>
      </c>
      <c r="C1760" t="s">
        <v>1814</v>
      </c>
      <c r="D1760" t="str">
        <f>MID(Tabla3[[#This Row],[NUMERO DE SERIE]],10,8)</f>
        <v>LS039607</v>
      </c>
      <c r="E1760" t="s">
        <v>1797</v>
      </c>
      <c r="F1760">
        <v>2020</v>
      </c>
      <c r="G1760" t="s">
        <v>13</v>
      </c>
      <c r="H1760" s="1" t="s">
        <v>17</v>
      </c>
      <c r="I1760" s="13" t="s">
        <v>98</v>
      </c>
      <c r="M1760" s="15"/>
    </row>
    <row r="1761" spans="1:19">
      <c r="A1761" t="s">
        <v>68</v>
      </c>
      <c r="B1761" t="s">
        <v>95</v>
      </c>
      <c r="C1761" t="s">
        <v>1815</v>
      </c>
      <c r="D1761" t="str">
        <f>MID(Tabla3[[#This Row],[NUMERO DE SERIE]],10,8)</f>
        <v>LS035049</v>
      </c>
      <c r="E1761" t="s">
        <v>1797</v>
      </c>
      <c r="F1761">
        <v>2020</v>
      </c>
      <c r="G1761" t="s">
        <v>13</v>
      </c>
      <c r="H1761" s="1" t="s">
        <v>17</v>
      </c>
      <c r="I1761" s="13" t="s">
        <v>98</v>
      </c>
      <c r="M1761" s="15"/>
    </row>
    <row r="1762" spans="1:19">
      <c r="A1762" t="s">
        <v>68</v>
      </c>
      <c r="B1762" t="s">
        <v>95</v>
      </c>
      <c r="C1762" t="s">
        <v>1816</v>
      </c>
      <c r="D1762" t="str">
        <f>MID(Tabla3[[#This Row],[NUMERO DE SERIE]],10,8)</f>
        <v>HS890421</v>
      </c>
      <c r="E1762" t="s">
        <v>1797</v>
      </c>
      <c r="F1762">
        <v>2017</v>
      </c>
      <c r="G1762" t="s">
        <v>13</v>
      </c>
      <c r="H1762" s="1" t="s">
        <v>34</v>
      </c>
      <c r="M1762" s="15"/>
    </row>
    <row r="1763" spans="1:19">
      <c r="A1763" t="s">
        <v>68</v>
      </c>
      <c r="B1763" t="s">
        <v>95</v>
      </c>
      <c r="C1763" t="s">
        <v>1817</v>
      </c>
      <c r="D1763" t="str">
        <f>MID(Tabla3[[#This Row],[NUMERO DE SERIE]],10,8)</f>
        <v>HS897916</v>
      </c>
      <c r="E1763" t="s">
        <v>1797</v>
      </c>
      <c r="F1763">
        <v>2017</v>
      </c>
      <c r="G1763" t="s">
        <v>13</v>
      </c>
      <c r="H1763" s="1" t="s">
        <v>9</v>
      </c>
      <c r="I1763" s="13" t="s">
        <v>98</v>
      </c>
      <c r="J1763" s="12" t="s">
        <v>68</v>
      </c>
      <c r="K1763" s="13">
        <v>2023</v>
      </c>
      <c r="L1763" s="1" t="s">
        <v>73</v>
      </c>
      <c r="M1763" s="15">
        <v>45008</v>
      </c>
      <c r="N1763" t="s">
        <v>1436</v>
      </c>
      <c r="Q1763" t="s">
        <v>20</v>
      </c>
      <c r="R1763" t="s">
        <v>16</v>
      </c>
      <c r="S1763" t="s">
        <v>1044</v>
      </c>
    </row>
    <row r="1764" spans="1:19">
      <c r="A1764" t="s">
        <v>68</v>
      </c>
      <c r="B1764" t="s">
        <v>95</v>
      </c>
      <c r="C1764" t="s">
        <v>1818</v>
      </c>
      <c r="D1764" t="str">
        <f>MID(Tabla3[[#This Row],[NUMERO DE SERIE]],10,8)</f>
        <v>HS899057</v>
      </c>
      <c r="E1764" t="s">
        <v>1797</v>
      </c>
      <c r="F1764">
        <v>2017</v>
      </c>
      <c r="G1764" t="s">
        <v>13</v>
      </c>
      <c r="H1764" s="1" t="s">
        <v>9</v>
      </c>
      <c r="I1764" s="13" t="s">
        <v>98</v>
      </c>
      <c r="J1764" s="12" t="s">
        <v>68</v>
      </c>
      <c r="K1764" s="13">
        <v>2023</v>
      </c>
      <c r="L1764" s="1" t="s">
        <v>73</v>
      </c>
      <c r="M1764" s="15">
        <v>45008</v>
      </c>
      <c r="N1764" t="s">
        <v>1436</v>
      </c>
      <c r="Q1764" t="s">
        <v>20</v>
      </c>
      <c r="R1764" t="s">
        <v>16</v>
      </c>
      <c r="S1764" t="s">
        <v>1044</v>
      </c>
    </row>
    <row r="1765" spans="1:19">
      <c r="A1765" t="s">
        <v>68</v>
      </c>
      <c r="B1765" t="s">
        <v>95</v>
      </c>
      <c r="C1765" t="s">
        <v>1819</v>
      </c>
      <c r="D1765" s="58" t="str">
        <f>MID(Tabla3[[#This Row],[NUMERO DE SERIE]],10,8)</f>
        <v>HS890365</v>
      </c>
      <c r="E1765" t="s">
        <v>1797</v>
      </c>
      <c r="F1765">
        <v>2017</v>
      </c>
      <c r="G1765" t="s">
        <v>13</v>
      </c>
      <c r="H1765" s="1" t="s">
        <v>9</v>
      </c>
      <c r="I1765" s="14">
        <v>44201</v>
      </c>
      <c r="J1765" s="12" t="s">
        <v>68</v>
      </c>
      <c r="K1765" s="13">
        <v>2023</v>
      </c>
      <c r="L1765" s="1" t="s">
        <v>75</v>
      </c>
      <c r="M1765" s="59">
        <v>45016</v>
      </c>
      <c r="Q1765" t="s">
        <v>15</v>
      </c>
      <c r="R1765" t="s">
        <v>46</v>
      </c>
      <c r="S1765" t="s">
        <v>1820</v>
      </c>
    </row>
    <row r="1766" spans="1:19" ht="29.1">
      <c r="A1766" t="s">
        <v>68</v>
      </c>
      <c r="B1766" t="s">
        <v>95</v>
      </c>
      <c r="C1766" t="s">
        <v>1821</v>
      </c>
      <c r="D1766" t="str">
        <f>MID(Tabla3[[#This Row],[NUMERO DE SERIE]],10,8)</f>
        <v>HS888898</v>
      </c>
      <c r="E1766" t="s">
        <v>1797</v>
      </c>
      <c r="F1766">
        <v>2017</v>
      </c>
      <c r="G1766" t="s">
        <v>13</v>
      </c>
      <c r="H1766" s="1" t="s">
        <v>22</v>
      </c>
      <c r="M1766" s="15"/>
    </row>
    <row r="1767" spans="1:19">
      <c r="A1767" t="s">
        <v>68</v>
      </c>
      <c r="B1767" t="s">
        <v>95</v>
      </c>
      <c r="C1767" t="s">
        <v>1822</v>
      </c>
      <c r="D1767" t="str">
        <f>MID(Tabla3[[#This Row],[NUMERO DE SERIE]],10,8)</f>
        <v>HS890816</v>
      </c>
      <c r="E1767" t="s">
        <v>1797</v>
      </c>
      <c r="F1767">
        <v>2017</v>
      </c>
      <c r="G1767" t="s">
        <v>13</v>
      </c>
      <c r="H1767" s="1" t="s">
        <v>34</v>
      </c>
      <c r="M1767" s="15"/>
    </row>
    <row r="1768" spans="1:19">
      <c r="A1768" t="s">
        <v>68</v>
      </c>
      <c r="B1768" t="s">
        <v>95</v>
      </c>
      <c r="C1768" t="s">
        <v>1823</v>
      </c>
      <c r="D1768" t="str">
        <f>MID(Tabla3[[#This Row],[NUMERO DE SERIE]],10,8)</f>
        <v>HS887505</v>
      </c>
      <c r="E1768" t="s">
        <v>1797</v>
      </c>
      <c r="F1768">
        <v>2017</v>
      </c>
      <c r="G1768" t="s">
        <v>13</v>
      </c>
      <c r="H1768" s="1" t="s">
        <v>34</v>
      </c>
      <c r="M1768" s="15"/>
    </row>
    <row r="1769" spans="1:19">
      <c r="A1769" t="s">
        <v>68</v>
      </c>
      <c r="B1769" t="s">
        <v>95</v>
      </c>
      <c r="C1769" t="s">
        <v>1824</v>
      </c>
      <c r="D1769" t="str">
        <f>MID(Tabla3[[#This Row],[NUMERO DE SERIE]],10,8)</f>
        <v>JS922121</v>
      </c>
      <c r="E1769" t="s">
        <v>1797</v>
      </c>
      <c r="F1769">
        <v>2018</v>
      </c>
      <c r="G1769" t="s">
        <v>13</v>
      </c>
      <c r="H1769" s="1" t="s">
        <v>13</v>
      </c>
      <c r="M1769" s="15"/>
    </row>
    <row r="1770" spans="1:19">
      <c r="A1770" t="s">
        <v>68</v>
      </c>
      <c r="B1770" t="s">
        <v>95</v>
      </c>
      <c r="C1770" t="s">
        <v>1825</v>
      </c>
      <c r="D1770" t="str">
        <f>MID(Tabla3[[#This Row],[NUMERO DE SERIE]],10,8)</f>
        <v>JS913902</v>
      </c>
      <c r="E1770" t="s">
        <v>1797</v>
      </c>
      <c r="F1770">
        <v>2018</v>
      </c>
      <c r="G1770" t="s">
        <v>13</v>
      </c>
      <c r="H1770" s="1" t="s">
        <v>9</v>
      </c>
      <c r="I1770" s="13" t="s">
        <v>98</v>
      </c>
      <c r="J1770" s="12" t="s">
        <v>68</v>
      </c>
      <c r="K1770" s="13">
        <v>2023</v>
      </c>
      <c r="L1770" s="1" t="s">
        <v>73</v>
      </c>
      <c r="M1770" s="15">
        <v>45008</v>
      </c>
      <c r="N1770" t="s">
        <v>1436</v>
      </c>
      <c r="Q1770" t="s">
        <v>20</v>
      </c>
      <c r="R1770" t="s">
        <v>16</v>
      </c>
      <c r="S1770" t="s">
        <v>1044</v>
      </c>
    </row>
    <row r="1771" spans="1:19">
      <c r="A1771" t="s">
        <v>68</v>
      </c>
      <c r="B1771" t="s">
        <v>95</v>
      </c>
      <c r="C1771" t="s">
        <v>1826</v>
      </c>
      <c r="D1771" s="58" t="str">
        <f>MID(Tabla3[[#This Row],[NUMERO DE SERIE]],10,8)</f>
        <v>JS914659</v>
      </c>
      <c r="E1771" t="s">
        <v>1797</v>
      </c>
      <c r="F1771">
        <v>2018</v>
      </c>
      <c r="G1771" t="s">
        <v>13</v>
      </c>
      <c r="H1771" s="1" t="s">
        <v>9</v>
      </c>
      <c r="I1771" s="13" t="s">
        <v>98</v>
      </c>
      <c r="J1771" s="12" t="s">
        <v>68</v>
      </c>
      <c r="K1771" s="13">
        <v>2023</v>
      </c>
      <c r="L1771" s="1" t="s">
        <v>75</v>
      </c>
      <c r="M1771" s="59">
        <v>45016</v>
      </c>
      <c r="Q1771" t="s">
        <v>20</v>
      </c>
      <c r="R1771" t="s">
        <v>46</v>
      </c>
      <c r="S1771" t="s">
        <v>549</v>
      </c>
    </row>
    <row r="1772" spans="1:19">
      <c r="A1772" t="s">
        <v>68</v>
      </c>
      <c r="B1772" t="s">
        <v>95</v>
      </c>
      <c r="C1772" t="s">
        <v>1827</v>
      </c>
      <c r="D1772" t="str">
        <f>MID(Tabla3[[#This Row],[NUMERO DE SERIE]],10,8)</f>
        <v>JS960923</v>
      </c>
      <c r="E1772" t="s">
        <v>1797</v>
      </c>
      <c r="F1772">
        <v>2018</v>
      </c>
      <c r="G1772" t="s">
        <v>13</v>
      </c>
      <c r="H1772" s="1" t="s">
        <v>34</v>
      </c>
      <c r="M1772" s="15"/>
    </row>
    <row r="1773" spans="1:19">
      <c r="A1773" t="s">
        <v>68</v>
      </c>
      <c r="B1773" t="s">
        <v>95</v>
      </c>
      <c r="C1773" t="s">
        <v>1828</v>
      </c>
      <c r="D1773" t="str">
        <f>MID(Tabla3[[#This Row],[NUMERO DE SERIE]],10,8)</f>
        <v>JS961247</v>
      </c>
      <c r="E1773" t="s">
        <v>1797</v>
      </c>
      <c r="F1773">
        <v>2018</v>
      </c>
      <c r="G1773" t="s">
        <v>13</v>
      </c>
      <c r="H1773" s="1" t="s">
        <v>9</v>
      </c>
      <c r="I1773" s="13" t="s">
        <v>98</v>
      </c>
      <c r="J1773" s="12" t="s">
        <v>68</v>
      </c>
      <c r="K1773" s="13">
        <v>2023</v>
      </c>
      <c r="L1773" s="1" t="s">
        <v>73</v>
      </c>
      <c r="M1773" s="15">
        <v>45008</v>
      </c>
      <c r="N1773" t="s">
        <v>1436</v>
      </c>
      <c r="Q1773" t="s">
        <v>20</v>
      </c>
      <c r="R1773" t="s">
        <v>16</v>
      </c>
      <c r="S1773" t="s">
        <v>1044</v>
      </c>
    </row>
    <row r="1774" spans="1:19">
      <c r="A1774" t="s">
        <v>68</v>
      </c>
      <c r="B1774" t="s">
        <v>95</v>
      </c>
      <c r="C1774" t="s">
        <v>1829</v>
      </c>
      <c r="D1774" s="58" t="str">
        <f>MID(Tabla3[[#This Row],[NUMERO DE SERIE]],10,8)</f>
        <v>JS942129</v>
      </c>
      <c r="E1774" t="s">
        <v>1797</v>
      </c>
      <c r="F1774">
        <v>2018</v>
      </c>
      <c r="G1774" t="s">
        <v>13</v>
      </c>
      <c r="H1774" s="1" t="s">
        <v>9</v>
      </c>
      <c r="I1774" s="13" t="s">
        <v>98</v>
      </c>
      <c r="J1774" s="12" t="s">
        <v>68</v>
      </c>
      <c r="K1774" s="13">
        <v>2023</v>
      </c>
      <c r="L1774" s="1" t="s">
        <v>75</v>
      </c>
      <c r="M1774" s="59">
        <v>45016</v>
      </c>
      <c r="Q1774" t="s">
        <v>15</v>
      </c>
      <c r="R1774" t="s">
        <v>61</v>
      </c>
      <c r="S1774" t="s">
        <v>1783</v>
      </c>
    </row>
    <row r="1775" spans="1:19">
      <c r="A1775" t="s">
        <v>68</v>
      </c>
      <c r="B1775" t="s">
        <v>95</v>
      </c>
      <c r="C1775" t="s">
        <v>1830</v>
      </c>
      <c r="D1775" t="str">
        <f>MID(Tabla3[[#This Row],[NUMERO DE SERIE]],10,8)</f>
        <v>JS926594</v>
      </c>
      <c r="E1775" t="s">
        <v>1797</v>
      </c>
      <c r="F1775">
        <v>2018</v>
      </c>
      <c r="G1775" t="s">
        <v>13</v>
      </c>
      <c r="H1775" s="1" t="s">
        <v>9</v>
      </c>
      <c r="I1775" s="13" t="s">
        <v>98</v>
      </c>
      <c r="J1775" s="12" t="s">
        <v>68</v>
      </c>
      <c r="K1775" s="13">
        <v>2023</v>
      </c>
      <c r="L1775" s="1" t="s">
        <v>73</v>
      </c>
      <c r="M1775" s="15">
        <v>45008</v>
      </c>
      <c r="N1775" t="s">
        <v>1436</v>
      </c>
      <c r="Q1775" t="s">
        <v>20</v>
      </c>
      <c r="R1775" t="s">
        <v>16</v>
      </c>
      <c r="S1775" t="s">
        <v>1044</v>
      </c>
    </row>
    <row r="1776" spans="1:19">
      <c r="A1776" t="s">
        <v>68</v>
      </c>
      <c r="B1776" t="s">
        <v>95</v>
      </c>
      <c r="C1776" t="s">
        <v>1831</v>
      </c>
      <c r="D1776" s="58" t="str">
        <f>MID(Tabla3[[#This Row],[NUMERO DE SERIE]],10,8)</f>
        <v>JS904975</v>
      </c>
      <c r="E1776" t="s">
        <v>1797</v>
      </c>
      <c r="F1776">
        <v>2018</v>
      </c>
      <c r="G1776" t="s">
        <v>13</v>
      </c>
      <c r="H1776" s="1" t="s">
        <v>9</v>
      </c>
      <c r="I1776" s="13" t="s">
        <v>98</v>
      </c>
      <c r="J1776" s="12" t="s">
        <v>68</v>
      </c>
      <c r="K1776" s="13">
        <v>2023</v>
      </c>
      <c r="L1776" s="1" t="s">
        <v>75</v>
      </c>
      <c r="M1776" s="59">
        <v>45016</v>
      </c>
      <c r="Q1776" t="s">
        <v>20</v>
      </c>
      <c r="R1776" t="s">
        <v>46</v>
      </c>
      <c r="S1776" t="s">
        <v>549</v>
      </c>
    </row>
    <row r="1777" spans="1:19">
      <c r="A1777" t="s">
        <v>68</v>
      </c>
      <c r="B1777" t="s">
        <v>95</v>
      </c>
      <c r="C1777" t="s">
        <v>1832</v>
      </c>
      <c r="D1777" t="str">
        <f>MID(Tabla3[[#This Row],[NUMERO DE SERIE]],10,8)</f>
        <v>JS926869</v>
      </c>
      <c r="E1777" t="s">
        <v>1797</v>
      </c>
      <c r="F1777">
        <v>2018</v>
      </c>
      <c r="G1777" t="s">
        <v>13</v>
      </c>
      <c r="H1777" s="1" t="s">
        <v>13</v>
      </c>
      <c r="M1777" s="15"/>
    </row>
    <row r="1778" spans="1:19">
      <c r="A1778" t="s">
        <v>68</v>
      </c>
      <c r="B1778" t="s">
        <v>95</v>
      </c>
      <c r="C1778" t="s">
        <v>1833</v>
      </c>
      <c r="D1778" t="str">
        <f>MID(Tabla3[[#This Row],[NUMERO DE SERIE]],10,8)</f>
        <v>JS905992</v>
      </c>
      <c r="E1778" t="s">
        <v>1797</v>
      </c>
      <c r="F1778">
        <v>2018</v>
      </c>
      <c r="G1778" t="s">
        <v>13</v>
      </c>
      <c r="H1778" s="1" t="s">
        <v>9</v>
      </c>
      <c r="I1778" s="13" t="s">
        <v>98</v>
      </c>
      <c r="J1778" s="12" t="s">
        <v>68</v>
      </c>
      <c r="K1778" s="13">
        <v>2023</v>
      </c>
      <c r="L1778" s="1" t="s">
        <v>73</v>
      </c>
      <c r="M1778" s="15">
        <v>45008</v>
      </c>
      <c r="N1778" t="s">
        <v>1436</v>
      </c>
      <c r="Q1778" t="s">
        <v>20</v>
      </c>
      <c r="R1778" t="s">
        <v>16</v>
      </c>
      <c r="S1778" t="s">
        <v>1044</v>
      </c>
    </row>
    <row r="1779" spans="1:19">
      <c r="A1779" t="s">
        <v>68</v>
      </c>
      <c r="B1779" t="s">
        <v>95</v>
      </c>
      <c r="C1779" t="s">
        <v>1834</v>
      </c>
      <c r="D1779" s="58" t="str">
        <f>MID(Tabla3[[#This Row],[NUMERO DE SERIE]],10,8)</f>
        <v>JS902627</v>
      </c>
      <c r="E1779" t="s">
        <v>1797</v>
      </c>
      <c r="F1779">
        <v>2018</v>
      </c>
      <c r="G1779" t="s">
        <v>13</v>
      </c>
      <c r="H1779" s="1" t="s">
        <v>9</v>
      </c>
      <c r="J1779" s="12" t="s">
        <v>68</v>
      </c>
      <c r="K1779" s="13">
        <v>2023</v>
      </c>
      <c r="L1779" s="1" t="s">
        <v>75</v>
      </c>
      <c r="M1779" s="59">
        <v>45016</v>
      </c>
      <c r="Q1779" t="s">
        <v>15</v>
      </c>
      <c r="R1779" t="s">
        <v>61</v>
      </c>
      <c r="S1779" t="s">
        <v>1783</v>
      </c>
    </row>
    <row r="1780" spans="1:19">
      <c r="A1780" t="s">
        <v>68</v>
      </c>
      <c r="B1780" t="s">
        <v>95</v>
      </c>
      <c r="C1780" t="s">
        <v>1835</v>
      </c>
      <c r="D1780" t="str">
        <f>MID(Tabla3[[#This Row],[NUMERO DE SERIE]],10,8)</f>
        <v>JS907420</v>
      </c>
      <c r="E1780" t="s">
        <v>1797</v>
      </c>
      <c r="F1780">
        <v>2018</v>
      </c>
      <c r="G1780" t="s">
        <v>13</v>
      </c>
      <c r="H1780" s="1" t="s">
        <v>9</v>
      </c>
      <c r="I1780" s="13" t="s">
        <v>98</v>
      </c>
      <c r="J1780" s="12" t="s">
        <v>68</v>
      </c>
      <c r="K1780" s="13">
        <v>2023</v>
      </c>
      <c r="L1780" s="1" t="s">
        <v>73</v>
      </c>
      <c r="M1780" s="15">
        <v>45008</v>
      </c>
      <c r="N1780" t="s">
        <v>1436</v>
      </c>
      <c r="Q1780" t="s">
        <v>20</v>
      </c>
      <c r="R1780" t="s">
        <v>16</v>
      </c>
      <c r="S1780" t="s">
        <v>1044</v>
      </c>
    </row>
    <row r="1781" spans="1:19">
      <c r="A1781" t="s">
        <v>68</v>
      </c>
      <c r="B1781" t="s">
        <v>95</v>
      </c>
      <c r="C1781" t="s">
        <v>1836</v>
      </c>
      <c r="D1781" t="str">
        <f>MID(Tabla3[[#This Row],[NUMERO DE SERIE]],10,8)</f>
        <v>JS953261</v>
      </c>
      <c r="E1781" t="s">
        <v>1797</v>
      </c>
      <c r="F1781">
        <v>2018</v>
      </c>
      <c r="G1781" t="s">
        <v>13</v>
      </c>
      <c r="H1781" s="1" t="s">
        <v>17</v>
      </c>
      <c r="I1781" s="14">
        <v>43806</v>
      </c>
      <c r="M1781" s="15"/>
    </row>
    <row r="1782" spans="1:19">
      <c r="A1782" t="s">
        <v>68</v>
      </c>
      <c r="B1782" t="s">
        <v>95</v>
      </c>
      <c r="C1782" t="s">
        <v>1837</v>
      </c>
      <c r="D1782" s="58" t="str">
        <f>MID(Tabla3[[#This Row],[NUMERO DE SERIE]],10,8)</f>
        <v>JS902965</v>
      </c>
      <c r="E1782" t="s">
        <v>1797</v>
      </c>
      <c r="F1782">
        <v>2018</v>
      </c>
      <c r="G1782" t="s">
        <v>13</v>
      </c>
      <c r="H1782" s="1" t="s">
        <v>9</v>
      </c>
      <c r="I1782" s="14">
        <v>44259</v>
      </c>
      <c r="J1782" s="12" t="s">
        <v>68</v>
      </c>
      <c r="K1782" s="13">
        <v>2023</v>
      </c>
      <c r="L1782" s="1" t="s">
        <v>75</v>
      </c>
      <c r="M1782" s="59">
        <v>45016</v>
      </c>
      <c r="Q1782" t="s">
        <v>11</v>
      </c>
      <c r="R1782" t="s">
        <v>40</v>
      </c>
      <c r="S1782" t="s">
        <v>1417</v>
      </c>
    </row>
    <row r="1783" spans="1:19">
      <c r="A1783" t="s">
        <v>68</v>
      </c>
      <c r="B1783" t="s">
        <v>95</v>
      </c>
      <c r="C1783" t="s">
        <v>1838</v>
      </c>
      <c r="D1783" t="str">
        <f>MID(Tabla3[[#This Row],[NUMERO DE SERIE]],10,8)</f>
        <v>JS942975</v>
      </c>
      <c r="E1783" t="s">
        <v>1797</v>
      </c>
      <c r="F1783">
        <v>2018</v>
      </c>
      <c r="G1783" t="s">
        <v>13</v>
      </c>
      <c r="H1783" s="1" t="s">
        <v>9</v>
      </c>
      <c r="I1783" s="13" t="s">
        <v>98</v>
      </c>
      <c r="J1783" s="12" t="s">
        <v>68</v>
      </c>
      <c r="K1783" s="13">
        <v>2023</v>
      </c>
      <c r="L1783" s="1" t="s">
        <v>73</v>
      </c>
      <c r="M1783" s="15">
        <v>45008</v>
      </c>
      <c r="N1783" t="s">
        <v>1436</v>
      </c>
      <c r="Q1783" t="s">
        <v>20</v>
      </c>
      <c r="R1783" t="s">
        <v>16</v>
      </c>
      <c r="S1783" t="s">
        <v>1044</v>
      </c>
    </row>
    <row r="1784" spans="1:19">
      <c r="A1784" t="s">
        <v>68</v>
      </c>
      <c r="B1784" t="s">
        <v>95</v>
      </c>
      <c r="C1784" t="s">
        <v>1839</v>
      </c>
      <c r="D1784" t="str">
        <f>MID(Tabla3[[#This Row],[NUMERO DE SERIE]],10,8)</f>
        <v>JS906963</v>
      </c>
      <c r="E1784" t="s">
        <v>1797</v>
      </c>
      <c r="F1784">
        <v>2018</v>
      </c>
      <c r="G1784" t="s">
        <v>13</v>
      </c>
      <c r="H1784" s="1" t="s">
        <v>9</v>
      </c>
      <c r="I1784" s="13" t="s">
        <v>98</v>
      </c>
      <c r="J1784" s="12" t="s">
        <v>68</v>
      </c>
      <c r="K1784" s="13">
        <v>2023</v>
      </c>
      <c r="L1784" s="1" t="s">
        <v>74</v>
      </c>
      <c r="M1784" s="15">
        <v>45016</v>
      </c>
      <c r="Q1784" t="s">
        <v>20</v>
      </c>
      <c r="R1784" t="s">
        <v>46</v>
      </c>
      <c r="S1784" t="s">
        <v>1840</v>
      </c>
    </row>
    <row r="1785" spans="1:19">
      <c r="A1785" t="s">
        <v>68</v>
      </c>
      <c r="B1785" t="s">
        <v>95</v>
      </c>
      <c r="C1785" t="s">
        <v>1841</v>
      </c>
      <c r="D1785" t="str">
        <f>MID(Tabla3[[#This Row],[NUMERO DE SERIE]],10,8)</f>
        <v>KS969046</v>
      </c>
      <c r="E1785" t="s">
        <v>1797</v>
      </c>
      <c r="F1785">
        <v>2019</v>
      </c>
      <c r="G1785" t="s">
        <v>13</v>
      </c>
      <c r="H1785" s="1" t="s">
        <v>17</v>
      </c>
      <c r="I1785" s="14">
        <v>43507</v>
      </c>
      <c r="M1785" s="15"/>
    </row>
    <row r="1786" spans="1:19">
      <c r="A1786" t="s">
        <v>68</v>
      </c>
      <c r="B1786" t="s">
        <v>95</v>
      </c>
      <c r="C1786" t="s">
        <v>1842</v>
      </c>
      <c r="D1786" t="str">
        <f>MID(Tabla3[[#This Row],[NUMERO DE SERIE]],10,8)</f>
        <v>KS996971</v>
      </c>
      <c r="E1786" t="s">
        <v>1797</v>
      </c>
      <c r="F1786">
        <v>2019</v>
      </c>
      <c r="G1786" t="s">
        <v>13</v>
      </c>
      <c r="H1786" s="1" t="s">
        <v>9</v>
      </c>
      <c r="I1786" s="13" t="s">
        <v>98</v>
      </c>
      <c r="J1786" s="12" t="s">
        <v>68</v>
      </c>
      <c r="K1786" s="13">
        <v>2023</v>
      </c>
      <c r="L1786" s="1" t="s">
        <v>74</v>
      </c>
      <c r="M1786" s="15">
        <v>45016</v>
      </c>
      <c r="Q1786" t="s">
        <v>20</v>
      </c>
      <c r="R1786" t="s">
        <v>16</v>
      </c>
      <c r="S1786" t="s">
        <v>500</v>
      </c>
    </row>
    <row r="1787" spans="1:19">
      <c r="A1787" t="s">
        <v>68</v>
      </c>
      <c r="B1787" t="s">
        <v>95</v>
      </c>
      <c r="C1787" t="s">
        <v>1843</v>
      </c>
      <c r="D1787" t="str">
        <f>MID(Tabla3[[#This Row],[NUMERO DE SERIE]],10,8)</f>
        <v>KS985261</v>
      </c>
      <c r="E1787" t="s">
        <v>1797</v>
      </c>
      <c r="F1787">
        <v>2019</v>
      </c>
      <c r="G1787" t="s">
        <v>13</v>
      </c>
      <c r="H1787" s="1" t="s">
        <v>9</v>
      </c>
      <c r="I1787" s="14">
        <v>44915</v>
      </c>
      <c r="J1787" s="12" t="s">
        <v>68</v>
      </c>
      <c r="K1787" s="13">
        <v>2023</v>
      </c>
      <c r="L1787" s="1" t="s">
        <v>74</v>
      </c>
      <c r="M1787" s="15">
        <v>45016</v>
      </c>
      <c r="Q1787" t="s">
        <v>11</v>
      </c>
      <c r="R1787" t="s">
        <v>40</v>
      </c>
      <c r="S1787" t="s">
        <v>142</v>
      </c>
    </row>
    <row r="1788" spans="1:19">
      <c r="A1788" t="s">
        <v>68</v>
      </c>
      <c r="B1788" t="s">
        <v>95</v>
      </c>
      <c r="C1788" t="s">
        <v>1844</v>
      </c>
      <c r="D1788" t="str">
        <f>MID(Tabla3[[#This Row],[NUMERO DE SERIE]],10,8)</f>
        <v>KS993702</v>
      </c>
      <c r="E1788" t="s">
        <v>1797</v>
      </c>
      <c r="F1788">
        <v>2019</v>
      </c>
      <c r="G1788" t="s">
        <v>13</v>
      </c>
      <c r="H1788" s="1" t="s">
        <v>34</v>
      </c>
      <c r="M1788" s="15"/>
    </row>
    <row r="1789" spans="1:19">
      <c r="A1789" t="s">
        <v>68</v>
      </c>
      <c r="B1789" t="s">
        <v>95</v>
      </c>
      <c r="C1789" t="s">
        <v>1694</v>
      </c>
      <c r="D1789" t="str">
        <f>MID(Tabla3[[#This Row],[NUMERO DE SERIE]],10,8)</f>
        <v>HM115978</v>
      </c>
      <c r="E1789" t="s">
        <v>371</v>
      </c>
      <c r="F1789">
        <v>2017</v>
      </c>
      <c r="G1789" t="s">
        <v>13</v>
      </c>
      <c r="H1789" s="1" t="s">
        <v>9</v>
      </c>
      <c r="I1789" s="14">
        <v>44449</v>
      </c>
      <c r="J1789" s="12" t="s">
        <v>68</v>
      </c>
      <c r="K1789" s="13">
        <v>2023</v>
      </c>
      <c r="L1789" s="1" t="s">
        <v>74</v>
      </c>
      <c r="M1789" s="15">
        <v>45016</v>
      </c>
      <c r="Q1789" t="s">
        <v>11</v>
      </c>
      <c r="R1789" t="s">
        <v>40</v>
      </c>
      <c r="S1789" t="s">
        <v>142</v>
      </c>
    </row>
    <row r="1790" spans="1:19">
      <c r="A1790" t="s">
        <v>68</v>
      </c>
      <c r="B1790" t="s">
        <v>95</v>
      </c>
      <c r="C1790" t="s">
        <v>1845</v>
      </c>
      <c r="D1790" t="str">
        <f>MID(Tabla3[[#This Row],[NUMERO DE SERIE]],10,8)</f>
        <v>HM114761</v>
      </c>
      <c r="E1790" t="s">
        <v>371</v>
      </c>
      <c r="F1790">
        <v>2017</v>
      </c>
      <c r="G1790" t="s">
        <v>13</v>
      </c>
      <c r="H1790" s="1" t="s">
        <v>9</v>
      </c>
      <c r="I1790" s="13" t="s">
        <v>98</v>
      </c>
      <c r="J1790" s="12" t="s">
        <v>68</v>
      </c>
      <c r="K1790" s="13">
        <v>2023</v>
      </c>
      <c r="L1790" s="1" t="s">
        <v>74</v>
      </c>
      <c r="M1790" s="15">
        <v>45016</v>
      </c>
      <c r="Q1790" t="s">
        <v>15</v>
      </c>
      <c r="R1790" t="s">
        <v>39</v>
      </c>
      <c r="S1790" t="s">
        <v>137</v>
      </c>
    </row>
    <row r="1791" spans="1:19">
      <c r="A1791" t="s">
        <v>68</v>
      </c>
      <c r="B1791" t="s">
        <v>95</v>
      </c>
      <c r="C1791" t="s">
        <v>1699</v>
      </c>
      <c r="D1791" t="str">
        <f>MID(Tabla3[[#This Row],[NUMERO DE SERIE]],10,8)</f>
        <v>HM052406</v>
      </c>
      <c r="E1791" t="s">
        <v>371</v>
      </c>
      <c r="F1791">
        <v>2017</v>
      </c>
      <c r="G1791" t="s">
        <v>13</v>
      </c>
      <c r="H1791" s="1" t="s">
        <v>9</v>
      </c>
      <c r="I1791" s="14">
        <v>43701</v>
      </c>
      <c r="J1791" s="12" t="s">
        <v>68</v>
      </c>
      <c r="K1791" s="13">
        <v>2023</v>
      </c>
      <c r="L1791" s="1" t="s">
        <v>72</v>
      </c>
      <c r="M1791" s="15">
        <v>45001</v>
      </c>
      <c r="N1791" t="s">
        <v>10</v>
      </c>
      <c r="Q1791" t="s">
        <v>11</v>
      </c>
      <c r="R1791" t="s">
        <v>40</v>
      </c>
      <c r="S1791" t="s">
        <v>909</v>
      </c>
    </row>
    <row r="1792" spans="1:19">
      <c r="A1792" t="s">
        <v>68</v>
      </c>
      <c r="B1792" t="s">
        <v>95</v>
      </c>
      <c r="C1792" t="s">
        <v>1081</v>
      </c>
      <c r="D1792" t="str">
        <f>MID(Tabla3[[#This Row],[NUMERO DE SERIE]],10,8)</f>
        <v>KM254771</v>
      </c>
      <c r="E1792" t="s">
        <v>371</v>
      </c>
      <c r="F1792">
        <v>2019</v>
      </c>
      <c r="G1792" t="s">
        <v>13</v>
      </c>
      <c r="H1792" s="1" t="s">
        <v>13</v>
      </c>
      <c r="M1792" s="15"/>
    </row>
    <row r="1793" spans="1:19">
      <c r="A1793" t="s">
        <v>68</v>
      </c>
      <c r="B1793" t="s">
        <v>95</v>
      </c>
      <c r="C1793" t="s">
        <v>1071</v>
      </c>
      <c r="D1793" s="58" t="str">
        <f>MID(Tabla3[[#This Row],[NUMERO DE SERIE]],10,8)</f>
        <v>KM265184</v>
      </c>
      <c r="E1793" t="s">
        <v>371</v>
      </c>
      <c r="F1793">
        <v>2019</v>
      </c>
      <c r="G1793" t="s">
        <v>13</v>
      </c>
      <c r="H1793" s="1" t="s">
        <v>9</v>
      </c>
      <c r="I1793" s="14">
        <v>43929</v>
      </c>
      <c r="J1793" s="12" t="s">
        <v>68</v>
      </c>
      <c r="K1793" s="13">
        <v>2023</v>
      </c>
      <c r="L1793" s="1" t="s">
        <v>75</v>
      </c>
      <c r="M1793" s="59">
        <v>45016</v>
      </c>
      <c r="Q1793" t="s">
        <v>11</v>
      </c>
      <c r="R1793" t="s">
        <v>40</v>
      </c>
      <c r="S1793" t="s">
        <v>1417</v>
      </c>
    </row>
    <row r="1794" spans="1:19">
      <c r="A1794" t="s">
        <v>68</v>
      </c>
      <c r="B1794" t="s">
        <v>95</v>
      </c>
      <c r="C1794" t="s">
        <v>1105</v>
      </c>
      <c r="D1794" t="str">
        <f>MID(Tabla3[[#This Row],[NUMERO DE SERIE]],10,8)</f>
        <v>JM061922</v>
      </c>
      <c r="E1794" t="s">
        <v>371</v>
      </c>
      <c r="F1794">
        <v>2018</v>
      </c>
      <c r="G1794" t="s">
        <v>13</v>
      </c>
      <c r="H1794" s="1" t="s">
        <v>9</v>
      </c>
      <c r="I1794" s="14">
        <v>43467</v>
      </c>
      <c r="J1794" s="12" t="s">
        <v>68</v>
      </c>
      <c r="K1794" s="13">
        <v>2023</v>
      </c>
      <c r="L1794" s="1" t="s">
        <v>73</v>
      </c>
      <c r="M1794" s="15">
        <v>45008</v>
      </c>
      <c r="N1794" t="s">
        <v>18</v>
      </c>
      <c r="Q1794" t="s">
        <v>15</v>
      </c>
      <c r="R1794" t="s">
        <v>39</v>
      </c>
      <c r="S1794" t="s">
        <v>1846</v>
      </c>
    </row>
    <row r="1795" spans="1:19">
      <c r="A1795" t="s">
        <v>68</v>
      </c>
      <c r="B1795" t="s">
        <v>95</v>
      </c>
      <c r="C1795" t="s">
        <v>1107</v>
      </c>
      <c r="D1795" t="str">
        <f>MID(Tabla3[[#This Row],[NUMERO DE SERIE]],10,8)</f>
        <v>JM054621</v>
      </c>
      <c r="E1795" t="s">
        <v>371</v>
      </c>
      <c r="F1795">
        <v>2018</v>
      </c>
      <c r="G1795" t="s">
        <v>13</v>
      </c>
      <c r="H1795" s="1" t="s">
        <v>9</v>
      </c>
      <c r="I1795" s="14">
        <v>43308</v>
      </c>
      <c r="J1795" s="12" t="s">
        <v>68</v>
      </c>
      <c r="K1795" s="13">
        <v>2023</v>
      </c>
      <c r="L1795" s="1" t="s">
        <v>73</v>
      </c>
      <c r="M1795" s="15">
        <v>45016</v>
      </c>
      <c r="N1795" t="s">
        <v>18</v>
      </c>
      <c r="Q1795" t="s">
        <v>15</v>
      </c>
      <c r="R1795" t="s">
        <v>39</v>
      </c>
      <c r="S1795" t="s">
        <v>1847</v>
      </c>
    </row>
    <row r="1796" spans="1:19">
      <c r="A1796" t="s">
        <v>68</v>
      </c>
      <c r="B1796" t="s">
        <v>95</v>
      </c>
      <c r="C1796" t="s">
        <v>1671</v>
      </c>
      <c r="D1796" s="58" t="str">
        <f>MID(Tabla3[[#This Row],[NUMERO DE SERIE]],10,8)</f>
        <v>JM070813</v>
      </c>
      <c r="E1796" t="s">
        <v>371</v>
      </c>
      <c r="F1796">
        <v>2018</v>
      </c>
      <c r="G1796" t="s">
        <v>13</v>
      </c>
      <c r="H1796" s="1" t="s">
        <v>9</v>
      </c>
      <c r="I1796" s="14">
        <v>43551</v>
      </c>
      <c r="J1796" s="12" t="s">
        <v>68</v>
      </c>
      <c r="K1796" s="13">
        <v>2023</v>
      </c>
      <c r="L1796" s="1" t="s">
        <v>75</v>
      </c>
      <c r="M1796" s="59">
        <v>45016</v>
      </c>
      <c r="Q1796" t="s">
        <v>15</v>
      </c>
      <c r="R1796" t="s">
        <v>46</v>
      </c>
      <c r="S1796" t="s">
        <v>549</v>
      </c>
    </row>
    <row r="1797" spans="1:19">
      <c r="A1797" t="s">
        <v>68</v>
      </c>
      <c r="B1797" t="s">
        <v>95</v>
      </c>
      <c r="C1797" t="s">
        <v>1104</v>
      </c>
      <c r="D1797" s="58" t="str">
        <f>MID(Tabla3[[#This Row],[NUMERO DE SERIE]],10,8)</f>
        <v>JM065868</v>
      </c>
      <c r="E1797" t="s">
        <v>371</v>
      </c>
      <c r="F1797">
        <v>2018</v>
      </c>
      <c r="G1797" t="s">
        <v>13</v>
      </c>
      <c r="H1797" s="1" t="s">
        <v>9</v>
      </c>
      <c r="I1797" s="13" t="s">
        <v>98</v>
      </c>
      <c r="J1797" s="12" t="s">
        <v>68</v>
      </c>
      <c r="K1797" s="13">
        <v>2023</v>
      </c>
      <c r="L1797" s="1" t="s">
        <v>75</v>
      </c>
      <c r="M1797" s="59">
        <v>45016</v>
      </c>
      <c r="Q1797" t="s">
        <v>15</v>
      </c>
      <c r="R1797" t="s">
        <v>46</v>
      </c>
      <c r="S1797" t="s">
        <v>1848</v>
      </c>
    </row>
    <row r="1798" spans="1:19">
      <c r="A1798" t="s">
        <v>68</v>
      </c>
      <c r="B1798" t="s">
        <v>95</v>
      </c>
      <c r="C1798" t="s">
        <v>1676</v>
      </c>
      <c r="D1798" t="str">
        <f>MID(Tabla3[[#This Row],[NUMERO DE SERIE]],10,8)</f>
        <v>JM071087</v>
      </c>
      <c r="E1798" t="s">
        <v>371</v>
      </c>
      <c r="F1798">
        <v>2018</v>
      </c>
      <c r="G1798" t="s">
        <v>13</v>
      </c>
      <c r="H1798" s="1" t="s">
        <v>17</v>
      </c>
      <c r="I1798" s="14">
        <v>43645</v>
      </c>
      <c r="M1798" s="15"/>
    </row>
    <row r="1799" spans="1:19">
      <c r="A1799" t="s">
        <v>68</v>
      </c>
      <c r="B1799" t="s">
        <v>95</v>
      </c>
      <c r="C1799" t="s">
        <v>1674</v>
      </c>
      <c r="D1799" t="str">
        <f>MID(Tabla3[[#This Row],[NUMERO DE SERIE]],10,8)</f>
        <v>JM148027</v>
      </c>
      <c r="E1799" t="s">
        <v>371</v>
      </c>
      <c r="F1799">
        <v>2018</v>
      </c>
      <c r="G1799" t="s">
        <v>13</v>
      </c>
      <c r="H1799" s="1" t="s">
        <v>34</v>
      </c>
      <c r="M1799" s="15"/>
    </row>
    <row r="1800" spans="1:19">
      <c r="A1800" t="s">
        <v>68</v>
      </c>
      <c r="B1800" t="s">
        <v>95</v>
      </c>
      <c r="C1800" t="s">
        <v>1101</v>
      </c>
      <c r="D1800" t="str">
        <f>MID(Tabla3[[#This Row],[NUMERO DE SERIE]],10,8)</f>
        <v>JM076458</v>
      </c>
      <c r="E1800" t="s">
        <v>371</v>
      </c>
      <c r="F1800">
        <v>2018</v>
      </c>
      <c r="G1800" t="s">
        <v>13</v>
      </c>
      <c r="H1800" s="1" t="s">
        <v>9</v>
      </c>
      <c r="I1800" s="13" t="s">
        <v>98</v>
      </c>
      <c r="J1800" s="12" t="s">
        <v>68</v>
      </c>
      <c r="K1800" s="13">
        <v>2023</v>
      </c>
      <c r="L1800" s="1" t="s">
        <v>73</v>
      </c>
      <c r="M1800" s="15">
        <v>45016</v>
      </c>
      <c r="N1800" t="s">
        <v>10</v>
      </c>
      <c r="Q1800" t="s">
        <v>11</v>
      </c>
      <c r="R1800" t="s">
        <v>40</v>
      </c>
      <c r="S1800" t="s">
        <v>1793</v>
      </c>
    </row>
    <row r="1801" spans="1:19">
      <c r="A1801" t="s">
        <v>68</v>
      </c>
      <c r="B1801" t="s">
        <v>95</v>
      </c>
      <c r="C1801" t="s">
        <v>1102</v>
      </c>
      <c r="D1801" t="str">
        <f>MID(Tabla3[[#This Row],[NUMERO DE SERIE]],10,8)</f>
        <v>JM070426</v>
      </c>
      <c r="E1801" t="s">
        <v>371</v>
      </c>
      <c r="F1801">
        <v>2018</v>
      </c>
      <c r="G1801" t="s">
        <v>13</v>
      </c>
      <c r="H1801" s="1" t="s">
        <v>13</v>
      </c>
      <c r="M1801" s="15"/>
    </row>
    <row r="1802" spans="1:19">
      <c r="A1802" t="s">
        <v>68</v>
      </c>
      <c r="B1802" t="s">
        <v>95</v>
      </c>
      <c r="C1802" t="s">
        <v>1669</v>
      </c>
      <c r="D1802" t="str">
        <f>MID(Tabla3[[#This Row],[NUMERO DE SERIE]],10,8)</f>
        <v>JM062294</v>
      </c>
      <c r="E1802" t="s">
        <v>371</v>
      </c>
      <c r="F1802">
        <v>2018</v>
      </c>
      <c r="G1802" t="s">
        <v>13</v>
      </c>
      <c r="H1802" s="1" t="s">
        <v>9</v>
      </c>
      <c r="I1802" s="14">
        <v>43726</v>
      </c>
      <c r="J1802" s="12" t="s">
        <v>68</v>
      </c>
      <c r="K1802" s="13">
        <v>2023</v>
      </c>
      <c r="L1802" s="1" t="s">
        <v>72</v>
      </c>
      <c r="M1802" s="15">
        <v>45001</v>
      </c>
      <c r="N1802" t="s">
        <v>10</v>
      </c>
      <c r="Q1802" t="s">
        <v>11</v>
      </c>
      <c r="R1802" t="s">
        <v>40</v>
      </c>
      <c r="S1802" t="s">
        <v>909</v>
      </c>
    </row>
    <row r="1803" spans="1:19">
      <c r="A1803" t="s">
        <v>68</v>
      </c>
      <c r="B1803" t="s">
        <v>95</v>
      </c>
      <c r="C1803" t="s">
        <v>1670</v>
      </c>
      <c r="D1803" t="str">
        <f>MID(Tabla3[[#This Row],[NUMERO DE SERIE]],10,8)</f>
        <v>JM063960</v>
      </c>
      <c r="E1803" t="s">
        <v>371</v>
      </c>
      <c r="F1803">
        <v>2018</v>
      </c>
      <c r="G1803" t="s">
        <v>13</v>
      </c>
      <c r="H1803" s="1" t="s">
        <v>13</v>
      </c>
      <c r="M1803" s="15"/>
    </row>
    <row r="1804" spans="1:19">
      <c r="A1804" t="s">
        <v>68</v>
      </c>
      <c r="B1804" t="s">
        <v>95</v>
      </c>
      <c r="C1804" t="s">
        <v>1667</v>
      </c>
      <c r="D1804" t="str">
        <f>MID(Tabla3[[#This Row],[NUMERO DE SERIE]],10,8)</f>
        <v>JM073137</v>
      </c>
      <c r="E1804" t="s">
        <v>371</v>
      </c>
      <c r="F1804">
        <v>2018</v>
      </c>
      <c r="G1804" t="s">
        <v>13</v>
      </c>
      <c r="H1804" s="1" t="s">
        <v>17</v>
      </c>
      <c r="I1804" s="14">
        <v>43630</v>
      </c>
      <c r="M1804" s="15"/>
    </row>
    <row r="1805" spans="1:19">
      <c r="A1805" t="s">
        <v>68</v>
      </c>
      <c r="B1805" t="s">
        <v>95</v>
      </c>
      <c r="C1805" t="s">
        <v>1679</v>
      </c>
      <c r="D1805" t="str">
        <f>MID(Tabla3[[#This Row],[NUMERO DE SERIE]],10,8)</f>
        <v>JM126213</v>
      </c>
      <c r="E1805" t="s">
        <v>371</v>
      </c>
      <c r="F1805">
        <v>2018</v>
      </c>
      <c r="G1805" t="s">
        <v>13</v>
      </c>
      <c r="H1805" s="1" t="s">
        <v>9</v>
      </c>
      <c r="I1805" s="14">
        <v>43391</v>
      </c>
      <c r="J1805" s="12" t="s">
        <v>68</v>
      </c>
      <c r="K1805" s="13">
        <v>2023</v>
      </c>
      <c r="L1805" s="1" t="s">
        <v>74</v>
      </c>
      <c r="M1805" s="15">
        <v>45016</v>
      </c>
      <c r="Q1805" t="s">
        <v>20</v>
      </c>
      <c r="R1805" t="s">
        <v>16</v>
      </c>
      <c r="S1805" t="s">
        <v>1849</v>
      </c>
    </row>
    <row r="1806" spans="1:19">
      <c r="A1806" t="s">
        <v>68</v>
      </c>
      <c r="B1806" t="s">
        <v>95</v>
      </c>
      <c r="C1806" t="s">
        <v>1072</v>
      </c>
      <c r="D1806" t="str">
        <f>MID(Tabla3[[#This Row],[NUMERO DE SERIE]],10,8)</f>
        <v>KM205004</v>
      </c>
      <c r="E1806" t="s">
        <v>371</v>
      </c>
      <c r="F1806">
        <v>2019</v>
      </c>
      <c r="G1806" t="s">
        <v>13</v>
      </c>
      <c r="H1806" s="1" t="s">
        <v>17</v>
      </c>
      <c r="I1806" s="13" t="s">
        <v>98</v>
      </c>
      <c r="M1806" s="15"/>
    </row>
    <row r="1807" spans="1:19">
      <c r="A1807" t="s">
        <v>68</v>
      </c>
      <c r="B1807" t="s">
        <v>95</v>
      </c>
      <c r="C1807" t="s">
        <v>1065</v>
      </c>
      <c r="D1807" t="str">
        <f>MID(Tabla3[[#This Row],[NUMERO DE SERIE]],10,8)</f>
        <v>KM092079</v>
      </c>
      <c r="E1807" t="s">
        <v>371</v>
      </c>
      <c r="F1807">
        <v>2019</v>
      </c>
      <c r="G1807" t="s">
        <v>13</v>
      </c>
      <c r="H1807" s="1" t="s">
        <v>9</v>
      </c>
      <c r="I1807" s="13" t="s">
        <v>98</v>
      </c>
      <c r="J1807" s="12" t="s">
        <v>68</v>
      </c>
      <c r="K1807" s="13">
        <v>2023</v>
      </c>
      <c r="L1807" s="1" t="s">
        <v>73</v>
      </c>
      <c r="M1807" s="15">
        <v>45016</v>
      </c>
      <c r="N1807" t="s">
        <v>10</v>
      </c>
      <c r="Q1807" t="s">
        <v>11</v>
      </c>
      <c r="R1807" t="s">
        <v>40</v>
      </c>
      <c r="S1807" t="s">
        <v>1793</v>
      </c>
    </row>
    <row r="1808" spans="1:19">
      <c r="A1808" t="s">
        <v>68</v>
      </c>
      <c r="B1808" t="s">
        <v>95</v>
      </c>
      <c r="C1808" t="s">
        <v>1073</v>
      </c>
      <c r="D1808" t="str">
        <f>MID(Tabla3[[#This Row],[NUMERO DE SERIE]],10,8)</f>
        <v>KM083542</v>
      </c>
      <c r="E1808" t="s">
        <v>371</v>
      </c>
      <c r="F1808">
        <v>2019</v>
      </c>
      <c r="G1808" t="s">
        <v>13</v>
      </c>
      <c r="H1808" s="1" t="s">
        <v>9</v>
      </c>
      <c r="I1808" s="13" t="s">
        <v>98</v>
      </c>
      <c r="J1808" s="12" t="s">
        <v>68</v>
      </c>
      <c r="K1808" s="13">
        <v>2023</v>
      </c>
      <c r="L1808" s="1" t="s">
        <v>72</v>
      </c>
      <c r="M1808" s="15">
        <v>45001</v>
      </c>
      <c r="N1808" t="s">
        <v>14</v>
      </c>
      <c r="Q1808" t="s">
        <v>20</v>
      </c>
      <c r="R1808" t="s">
        <v>16</v>
      </c>
      <c r="S1808" t="s">
        <v>1850</v>
      </c>
    </row>
    <row r="1809" spans="1:19">
      <c r="A1809" t="s">
        <v>68</v>
      </c>
      <c r="B1809" t="s">
        <v>95</v>
      </c>
      <c r="C1809" t="s">
        <v>1076</v>
      </c>
      <c r="D1809" t="str">
        <f>MID(Tabla3[[#This Row],[NUMERO DE SERIE]],10,8)</f>
        <v>KM081525</v>
      </c>
      <c r="E1809" t="s">
        <v>371</v>
      </c>
      <c r="F1809">
        <v>2019</v>
      </c>
      <c r="G1809" t="s">
        <v>13</v>
      </c>
      <c r="H1809" s="1" t="s">
        <v>9</v>
      </c>
      <c r="I1809" s="13" t="s">
        <v>98</v>
      </c>
      <c r="J1809" s="12" t="s">
        <v>68</v>
      </c>
      <c r="K1809" s="13">
        <v>2023</v>
      </c>
      <c r="L1809" s="1" t="s">
        <v>74</v>
      </c>
      <c r="M1809" s="15">
        <v>45016</v>
      </c>
      <c r="Q1809" t="s">
        <v>11</v>
      </c>
      <c r="R1809" t="s">
        <v>40</v>
      </c>
      <c r="S1809" t="s">
        <v>142</v>
      </c>
    </row>
    <row r="1810" spans="1:19">
      <c r="A1810" t="s">
        <v>68</v>
      </c>
      <c r="B1810" t="s">
        <v>95</v>
      </c>
      <c r="C1810" t="s">
        <v>1077</v>
      </c>
      <c r="D1810" t="str">
        <f>MID(Tabla3[[#This Row],[NUMERO DE SERIE]],10,8)</f>
        <v>KM091604</v>
      </c>
      <c r="E1810" t="s">
        <v>371</v>
      </c>
      <c r="F1810">
        <v>2019</v>
      </c>
      <c r="G1810" t="s">
        <v>13</v>
      </c>
      <c r="H1810" s="1" t="s">
        <v>9</v>
      </c>
      <c r="I1810" s="13" t="s">
        <v>98</v>
      </c>
      <c r="J1810" s="12" t="s">
        <v>68</v>
      </c>
      <c r="K1810" s="13">
        <v>2023</v>
      </c>
      <c r="L1810" s="1" t="s">
        <v>72</v>
      </c>
      <c r="M1810" s="15">
        <v>45014</v>
      </c>
      <c r="N1810" t="s">
        <v>10</v>
      </c>
      <c r="Q1810" t="s">
        <v>11</v>
      </c>
      <c r="R1810" t="s">
        <v>40</v>
      </c>
      <c r="S1810" t="s">
        <v>909</v>
      </c>
    </row>
    <row r="1811" spans="1:19">
      <c r="A1811" t="s">
        <v>68</v>
      </c>
      <c r="B1811" t="s">
        <v>95</v>
      </c>
      <c r="C1811" t="s">
        <v>1079</v>
      </c>
      <c r="D1811" t="str">
        <f>MID(Tabla3[[#This Row],[NUMERO DE SERIE]],10,8)</f>
        <v>KM081702</v>
      </c>
      <c r="E1811" t="s">
        <v>371</v>
      </c>
      <c r="F1811">
        <v>2019</v>
      </c>
      <c r="G1811" t="s">
        <v>13</v>
      </c>
      <c r="H1811" s="1" t="s">
        <v>9</v>
      </c>
      <c r="I1811" s="14">
        <v>43644</v>
      </c>
      <c r="J1811" s="12" t="s">
        <v>68</v>
      </c>
      <c r="K1811" s="13">
        <v>2023</v>
      </c>
      <c r="L1811" s="1" t="s">
        <v>73</v>
      </c>
      <c r="M1811" s="15">
        <v>45016</v>
      </c>
      <c r="N1811" t="s">
        <v>10</v>
      </c>
      <c r="Q1811" t="s">
        <v>11</v>
      </c>
      <c r="R1811" t="s">
        <v>40</v>
      </c>
      <c r="S1811" t="s">
        <v>1793</v>
      </c>
    </row>
    <row r="1812" spans="1:19">
      <c r="A1812" t="s">
        <v>68</v>
      </c>
      <c r="B1812" t="s">
        <v>95</v>
      </c>
      <c r="C1812" t="s">
        <v>1686</v>
      </c>
      <c r="D1812" s="58" t="str">
        <f>MID(Tabla3[[#This Row],[NUMERO DE SERIE]],10,8)</f>
        <v>HM115248</v>
      </c>
      <c r="E1812" t="s">
        <v>371</v>
      </c>
      <c r="F1812">
        <v>2017</v>
      </c>
      <c r="G1812" t="s">
        <v>13</v>
      </c>
      <c r="H1812" s="1" t="s">
        <v>9</v>
      </c>
      <c r="I1812" s="13" t="s">
        <v>98</v>
      </c>
      <c r="J1812" s="12" t="s">
        <v>68</v>
      </c>
      <c r="K1812" s="13">
        <v>2023</v>
      </c>
      <c r="L1812" s="1" t="s">
        <v>75</v>
      </c>
      <c r="M1812" s="59">
        <v>45016</v>
      </c>
      <c r="Q1812" t="s">
        <v>11</v>
      </c>
      <c r="R1812" t="s">
        <v>40</v>
      </c>
      <c r="S1812" t="s">
        <v>1417</v>
      </c>
    </row>
    <row r="1813" spans="1:19">
      <c r="A1813" t="s">
        <v>68</v>
      </c>
      <c r="B1813" t="s">
        <v>95</v>
      </c>
      <c r="C1813" t="s">
        <v>1680</v>
      </c>
      <c r="D1813" t="str">
        <f>MID(Tabla3[[#This Row],[NUMERO DE SERIE]],10,8)</f>
        <v>HM121230</v>
      </c>
      <c r="E1813" t="s">
        <v>371</v>
      </c>
      <c r="F1813">
        <v>2017</v>
      </c>
      <c r="G1813" t="s">
        <v>13</v>
      </c>
      <c r="H1813" s="1" t="s">
        <v>9</v>
      </c>
      <c r="I1813" s="13" t="s">
        <v>98</v>
      </c>
      <c r="J1813" s="12" t="s">
        <v>68</v>
      </c>
      <c r="K1813" s="13">
        <v>2023</v>
      </c>
      <c r="L1813" s="1" t="s">
        <v>73</v>
      </c>
      <c r="M1813" s="15">
        <v>45016</v>
      </c>
      <c r="N1813" t="s">
        <v>10</v>
      </c>
      <c r="Q1813" t="s">
        <v>11</v>
      </c>
      <c r="R1813" t="s">
        <v>40</v>
      </c>
      <c r="S1813" t="s">
        <v>1793</v>
      </c>
    </row>
    <row r="1814" spans="1:19">
      <c r="A1814" t="s">
        <v>68</v>
      </c>
      <c r="B1814" t="s">
        <v>95</v>
      </c>
      <c r="C1814" t="s">
        <v>1684</v>
      </c>
      <c r="D1814" s="58" t="str">
        <f>MID(Tabla3[[#This Row],[NUMERO DE SERIE]],10,8)</f>
        <v>HM120037</v>
      </c>
      <c r="E1814" t="s">
        <v>371</v>
      </c>
      <c r="F1814">
        <v>2017</v>
      </c>
      <c r="G1814" t="s">
        <v>13</v>
      </c>
      <c r="H1814" s="1" t="s">
        <v>9</v>
      </c>
      <c r="I1814" s="14">
        <v>43844</v>
      </c>
      <c r="J1814" s="12" t="s">
        <v>68</v>
      </c>
      <c r="K1814" s="13">
        <v>2023</v>
      </c>
      <c r="L1814" s="1" t="s">
        <v>75</v>
      </c>
      <c r="M1814" s="59">
        <v>45016</v>
      </c>
      <c r="Q1814" t="s">
        <v>15</v>
      </c>
      <c r="R1814" t="s">
        <v>46</v>
      </c>
      <c r="S1814" t="s">
        <v>549</v>
      </c>
    </row>
    <row r="1815" spans="1:19">
      <c r="A1815" t="s">
        <v>68</v>
      </c>
      <c r="B1815" t="s">
        <v>95</v>
      </c>
      <c r="C1815" t="s">
        <v>1682</v>
      </c>
      <c r="D1815" t="str">
        <f>MID(Tabla3[[#This Row],[NUMERO DE SERIE]],10,8)</f>
        <v>HM114497</v>
      </c>
      <c r="E1815" t="s">
        <v>371</v>
      </c>
      <c r="F1815">
        <v>2017</v>
      </c>
      <c r="G1815" t="s">
        <v>13</v>
      </c>
      <c r="H1815" s="1" t="s">
        <v>17</v>
      </c>
      <c r="I1815" s="14">
        <v>43320</v>
      </c>
      <c r="M1815" s="15"/>
    </row>
    <row r="1816" spans="1:19">
      <c r="A1816" t="s">
        <v>68</v>
      </c>
      <c r="B1816" t="s">
        <v>95</v>
      </c>
      <c r="C1816" t="s">
        <v>1683</v>
      </c>
      <c r="D1816" s="58" t="str">
        <f>MID(Tabla3[[#This Row],[NUMERO DE SERIE]],10,8)</f>
        <v>HM114632</v>
      </c>
      <c r="E1816" t="s">
        <v>371</v>
      </c>
      <c r="F1816">
        <v>2017</v>
      </c>
      <c r="G1816" t="s">
        <v>13</v>
      </c>
      <c r="H1816" s="1" t="s">
        <v>9</v>
      </c>
      <c r="I1816" s="13" t="s">
        <v>98</v>
      </c>
      <c r="J1816" s="12" t="s">
        <v>68</v>
      </c>
      <c r="K1816" s="13">
        <v>2023</v>
      </c>
      <c r="L1816" s="1" t="s">
        <v>75</v>
      </c>
      <c r="M1816" s="59">
        <v>45016</v>
      </c>
      <c r="Q1816" t="s">
        <v>11</v>
      </c>
      <c r="R1816" t="s">
        <v>40</v>
      </c>
      <c r="S1816" t="s">
        <v>1417</v>
      </c>
    </row>
    <row r="1817" spans="1:19">
      <c r="A1817" t="s">
        <v>68</v>
      </c>
      <c r="B1817" t="s">
        <v>95</v>
      </c>
      <c r="C1817" t="s">
        <v>1058</v>
      </c>
      <c r="D1817" s="58" t="str">
        <f>MID(Tabla3[[#This Row],[NUMERO DE SERIE]],10,8)</f>
        <v>KM241651</v>
      </c>
      <c r="E1817" t="s">
        <v>371</v>
      </c>
      <c r="F1817">
        <v>2019</v>
      </c>
      <c r="G1817" t="s">
        <v>13</v>
      </c>
      <c r="H1817" s="1" t="s">
        <v>9</v>
      </c>
      <c r="I1817" s="13" t="s">
        <v>98</v>
      </c>
      <c r="J1817" s="12" t="s">
        <v>68</v>
      </c>
      <c r="K1817" s="13">
        <v>2023</v>
      </c>
      <c r="L1817" s="1" t="s">
        <v>75</v>
      </c>
      <c r="M1817" s="59">
        <v>45016</v>
      </c>
      <c r="Q1817" t="s">
        <v>15</v>
      </c>
      <c r="R1817" t="s">
        <v>46</v>
      </c>
      <c r="S1817" t="s">
        <v>1851</v>
      </c>
    </row>
    <row r="1818" spans="1:19">
      <c r="A1818" t="s">
        <v>68</v>
      </c>
      <c r="B1818" t="s">
        <v>95</v>
      </c>
      <c r="C1818" t="s">
        <v>1060</v>
      </c>
      <c r="D1818" t="str">
        <f>MID(Tabla3[[#This Row],[NUMERO DE SERIE]],10,8)</f>
        <v>KM261721</v>
      </c>
      <c r="E1818" t="s">
        <v>371</v>
      </c>
      <c r="F1818">
        <v>2019</v>
      </c>
      <c r="G1818" t="s">
        <v>13</v>
      </c>
      <c r="H1818" s="1" t="s">
        <v>17</v>
      </c>
      <c r="I1818" s="13" t="s">
        <v>98</v>
      </c>
      <c r="M1818" s="15"/>
    </row>
    <row r="1819" spans="1:19">
      <c r="A1819" t="s">
        <v>68</v>
      </c>
      <c r="B1819" t="s">
        <v>95</v>
      </c>
      <c r="C1819" t="s">
        <v>1096</v>
      </c>
      <c r="D1819" t="str">
        <f>MID(Tabla3[[#This Row],[NUMERO DE SERIE]],10,8)</f>
        <v>JM141940</v>
      </c>
      <c r="E1819" t="s">
        <v>371</v>
      </c>
      <c r="F1819">
        <v>2018</v>
      </c>
      <c r="G1819" t="s">
        <v>13</v>
      </c>
      <c r="H1819" s="1" t="s">
        <v>17</v>
      </c>
      <c r="I1819" s="14">
        <v>43755</v>
      </c>
      <c r="M1819" s="15"/>
    </row>
    <row r="1820" spans="1:19">
      <c r="A1820" t="s">
        <v>68</v>
      </c>
      <c r="B1820" t="s">
        <v>95</v>
      </c>
      <c r="C1820" t="s">
        <v>1084</v>
      </c>
      <c r="D1820" t="str">
        <f>MID(Tabla3[[#This Row],[NUMERO DE SERIE]],10,8)</f>
        <v>JM124576</v>
      </c>
      <c r="E1820" t="s">
        <v>371</v>
      </c>
      <c r="F1820">
        <v>2018</v>
      </c>
      <c r="G1820" t="s">
        <v>13</v>
      </c>
      <c r="H1820" s="1" t="s">
        <v>9</v>
      </c>
      <c r="I1820" s="14">
        <v>43729</v>
      </c>
      <c r="J1820" s="12" t="s">
        <v>68</v>
      </c>
      <c r="K1820" s="13">
        <v>2023</v>
      </c>
      <c r="L1820" s="1" t="s">
        <v>74</v>
      </c>
      <c r="M1820" s="15">
        <v>45016</v>
      </c>
      <c r="Q1820" t="s">
        <v>11</v>
      </c>
      <c r="R1820" t="s">
        <v>40</v>
      </c>
      <c r="S1820" t="s">
        <v>142</v>
      </c>
    </row>
    <row r="1821" spans="1:19" ht="29.1">
      <c r="A1821" t="s">
        <v>68</v>
      </c>
      <c r="B1821" t="s">
        <v>95</v>
      </c>
      <c r="C1821" t="s">
        <v>1086</v>
      </c>
      <c r="D1821" t="str">
        <f>MID(Tabla3[[#This Row],[NUMERO DE SERIE]],10,8)</f>
        <v>JM126072</v>
      </c>
      <c r="E1821" t="s">
        <v>371</v>
      </c>
      <c r="F1821">
        <v>2018</v>
      </c>
      <c r="G1821" t="s">
        <v>13</v>
      </c>
      <c r="H1821" s="1" t="s">
        <v>22</v>
      </c>
      <c r="M1821" s="15"/>
    </row>
    <row r="1822" spans="1:19">
      <c r="A1822" t="s">
        <v>68</v>
      </c>
      <c r="B1822" t="s">
        <v>95</v>
      </c>
      <c r="C1822" t="s">
        <v>1087</v>
      </c>
      <c r="D1822" t="str">
        <f>MID(Tabla3[[#This Row],[NUMERO DE SERIE]],10,8)</f>
        <v>JM132609</v>
      </c>
      <c r="E1822" t="s">
        <v>371</v>
      </c>
      <c r="F1822">
        <v>2018</v>
      </c>
      <c r="G1822" t="s">
        <v>13</v>
      </c>
      <c r="H1822" s="1" t="s">
        <v>9</v>
      </c>
      <c r="I1822" s="14">
        <v>43642</v>
      </c>
      <c r="J1822" s="12" t="s">
        <v>68</v>
      </c>
      <c r="K1822" s="13">
        <v>2023</v>
      </c>
      <c r="L1822" s="1" t="s">
        <v>72</v>
      </c>
      <c r="M1822" s="15">
        <v>45014</v>
      </c>
      <c r="N1822" t="s">
        <v>10</v>
      </c>
      <c r="Q1822" t="s">
        <v>11</v>
      </c>
      <c r="R1822" t="s">
        <v>40</v>
      </c>
      <c r="S1822" t="s">
        <v>909</v>
      </c>
    </row>
    <row r="1823" spans="1:19" ht="29.1">
      <c r="A1823" t="s">
        <v>68</v>
      </c>
      <c r="B1823" t="s">
        <v>95</v>
      </c>
      <c r="C1823" t="s">
        <v>1082</v>
      </c>
      <c r="D1823" t="str">
        <f>MID(Tabla3[[#This Row],[NUMERO DE SERIE]],10,8)</f>
        <v>JM057403</v>
      </c>
      <c r="E1823" t="s">
        <v>371</v>
      </c>
      <c r="F1823">
        <v>2018</v>
      </c>
      <c r="G1823" t="s">
        <v>13</v>
      </c>
      <c r="H1823" s="1" t="s">
        <v>27</v>
      </c>
      <c r="M1823" s="15"/>
    </row>
    <row r="1824" spans="1:19">
      <c r="A1824" t="s">
        <v>68</v>
      </c>
      <c r="B1824" t="s">
        <v>95</v>
      </c>
      <c r="C1824" t="s">
        <v>1098</v>
      </c>
      <c r="D1824" t="str">
        <f>MID(Tabla3[[#This Row],[NUMERO DE SERIE]],10,8)</f>
        <v>JM125447</v>
      </c>
      <c r="E1824" t="s">
        <v>371</v>
      </c>
      <c r="F1824">
        <v>2018</v>
      </c>
      <c r="G1824" t="s">
        <v>13</v>
      </c>
      <c r="H1824" s="1" t="s">
        <v>9</v>
      </c>
      <c r="I1824" s="14">
        <v>43858</v>
      </c>
      <c r="J1824" s="12" t="s">
        <v>68</v>
      </c>
      <c r="K1824" s="13">
        <v>2023</v>
      </c>
      <c r="L1824" s="1" t="s">
        <v>73</v>
      </c>
      <c r="M1824" s="15">
        <v>45016</v>
      </c>
      <c r="N1824" t="s">
        <v>14</v>
      </c>
      <c r="Q1824" t="s">
        <v>20</v>
      </c>
      <c r="R1824" t="s">
        <v>46</v>
      </c>
      <c r="S1824" t="s">
        <v>1852</v>
      </c>
    </row>
    <row r="1825" spans="1:19">
      <c r="A1825" t="s">
        <v>68</v>
      </c>
      <c r="B1825" t="s">
        <v>95</v>
      </c>
      <c r="C1825" t="s">
        <v>1090</v>
      </c>
      <c r="D1825" t="str">
        <f>MID(Tabla3[[#This Row],[NUMERO DE SERIE]],10,8)</f>
        <v>JM125248</v>
      </c>
      <c r="E1825" t="s">
        <v>371</v>
      </c>
      <c r="F1825">
        <v>2018</v>
      </c>
      <c r="G1825" t="s">
        <v>13</v>
      </c>
      <c r="H1825" s="1" t="s">
        <v>9</v>
      </c>
      <c r="I1825" s="13" t="s">
        <v>98</v>
      </c>
      <c r="J1825" s="12" t="s">
        <v>68</v>
      </c>
      <c r="K1825" s="13">
        <v>2023</v>
      </c>
      <c r="L1825" s="1" t="s">
        <v>74</v>
      </c>
      <c r="M1825" s="15">
        <v>45016</v>
      </c>
      <c r="Q1825" t="s">
        <v>20</v>
      </c>
      <c r="R1825" t="s">
        <v>41</v>
      </c>
      <c r="S1825" t="s">
        <v>1853</v>
      </c>
    </row>
    <row r="1826" spans="1:19">
      <c r="A1826" t="s">
        <v>68</v>
      </c>
      <c r="B1826" t="s">
        <v>95</v>
      </c>
      <c r="C1826" t="s">
        <v>1099</v>
      </c>
      <c r="D1826" t="str">
        <f>MID(Tabla3[[#This Row],[NUMERO DE SERIE]],10,8)</f>
        <v>JM054037</v>
      </c>
      <c r="E1826" t="s">
        <v>371</v>
      </c>
      <c r="F1826">
        <v>2018</v>
      </c>
      <c r="G1826" t="s">
        <v>13</v>
      </c>
      <c r="H1826" s="1" t="s">
        <v>9</v>
      </c>
      <c r="I1826" s="14">
        <v>43572</v>
      </c>
      <c r="J1826" s="12" t="s">
        <v>68</v>
      </c>
      <c r="K1826" s="13">
        <v>2023</v>
      </c>
      <c r="L1826" s="1" t="s">
        <v>72</v>
      </c>
      <c r="M1826" s="15">
        <v>45014</v>
      </c>
      <c r="N1826" t="s">
        <v>14</v>
      </c>
      <c r="Q1826" t="s">
        <v>20</v>
      </c>
      <c r="R1826" t="s">
        <v>41</v>
      </c>
      <c r="S1826" t="s">
        <v>1854</v>
      </c>
    </row>
    <row r="1827" spans="1:19" ht="29.1">
      <c r="A1827" t="s">
        <v>68</v>
      </c>
      <c r="B1827" t="s">
        <v>95</v>
      </c>
      <c r="C1827" t="s">
        <v>1083</v>
      </c>
      <c r="D1827" t="str">
        <f>MID(Tabla3[[#This Row],[NUMERO DE SERIE]],10,8)</f>
        <v>JM069718</v>
      </c>
      <c r="E1827" t="s">
        <v>371</v>
      </c>
      <c r="F1827">
        <v>2018</v>
      </c>
      <c r="G1827" t="s">
        <v>13</v>
      </c>
      <c r="H1827" s="1" t="s">
        <v>27</v>
      </c>
      <c r="M1827" s="15"/>
    </row>
    <row r="1828" spans="1:19">
      <c r="A1828" t="s">
        <v>68</v>
      </c>
      <c r="B1828" t="s">
        <v>95</v>
      </c>
      <c r="C1828" t="s">
        <v>1088</v>
      </c>
      <c r="D1828" t="str">
        <f>MID(Tabla3[[#This Row],[NUMERO DE SERIE]],10,8)</f>
        <v>JM066245</v>
      </c>
      <c r="E1828" t="s">
        <v>371</v>
      </c>
      <c r="F1828">
        <v>2018</v>
      </c>
      <c r="G1828" t="s">
        <v>13</v>
      </c>
      <c r="H1828" s="1" t="s">
        <v>9</v>
      </c>
      <c r="I1828" s="13" t="s">
        <v>98</v>
      </c>
      <c r="J1828" s="12" t="s">
        <v>68</v>
      </c>
      <c r="K1828" s="13">
        <v>2023</v>
      </c>
      <c r="L1828" s="1" t="s">
        <v>73</v>
      </c>
      <c r="M1828" s="15">
        <v>45016</v>
      </c>
      <c r="N1828" t="s">
        <v>14</v>
      </c>
      <c r="Q1828" t="s">
        <v>20</v>
      </c>
      <c r="R1828" t="s">
        <v>46</v>
      </c>
      <c r="S1828" t="s">
        <v>1852</v>
      </c>
    </row>
    <row r="1829" spans="1:19">
      <c r="A1829" t="s">
        <v>68</v>
      </c>
      <c r="B1829" t="s">
        <v>95</v>
      </c>
      <c r="C1829" t="s">
        <v>1092</v>
      </c>
      <c r="D1829" s="58" t="str">
        <f>MID(Tabla3[[#This Row],[NUMERO DE SERIE]],10,8)</f>
        <v>JM125004</v>
      </c>
      <c r="E1829" t="s">
        <v>371</v>
      </c>
      <c r="F1829">
        <v>2018</v>
      </c>
      <c r="G1829" t="s">
        <v>13</v>
      </c>
      <c r="H1829" s="1" t="s">
        <v>9</v>
      </c>
      <c r="I1829" s="13" t="s">
        <v>98</v>
      </c>
      <c r="J1829" s="12" t="s">
        <v>68</v>
      </c>
      <c r="K1829" s="13">
        <v>2023</v>
      </c>
      <c r="L1829" s="1" t="s">
        <v>75</v>
      </c>
      <c r="M1829" s="59">
        <v>45016</v>
      </c>
      <c r="Q1829" t="s">
        <v>15</v>
      </c>
      <c r="R1829" t="s">
        <v>46</v>
      </c>
      <c r="S1829" t="s">
        <v>1855</v>
      </c>
    </row>
    <row r="1830" spans="1:19">
      <c r="A1830" t="s">
        <v>68</v>
      </c>
      <c r="B1830" t="s">
        <v>95</v>
      </c>
      <c r="C1830" t="s">
        <v>1094</v>
      </c>
      <c r="D1830" t="str">
        <f>MID(Tabla3[[#This Row],[NUMERO DE SERIE]],10,8)</f>
        <v>JM124805</v>
      </c>
      <c r="E1830" t="s">
        <v>371</v>
      </c>
      <c r="F1830">
        <v>2018</v>
      </c>
      <c r="G1830" t="s">
        <v>13</v>
      </c>
      <c r="H1830" s="1" t="s">
        <v>9</v>
      </c>
      <c r="I1830" s="14">
        <v>43508</v>
      </c>
      <c r="J1830" s="12" t="s">
        <v>68</v>
      </c>
      <c r="K1830" s="13">
        <v>2023</v>
      </c>
      <c r="L1830" s="1" t="s">
        <v>72</v>
      </c>
      <c r="M1830" s="15">
        <v>45014</v>
      </c>
      <c r="N1830" t="s">
        <v>14</v>
      </c>
      <c r="Q1830" t="s">
        <v>15</v>
      </c>
      <c r="R1830" t="s">
        <v>46</v>
      </c>
      <c r="S1830" t="s">
        <v>1856</v>
      </c>
    </row>
    <row r="1831" spans="1:19">
      <c r="A1831" t="s">
        <v>68</v>
      </c>
      <c r="B1831" t="s">
        <v>95</v>
      </c>
      <c r="C1831" t="s">
        <v>1097</v>
      </c>
      <c r="D1831" t="str">
        <f>MID(Tabla3[[#This Row],[NUMERO DE SERIE]],10,8)</f>
        <v>JM179421</v>
      </c>
      <c r="E1831" t="s">
        <v>371</v>
      </c>
      <c r="F1831">
        <v>2018</v>
      </c>
      <c r="G1831" t="s">
        <v>13</v>
      </c>
      <c r="H1831" s="1" t="s">
        <v>34</v>
      </c>
    </row>
    <row r="1832" spans="1:19">
      <c r="A1832" t="s">
        <v>68</v>
      </c>
      <c r="B1832" t="s">
        <v>95</v>
      </c>
      <c r="C1832" t="s">
        <v>1063</v>
      </c>
      <c r="D1832" t="str">
        <f>MID(Tabla3[[#This Row],[NUMERO DE SERIE]],10,8)</f>
        <v>KM209986</v>
      </c>
      <c r="E1832" t="s">
        <v>371</v>
      </c>
      <c r="F1832">
        <v>2019</v>
      </c>
      <c r="G1832" t="s">
        <v>9</v>
      </c>
      <c r="H1832" s="1" t="s">
        <v>5</v>
      </c>
    </row>
    <row r="1833" spans="1:19">
      <c r="A1833" t="s">
        <v>68</v>
      </c>
      <c r="B1833" t="s">
        <v>95</v>
      </c>
      <c r="C1833" t="s">
        <v>1061</v>
      </c>
      <c r="D1833" t="str">
        <f>MID(Tabla3[[#This Row],[NUMERO DE SERIE]],10,8)</f>
        <v>KM220219</v>
      </c>
      <c r="E1833" t="s">
        <v>371</v>
      </c>
      <c r="F1833">
        <v>2019</v>
      </c>
      <c r="G1833" t="s">
        <v>13</v>
      </c>
      <c r="H1833" s="1" t="s">
        <v>9</v>
      </c>
      <c r="I1833" s="13" t="s">
        <v>98</v>
      </c>
      <c r="J1833" s="12" t="s">
        <v>68</v>
      </c>
      <c r="K1833" s="13">
        <v>2023</v>
      </c>
      <c r="L1833" s="1" t="s">
        <v>74</v>
      </c>
      <c r="M1833" s="15">
        <v>45016</v>
      </c>
      <c r="Q1833" t="s">
        <v>11</v>
      </c>
      <c r="R1833" t="s">
        <v>40</v>
      </c>
      <c r="S1833" t="s">
        <v>142</v>
      </c>
    </row>
    <row r="1834" spans="1:19">
      <c r="A1834" t="s">
        <v>1408</v>
      </c>
      <c r="B1834" t="s">
        <v>1857</v>
      </c>
      <c r="C1834" t="s">
        <v>1858</v>
      </c>
      <c r="D1834" t="str">
        <f>MID(Tabla3[[#This Row],[NUMERO DE SERIE]],10,8)</f>
        <v>N1252334</v>
      </c>
      <c r="E1834" t="s">
        <v>1859</v>
      </c>
      <c r="F1834">
        <v>2022</v>
      </c>
      <c r="G1834" t="s">
        <v>13</v>
      </c>
      <c r="J1834" s="1" t="s">
        <v>1408</v>
      </c>
      <c r="K1834" s="13">
        <v>2023</v>
      </c>
      <c r="L1834" s="1" t="s">
        <v>75</v>
      </c>
      <c r="M1834" s="59">
        <v>44982</v>
      </c>
      <c r="Q1834" t="s">
        <v>11</v>
      </c>
      <c r="R1834" t="s">
        <v>40</v>
      </c>
      <c r="S1834" t="s">
        <v>1121</v>
      </c>
    </row>
    <row r="1835" spans="1:19">
      <c r="A1835" t="s">
        <v>1408</v>
      </c>
      <c r="B1835" t="s">
        <v>1857</v>
      </c>
      <c r="C1835" t="s">
        <v>1860</v>
      </c>
      <c r="D1835" t="str">
        <f>MID(Tabla3[[#This Row],[NUMERO DE SERIE]],10,8)</f>
        <v>N1253876</v>
      </c>
      <c r="E1835" t="s">
        <v>1859</v>
      </c>
      <c r="F1835">
        <v>2022</v>
      </c>
      <c r="G1835" t="s">
        <v>13</v>
      </c>
      <c r="J1835" s="1" t="s">
        <v>1408</v>
      </c>
      <c r="K1835" s="13">
        <v>2023</v>
      </c>
      <c r="L1835" s="1" t="s">
        <v>75</v>
      </c>
      <c r="M1835" s="59">
        <v>44982</v>
      </c>
      <c r="Q1835" t="s">
        <v>11</v>
      </c>
      <c r="R1835" t="s">
        <v>40</v>
      </c>
      <c r="S1835" t="s">
        <v>1121</v>
      </c>
    </row>
    <row r="1836" spans="1:19">
      <c r="A1836" t="s">
        <v>1408</v>
      </c>
      <c r="B1836" t="s">
        <v>1857</v>
      </c>
      <c r="C1836" t="s">
        <v>1861</v>
      </c>
      <c r="D1836" t="str">
        <f>MID(Tabla3[[#This Row],[NUMERO DE SERIE]],10,8)</f>
        <v>N1252737</v>
      </c>
      <c r="E1836" t="s">
        <v>1859</v>
      </c>
      <c r="F1836">
        <v>2022</v>
      </c>
      <c r="G1836" t="s">
        <v>13</v>
      </c>
      <c r="J1836" s="1" t="s">
        <v>1408</v>
      </c>
      <c r="K1836" s="13">
        <v>2023</v>
      </c>
      <c r="L1836" s="1" t="s">
        <v>75</v>
      </c>
      <c r="M1836" s="59">
        <v>44982</v>
      </c>
      <c r="Q1836" t="s">
        <v>20</v>
      </c>
      <c r="R1836" t="s">
        <v>41</v>
      </c>
      <c r="S1836" t="s">
        <v>1862</v>
      </c>
    </row>
    <row r="1837" spans="1:19">
      <c r="A1837" t="s">
        <v>1408</v>
      </c>
      <c r="B1837" t="s">
        <v>1857</v>
      </c>
      <c r="C1837" t="s">
        <v>1863</v>
      </c>
      <c r="D1837" t="str">
        <f>MID(Tabla3[[#This Row],[NUMERO DE SERIE]],10,8)</f>
        <v>N1252980</v>
      </c>
      <c r="E1837" t="s">
        <v>1859</v>
      </c>
      <c r="F1837">
        <v>2022</v>
      </c>
      <c r="G1837" t="s">
        <v>13</v>
      </c>
      <c r="J1837" s="1" t="s">
        <v>1408</v>
      </c>
      <c r="K1837" s="13">
        <v>2023</v>
      </c>
      <c r="L1837" s="1" t="s">
        <v>75</v>
      </c>
      <c r="M1837" s="59">
        <v>44982</v>
      </c>
      <c r="Q1837" t="s">
        <v>11</v>
      </c>
      <c r="R1837" t="s">
        <v>40</v>
      </c>
      <c r="S1837" t="s">
        <v>1121</v>
      </c>
    </row>
    <row r="1838" spans="1:19">
      <c r="A1838" t="s">
        <v>1408</v>
      </c>
      <c r="B1838" t="s">
        <v>1857</v>
      </c>
      <c r="C1838" t="s">
        <v>1864</v>
      </c>
      <c r="D1838" t="str">
        <f>MID(Tabla3[[#This Row],[NUMERO DE SERIE]],10,8)</f>
        <v>N1254097</v>
      </c>
      <c r="E1838" t="s">
        <v>1859</v>
      </c>
      <c r="F1838">
        <v>2022</v>
      </c>
      <c r="G1838" t="s">
        <v>13</v>
      </c>
      <c r="J1838" s="1" t="s">
        <v>1408</v>
      </c>
      <c r="K1838" s="13">
        <v>2023</v>
      </c>
      <c r="L1838" s="1" t="s">
        <v>75</v>
      </c>
      <c r="M1838" s="59">
        <v>44982</v>
      </c>
      <c r="Q1838" t="s">
        <v>11</v>
      </c>
      <c r="R1838" t="s">
        <v>41</v>
      </c>
      <c r="S1838" t="s">
        <v>1862</v>
      </c>
    </row>
    <row r="1839" spans="1:19">
      <c r="A1839" t="s">
        <v>1408</v>
      </c>
      <c r="B1839" t="s">
        <v>1857</v>
      </c>
      <c r="C1839" t="s">
        <v>1865</v>
      </c>
      <c r="D1839" t="str">
        <f>MID(Tabla3[[#This Row],[NUMERO DE SERIE]],10,8)</f>
        <v>N1252356</v>
      </c>
      <c r="E1839" t="s">
        <v>1859</v>
      </c>
      <c r="F1839">
        <v>2022</v>
      </c>
      <c r="G1839" t="s">
        <v>13</v>
      </c>
      <c r="J1839" s="1" t="s">
        <v>1408</v>
      </c>
      <c r="K1839" s="13">
        <v>2023</v>
      </c>
      <c r="L1839" s="1" t="s">
        <v>75</v>
      </c>
      <c r="M1839" s="59">
        <v>44982</v>
      </c>
      <c r="Q1839" t="s">
        <v>11</v>
      </c>
      <c r="R1839" t="s">
        <v>38</v>
      </c>
      <c r="S1839" t="s">
        <v>1866</v>
      </c>
    </row>
    <row r="1840" spans="1:19">
      <c r="A1840" t="s">
        <v>1408</v>
      </c>
      <c r="B1840" t="s">
        <v>1857</v>
      </c>
      <c r="C1840" t="s">
        <v>1867</v>
      </c>
      <c r="D1840" t="str">
        <f>MID(Tabla3[[#This Row],[NUMERO DE SERIE]],10,8)</f>
        <v>N1253166</v>
      </c>
      <c r="E1840" t="s">
        <v>1859</v>
      </c>
      <c r="F1840">
        <v>2022</v>
      </c>
      <c r="G1840" t="s">
        <v>13</v>
      </c>
      <c r="J1840" s="1" t="s">
        <v>1408</v>
      </c>
      <c r="K1840" s="13">
        <v>2023</v>
      </c>
      <c r="L1840" s="1" t="s">
        <v>75</v>
      </c>
      <c r="M1840" s="59">
        <v>44982</v>
      </c>
      <c r="Q1840" t="s">
        <v>25</v>
      </c>
      <c r="R1840" t="s">
        <v>1868</v>
      </c>
      <c r="S1840" t="s">
        <v>1869</v>
      </c>
    </row>
    <row r="1841" spans="1:19">
      <c r="A1841" t="s">
        <v>1408</v>
      </c>
      <c r="B1841" t="s">
        <v>1857</v>
      </c>
      <c r="C1841" t="s">
        <v>1870</v>
      </c>
      <c r="D1841" t="str">
        <f>MID(Tabla3[[#This Row],[NUMERO DE SERIE]],10,8)</f>
        <v>N1254574</v>
      </c>
      <c r="E1841" t="s">
        <v>1859</v>
      </c>
      <c r="F1841">
        <v>2022</v>
      </c>
      <c r="G1841" t="s">
        <v>13</v>
      </c>
      <c r="J1841" s="1" t="s">
        <v>1408</v>
      </c>
      <c r="K1841" s="13">
        <v>2023</v>
      </c>
      <c r="L1841" s="1" t="s">
        <v>75</v>
      </c>
      <c r="M1841" s="59">
        <v>44982</v>
      </c>
      <c r="Q1841" t="s">
        <v>11</v>
      </c>
      <c r="R1841" t="s">
        <v>38</v>
      </c>
      <c r="S1841" t="s">
        <v>1871</v>
      </c>
    </row>
    <row r="1842" spans="1:19">
      <c r="A1842" t="s">
        <v>1408</v>
      </c>
      <c r="B1842" t="s">
        <v>1857</v>
      </c>
      <c r="C1842" t="s">
        <v>1872</v>
      </c>
      <c r="D1842" t="str">
        <f>MID(Tabla3[[#This Row],[NUMERO DE SERIE]],10,8)</f>
        <v>N1251619</v>
      </c>
      <c r="E1842" t="s">
        <v>1859</v>
      </c>
      <c r="F1842">
        <v>2022</v>
      </c>
      <c r="G1842" t="s">
        <v>13</v>
      </c>
      <c r="J1842" s="1" t="s">
        <v>1408</v>
      </c>
      <c r="K1842" s="13">
        <v>2023</v>
      </c>
      <c r="L1842" s="1" t="s">
        <v>75</v>
      </c>
      <c r="M1842" s="59">
        <v>44982</v>
      </c>
      <c r="Q1842" t="s">
        <v>11</v>
      </c>
      <c r="R1842" t="s">
        <v>40</v>
      </c>
      <c r="S1842" t="s">
        <v>1121</v>
      </c>
    </row>
    <row r="1843" spans="1:19">
      <c r="A1843" t="s">
        <v>1408</v>
      </c>
      <c r="B1843" t="s">
        <v>1857</v>
      </c>
      <c r="C1843" t="s">
        <v>1873</v>
      </c>
      <c r="D1843" t="str">
        <f>MID(Tabla3[[#This Row],[NUMERO DE SERIE]],10,8)</f>
        <v>N1254583</v>
      </c>
      <c r="E1843" t="s">
        <v>1859</v>
      </c>
      <c r="F1843">
        <v>2022</v>
      </c>
      <c r="G1843" t="s">
        <v>13</v>
      </c>
      <c r="J1843" s="1" t="s">
        <v>1408</v>
      </c>
      <c r="K1843" s="13">
        <v>2023</v>
      </c>
      <c r="L1843" s="1" t="s">
        <v>75</v>
      </c>
      <c r="M1843" s="59">
        <v>44982</v>
      </c>
      <c r="Q1843" t="s">
        <v>11</v>
      </c>
      <c r="R1843" t="s">
        <v>40</v>
      </c>
      <c r="S1843" t="s">
        <v>1121</v>
      </c>
    </row>
    <row r="1844" spans="1:19">
      <c r="A1844" t="s">
        <v>1408</v>
      </c>
      <c r="B1844" t="s">
        <v>1857</v>
      </c>
      <c r="C1844" t="s">
        <v>1874</v>
      </c>
      <c r="D1844" t="str">
        <f>MID(Tabla3[[#This Row],[NUMERO DE SERIE]],10,8)</f>
        <v>N1253917</v>
      </c>
      <c r="E1844" t="s">
        <v>1859</v>
      </c>
      <c r="F1844">
        <v>2022</v>
      </c>
      <c r="G1844" t="s">
        <v>13</v>
      </c>
      <c r="J1844" s="1" t="s">
        <v>1408</v>
      </c>
      <c r="K1844" s="13">
        <v>2023</v>
      </c>
      <c r="L1844" s="1" t="s">
        <v>75</v>
      </c>
      <c r="M1844" s="59">
        <v>44982</v>
      </c>
      <c r="Q1844" t="s">
        <v>841</v>
      </c>
      <c r="R1844" t="s">
        <v>53</v>
      </c>
      <c r="S1844" t="s">
        <v>1875</v>
      </c>
    </row>
    <row r="1845" spans="1:19">
      <c r="A1845" t="s">
        <v>1408</v>
      </c>
      <c r="B1845" t="s">
        <v>1857</v>
      </c>
      <c r="C1845" t="s">
        <v>1876</v>
      </c>
      <c r="D1845" t="str">
        <f>MID(Tabla3[[#This Row],[NUMERO DE SERIE]],10,8)</f>
        <v>N1254989</v>
      </c>
      <c r="E1845" t="s">
        <v>1859</v>
      </c>
      <c r="F1845">
        <v>2022</v>
      </c>
      <c r="G1845" t="s">
        <v>13</v>
      </c>
      <c r="J1845" s="1" t="s">
        <v>1408</v>
      </c>
      <c r="K1845" s="13">
        <v>2023</v>
      </c>
      <c r="L1845" s="1" t="s">
        <v>75</v>
      </c>
      <c r="M1845" s="59">
        <v>44982</v>
      </c>
      <c r="Q1845" t="s">
        <v>11</v>
      </c>
      <c r="R1845" t="s">
        <v>40</v>
      </c>
      <c r="S1845" t="s">
        <v>1121</v>
      </c>
    </row>
    <row r="1846" spans="1:19">
      <c r="A1846" t="s">
        <v>1408</v>
      </c>
      <c r="B1846" t="s">
        <v>1857</v>
      </c>
      <c r="C1846" t="s">
        <v>1877</v>
      </c>
      <c r="D1846" t="str">
        <f>MID(Tabla3[[#This Row],[NUMERO DE SERIE]],10,8)</f>
        <v>N1253235</v>
      </c>
      <c r="E1846" t="s">
        <v>1859</v>
      </c>
      <c r="F1846">
        <v>2022</v>
      </c>
      <c r="G1846" t="s">
        <v>13</v>
      </c>
      <c r="J1846" s="1" t="s">
        <v>1408</v>
      </c>
      <c r="K1846" s="13">
        <v>2023</v>
      </c>
      <c r="L1846" s="1" t="s">
        <v>75</v>
      </c>
      <c r="M1846" s="59">
        <v>44982</v>
      </c>
      <c r="Q1846" t="s">
        <v>841</v>
      </c>
      <c r="R1846" t="s">
        <v>53</v>
      </c>
      <c r="S1846" t="s">
        <v>1878</v>
      </c>
    </row>
    <row r="1847" spans="1:19">
      <c r="A1847" t="s">
        <v>68</v>
      </c>
      <c r="D1847" t="str">
        <f>MID(Tabla3[[#This Row],[NUMERO DE SERIE]],10,8)</f>
        <v/>
      </c>
      <c r="S1847" t="s">
        <v>1044</v>
      </c>
    </row>
  </sheetData>
  <mergeCells count="3">
    <mergeCell ref="I1:L1"/>
    <mergeCell ref="C1:F1"/>
    <mergeCell ref="M1:N1"/>
  </mergeCells>
  <phoneticPr fontId="1" type="noConversion"/>
  <pageMargins left="0.7" right="0.7" top="0.75" bottom="0.75" header="0.3" footer="0.3"/>
  <pageSetup paperSize="9" orientation="portrait" r:id="rId1"/>
  <drawing r:id="rId2"/>
  <legacyDrawing r:id="rId3"/>
  <tableParts count="1">
    <tablePart r:id="rId4"/>
  </tableParts>
  <extLst>
    <ext xmlns:x14="http://schemas.microsoft.com/office/spreadsheetml/2009/9/main" uri="{CCE6A557-97BC-4b89-ADB6-D9C93CAAB3DF}">
      <x14:dataValidations xmlns:xm="http://schemas.microsoft.com/office/excel/2006/main" count="5">
        <x14:dataValidation type="list" allowBlank="1" showInputMessage="1" showErrorMessage="1" xr:uid="{EFE95923-E70F-421D-AE8F-99CF1634F8FA}">
          <x14:formula1>
            <xm:f>LISTAS!$D$2:$D$8</xm:f>
          </x14:formula1>
          <xm:sqref>N9:N104 P9:P104 N176 N182 N185 N188 N191 N194 N197 N200 N203 N206 N212 N215 N218 N225 N243 N255 N288 N320 N326 N333 N336 N339 N344 N347 N353 N359 N364 N367 N372 N375 N377 N379 N382 N388 N394 N398 N406 N414 N418 N422 N433 N442 N449 N452 N460 N471 N476 N480</xm:sqref>
        </x14:dataValidation>
        <x14:dataValidation type="list" allowBlank="1" showInputMessage="1" showErrorMessage="1" xr:uid="{5F742B0D-14FB-4A34-8526-3BBA9EF93BE5}">
          <x14:formula1>
            <xm:f>LISTAS!$K$2:$K$40</xm:f>
          </x14:formula1>
          <xm:sqref>S396 S499 S1276 S889 S1183 S1175 S1296 S1059 S861 S1203 S1347 S1351 S19 S417 S402 S421 S381 S378 S373:S374 S366 S330 S214 S193 S797 S789 R9:R1847</xm:sqref>
        </x14:dataValidation>
        <x14:dataValidation type="list" allowBlank="1" showInputMessage="1" showErrorMessage="1" xr:uid="{F73F3A3F-97AF-4F89-86D8-B465078CDB1C}">
          <x14:formula1>
            <xm:f>LISTAS!$I$2:$I$6</xm:f>
          </x14:formula1>
          <xm:sqref>Q9:Q1847</xm:sqref>
        </x14:dataValidation>
        <x14:dataValidation type="list" allowBlank="1" showInputMessage="1" showErrorMessage="1" xr:uid="{6C123156-E0C8-482D-A0F6-47BC39ADBDB5}">
          <x14:formula1>
            <xm:f>LISTAS!$B$2:$B$10</xm:f>
          </x14:formula1>
          <xm:sqref>H9:H1847</xm:sqref>
        </x14:dataValidation>
        <x14:dataValidation type="list" allowBlank="1" showInputMessage="1" showErrorMessage="1" xr:uid="{7EE08B94-C5E9-4C2E-B36E-9AB0B846FC7B}">
          <x14:formula1>
            <xm:f>LISTAS!$G$2:$G$6</xm:f>
          </x14:formula1>
          <xm:sqref>G9:G1847</xm:sqref>
        </x14:dataValidation>
      </x14:dataValidations>
    </ex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3BDBD-7A7A-433C-BE1E-F9C4A8AC6C38}">
  <dimension ref="A1:M36"/>
  <sheetViews>
    <sheetView workbookViewId="0">
      <selection activeCell="E27" sqref="E27"/>
    </sheetView>
  </sheetViews>
  <sheetFormatPr defaultColWidth="11.42578125" defaultRowHeight="14.45"/>
  <cols>
    <col min="1" max="1" width="25.7109375" bestFit="1" customWidth="1"/>
    <col min="2" max="2" width="11.140625" customWidth="1"/>
    <col min="3" max="3" width="6.42578125" bestFit="1" customWidth="1"/>
    <col min="4" max="4" width="7.7109375" bestFit="1" customWidth="1"/>
    <col min="5" max="5" width="12" bestFit="1" customWidth="1"/>
    <col min="6" max="6" width="2.7109375" customWidth="1"/>
    <col min="7" max="7" width="2.5703125" customWidth="1"/>
    <col min="8" max="8" width="23.5703125" customWidth="1"/>
    <col min="13" max="13" width="2.5703125" customWidth="1"/>
  </cols>
  <sheetData>
    <row r="1" spans="1:13">
      <c r="A1" s="47" t="s">
        <v>86</v>
      </c>
      <c r="B1" t="s">
        <v>94</v>
      </c>
      <c r="H1" s="47" t="s">
        <v>86</v>
      </c>
      <c r="I1" t="s">
        <v>1056</v>
      </c>
    </row>
    <row r="3" spans="1:13">
      <c r="A3" s="47" t="s">
        <v>1879</v>
      </c>
      <c r="B3" s="47" t="s">
        <v>1880</v>
      </c>
      <c r="H3" s="47" t="s">
        <v>1879</v>
      </c>
      <c r="I3" s="47" t="s">
        <v>1880</v>
      </c>
    </row>
    <row r="4" spans="1:13">
      <c r="A4" s="47" t="s">
        <v>1881</v>
      </c>
      <c r="B4" s="46" t="s">
        <v>73</v>
      </c>
      <c r="C4" s="46" t="s">
        <v>72</v>
      </c>
      <c r="D4" s="46" t="s">
        <v>74</v>
      </c>
      <c r="E4" s="46" t="s">
        <v>1882</v>
      </c>
      <c r="F4" s="46"/>
      <c r="H4" s="47" t="s">
        <v>1881</v>
      </c>
      <c r="I4" t="s">
        <v>75</v>
      </c>
      <c r="J4" s="46" t="s">
        <v>73</v>
      </c>
      <c r="K4" s="46" t="s">
        <v>72</v>
      </c>
      <c r="L4" s="46" t="s">
        <v>74</v>
      </c>
      <c r="M4" s="46" t="s">
        <v>1882</v>
      </c>
    </row>
    <row r="5" spans="1:13">
      <c r="A5" s="48" t="s">
        <v>11</v>
      </c>
      <c r="B5" s="46">
        <v>12</v>
      </c>
      <c r="C5" s="46">
        <v>17</v>
      </c>
      <c r="D5" s="46">
        <v>21</v>
      </c>
      <c r="E5" s="46">
        <v>50</v>
      </c>
      <c r="F5" s="46"/>
      <c r="H5" s="48" t="s">
        <v>7</v>
      </c>
      <c r="I5" s="46">
        <v>1</v>
      </c>
      <c r="J5" s="46"/>
      <c r="K5" s="46"/>
      <c r="L5" s="46">
        <v>1</v>
      </c>
      <c r="M5" s="46">
        <v>2</v>
      </c>
    </row>
    <row r="6" spans="1:13">
      <c r="A6" s="49" t="s">
        <v>32</v>
      </c>
      <c r="B6" s="46"/>
      <c r="C6" s="46">
        <v>1</v>
      </c>
      <c r="D6" s="46"/>
      <c r="E6" s="46">
        <v>1</v>
      </c>
      <c r="F6" s="46"/>
      <c r="H6" s="49" t="s">
        <v>40</v>
      </c>
      <c r="I6" s="46"/>
      <c r="J6" s="46"/>
      <c r="K6" s="46"/>
      <c r="L6" s="46">
        <v>1</v>
      </c>
      <c r="M6" s="46">
        <v>1</v>
      </c>
    </row>
    <row r="7" spans="1:13">
      <c r="A7" s="49" t="s">
        <v>38</v>
      </c>
      <c r="B7" s="46">
        <v>1</v>
      </c>
      <c r="C7" s="46"/>
      <c r="D7" s="46">
        <v>1</v>
      </c>
      <c r="E7" s="46">
        <v>2</v>
      </c>
      <c r="F7" s="46"/>
      <c r="H7" s="49" t="s">
        <v>53</v>
      </c>
      <c r="I7" s="46">
        <v>1</v>
      </c>
      <c r="J7" s="46"/>
      <c r="K7" s="46"/>
      <c r="L7" s="46"/>
      <c r="M7" s="46">
        <v>1</v>
      </c>
    </row>
    <row r="8" spans="1:13">
      <c r="A8" s="49" t="s">
        <v>40</v>
      </c>
      <c r="B8" s="46">
        <v>7</v>
      </c>
      <c r="C8" s="46">
        <v>14</v>
      </c>
      <c r="D8" s="46">
        <v>16</v>
      </c>
      <c r="E8" s="46">
        <v>37</v>
      </c>
      <c r="F8" s="46"/>
      <c r="H8" s="48" t="s">
        <v>11</v>
      </c>
      <c r="I8" s="46">
        <v>23</v>
      </c>
      <c r="J8" s="46">
        <v>16</v>
      </c>
      <c r="K8" s="46">
        <v>15</v>
      </c>
      <c r="L8" s="46">
        <v>24</v>
      </c>
      <c r="M8" s="46">
        <v>78</v>
      </c>
    </row>
    <row r="9" spans="1:13">
      <c r="A9" s="49" t="s">
        <v>41</v>
      </c>
      <c r="B9" s="46"/>
      <c r="C9" s="46"/>
      <c r="D9" s="46">
        <v>1</v>
      </c>
      <c r="E9" s="46">
        <v>1</v>
      </c>
      <c r="F9" s="46"/>
      <c r="H9" s="49" t="s">
        <v>38</v>
      </c>
      <c r="I9" s="46">
        <v>2</v>
      </c>
      <c r="J9" s="46"/>
      <c r="K9" s="46">
        <v>2</v>
      </c>
      <c r="L9" s="46">
        <v>1</v>
      </c>
      <c r="M9" s="46">
        <v>5</v>
      </c>
    </row>
    <row r="10" spans="1:13">
      <c r="A10" s="49" t="s">
        <v>44</v>
      </c>
      <c r="B10" s="46">
        <v>1</v>
      </c>
      <c r="C10" s="46"/>
      <c r="D10" s="46"/>
      <c r="E10" s="46">
        <v>1</v>
      </c>
      <c r="F10" s="46"/>
      <c r="H10" s="49" t="s">
        <v>39</v>
      </c>
      <c r="I10" s="46">
        <v>1</v>
      </c>
      <c r="J10" s="46"/>
      <c r="K10" s="46">
        <v>2</v>
      </c>
      <c r="L10" s="46"/>
      <c r="M10" s="46">
        <v>3</v>
      </c>
    </row>
    <row r="11" spans="1:13">
      <c r="A11" s="49" t="s">
        <v>320</v>
      </c>
      <c r="B11" s="46">
        <v>1</v>
      </c>
      <c r="C11" s="46"/>
      <c r="D11" s="46"/>
      <c r="E11" s="46">
        <v>1</v>
      </c>
      <c r="F11" s="46"/>
      <c r="H11" s="49" t="s">
        <v>40</v>
      </c>
      <c r="I11" s="46">
        <v>15</v>
      </c>
      <c r="J11" s="46">
        <v>16</v>
      </c>
      <c r="K11" s="46">
        <v>7</v>
      </c>
      <c r="L11" s="46">
        <v>23</v>
      </c>
      <c r="M11" s="46">
        <v>61</v>
      </c>
    </row>
    <row r="12" spans="1:13">
      <c r="A12" s="49" t="s">
        <v>52</v>
      </c>
      <c r="B12" s="46"/>
      <c r="C12" s="46">
        <v>1</v>
      </c>
      <c r="D12" s="46"/>
      <c r="E12" s="46">
        <v>1</v>
      </c>
      <c r="F12" s="46"/>
      <c r="H12" s="49" t="s">
        <v>44</v>
      </c>
      <c r="I12" s="46"/>
      <c r="J12" s="46"/>
      <c r="K12" s="46">
        <v>1</v>
      </c>
      <c r="L12" s="46"/>
      <c r="M12" s="46">
        <v>1</v>
      </c>
    </row>
    <row r="13" spans="1:13">
      <c r="A13" s="49" t="s">
        <v>53</v>
      </c>
      <c r="B13" s="46"/>
      <c r="C13" s="46">
        <v>1</v>
      </c>
      <c r="D13" s="46">
        <v>1</v>
      </c>
      <c r="E13" s="46">
        <v>2</v>
      </c>
      <c r="F13" s="46"/>
      <c r="H13" s="49" t="s">
        <v>46</v>
      </c>
      <c r="I13" s="46">
        <v>2</v>
      </c>
      <c r="J13" s="46"/>
      <c r="K13" s="46"/>
      <c r="L13" s="46"/>
      <c r="M13" s="46">
        <v>2</v>
      </c>
    </row>
    <row r="14" spans="1:13">
      <c r="A14" s="49" t="s">
        <v>60</v>
      </c>
      <c r="B14" s="46">
        <v>2</v>
      </c>
      <c r="C14" s="46"/>
      <c r="D14" s="46"/>
      <c r="E14" s="46">
        <v>2</v>
      </c>
      <c r="F14" s="46"/>
      <c r="H14" s="49" t="s">
        <v>50</v>
      </c>
      <c r="I14" s="46"/>
      <c r="J14" s="46"/>
      <c r="K14" s="46">
        <v>1</v>
      </c>
      <c r="L14" s="46"/>
      <c r="M14" s="46">
        <v>1</v>
      </c>
    </row>
    <row r="15" spans="1:13">
      <c r="A15" s="49" t="s">
        <v>63</v>
      </c>
      <c r="B15" s="46"/>
      <c r="C15" s="46"/>
      <c r="D15" s="46">
        <v>2</v>
      </c>
      <c r="E15" s="46">
        <v>2</v>
      </c>
      <c r="F15" s="46"/>
      <c r="H15" s="49" t="s">
        <v>52</v>
      </c>
      <c r="I15" s="46"/>
      <c r="J15" s="46"/>
      <c r="K15" s="46">
        <v>2</v>
      </c>
      <c r="L15" s="46"/>
      <c r="M15" s="46">
        <v>2</v>
      </c>
    </row>
    <row r="16" spans="1:13">
      <c r="A16" s="48" t="s">
        <v>15</v>
      </c>
      <c r="B16" s="46">
        <v>12</v>
      </c>
      <c r="C16" s="46">
        <v>7</v>
      </c>
      <c r="D16" s="46">
        <v>6</v>
      </c>
      <c r="E16" s="46">
        <v>25</v>
      </c>
      <c r="F16" s="46"/>
      <c r="H16" s="49" t="s">
        <v>60</v>
      </c>
      <c r="I16" s="46">
        <v>3</v>
      </c>
      <c r="J16" s="46"/>
      <c r="K16" s="46"/>
      <c r="L16" s="46"/>
      <c r="M16" s="46">
        <v>3</v>
      </c>
    </row>
    <row r="17" spans="1:13">
      <c r="A17" s="49" t="s">
        <v>39</v>
      </c>
      <c r="B17" s="46">
        <v>1</v>
      </c>
      <c r="C17" s="46">
        <v>3</v>
      </c>
      <c r="D17" s="46">
        <v>1</v>
      </c>
      <c r="E17" s="46">
        <v>5</v>
      </c>
      <c r="F17" s="46"/>
      <c r="H17" s="48" t="s">
        <v>15</v>
      </c>
      <c r="I17" s="46">
        <v>10</v>
      </c>
      <c r="J17" s="46">
        <v>15</v>
      </c>
      <c r="K17" s="46">
        <v>9</v>
      </c>
      <c r="L17" s="46">
        <v>8</v>
      </c>
      <c r="M17" s="46">
        <v>42</v>
      </c>
    </row>
    <row r="18" spans="1:13">
      <c r="A18" s="49" t="s">
        <v>42</v>
      </c>
      <c r="B18" s="46"/>
      <c r="C18" s="46"/>
      <c r="D18" s="46">
        <v>1</v>
      </c>
      <c r="E18" s="46">
        <v>1</v>
      </c>
      <c r="F18" s="46"/>
      <c r="H18" s="49" t="s">
        <v>39</v>
      </c>
      <c r="I18" s="46">
        <v>1</v>
      </c>
      <c r="J18" s="46">
        <v>2</v>
      </c>
      <c r="K18" s="46">
        <v>1</v>
      </c>
      <c r="L18" s="46"/>
      <c r="M18" s="46">
        <v>4</v>
      </c>
    </row>
    <row r="19" spans="1:13">
      <c r="A19" s="49" t="s">
        <v>46</v>
      </c>
      <c r="B19" s="46">
        <v>8</v>
      </c>
      <c r="C19" s="46">
        <v>3</v>
      </c>
      <c r="D19" s="46"/>
      <c r="E19" s="46">
        <v>11</v>
      </c>
      <c r="F19" s="46"/>
      <c r="H19" s="49" t="s">
        <v>46</v>
      </c>
      <c r="I19" s="46">
        <v>4</v>
      </c>
      <c r="J19" s="46">
        <v>4</v>
      </c>
      <c r="K19" s="46">
        <v>5</v>
      </c>
      <c r="L19" s="46">
        <v>1</v>
      </c>
      <c r="M19" s="46">
        <v>14</v>
      </c>
    </row>
    <row r="20" spans="1:13">
      <c r="A20" s="49" t="s">
        <v>50</v>
      </c>
      <c r="B20" s="46">
        <v>1</v>
      </c>
      <c r="C20" s="46"/>
      <c r="D20" s="46"/>
      <c r="E20" s="46">
        <v>1</v>
      </c>
      <c r="F20" s="46"/>
      <c r="H20" s="49" t="s">
        <v>320</v>
      </c>
      <c r="I20" s="46"/>
      <c r="J20" s="46">
        <v>4</v>
      </c>
      <c r="K20" s="46">
        <v>1</v>
      </c>
      <c r="L20" s="46"/>
      <c r="M20" s="46">
        <v>5</v>
      </c>
    </row>
    <row r="21" spans="1:13">
      <c r="A21" s="49" t="s">
        <v>52</v>
      </c>
      <c r="B21" s="46">
        <v>1</v>
      </c>
      <c r="C21" s="46"/>
      <c r="D21" s="46"/>
      <c r="E21" s="46">
        <v>1</v>
      </c>
      <c r="F21" s="46"/>
      <c r="H21" s="49" t="s">
        <v>50</v>
      </c>
      <c r="I21" s="46"/>
      <c r="J21" s="46">
        <v>1</v>
      </c>
      <c r="K21" s="46"/>
      <c r="L21" s="46"/>
      <c r="M21" s="46">
        <v>1</v>
      </c>
    </row>
    <row r="22" spans="1:13">
      <c r="A22" s="49" t="s">
        <v>54</v>
      </c>
      <c r="B22" s="46">
        <v>1</v>
      </c>
      <c r="C22" s="46"/>
      <c r="D22" s="46">
        <v>1</v>
      </c>
      <c r="E22" s="46">
        <v>2</v>
      </c>
      <c r="F22" s="46"/>
      <c r="H22" s="49" t="s">
        <v>52</v>
      </c>
      <c r="I22" s="46"/>
      <c r="J22" s="46">
        <v>3</v>
      </c>
      <c r="K22" s="46"/>
      <c r="L22" s="46">
        <v>3</v>
      </c>
      <c r="M22" s="46">
        <v>6</v>
      </c>
    </row>
    <row r="23" spans="1:13">
      <c r="A23" s="49" t="s">
        <v>56</v>
      </c>
      <c r="B23" s="46"/>
      <c r="C23" s="46">
        <v>1</v>
      </c>
      <c r="D23" s="46">
        <v>1</v>
      </c>
      <c r="E23" s="46">
        <v>2</v>
      </c>
      <c r="F23" s="46"/>
      <c r="H23" s="49" t="s">
        <v>58</v>
      </c>
      <c r="I23" s="46"/>
      <c r="J23" s="46"/>
      <c r="K23" s="46">
        <v>1</v>
      </c>
      <c r="L23" s="46"/>
      <c r="M23" s="46">
        <v>1</v>
      </c>
    </row>
    <row r="24" spans="1:13">
      <c r="A24" s="49" t="s">
        <v>60</v>
      </c>
      <c r="B24" s="46"/>
      <c r="C24" s="46"/>
      <c r="D24" s="46">
        <v>2</v>
      </c>
      <c r="E24" s="46">
        <v>2</v>
      </c>
      <c r="F24" s="46"/>
      <c r="H24" s="49" t="s">
        <v>60</v>
      </c>
      <c r="I24" s="46">
        <v>5</v>
      </c>
      <c r="J24" s="46">
        <v>1</v>
      </c>
      <c r="K24" s="46">
        <v>1</v>
      </c>
      <c r="L24" s="46">
        <v>4</v>
      </c>
      <c r="M24" s="46">
        <v>11</v>
      </c>
    </row>
    <row r="25" spans="1:13">
      <c r="A25" s="48" t="s">
        <v>20</v>
      </c>
      <c r="B25" s="46">
        <v>20</v>
      </c>
      <c r="C25" s="46">
        <v>21</v>
      </c>
      <c r="D25" s="46">
        <v>18</v>
      </c>
      <c r="E25" s="46">
        <v>59</v>
      </c>
      <c r="F25" s="46"/>
      <c r="H25" s="48" t="s">
        <v>20</v>
      </c>
      <c r="I25" s="46">
        <v>15</v>
      </c>
      <c r="J25" s="46">
        <v>14</v>
      </c>
      <c r="K25" s="46">
        <v>20</v>
      </c>
      <c r="L25" s="46">
        <v>11</v>
      </c>
      <c r="M25" s="46">
        <v>60</v>
      </c>
    </row>
    <row r="26" spans="1:13">
      <c r="A26" s="49" t="s">
        <v>16</v>
      </c>
      <c r="B26" s="46">
        <v>19</v>
      </c>
      <c r="C26" s="46">
        <v>7</v>
      </c>
      <c r="D26" s="46">
        <v>6</v>
      </c>
      <c r="E26" s="46">
        <v>32</v>
      </c>
      <c r="F26" s="46"/>
      <c r="H26" s="49" t="s">
        <v>16</v>
      </c>
      <c r="I26" s="46">
        <v>8</v>
      </c>
      <c r="J26" s="46">
        <v>9</v>
      </c>
      <c r="K26" s="46">
        <v>8</v>
      </c>
      <c r="L26" s="46">
        <v>1</v>
      </c>
      <c r="M26" s="46">
        <v>26</v>
      </c>
    </row>
    <row r="27" spans="1:13">
      <c r="A27" s="49" t="s">
        <v>41</v>
      </c>
      <c r="B27" s="46"/>
      <c r="C27" s="46">
        <v>3</v>
      </c>
      <c r="D27" s="46">
        <v>1</v>
      </c>
      <c r="E27" s="46">
        <v>4</v>
      </c>
      <c r="F27" s="46"/>
      <c r="H27" s="49" t="s">
        <v>38</v>
      </c>
      <c r="I27" s="46"/>
      <c r="J27" s="46"/>
      <c r="K27" s="46">
        <v>1</v>
      </c>
      <c r="L27" s="46"/>
      <c r="M27" s="46">
        <v>1</v>
      </c>
    </row>
    <row r="28" spans="1:13">
      <c r="A28" s="49" t="s">
        <v>46</v>
      </c>
      <c r="B28" s="46"/>
      <c r="C28" s="46">
        <v>6</v>
      </c>
      <c r="D28" s="46">
        <v>4</v>
      </c>
      <c r="E28" s="46">
        <v>10</v>
      </c>
      <c r="F28" s="46"/>
      <c r="H28" s="49" t="s">
        <v>41</v>
      </c>
      <c r="I28" s="46">
        <v>4</v>
      </c>
      <c r="J28" s="46"/>
      <c r="K28" s="46">
        <v>2</v>
      </c>
      <c r="L28" s="46">
        <v>9</v>
      </c>
      <c r="M28" s="46">
        <v>15</v>
      </c>
    </row>
    <row r="29" spans="1:13">
      <c r="A29" s="49" t="s">
        <v>60</v>
      </c>
      <c r="B29" s="46"/>
      <c r="C29" s="46">
        <v>5</v>
      </c>
      <c r="D29" s="46">
        <v>7</v>
      </c>
      <c r="E29" s="46">
        <v>12</v>
      </c>
      <c r="F29" s="46"/>
      <c r="H29" s="49" t="s">
        <v>42</v>
      </c>
      <c r="I29" s="46"/>
      <c r="J29" s="46"/>
      <c r="K29" s="46">
        <v>1</v>
      </c>
      <c r="L29" s="46"/>
      <c r="M29" s="46">
        <v>1</v>
      </c>
    </row>
    <row r="30" spans="1:13">
      <c r="A30" s="49" t="s">
        <v>61</v>
      </c>
      <c r="B30" s="46">
        <v>1</v>
      </c>
      <c r="C30" s="46"/>
      <c r="D30" s="46"/>
      <c r="E30" s="46">
        <v>1</v>
      </c>
      <c r="F30" s="46"/>
      <c r="H30" s="49" t="s">
        <v>46</v>
      </c>
      <c r="I30" s="46">
        <v>2</v>
      </c>
      <c r="J30" s="46">
        <v>2</v>
      </c>
      <c r="K30" s="46">
        <v>5</v>
      </c>
      <c r="L30" s="46">
        <v>1</v>
      </c>
      <c r="M30" s="46">
        <v>10</v>
      </c>
    </row>
    <row r="31" spans="1:13">
      <c r="A31" s="48" t="s">
        <v>25</v>
      </c>
      <c r="B31" s="46">
        <v>6</v>
      </c>
      <c r="C31" s="46">
        <v>5</v>
      </c>
      <c r="D31" s="46">
        <v>5</v>
      </c>
      <c r="E31" s="46">
        <v>16</v>
      </c>
      <c r="F31" s="46"/>
      <c r="H31" s="49" t="s">
        <v>60</v>
      </c>
      <c r="I31" s="46">
        <v>1</v>
      </c>
      <c r="J31" s="46">
        <v>3</v>
      </c>
      <c r="K31" s="46">
        <v>3</v>
      </c>
      <c r="L31" s="46"/>
      <c r="M31" s="46">
        <v>7</v>
      </c>
    </row>
    <row r="32" spans="1:13">
      <c r="A32" s="49" t="s">
        <v>29</v>
      </c>
      <c r="B32" s="46">
        <v>5</v>
      </c>
      <c r="C32" s="46">
        <v>3</v>
      </c>
      <c r="D32" s="46">
        <v>4</v>
      </c>
      <c r="E32" s="46">
        <v>12</v>
      </c>
      <c r="F32" s="46"/>
      <c r="H32" s="48" t="s">
        <v>25</v>
      </c>
      <c r="I32" s="46">
        <v>1</v>
      </c>
      <c r="J32" s="46"/>
      <c r="K32" s="46"/>
      <c r="L32" s="46">
        <v>1</v>
      </c>
      <c r="M32" s="46">
        <v>2</v>
      </c>
    </row>
    <row r="33" spans="1:13">
      <c r="A33" s="49" t="s">
        <v>53</v>
      </c>
      <c r="B33" s="46">
        <v>1</v>
      </c>
      <c r="C33" s="46">
        <v>2</v>
      </c>
      <c r="D33" s="46">
        <v>1</v>
      </c>
      <c r="E33" s="46">
        <v>4</v>
      </c>
      <c r="F33" s="46"/>
      <c r="H33" s="49" t="s">
        <v>62</v>
      </c>
      <c r="I33" s="46">
        <v>1</v>
      </c>
      <c r="J33" s="46"/>
      <c r="K33" s="46"/>
      <c r="L33" s="46"/>
      <c r="M33" s="46">
        <v>1</v>
      </c>
    </row>
    <row r="34" spans="1:13">
      <c r="A34" s="48" t="s">
        <v>1882</v>
      </c>
      <c r="B34" s="46">
        <v>50</v>
      </c>
      <c r="C34" s="46">
        <v>50</v>
      </c>
      <c r="D34" s="46">
        <v>50</v>
      </c>
      <c r="E34" s="46">
        <v>150</v>
      </c>
      <c r="F34" s="46"/>
      <c r="H34" s="49" t="s">
        <v>29</v>
      </c>
      <c r="I34" s="46"/>
      <c r="J34" s="46"/>
      <c r="K34" s="46"/>
      <c r="L34" s="46">
        <v>1</v>
      </c>
      <c r="M34" s="46">
        <v>1</v>
      </c>
    </row>
    <row r="35" spans="1:13">
      <c r="F35" s="46"/>
      <c r="H35" s="48" t="s">
        <v>1882</v>
      </c>
      <c r="I35" s="46">
        <v>50</v>
      </c>
      <c r="J35" s="46">
        <v>45</v>
      </c>
      <c r="K35" s="46">
        <v>44</v>
      </c>
      <c r="L35" s="46">
        <v>45</v>
      </c>
      <c r="M35" s="46">
        <v>184</v>
      </c>
    </row>
    <row r="36" spans="1:13">
      <c r="F36" s="4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387F2-E63E-4F75-8BB3-43DAB00CE75F}">
  <dimension ref="A1"/>
  <sheetViews>
    <sheetView topLeftCell="A2" workbookViewId="0">
      <selection activeCell="C11" sqref="C11"/>
    </sheetView>
  </sheetViews>
  <sheetFormatPr defaultColWidth="11.42578125" defaultRowHeight="14.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C331-1CF8-4513-B14E-BAC09124B267}">
  <dimension ref="A1:Q61"/>
  <sheetViews>
    <sheetView topLeftCell="A2" workbookViewId="0">
      <selection activeCell="Q9" sqref="Q9"/>
    </sheetView>
  </sheetViews>
  <sheetFormatPr defaultColWidth="11.42578125" defaultRowHeight="14.45"/>
  <cols>
    <col min="1" max="1" width="13.42578125" bestFit="1" customWidth="1"/>
    <col min="2" max="2" width="8.7109375" customWidth="1"/>
    <col min="3" max="3" width="7.140625" customWidth="1"/>
    <col min="4" max="4" width="7.42578125" style="2" customWidth="1"/>
    <col min="5" max="5" width="12.7109375" customWidth="1"/>
    <col min="14" max="14" width="14.140625" customWidth="1"/>
    <col min="16" max="16" width="14.140625" customWidth="1"/>
  </cols>
  <sheetData>
    <row r="1" spans="1:17" ht="15" customHeight="1">
      <c r="A1" s="65" t="s">
        <v>1883</v>
      </c>
      <c r="B1" s="73">
        <v>3690</v>
      </c>
      <c r="C1" s="73"/>
    </row>
    <row r="2" spans="1:17" ht="15.75" customHeight="1" thickBot="1">
      <c r="A2" s="65"/>
      <c r="B2" s="73"/>
      <c r="C2" s="73"/>
    </row>
    <row r="3" spans="1:17">
      <c r="C3" s="66" t="s">
        <v>83</v>
      </c>
      <c r="D3" s="67"/>
      <c r="E3" s="68"/>
      <c r="F3" s="66" t="s">
        <v>1884</v>
      </c>
      <c r="G3" s="67"/>
      <c r="H3" s="67"/>
      <c r="I3" s="67"/>
      <c r="J3" s="67"/>
      <c r="K3" s="67"/>
      <c r="L3" s="69"/>
      <c r="M3" s="70" t="s">
        <v>3</v>
      </c>
      <c r="N3" s="71"/>
      <c r="O3" s="71"/>
      <c r="P3" s="71"/>
      <c r="Q3" s="72"/>
    </row>
    <row r="4" spans="1:17" ht="58.5" thickBot="1">
      <c r="A4" s="23" t="s">
        <v>78</v>
      </c>
      <c r="B4" s="24" t="s">
        <v>71</v>
      </c>
      <c r="C4" s="19" t="s">
        <v>9</v>
      </c>
      <c r="D4" s="20" t="s">
        <v>13</v>
      </c>
      <c r="E4" s="21" t="s">
        <v>19</v>
      </c>
      <c r="F4" s="19" t="s">
        <v>9</v>
      </c>
      <c r="G4" s="20" t="s">
        <v>13</v>
      </c>
      <c r="H4" s="22" t="s">
        <v>17</v>
      </c>
      <c r="I4" s="22" t="s">
        <v>22</v>
      </c>
      <c r="J4" s="22" t="s">
        <v>27</v>
      </c>
      <c r="K4" s="22" t="s">
        <v>30</v>
      </c>
      <c r="L4" s="25" t="s">
        <v>34</v>
      </c>
      <c r="M4" s="26" t="s">
        <v>841</v>
      </c>
      <c r="N4" s="22" t="s">
        <v>10</v>
      </c>
      <c r="O4" s="22" t="s">
        <v>18</v>
      </c>
      <c r="P4" s="22" t="s">
        <v>14</v>
      </c>
      <c r="Q4" s="21" t="s">
        <v>1710</v>
      </c>
    </row>
    <row r="5" spans="1:17">
      <c r="A5" t="s">
        <v>553</v>
      </c>
      <c r="B5">
        <v>476</v>
      </c>
      <c r="C5">
        <f>COUNTIFS('BASE CAMPAÑAS'!$G$9:$G$2287,"SI",'BASE CAMPAÑAS'!$B$9:$B$2287,A5)</f>
        <v>4</v>
      </c>
      <c r="D5">
        <f>COUNTIFS('BASE CAMPAÑAS'!$G$9:$G$2287,"NO",'BASE CAMPAÑAS'!$B$9:$B$2287,A5)</f>
        <v>281</v>
      </c>
      <c r="E5">
        <f>COUNTIFS('BASE CAMPAÑAS'!$G$9:$G$2287,"NO APLICABLE POR VIN",'BASE CAMPAÑAS'!$B$9:$B$2287,A5)</f>
        <v>0</v>
      </c>
      <c r="F5">
        <f>COUNTIFS('BASE CAMPAÑAS'!$H$9:$H$2287,"SI",'BASE CAMPAÑAS'!$B$9:$B$2287,A5)</f>
        <v>118</v>
      </c>
      <c r="G5">
        <f>COUNTIFS('BASE CAMPAÑAS'!$H$9:$H$2287,"NO",'BASE CAMPAÑAS'!$B$9:$B$2287,A5)</f>
        <v>2</v>
      </c>
      <c r="H5">
        <f>COUNTIFS('BASE CAMPAÑAS'!$H$9:$H$2287,"SOLO CORREO",'BASE CAMPAÑAS'!$B$9:$B$2287,A5)</f>
        <v>12</v>
      </c>
      <c r="I5">
        <f>COUNTIFS('BASE CAMPAÑAS'!$H$9:$H$2287,"A NOMBRE DE ALECSA/INMOTION",'BASE CAMPAÑAS'!$B$9:$B$2287,A5)</f>
        <v>25</v>
      </c>
      <c r="J5">
        <f>COUNTIFS('BASE CAMPAÑAS'!$H9:$H$2287,"A NOMBRE DE ASEGURADORA",'BASE CAMPAÑAS'!$B9:$B$2287,A5)</f>
        <v>4</v>
      </c>
      <c r="K5">
        <f>COUNTIFS('BASE CAMPAÑAS'!$H$9:$H$2287,"A NOMBRE DE LA FINANCIERA",'BASE CAMPAÑAS'!$B$9:$B$2287,A5)</f>
        <v>0</v>
      </c>
      <c r="L5">
        <f>COUNTIFS('BASE CAMPAÑAS'!$H$9:$H$2287,"NO EXISTE",'BASE CAMPAÑAS'!$B$9:$B$2287,A5)</f>
        <v>121</v>
      </c>
      <c r="M5">
        <f>COUNTIFS('BASE CAMPAÑAS'!$Q$9:$Q$2287,"CITADO",'BASE CAMPAÑAS'!$B$9:$B$2287,A5)</f>
        <v>0</v>
      </c>
      <c r="N5">
        <f>COUNTIFS('BASE CAMPAÑAS'!$Q$9:$Q$2287,"CONTACTADO",'BASE CAMPAÑAS'!$B$9:$B$2287,A5)</f>
        <v>56</v>
      </c>
      <c r="O5">
        <f>COUNTIFS('BASE CAMPAÑAS'!$Q$9:$Q$2287,"INACTIVO",'BASE CAMPAÑAS'!$B$9:$B$2287,A5)</f>
        <v>25</v>
      </c>
      <c r="P5">
        <f>COUNTIFS('BASE CAMPAÑAS'!$Q$9:$Q$2287,"NO CONTACTADO",'BASE CAMPAÑAS'!$B$9:$B$2287,A5)</f>
        <v>51</v>
      </c>
      <c r="Q5">
        <f>COUNTIFS('BASE CAMPAÑAS'!$Q$9:$Q$2287,"REALIZADO",'BASE CAMPAÑAS'!$B$9:$B$2287,A5)</f>
        <v>1</v>
      </c>
    </row>
    <row r="6" spans="1:17">
      <c r="A6" t="s">
        <v>960</v>
      </c>
      <c r="B6">
        <v>386</v>
      </c>
      <c r="C6">
        <f>COUNTIFS('BASE CAMPAÑAS'!$G$9:$G$2287,"SI",'BASE CAMPAÑAS'!$B$9:$B$2287,A6)</f>
        <v>0</v>
      </c>
      <c r="D6">
        <f>COUNTIFS('BASE CAMPAÑAS'!$G$9:$G$2287,"NO",'BASE CAMPAÑAS'!$B$9:$B$2287,A6)</f>
        <v>200</v>
      </c>
      <c r="E6">
        <f>COUNTIFS('BASE CAMPAÑAS'!$G$9:$G$2287,"NO APLICABLE POR VIN",'BASE CAMPAÑAS'!$B$9:$B$2287,A6)</f>
        <v>0</v>
      </c>
      <c r="F6">
        <f>COUNTIFS('BASE CAMPAÑAS'!$H$9:$H$2287,"SI",'BASE CAMPAÑAS'!$B$9:$B$2287,A6)</f>
        <v>26</v>
      </c>
      <c r="G6">
        <f>COUNTIFS('BASE CAMPAÑAS'!$H$9:$H$2287,"NO",'BASE CAMPAÑAS'!$B$9:$B$2287,A6)</f>
        <v>2</v>
      </c>
      <c r="H6">
        <f>COUNTIFS('BASE CAMPAÑAS'!$H$9:$H$2287,"SOLO CORREO",'BASE CAMPAÑAS'!$B$9:$B$2287,A6)</f>
        <v>4</v>
      </c>
      <c r="I6">
        <f>COUNTIFS('BASE CAMPAÑAS'!$H$9:$H$2287,"A NOMBRE DE ALECSA/INMOTION",'BASE CAMPAÑAS'!$B$9:$B$2287,A6)</f>
        <v>4</v>
      </c>
      <c r="J6">
        <f>COUNTIFS('BASE CAMPAÑAS'!$H10:$H$2287,"A NOMBRE DE ASEGURADORA",'BASE CAMPAÑAS'!$B10:$B$2287,A6)</f>
        <v>0</v>
      </c>
      <c r="K6">
        <f>COUNTIFS('BASE CAMPAÑAS'!$H$9:$H$2287,"A NOMBRE DE LA FINANCIERA",'BASE CAMPAÑAS'!$B$9:$B$2287,A6)</f>
        <v>0</v>
      </c>
      <c r="L6">
        <f>COUNTIFS('BASE CAMPAÑAS'!$H$9:$H$2287,"NO EXISTE",'BASE CAMPAÑAS'!$B$9:$B$2287,A6)</f>
        <v>164</v>
      </c>
      <c r="M6">
        <f>COUNTIFS('BASE CAMPAÑAS'!$Q$9:$Q$2287,"CITADO",'BASE CAMPAÑAS'!$B$9:$B$2287,A6)</f>
        <v>0</v>
      </c>
      <c r="N6">
        <f>COUNTIFS('BASE CAMPAÑAS'!$Q$9:$Q$2287,"CONTACTADO",'BASE CAMPAÑAS'!$B$9:$B$2287,A6)</f>
        <v>11</v>
      </c>
      <c r="O6">
        <f>COUNTIFS('BASE CAMPAÑAS'!$Q$9:$Q$2287,"INACTIVO",'BASE CAMPAÑAS'!$B$9:$B$2287,A6)</f>
        <v>10</v>
      </c>
      <c r="P6">
        <f>COUNTIFS('BASE CAMPAÑAS'!$Q$9:$Q$2287,"NO CONTACTADO",'BASE CAMPAÑAS'!$B$9:$B$2287,A6)</f>
        <v>10</v>
      </c>
      <c r="Q6">
        <f>COUNTIFS('BASE CAMPAÑAS'!$Q$9:$Q$2287,"REALIZADO",'BASE CAMPAÑAS'!$B$9:$B$2287,A6)</f>
        <v>1</v>
      </c>
    </row>
    <row r="7" spans="1:17">
      <c r="A7" t="s">
        <v>95</v>
      </c>
      <c r="B7">
        <v>362</v>
      </c>
      <c r="C7">
        <f>COUNTIFS('BASE CAMPAÑAS'!$G$9:$G$2287,"SI",'BASE CAMPAÑAS'!$B$9:$B$2287,A7)</f>
        <v>4</v>
      </c>
      <c r="D7">
        <f>COUNTIFS('BASE CAMPAÑAS'!$G$9:$G$2287,"NO",'BASE CAMPAÑAS'!$B$9:$B$2287,A7)</f>
        <v>314</v>
      </c>
      <c r="E7">
        <f>COUNTIFS('BASE CAMPAÑAS'!$G$9:$G$2287,"NO APLICABLE POR VIN",'BASE CAMPAÑAS'!$B$9:$B$2287,A7)</f>
        <v>0</v>
      </c>
      <c r="F7">
        <f>COUNTIFS('BASE CAMPAÑAS'!$H$9:$H$2287,"SI",'BASE CAMPAÑAS'!$B$9:$B$2287,A7)</f>
        <v>197</v>
      </c>
      <c r="G7">
        <f>COUNTIFS('BASE CAMPAÑAS'!$H$9:$H$2287,"NO",'BASE CAMPAÑAS'!$B$9:$B$2287,A7)</f>
        <v>15</v>
      </c>
      <c r="H7">
        <f>COUNTIFS('BASE CAMPAÑAS'!$H$9:$H$2287,"SOLO CORREO",'BASE CAMPAÑAS'!$B$9:$B$2287,A7)</f>
        <v>46</v>
      </c>
      <c r="I7">
        <f>COUNTIFS('BASE CAMPAÑAS'!$H$9:$H$2287,"A NOMBRE DE ALECSA/INMOTION",'BASE CAMPAÑAS'!$B$9:$B$2287,A7)</f>
        <v>8</v>
      </c>
      <c r="J7">
        <f>COUNTIFS('BASE CAMPAÑAS'!$H11:$H$2287,"A NOMBRE DE ASEGURADORA",'BASE CAMPAÑAS'!$B11:$B$2287,A7)</f>
        <v>6</v>
      </c>
      <c r="K7">
        <f>COUNTIFS('BASE CAMPAÑAS'!$H$9:$H$2287,"A NOMBRE DE LA FINANCIERA",'BASE CAMPAÑAS'!$B$9:$B$2287,A7)</f>
        <v>3</v>
      </c>
      <c r="L7">
        <f>COUNTIFS('BASE CAMPAÑAS'!$H$9:$H$2287,"NO EXISTE",'BASE CAMPAÑAS'!$B$9:$B$2287,A7)</f>
        <v>39</v>
      </c>
      <c r="M7">
        <f>COUNTIFS('BASE CAMPAÑAS'!$Q$9:$Q$2287,"CITADO",'BASE CAMPAÑAS'!$B$9:$B$2287,A7)</f>
        <v>1</v>
      </c>
      <c r="N7">
        <f>COUNTIFS('BASE CAMPAÑAS'!$Q$9:$Q$2287,"CONTACTADO",'BASE CAMPAÑAS'!$B$9:$B$2287,A7)</f>
        <v>101</v>
      </c>
      <c r="O7">
        <f>COUNTIFS('BASE CAMPAÑAS'!$Q$9:$Q$2287,"INACTIVO",'BASE CAMPAÑAS'!$B$9:$B$2287,A7)</f>
        <v>43</v>
      </c>
      <c r="P7">
        <f>COUNTIFS('BASE CAMPAÑAS'!$Q$9:$Q$2287,"NO CONTACTADO",'BASE CAMPAÑAS'!$B$9:$B$2287,A7)</f>
        <v>68</v>
      </c>
      <c r="Q7">
        <f>COUNTIFS('BASE CAMPAÑAS'!$Q$9:$Q$2287,"REALIZADO",'BASE CAMPAÑAS'!$B$9:$B$2287,A7)</f>
        <v>6</v>
      </c>
    </row>
    <row r="8" spans="1:17">
      <c r="A8" t="s">
        <v>1885</v>
      </c>
      <c r="B8">
        <v>245</v>
      </c>
      <c r="C8">
        <f>COUNTIFS('BASE CAMPAÑAS'!$G$9:$G$2287,"SI",'BASE CAMPAÑAS'!$B$9:$B$2287,A8)</f>
        <v>0</v>
      </c>
      <c r="D8">
        <f>COUNTIFS('BASE CAMPAÑAS'!$G$9:$G$2287,"NO",'BASE CAMPAÑAS'!$B$9:$B$2287,A8)</f>
        <v>0</v>
      </c>
      <c r="E8">
        <f>COUNTIFS('BASE CAMPAÑAS'!$G$9:$G$2287,"NO APLICABLE POR VIN",'BASE CAMPAÑAS'!$B$9:$B$2287,A8)</f>
        <v>0</v>
      </c>
      <c r="F8">
        <f>COUNTIFS('BASE CAMPAÑAS'!$H$9:$H$2287,"SI",'BASE CAMPAÑAS'!$B$9:$B$2287,A8)</f>
        <v>0</v>
      </c>
      <c r="G8">
        <f>COUNTIFS('BASE CAMPAÑAS'!$H$9:$H$2287,"NO",'BASE CAMPAÑAS'!$B$9:$B$2287,A8)</f>
        <v>0</v>
      </c>
      <c r="H8">
        <f>COUNTIFS('BASE CAMPAÑAS'!$H$9:$H$2287,"SOLO CORREO",'BASE CAMPAÑAS'!$B$9:$B$2287,A8)</f>
        <v>0</v>
      </c>
      <c r="I8">
        <f>COUNTIFS('BASE CAMPAÑAS'!$H$9:$H$2287,"A NOMBRE DE ALECSA/INMOTION",'BASE CAMPAÑAS'!$B$9:$B$2287,A8)</f>
        <v>0</v>
      </c>
      <c r="J8">
        <f>COUNTIFS('BASE CAMPAÑAS'!$H12:$H$2287,"A NOMBRE DE ASEGURADORA",'BASE CAMPAÑAS'!$B12:$B$2287,A8)</f>
        <v>0</v>
      </c>
      <c r="K8">
        <f>COUNTIFS('BASE CAMPAÑAS'!$H$9:$H$2287,"A NOMBRE DE LA FINANCIERA",'BASE CAMPAÑAS'!$B$9:$B$2287,A8)</f>
        <v>0</v>
      </c>
      <c r="L8">
        <f>COUNTIFS('BASE CAMPAÑAS'!$H$9:$H$2287,"NO EXISTE",'BASE CAMPAÑAS'!$B$9:$B$2287,A8)</f>
        <v>0</v>
      </c>
      <c r="M8">
        <f>COUNTIFS('BASE CAMPAÑAS'!$Q$9:$Q$2287,"CITADO",'BASE CAMPAÑAS'!$B$9:$B$2287,A8)</f>
        <v>0</v>
      </c>
      <c r="N8">
        <f>COUNTIFS('BASE CAMPAÑAS'!$Q$9:$Q$2287,"CONTACTADO",'BASE CAMPAÑAS'!$B$9:$B$2287,A8)</f>
        <v>0</v>
      </c>
      <c r="O8">
        <f>COUNTIFS('BASE CAMPAÑAS'!$Q$9:$Q$2287,"INACTIVO",'BASE CAMPAÑAS'!$B$9:$B$2287,A8)</f>
        <v>0</v>
      </c>
      <c r="P8">
        <f>COUNTIFS('BASE CAMPAÑAS'!$Q$9:$Q$2287,"NO CONTACTADO",'BASE CAMPAÑAS'!$B$9:$B$2287,A8)</f>
        <v>0</v>
      </c>
      <c r="Q8">
        <f>COUNTIFS('BASE CAMPAÑAS'!$Q$9:$Q$2287,"REALIZADO",'BASE CAMPAÑAS'!$B$9:$B$2287,A8)</f>
        <v>0</v>
      </c>
    </row>
    <row r="9" spans="1:17">
      <c r="A9" t="s">
        <v>492</v>
      </c>
      <c r="B9">
        <v>234</v>
      </c>
      <c r="C9">
        <f>COUNTIFS('BASE CAMPAÑAS'!$G$9:$G$2287,"SI",'BASE CAMPAÑAS'!$B$9:$B$2287,A9)</f>
        <v>3</v>
      </c>
      <c r="D9">
        <f>COUNTIFS('BASE CAMPAÑAS'!$G$9:$G$2287,"NO",'BASE CAMPAÑAS'!$B$9:$B$2287,A9)</f>
        <v>179</v>
      </c>
      <c r="E9">
        <f>COUNTIFS('BASE CAMPAÑAS'!$G$9:$G$2287,"NO APLICABLE POR VIN",'BASE CAMPAÑAS'!$B$9:$B$2287,A9)</f>
        <v>0</v>
      </c>
      <c r="F9">
        <f>COUNTIFS('BASE CAMPAÑAS'!$H$9:$H$2287,"SI",'BASE CAMPAÑAS'!$B$9:$B$2287,A9)</f>
        <v>118</v>
      </c>
      <c r="G9">
        <f>COUNTIFS('BASE CAMPAÑAS'!$H$9:$H$2287,"NO",'BASE CAMPAÑAS'!$B$9:$B$2287,A9)</f>
        <v>7</v>
      </c>
      <c r="H9">
        <f>COUNTIFS('BASE CAMPAÑAS'!$H$9:$H$2287,"SOLO CORREO",'BASE CAMPAÑAS'!$B$9:$B$2287,A9)</f>
        <v>22</v>
      </c>
      <c r="I9">
        <f>COUNTIFS('BASE CAMPAÑAS'!$H$9:$H$2287,"A NOMBRE DE ALECSA/INMOTION",'BASE CAMPAÑAS'!$B$9:$B$2287,A9)</f>
        <v>17</v>
      </c>
      <c r="J9">
        <f>COUNTIFS('BASE CAMPAÑAS'!$H13:$H$2287,"A NOMBRE DE ASEGURADORA",'BASE CAMPAÑAS'!$B13:$B$2287,A9)</f>
        <v>3</v>
      </c>
      <c r="K9">
        <f>COUNTIFS('BASE CAMPAÑAS'!$H$9:$H$2287,"A NOMBRE DE LA FINANCIERA",'BASE CAMPAÑAS'!$B$9:$B$2287,A9)</f>
        <v>1</v>
      </c>
      <c r="L9">
        <f>COUNTIFS('BASE CAMPAÑAS'!$H$9:$H$2287,"NO EXISTE",'BASE CAMPAÑAS'!$B$9:$B$2287,A9)</f>
        <v>11</v>
      </c>
      <c r="M9">
        <f>COUNTIFS('BASE CAMPAÑAS'!$Q$9:$Q$2287,"CITADO",'BASE CAMPAÑAS'!$B$9:$B$2287,A9)</f>
        <v>2</v>
      </c>
      <c r="N9">
        <f>COUNTIFS('BASE CAMPAÑAS'!$Q$9:$Q$2287,"CONTACTADO",'BASE CAMPAÑAS'!$B$9:$B$2287,A9)</f>
        <v>59</v>
      </c>
      <c r="O9">
        <f>COUNTIFS('BASE CAMPAÑAS'!$Q$9:$Q$2287,"INACTIVO",'BASE CAMPAÑAS'!$B$9:$B$2287,A9)</f>
        <v>23</v>
      </c>
      <c r="P9">
        <f>COUNTIFS('BASE CAMPAÑAS'!$Q$9:$Q$2287,"NO CONTACTADO",'BASE CAMPAÑAS'!$B$9:$B$2287,A9)</f>
        <v>39</v>
      </c>
      <c r="Q9">
        <f>COUNTIFS('BASE CAMPAÑAS'!$Q$9:$Q$2287,"REALIZADO",'BASE CAMPAÑAS'!$B$9:$B$2287,A9)</f>
        <v>1</v>
      </c>
    </row>
    <row r="10" spans="1:17">
      <c r="A10" t="s">
        <v>712</v>
      </c>
      <c r="B10">
        <v>232</v>
      </c>
      <c r="C10">
        <f>COUNTIFS('BASE CAMPAÑAS'!$G$9:$G$2287,"SI",'BASE CAMPAÑAS'!$B$9:$B$2287,A10)</f>
        <v>2</v>
      </c>
      <c r="D10">
        <f>COUNTIFS('BASE CAMPAÑAS'!$G$9:$G$2287,"NO",'BASE CAMPAÑAS'!$B$9:$B$2287,A10)</f>
        <v>219</v>
      </c>
      <c r="E10">
        <f>COUNTIFS('BASE CAMPAÑAS'!$G$9:$G$2287,"NO APLICABLE POR VIN",'BASE CAMPAÑAS'!$B$9:$B$2287,A10)</f>
        <v>9</v>
      </c>
      <c r="F10">
        <f>COUNTIFS('BASE CAMPAÑAS'!$H$9:$H$2287,"SI",'BASE CAMPAÑAS'!$B$9:$B$2287,A10)</f>
        <v>14</v>
      </c>
      <c r="G10">
        <f>COUNTIFS('BASE CAMPAÑAS'!$H$9:$H$2287,"NO",'BASE CAMPAÑAS'!$B$9:$B$2287,A10)</f>
        <v>2</v>
      </c>
      <c r="H10">
        <f>COUNTIFS('BASE CAMPAÑAS'!$H$9:$H$2287,"SOLO CORREO",'BASE CAMPAÑAS'!$B$9:$B$2287,A10)</f>
        <v>4</v>
      </c>
      <c r="I10">
        <f>COUNTIFS('BASE CAMPAÑAS'!$H$9:$H$2287,"A NOMBRE DE ALECSA/INMOTION",'BASE CAMPAÑAS'!$B$9:$B$2287,A10)</f>
        <v>3</v>
      </c>
      <c r="J10">
        <f>COUNTIFS('BASE CAMPAÑAS'!$H14:$H$2287,"A NOMBRE DE ASEGURADORA",'BASE CAMPAÑAS'!$B14:$B$2287,A10)</f>
        <v>0</v>
      </c>
      <c r="K10">
        <f>COUNTIFS('BASE CAMPAÑAS'!$H$9:$H$2287,"A NOMBRE DE LA FINANCIERA",'BASE CAMPAÑAS'!$B$9:$B$2287,A10)</f>
        <v>0</v>
      </c>
      <c r="L10">
        <f>COUNTIFS('BASE CAMPAÑAS'!$H$9:$H$2287,"NO EXISTE",'BASE CAMPAÑAS'!$B$9:$B$2287,A10)</f>
        <v>196</v>
      </c>
      <c r="M10">
        <f>COUNTIFS('BASE CAMPAÑAS'!$Q$9:$Q$2287,"CITADO",'BASE CAMPAÑAS'!$B$9:$B$2287,A10)</f>
        <v>0</v>
      </c>
      <c r="N10">
        <f>COUNTIFS('BASE CAMPAÑAS'!$Q$9:$Q$2287,"CONTACTADO",'BASE CAMPAÑAS'!$B$9:$B$2287,A10)</f>
        <v>6</v>
      </c>
      <c r="O10">
        <f>COUNTIFS('BASE CAMPAÑAS'!$Q$9:$Q$2287,"INACTIVO",'BASE CAMPAÑAS'!$B$9:$B$2287,A10)</f>
        <v>5</v>
      </c>
      <c r="P10">
        <f>COUNTIFS('BASE CAMPAÑAS'!$Q$9:$Q$2287,"NO CONTACTADO",'BASE CAMPAÑAS'!$B$9:$B$2287,A10)</f>
        <v>11</v>
      </c>
      <c r="Q10">
        <f>COUNTIFS('BASE CAMPAÑAS'!$Q$9:$Q$2287,"REALIZADO",'BASE CAMPAÑAS'!$B$9:$B$2287,A10)</f>
        <v>0</v>
      </c>
    </row>
    <row r="11" spans="1:17">
      <c r="A11" t="s">
        <v>1217</v>
      </c>
      <c r="B11">
        <v>215</v>
      </c>
      <c r="C11">
        <f>COUNTIFS('BASE CAMPAÑAS'!$G$9:$G$2287,"SI",'BASE CAMPAÑAS'!$B$9:$B$2287,A11)</f>
        <v>1</v>
      </c>
      <c r="D11">
        <f>COUNTIFS('BASE CAMPAÑAS'!$G$9:$G$2287,"NO",'BASE CAMPAÑAS'!$B$9:$B$2287,A11)</f>
        <v>115</v>
      </c>
      <c r="E11">
        <f>COUNTIFS('BASE CAMPAÑAS'!$G$9:$G$2287,"NO APLICABLE POR VIN",'BASE CAMPAÑAS'!$B$9:$B$2287,A11)</f>
        <v>0</v>
      </c>
      <c r="F11">
        <f>COUNTIFS('BASE CAMPAÑAS'!$H$9:$H$2287,"SI",'BASE CAMPAÑAS'!$B$9:$B$2287,A11)</f>
        <v>34</v>
      </c>
      <c r="G11">
        <f>COUNTIFS('BASE CAMPAÑAS'!$H$9:$H$2287,"NO",'BASE CAMPAÑAS'!$B$9:$B$2287,A11)</f>
        <v>2</v>
      </c>
      <c r="H11">
        <f>COUNTIFS('BASE CAMPAÑAS'!$H$9:$H$2287,"SOLO CORREO",'BASE CAMPAÑAS'!$B$9:$B$2287,A11)</f>
        <v>5</v>
      </c>
      <c r="I11">
        <f>COUNTIFS('BASE CAMPAÑAS'!$H$9:$H$2287,"A NOMBRE DE ALECSA/INMOTION",'BASE CAMPAÑAS'!$B$9:$B$2287,A11)</f>
        <v>3</v>
      </c>
      <c r="J11">
        <f>COUNTIFS('BASE CAMPAÑAS'!$H15:$H$2287,"A NOMBRE DE ASEGURADORA",'BASE CAMPAÑAS'!$B15:$B$2287,A11)</f>
        <v>0</v>
      </c>
      <c r="K11">
        <f>COUNTIFS('BASE CAMPAÑAS'!$H$9:$H$2287,"A NOMBRE DE LA FINANCIERA",'BASE CAMPAÑAS'!$B$9:$B$2287,A11)</f>
        <v>0</v>
      </c>
      <c r="L11">
        <f>COUNTIFS('BASE CAMPAÑAS'!$H$9:$H$2287,"NO EXISTE",'BASE CAMPAÑAS'!$B$9:$B$2287,A11)</f>
        <v>71</v>
      </c>
      <c r="M11">
        <f>COUNTIFS('BASE CAMPAÑAS'!$Q$9:$Q$2287,"CITADO",'BASE CAMPAÑAS'!$B$9:$B$2287,A11)</f>
        <v>0</v>
      </c>
      <c r="N11">
        <f>COUNTIFS('BASE CAMPAÑAS'!$Q$9:$Q$2287,"CONTACTADO",'BASE CAMPAÑAS'!$B$9:$B$2287,A11)</f>
        <v>8</v>
      </c>
      <c r="O11">
        <f>COUNTIFS('BASE CAMPAÑAS'!$Q$9:$Q$2287,"INACTIVO",'BASE CAMPAÑAS'!$B$9:$B$2287,A11)</f>
        <v>15</v>
      </c>
      <c r="P11">
        <f>COUNTIFS('BASE CAMPAÑAS'!$Q$9:$Q$2287,"NO CONTACTADO",'BASE CAMPAÑAS'!$B$9:$B$2287,A11)</f>
        <v>16</v>
      </c>
      <c r="Q11">
        <f>COUNTIFS('BASE CAMPAÑAS'!$Q$9:$Q$2287,"REALIZADO",'BASE CAMPAÑAS'!$B$9:$B$2287,A11)</f>
        <v>0</v>
      </c>
    </row>
    <row r="12" spans="1:17">
      <c r="A12" t="s">
        <v>1886</v>
      </c>
      <c r="B12">
        <v>196</v>
      </c>
      <c r="C12">
        <f>COUNTIFS('BASE CAMPAÑAS'!$G$9:$G$2287,"SI",'BASE CAMPAÑAS'!$B$9:$B$2287,A12)</f>
        <v>0</v>
      </c>
      <c r="D12">
        <f>COUNTIFS('BASE CAMPAÑAS'!$G$9:$G$2287,"NO",'BASE CAMPAÑAS'!$B$9:$B$2287,A12)</f>
        <v>0</v>
      </c>
      <c r="E12">
        <f>COUNTIFS('BASE CAMPAÑAS'!$G$9:$G$2287,"NO APLICABLE POR VIN",'BASE CAMPAÑAS'!$B$9:$B$2287,A12)</f>
        <v>0</v>
      </c>
      <c r="F12">
        <f>COUNTIFS('BASE CAMPAÑAS'!$H$9:$H$2287,"SI",'BASE CAMPAÑAS'!$B$9:$B$2287,A12)</f>
        <v>0</v>
      </c>
      <c r="G12">
        <f>COUNTIFS('BASE CAMPAÑAS'!$H$9:$H$2287,"NO",'BASE CAMPAÑAS'!$B$9:$B$2287,A12)</f>
        <v>0</v>
      </c>
      <c r="H12">
        <f>COUNTIFS('BASE CAMPAÑAS'!$H$9:$H$2287,"SOLO CORREO",'BASE CAMPAÑAS'!$B$9:$B$2287,A12)</f>
        <v>0</v>
      </c>
      <c r="I12">
        <f>COUNTIFS('BASE CAMPAÑAS'!$H$9:$H$2287,"A NOMBRE DE ALECSA/INMOTION",'BASE CAMPAÑAS'!$B$9:$B$2287,A12)</f>
        <v>0</v>
      </c>
      <c r="J12">
        <f>COUNTIFS('BASE CAMPAÑAS'!$H16:$H$2287,"A NOMBRE DE ASEGURADORA",'BASE CAMPAÑAS'!$B16:$B$2287,A12)</f>
        <v>0</v>
      </c>
      <c r="K12">
        <f>COUNTIFS('BASE CAMPAÑAS'!$H$9:$H$2287,"A NOMBRE DE LA FINANCIERA",'BASE CAMPAÑAS'!$B$9:$B$2287,A12)</f>
        <v>0</v>
      </c>
      <c r="L12">
        <f>COUNTIFS('BASE CAMPAÑAS'!$H$9:$H$2287,"NO EXISTE",'BASE CAMPAÑAS'!$B$9:$B$2287,A12)</f>
        <v>0</v>
      </c>
      <c r="M12">
        <f>COUNTIFS('BASE CAMPAÑAS'!$Q$9:$Q$2287,"CITADO",'BASE CAMPAÑAS'!$B$9:$B$2287,A12)</f>
        <v>0</v>
      </c>
      <c r="N12">
        <f>COUNTIFS('BASE CAMPAÑAS'!$Q$9:$Q$2287,"CONTACTADO",'BASE CAMPAÑAS'!$B$9:$B$2287,A12)</f>
        <v>0</v>
      </c>
      <c r="O12">
        <f>COUNTIFS('BASE CAMPAÑAS'!$Q$9:$Q$2287,"INACTIVO",'BASE CAMPAÑAS'!$B$9:$B$2287,A12)</f>
        <v>0</v>
      </c>
      <c r="P12">
        <f>COUNTIFS('BASE CAMPAÑAS'!$Q$9:$Q$2287,"NO CONTACTADO",'BASE CAMPAÑAS'!$B$9:$B$2287,A12)</f>
        <v>0</v>
      </c>
      <c r="Q12">
        <f>COUNTIFS('BASE CAMPAÑAS'!$Q$9:$Q$2287,"REALIZADO",'BASE CAMPAÑAS'!$B$9:$B$2287,A12)</f>
        <v>0</v>
      </c>
    </row>
    <row r="13" spans="1:17">
      <c r="A13" t="s">
        <v>154</v>
      </c>
      <c r="B13">
        <v>135</v>
      </c>
      <c r="C13">
        <f>COUNTIFS('BASE CAMPAÑAS'!$G$9:$G$2287,"SI",'BASE CAMPAÑAS'!$B$9:$B$2287,A13)</f>
        <v>0</v>
      </c>
      <c r="D13">
        <f>COUNTIFS('BASE CAMPAÑAS'!$G$9:$G$2287,"NO",'BASE CAMPAÑAS'!$B$9:$B$2287,A13)</f>
        <v>135</v>
      </c>
      <c r="E13">
        <f>COUNTIFS('BASE CAMPAÑAS'!$G$9:$G$2287,"NO APLICABLE POR VIN",'BASE CAMPAÑAS'!$B$9:$B$2287,A13)</f>
        <v>0</v>
      </c>
      <c r="F13">
        <f>COUNTIFS('BASE CAMPAÑAS'!$H$9:$H$2287,"SI",'BASE CAMPAÑAS'!$B$9:$B$2287,A13)</f>
        <v>9</v>
      </c>
      <c r="G13">
        <f>COUNTIFS('BASE CAMPAÑAS'!$H$9:$H$2287,"NO",'BASE CAMPAÑAS'!$B$9:$B$2287,A13)</f>
        <v>3</v>
      </c>
      <c r="H13">
        <f>COUNTIFS('BASE CAMPAÑAS'!$H$9:$H$2287,"SOLO CORREO",'BASE CAMPAÑAS'!$B$9:$B$2287,A13)</f>
        <v>0</v>
      </c>
      <c r="I13">
        <f>COUNTIFS('BASE CAMPAÑAS'!$H$9:$H$2287,"A NOMBRE DE ALECSA/INMOTION",'BASE CAMPAÑAS'!$B$9:$B$2287,A13)</f>
        <v>2</v>
      </c>
      <c r="J13">
        <f>COUNTIFS('BASE CAMPAÑAS'!$H17:$H$2287,"A NOMBRE DE ASEGURADORA",'BASE CAMPAÑAS'!$B17:$B$2287,A13)</f>
        <v>0</v>
      </c>
      <c r="K13">
        <f>COUNTIFS('BASE CAMPAÑAS'!$H$9:$H$2287,"A NOMBRE DE LA FINANCIERA",'BASE CAMPAÑAS'!$B$9:$B$2287,A13)</f>
        <v>0</v>
      </c>
      <c r="L13">
        <f>COUNTIFS('BASE CAMPAÑAS'!$H$9:$H$2287,"NO EXISTE",'BASE CAMPAÑAS'!$B$9:$B$2287,A13)</f>
        <v>121</v>
      </c>
      <c r="M13">
        <f>COUNTIFS('BASE CAMPAÑAS'!$Q$9:$Q$2287,"CITADO",'BASE CAMPAÑAS'!$B$9:$B$2287,A13)</f>
        <v>0</v>
      </c>
      <c r="N13">
        <f>COUNTIFS('BASE CAMPAÑAS'!$Q$9:$Q$2287,"CONTACTADO",'BASE CAMPAÑAS'!$B$9:$B$2287,A13)</f>
        <v>2</v>
      </c>
      <c r="O13">
        <f>COUNTIFS('BASE CAMPAÑAS'!$Q$9:$Q$2287,"INACTIVO",'BASE CAMPAÑAS'!$B$9:$B$2287,A13)</f>
        <v>2</v>
      </c>
      <c r="P13">
        <f>COUNTIFS('BASE CAMPAÑAS'!$Q$9:$Q$2287,"NO CONTACTADO",'BASE CAMPAÑAS'!$B$9:$B$2287,A13)</f>
        <v>5</v>
      </c>
      <c r="Q13">
        <f>COUNTIFS('BASE CAMPAÑAS'!$Q$9:$Q$2287,"REALIZADO",'BASE CAMPAÑAS'!$B$9:$B$2287,A13)</f>
        <v>0</v>
      </c>
    </row>
    <row r="14" spans="1:17">
      <c r="A14" t="s">
        <v>1057</v>
      </c>
      <c r="B14">
        <v>124</v>
      </c>
      <c r="C14">
        <f>COUNTIFS('BASE CAMPAÑAS'!$G$9:$G$2287,"SI",'BASE CAMPAÑAS'!$B$9:$B$2287,A14)</f>
        <v>9</v>
      </c>
      <c r="D14">
        <f>COUNTIFS('BASE CAMPAÑAS'!$G$9:$G$2287,"NO",'BASE CAMPAÑAS'!$B$9:$B$2287,A14)</f>
        <v>83</v>
      </c>
      <c r="E14">
        <f>COUNTIFS('BASE CAMPAÑAS'!$G$9:$G$2287,"NO APLICABLE POR VIN",'BASE CAMPAÑAS'!$B$9:$B$2287,A14)</f>
        <v>0</v>
      </c>
      <c r="F14">
        <f>COUNTIFS('BASE CAMPAÑAS'!$H$9:$H$2287,"SI",'BASE CAMPAÑAS'!$B$9:$B$2287,A14)</f>
        <v>62</v>
      </c>
      <c r="G14">
        <f>COUNTIFS('BASE CAMPAÑAS'!$H$9:$H$2287,"NO",'BASE CAMPAÑAS'!$B$9:$B$2287,A14)</f>
        <v>5</v>
      </c>
      <c r="H14">
        <f>COUNTIFS('BASE CAMPAÑAS'!$H$9:$H$2287,"SOLO CORREO",'BASE CAMPAÑAS'!$B$9:$B$2287,A14)</f>
        <v>8</v>
      </c>
      <c r="I14">
        <f>COUNTIFS('BASE CAMPAÑAS'!$H$9:$H$2287,"A NOMBRE DE ALECSA/INMOTION",'BASE CAMPAÑAS'!$B$9:$B$2287,A14)</f>
        <v>2</v>
      </c>
      <c r="J14">
        <f>COUNTIFS('BASE CAMPAÑAS'!$H18:$H$2287,"A NOMBRE DE ASEGURADORA",'BASE CAMPAÑAS'!$B18:$B$2287,A14)</f>
        <v>3</v>
      </c>
      <c r="K14">
        <f>COUNTIFS('BASE CAMPAÑAS'!$H$9:$H$2287,"A NOMBRE DE LA FINANCIERA",'BASE CAMPAÑAS'!$B$9:$B$2287,A14)</f>
        <v>0</v>
      </c>
      <c r="L14">
        <f>COUNTIFS('BASE CAMPAÑAS'!$H$9:$H$2287,"NO EXISTE",'BASE CAMPAÑAS'!$B$9:$B$2287,A14)</f>
        <v>4</v>
      </c>
      <c r="M14">
        <f>COUNTIFS('BASE CAMPAÑAS'!$Q$9:$Q$2287,"CITADO",'BASE CAMPAÑAS'!$B$9:$B$2287,A14)</f>
        <v>0</v>
      </c>
      <c r="N14">
        <f>COUNTIFS('BASE CAMPAÑAS'!$Q$9:$Q$2287,"CONTACTADO",'BASE CAMPAÑAS'!$B$9:$B$2287,A14)</f>
        <v>41</v>
      </c>
      <c r="O14">
        <f>COUNTIFS('BASE CAMPAÑAS'!$Q$9:$Q$2287,"INACTIVO",'BASE CAMPAÑAS'!$B$9:$B$2287,A14)</f>
        <v>10</v>
      </c>
      <c r="P14">
        <f>COUNTIFS('BASE CAMPAÑAS'!$Q$9:$Q$2287,"NO CONTACTADO",'BASE CAMPAÑAS'!$B$9:$B$2287,A14)</f>
        <v>16</v>
      </c>
      <c r="Q14">
        <f>COUNTIFS('BASE CAMPAÑAS'!$Q$9:$Q$2287,"REALIZADO",'BASE CAMPAÑAS'!$B$9:$B$2287,A14)</f>
        <v>3</v>
      </c>
    </row>
    <row r="15" spans="1:17">
      <c r="A15" t="s">
        <v>369</v>
      </c>
      <c r="B15">
        <v>110</v>
      </c>
      <c r="C15">
        <f>COUNTIFS('BASE CAMPAÑAS'!$G$9:$G$2287,"SI",'BASE CAMPAÑAS'!$B$9:$B$2287,A15)</f>
        <v>1</v>
      </c>
      <c r="D15">
        <f>COUNTIFS('BASE CAMPAÑAS'!$G$9:$G$2287,"NO",'BASE CAMPAÑAS'!$B$9:$B$2287,A15)</f>
        <v>109</v>
      </c>
      <c r="E15">
        <f>COUNTIFS('BASE CAMPAÑAS'!$G$9:$G$2287,"NO APLICABLE POR VIN",'BASE CAMPAÑAS'!$B$9:$B$2287,A15)</f>
        <v>0</v>
      </c>
      <c r="F15">
        <f>COUNTIFS('BASE CAMPAÑAS'!$H$9:$H$2287,"SI",'BASE CAMPAÑAS'!$B$9:$B$2287,A15)</f>
        <v>17</v>
      </c>
      <c r="G15">
        <f>COUNTIFS('BASE CAMPAÑAS'!$H$9:$H$2287,"NO",'BASE CAMPAÑAS'!$B$9:$B$2287,A15)</f>
        <v>0</v>
      </c>
      <c r="H15">
        <f>COUNTIFS('BASE CAMPAÑAS'!$H$9:$H$2287,"SOLO CORREO",'BASE CAMPAÑAS'!$B$9:$B$2287,A15)</f>
        <v>1</v>
      </c>
      <c r="I15">
        <f>COUNTIFS('BASE CAMPAÑAS'!$H$9:$H$2287,"A NOMBRE DE ALECSA/INMOTION",'BASE CAMPAÑAS'!$B$9:$B$2287,A15)</f>
        <v>2</v>
      </c>
      <c r="J15">
        <f>COUNTIFS('BASE CAMPAÑAS'!$H19:$H$2287,"A NOMBRE DE ASEGURADORA",'BASE CAMPAÑAS'!$B19:$B$2287,A15)</f>
        <v>0</v>
      </c>
      <c r="K15">
        <f>COUNTIFS('BASE CAMPAÑAS'!$H$9:$H$2287,"A NOMBRE DE LA FINANCIERA",'BASE CAMPAÑAS'!$B$9:$B$2287,A15)</f>
        <v>0</v>
      </c>
      <c r="L15">
        <f>COUNTIFS('BASE CAMPAÑAS'!$H$9:$H$2287,"NO EXISTE",'BASE CAMPAÑAS'!$B$9:$B$2287,A15)</f>
        <v>90</v>
      </c>
      <c r="M15">
        <f>COUNTIFS('BASE CAMPAÑAS'!$Q$9:$Q$2287,"CITADO",'BASE CAMPAÑAS'!$B$9:$B$2287,A15)</f>
        <v>0</v>
      </c>
      <c r="N15">
        <f>COUNTIFS('BASE CAMPAÑAS'!$Q$9:$Q$2287,"CONTACTADO",'BASE CAMPAÑAS'!$B$9:$B$2287,A15)</f>
        <v>2</v>
      </c>
      <c r="O15">
        <f>COUNTIFS('BASE CAMPAÑAS'!$Q$9:$Q$2287,"INACTIVO",'BASE CAMPAÑAS'!$B$9:$B$2287,A15)</f>
        <v>1</v>
      </c>
      <c r="P15">
        <f>COUNTIFS('BASE CAMPAÑAS'!$Q$9:$Q$2287,"NO CONTACTADO",'BASE CAMPAÑAS'!$B$9:$B$2287,A15)</f>
        <v>15</v>
      </c>
      <c r="Q15">
        <f>COUNTIFS('BASE CAMPAÑAS'!$Q$9:$Q$2287,"REALIZADO",'BASE CAMPAÑAS'!$B$9:$B$2287,A15)</f>
        <v>0</v>
      </c>
    </row>
    <row r="16" spans="1:17">
      <c r="A16" t="s">
        <v>1887</v>
      </c>
      <c r="B16">
        <v>105</v>
      </c>
      <c r="C16">
        <f>COUNTIFS('BASE CAMPAÑAS'!$G$9:$G$2287,"SI",'BASE CAMPAÑAS'!$B$9:$B$2287,A16)</f>
        <v>0</v>
      </c>
      <c r="D16">
        <f>COUNTIFS('BASE CAMPAÑAS'!$G$9:$G$2287,"NO",'BASE CAMPAÑAS'!$B$9:$B$2287,A16)</f>
        <v>0</v>
      </c>
      <c r="E16">
        <f>COUNTIFS('BASE CAMPAÑAS'!$G$9:$G$2287,"NO APLICABLE POR VIN",'BASE CAMPAÑAS'!$B$9:$B$2287,A16)</f>
        <v>0</v>
      </c>
      <c r="F16">
        <f>COUNTIFS('BASE CAMPAÑAS'!$H$9:$H$2287,"SI",'BASE CAMPAÑAS'!$B$9:$B$2287,A16)</f>
        <v>0</v>
      </c>
      <c r="G16">
        <f>COUNTIFS('BASE CAMPAÑAS'!$H$9:$H$2287,"NO",'BASE CAMPAÑAS'!$B$9:$B$2287,A16)</f>
        <v>0</v>
      </c>
      <c r="H16">
        <f>COUNTIFS('BASE CAMPAÑAS'!$H$9:$H$2287,"SOLO CORREO",'BASE CAMPAÑAS'!$B$9:$B$2287,A16)</f>
        <v>0</v>
      </c>
      <c r="I16">
        <f>COUNTIFS('BASE CAMPAÑAS'!$H$9:$H$2287,"A NOMBRE DE ALECSA/INMOTION",'BASE CAMPAÑAS'!$B$9:$B$2287,A16)</f>
        <v>0</v>
      </c>
      <c r="J16">
        <f>COUNTIFS('BASE CAMPAÑAS'!$H20:$H$2287,"A NOMBRE DE ASEGURADORA",'BASE CAMPAÑAS'!$B20:$B$2287,A16)</f>
        <v>0</v>
      </c>
      <c r="K16">
        <f>COUNTIFS('BASE CAMPAÑAS'!$H$9:$H$2287,"A NOMBRE DE LA FINANCIERA",'BASE CAMPAÑAS'!$B$9:$B$2287,A16)</f>
        <v>0</v>
      </c>
      <c r="L16">
        <f>COUNTIFS('BASE CAMPAÑAS'!$H$9:$H$2287,"NO EXISTE",'BASE CAMPAÑAS'!$B$9:$B$2287,A16)</f>
        <v>0</v>
      </c>
      <c r="M16">
        <f>COUNTIFS('BASE CAMPAÑAS'!$Q$9:$Q$2287,"CITADO",'BASE CAMPAÑAS'!$B$9:$B$2287,A16)</f>
        <v>0</v>
      </c>
      <c r="N16">
        <f>COUNTIFS('BASE CAMPAÑAS'!$Q$9:$Q$2287,"CONTACTADO",'BASE CAMPAÑAS'!$B$9:$B$2287,A16)</f>
        <v>0</v>
      </c>
      <c r="O16">
        <f>COUNTIFS('BASE CAMPAÑAS'!$Q$9:$Q$2287,"INACTIVO",'BASE CAMPAÑAS'!$B$9:$B$2287,A16)</f>
        <v>0</v>
      </c>
      <c r="P16">
        <f>COUNTIFS('BASE CAMPAÑAS'!$Q$9:$Q$2287,"NO CONTACTADO",'BASE CAMPAÑAS'!$B$9:$B$2287,A16)</f>
        <v>0</v>
      </c>
      <c r="Q16">
        <f>COUNTIFS('BASE CAMPAÑAS'!$Q$9:$Q$2287,"REALIZADO",'BASE CAMPAÑAS'!$B$9:$B$2287,A16)</f>
        <v>0</v>
      </c>
    </row>
    <row r="17" spans="1:17">
      <c r="A17" t="s">
        <v>1888</v>
      </c>
      <c r="B17">
        <v>68</v>
      </c>
      <c r="C17">
        <f>COUNTIFS('BASE CAMPAÑAS'!$G$9:$G$2287,"SI",'BASE CAMPAÑAS'!$B$9:$B$2287,A17)</f>
        <v>0</v>
      </c>
      <c r="D17">
        <f>COUNTIFS('BASE CAMPAÑAS'!$G$9:$G$2287,"NO",'BASE CAMPAÑAS'!$B$9:$B$2287,A17)</f>
        <v>0</v>
      </c>
      <c r="E17">
        <f>COUNTIFS('BASE CAMPAÑAS'!$G$9:$G$2287,"NO APLICABLE POR VIN",'BASE CAMPAÑAS'!$B$9:$B$2287,A17)</f>
        <v>0</v>
      </c>
      <c r="F17">
        <f>COUNTIFS('BASE CAMPAÑAS'!$H$9:$H$2287,"SI",'BASE CAMPAÑAS'!$B$9:$B$2287,A17)</f>
        <v>0</v>
      </c>
      <c r="G17">
        <f>COUNTIFS('BASE CAMPAÑAS'!$H$9:$H$2287,"NO",'BASE CAMPAÑAS'!$B$9:$B$2287,A17)</f>
        <v>0</v>
      </c>
      <c r="H17">
        <f>COUNTIFS('BASE CAMPAÑAS'!$H$9:$H$2287,"SOLO CORREO",'BASE CAMPAÑAS'!$B$9:$B$2287,A17)</f>
        <v>0</v>
      </c>
      <c r="I17">
        <f>COUNTIFS('BASE CAMPAÑAS'!$H$9:$H$2287,"A NOMBRE DE ALECSA/INMOTION",'BASE CAMPAÑAS'!$B$9:$B$2287,A17)</f>
        <v>0</v>
      </c>
      <c r="J17">
        <f>COUNTIFS('BASE CAMPAÑAS'!$H21:$H$2287,"A NOMBRE DE ASEGURADORA",'BASE CAMPAÑAS'!$B21:$B$2287,A17)</f>
        <v>0</v>
      </c>
      <c r="K17">
        <f>COUNTIFS('BASE CAMPAÑAS'!$H$9:$H$2287,"A NOMBRE DE LA FINANCIERA",'BASE CAMPAÑAS'!$B$9:$B$2287,A17)</f>
        <v>0</v>
      </c>
      <c r="L17">
        <f>COUNTIFS('BASE CAMPAÑAS'!$H$9:$H$2287,"NO EXISTE",'BASE CAMPAÑAS'!$B$9:$B$2287,A17)</f>
        <v>0</v>
      </c>
      <c r="M17">
        <f>COUNTIFS('BASE CAMPAÑAS'!$Q$9:$Q$2287,"CITADO",'BASE CAMPAÑAS'!$B$9:$B$2287,A17)</f>
        <v>0</v>
      </c>
      <c r="N17">
        <f>COUNTIFS('BASE CAMPAÑAS'!$Q$9:$Q$2287,"CONTACTADO",'BASE CAMPAÑAS'!$B$9:$B$2287,A17)</f>
        <v>0</v>
      </c>
      <c r="O17">
        <f>COUNTIFS('BASE CAMPAÑAS'!$Q$9:$Q$2287,"INACTIVO",'BASE CAMPAÑAS'!$B$9:$B$2287,A17)</f>
        <v>0</v>
      </c>
      <c r="P17">
        <f>COUNTIFS('BASE CAMPAÑAS'!$Q$9:$Q$2287,"NO CONTACTADO",'BASE CAMPAÑAS'!$B$9:$B$2287,A17)</f>
        <v>0</v>
      </c>
      <c r="Q17">
        <f>COUNTIFS('BASE CAMPAÑAS'!$Q$9:$Q$2287,"REALIZADO",'BASE CAMPAÑAS'!$B$9:$B$2287,A17)</f>
        <v>0</v>
      </c>
    </row>
    <row r="18" spans="1:17">
      <c r="A18" t="s">
        <v>1554</v>
      </c>
      <c r="B18">
        <v>65</v>
      </c>
      <c r="C18">
        <f>COUNTIFS('BASE CAMPAÑAS'!$G$9:$G$2287,"SI",'BASE CAMPAÑAS'!$B$9:$B$2287,A18)</f>
        <v>0</v>
      </c>
      <c r="D18">
        <f>COUNTIFS('BASE CAMPAÑAS'!$G$9:$G$2287,"NO",'BASE CAMPAÑAS'!$B$9:$B$2287,A18)</f>
        <v>48</v>
      </c>
      <c r="E18">
        <f>COUNTIFS('BASE CAMPAÑAS'!$G$9:$G$2287,"NO APLICABLE POR VIN",'BASE CAMPAÑAS'!$B$9:$B$2287,A18)</f>
        <v>0</v>
      </c>
      <c r="F18">
        <f>COUNTIFS('BASE CAMPAÑAS'!$H$9:$H$2287,"SI",'BASE CAMPAÑAS'!$B$9:$B$2287,A18)</f>
        <v>39</v>
      </c>
      <c r="G18">
        <f>COUNTIFS('BASE CAMPAÑAS'!$H$9:$H$2287,"NO",'BASE CAMPAÑAS'!$B$9:$B$2287,A18)</f>
        <v>0</v>
      </c>
      <c r="H18">
        <f>COUNTIFS('BASE CAMPAÑAS'!$H$9:$H$2287,"SOLO CORREO",'BASE CAMPAÑAS'!$B$9:$B$2287,A18)</f>
        <v>1</v>
      </c>
      <c r="I18">
        <f>COUNTIFS('BASE CAMPAÑAS'!$H$9:$H$2287,"A NOMBRE DE ALECSA/INMOTION",'BASE CAMPAÑAS'!$B$9:$B$2287,A18)</f>
        <v>2</v>
      </c>
      <c r="J18">
        <f>COUNTIFS('BASE CAMPAÑAS'!$H22:$H$2287,"A NOMBRE DE ASEGURADORA",'BASE CAMPAÑAS'!$B22:$B$2287,A18)</f>
        <v>0</v>
      </c>
      <c r="K18">
        <f>COUNTIFS('BASE CAMPAÑAS'!$H$9:$H$2287,"A NOMBRE DE LA FINANCIERA",'BASE CAMPAÑAS'!$B$9:$B$2287,A18)</f>
        <v>1</v>
      </c>
      <c r="L18">
        <f>COUNTIFS('BASE CAMPAÑAS'!$H$9:$H$2287,"NO EXISTE",'BASE CAMPAÑAS'!$B$9:$B$2287,A18)</f>
        <v>5</v>
      </c>
      <c r="M18">
        <f>COUNTIFS('BASE CAMPAÑAS'!$Q$9:$Q$2287,"CITADO",'BASE CAMPAÑAS'!$B$9:$B$2287,A18)</f>
        <v>0</v>
      </c>
      <c r="N18">
        <f>COUNTIFS('BASE CAMPAÑAS'!$Q$9:$Q$2287,"CONTACTADO",'BASE CAMPAÑAS'!$B$9:$B$2287,A18)</f>
        <v>27</v>
      </c>
      <c r="O18">
        <f>COUNTIFS('BASE CAMPAÑAS'!$Q$9:$Q$2287,"INACTIVO",'BASE CAMPAÑAS'!$B$9:$B$2287,A18)</f>
        <v>7</v>
      </c>
      <c r="P18">
        <f>COUNTIFS('BASE CAMPAÑAS'!$Q$9:$Q$2287,"NO CONTACTADO",'BASE CAMPAÑAS'!$B$9:$B$2287,A18)</f>
        <v>6</v>
      </c>
      <c r="Q18">
        <f>COUNTIFS('BASE CAMPAÑAS'!$Q$9:$Q$2287,"REALIZADO",'BASE CAMPAÑAS'!$B$9:$B$2287,A18)</f>
        <v>0</v>
      </c>
    </row>
    <row r="19" spans="1:17">
      <c r="A19" t="s">
        <v>1889</v>
      </c>
      <c r="B19">
        <v>64</v>
      </c>
      <c r="C19">
        <f>COUNTIFS('BASE CAMPAÑAS'!$G$9:$G$2287,"SI",'BASE CAMPAÑAS'!$B$9:$B$2287,A19)</f>
        <v>0</v>
      </c>
      <c r="D19">
        <f>COUNTIFS('BASE CAMPAÑAS'!$G$9:$G$2287,"NO",'BASE CAMPAÑAS'!$B$9:$B$2287,A19)</f>
        <v>0</v>
      </c>
      <c r="E19">
        <f>COUNTIFS('BASE CAMPAÑAS'!$G$9:$G$2287,"NO APLICABLE POR VIN",'BASE CAMPAÑAS'!$B$9:$B$2287,A19)</f>
        <v>0</v>
      </c>
      <c r="F19">
        <f>COUNTIFS('BASE CAMPAÑAS'!$H$9:$H$2287,"SI",'BASE CAMPAÑAS'!$B$9:$B$2287,A19)</f>
        <v>0</v>
      </c>
      <c r="G19">
        <f>COUNTIFS('BASE CAMPAÑAS'!$H$9:$H$2287,"NO",'BASE CAMPAÑAS'!$B$9:$B$2287,A19)</f>
        <v>0</v>
      </c>
      <c r="H19">
        <f>COUNTIFS('BASE CAMPAÑAS'!$H$9:$H$2287,"SOLO CORREO",'BASE CAMPAÑAS'!$B$9:$B$2287,A19)</f>
        <v>0</v>
      </c>
      <c r="I19">
        <f>COUNTIFS('BASE CAMPAÑAS'!$H$9:$H$2287,"A NOMBRE DE ALECSA/INMOTION",'BASE CAMPAÑAS'!$B$9:$B$2287,A19)</f>
        <v>0</v>
      </c>
      <c r="J19">
        <f>COUNTIFS('BASE CAMPAÑAS'!$H23:$H$2287,"A NOMBRE DE ASEGURADORA",'BASE CAMPAÑAS'!$B23:$B$2287,A19)</f>
        <v>0</v>
      </c>
      <c r="K19">
        <f>COUNTIFS('BASE CAMPAÑAS'!$H$9:$H$2287,"A NOMBRE DE LA FINANCIERA",'BASE CAMPAÑAS'!$B$9:$B$2287,A19)</f>
        <v>0</v>
      </c>
      <c r="L19">
        <f>COUNTIFS('BASE CAMPAÑAS'!$H$9:$H$2287,"NO EXISTE",'BASE CAMPAÑAS'!$B$9:$B$2287,A19)</f>
        <v>0</v>
      </c>
      <c r="M19">
        <f>COUNTIFS('BASE CAMPAÑAS'!$Q$9:$Q$2287,"CITADO",'BASE CAMPAÑAS'!$B$9:$B$2287,A19)</f>
        <v>0</v>
      </c>
      <c r="N19">
        <f>COUNTIFS('BASE CAMPAÑAS'!$Q$9:$Q$2287,"CONTACTADO",'BASE CAMPAÑAS'!$B$9:$B$2287,A19)</f>
        <v>0</v>
      </c>
      <c r="O19">
        <f>COUNTIFS('BASE CAMPAÑAS'!$Q$9:$Q$2287,"INACTIVO",'BASE CAMPAÑAS'!$B$9:$B$2287,A19)</f>
        <v>0</v>
      </c>
      <c r="P19">
        <f>COUNTIFS('BASE CAMPAÑAS'!$Q$9:$Q$2287,"NO CONTACTADO",'BASE CAMPAÑAS'!$B$9:$B$2287,A19)</f>
        <v>0</v>
      </c>
      <c r="Q19">
        <f>COUNTIFS('BASE CAMPAÑAS'!$Q$9:$Q$2287,"REALIZADO",'BASE CAMPAÑAS'!$B$9:$B$2287,A19)</f>
        <v>0</v>
      </c>
    </row>
    <row r="20" spans="1:17">
      <c r="A20" t="s">
        <v>1890</v>
      </c>
      <c r="B20">
        <v>59</v>
      </c>
      <c r="C20">
        <f>COUNTIFS('BASE CAMPAÑAS'!$G$9:$G$2287,"SI",'BASE CAMPAÑAS'!$B$9:$B$2287,A20)</f>
        <v>0</v>
      </c>
      <c r="D20">
        <f>COUNTIFS('BASE CAMPAÑAS'!$G$9:$G$2287,"NO",'BASE CAMPAÑAS'!$B$9:$B$2287,A20)</f>
        <v>0</v>
      </c>
      <c r="E20">
        <f>COUNTIFS('BASE CAMPAÑAS'!$G$9:$G$2287,"NO APLICABLE POR VIN",'BASE CAMPAÑAS'!$B$9:$B$2287,A20)</f>
        <v>0</v>
      </c>
      <c r="F20">
        <f>COUNTIFS('BASE CAMPAÑAS'!$H$9:$H$2287,"SI",'BASE CAMPAÑAS'!$B$9:$B$2287,A20)</f>
        <v>0</v>
      </c>
      <c r="G20">
        <f>COUNTIFS('BASE CAMPAÑAS'!$H$9:$H$2287,"NO",'BASE CAMPAÑAS'!$B$9:$B$2287,A20)</f>
        <v>0</v>
      </c>
      <c r="H20">
        <f>COUNTIFS('BASE CAMPAÑAS'!$H$9:$H$2287,"SOLO CORREO",'BASE CAMPAÑAS'!$B$9:$B$2287,A20)</f>
        <v>0</v>
      </c>
      <c r="I20">
        <f>COUNTIFS('BASE CAMPAÑAS'!$H$9:$H$2287,"A NOMBRE DE ALECSA/INMOTION",'BASE CAMPAÑAS'!$B$9:$B$2287,A20)</f>
        <v>0</v>
      </c>
      <c r="J20">
        <f>COUNTIFS('BASE CAMPAÑAS'!$H24:$H$2287,"A NOMBRE DE ASEGURADORA",'BASE CAMPAÑAS'!$B24:$B$2287,A20)</f>
        <v>0</v>
      </c>
      <c r="K20">
        <f>COUNTIFS('BASE CAMPAÑAS'!$H$9:$H$2287,"A NOMBRE DE LA FINANCIERA",'BASE CAMPAÑAS'!$B$9:$B$2287,A20)</f>
        <v>0</v>
      </c>
      <c r="L20">
        <f>COUNTIFS('BASE CAMPAÑAS'!$H$9:$H$2287,"NO EXISTE",'BASE CAMPAÑAS'!$B$9:$B$2287,A20)</f>
        <v>0</v>
      </c>
      <c r="M20">
        <f>COUNTIFS('BASE CAMPAÑAS'!$Q$9:$Q$2287,"CITADO",'BASE CAMPAÑAS'!$B$9:$B$2287,A20)</f>
        <v>0</v>
      </c>
      <c r="N20">
        <f>COUNTIFS('BASE CAMPAÑAS'!$Q$9:$Q$2287,"CONTACTADO",'BASE CAMPAÑAS'!$B$9:$B$2287,A20)</f>
        <v>0</v>
      </c>
      <c r="O20">
        <f>COUNTIFS('BASE CAMPAÑAS'!$Q$9:$Q$2287,"INACTIVO",'BASE CAMPAÑAS'!$B$9:$B$2287,A20)</f>
        <v>0</v>
      </c>
      <c r="P20">
        <f>COUNTIFS('BASE CAMPAÑAS'!$Q$9:$Q$2287,"NO CONTACTADO",'BASE CAMPAÑAS'!$B$9:$B$2287,A20)</f>
        <v>0</v>
      </c>
      <c r="Q20">
        <f>COUNTIFS('BASE CAMPAÑAS'!$Q$9:$Q$2287,"REALIZADO",'BASE CAMPAÑAS'!$B$9:$B$2287,A20)</f>
        <v>0</v>
      </c>
    </row>
    <row r="21" spans="1:17">
      <c r="A21" t="s">
        <v>298</v>
      </c>
      <c r="B21">
        <v>58</v>
      </c>
      <c r="C21">
        <f>COUNTIFS('BASE CAMPAÑAS'!$G$9:$G$2287,"SI",'BASE CAMPAÑAS'!$B$9:$B$2287,A21)</f>
        <v>10</v>
      </c>
      <c r="D21">
        <f>COUNTIFS('BASE CAMPAÑAS'!$G$9:$G$2287,"NO",'BASE CAMPAÑAS'!$B$9:$B$2287,A21)</f>
        <v>48</v>
      </c>
      <c r="E21">
        <f>COUNTIFS('BASE CAMPAÑAS'!$G$9:$G$2287,"NO APLICABLE POR VIN",'BASE CAMPAÑAS'!$B$9:$B$2287,A21)</f>
        <v>0</v>
      </c>
      <c r="F21">
        <f>COUNTIFS('BASE CAMPAÑAS'!$H$9:$H$2287,"SI",'BASE CAMPAÑAS'!$B$9:$B$2287,A21)</f>
        <v>43</v>
      </c>
      <c r="G21">
        <f>COUNTIFS('BASE CAMPAÑAS'!$H$9:$H$2287,"NO",'BASE CAMPAÑAS'!$B$9:$B$2287,A21)</f>
        <v>0</v>
      </c>
      <c r="H21">
        <f>COUNTIFS('BASE CAMPAÑAS'!$H$9:$H$2287,"SOLO CORREO",'BASE CAMPAÑAS'!$B$9:$B$2287,A21)</f>
        <v>0</v>
      </c>
      <c r="I21">
        <f>COUNTIFS('BASE CAMPAÑAS'!$H$9:$H$2287,"A NOMBRE DE ALECSA/INMOTION",'BASE CAMPAÑAS'!$B$9:$B$2287,A21)</f>
        <v>6</v>
      </c>
      <c r="J21">
        <f>COUNTIFS('BASE CAMPAÑAS'!$H25:$H$2287,"A NOMBRE DE ASEGURADORA",'BASE CAMPAÑAS'!$B25:$B$2287,A21)</f>
        <v>1</v>
      </c>
      <c r="K21">
        <f>COUNTIFS('BASE CAMPAÑAS'!$H$9:$H$2287,"A NOMBRE DE LA FINANCIERA",'BASE CAMPAÑAS'!$B$9:$B$2287,A21)</f>
        <v>0</v>
      </c>
      <c r="L21">
        <f>COUNTIFS('BASE CAMPAÑAS'!$H$9:$H$2287,"NO EXISTE",'BASE CAMPAÑAS'!$B$9:$B$2287,A21)</f>
        <v>1</v>
      </c>
      <c r="M21">
        <f>COUNTIFS('BASE CAMPAÑAS'!$Q$9:$Q$2287,"CITADO",'BASE CAMPAÑAS'!$B$9:$B$2287,A21)</f>
        <v>1</v>
      </c>
      <c r="N21">
        <f>COUNTIFS('BASE CAMPAÑAS'!$Q$9:$Q$2287,"CONTACTADO",'BASE CAMPAÑAS'!$B$9:$B$2287,A21)</f>
        <v>10</v>
      </c>
      <c r="O21">
        <f>COUNTIFS('BASE CAMPAÑAS'!$Q$9:$Q$2287,"INACTIVO",'BASE CAMPAÑAS'!$B$9:$B$2287,A21)</f>
        <v>4</v>
      </c>
      <c r="P21">
        <f>COUNTIFS('BASE CAMPAÑAS'!$Q$9:$Q$2287,"NO CONTACTADO",'BASE CAMPAÑAS'!$B$9:$B$2287,A21)</f>
        <v>6</v>
      </c>
      <c r="Q21">
        <f>COUNTIFS('BASE CAMPAÑAS'!$Q$9:$Q$2287,"REALIZADO",'BASE CAMPAÑAS'!$B$9:$B$2287,A21)</f>
        <v>29</v>
      </c>
    </row>
    <row r="22" spans="1:17">
      <c r="A22" t="s">
        <v>1891</v>
      </c>
      <c r="B22">
        <v>52</v>
      </c>
      <c r="C22">
        <f>COUNTIFS('BASE CAMPAÑAS'!$G$9:$G$2287,"SI",'BASE CAMPAÑAS'!$B$9:$B$2287,A22)</f>
        <v>0</v>
      </c>
      <c r="D22">
        <f>COUNTIFS('BASE CAMPAÑAS'!$G$9:$G$2287,"NO",'BASE CAMPAÑAS'!$B$9:$B$2287,A22)</f>
        <v>0</v>
      </c>
      <c r="E22">
        <f>COUNTIFS('BASE CAMPAÑAS'!$G$9:$G$2287,"NO APLICABLE POR VIN",'BASE CAMPAÑAS'!$B$9:$B$2287,A22)</f>
        <v>0</v>
      </c>
      <c r="F22">
        <f>COUNTIFS('BASE CAMPAÑAS'!$H$9:$H$2287,"SI",'BASE CAMPAÑAS'!$B$9:$B$2287,A22)</f>
        <v>0</v>
      </c>
      <c r="G22">
        <f>COUNTIFS('BASE CAMPAÑAS'!$H$9:$H$2287,"NO",'BASE CAMPAÑAS'!$B$9:$B$2287,A22)</f>
        <v>0</v>
      </c>
      <c r="H22">
        <f>COUNTIFS('BASE CAMPAÑAS'!$H$9:$H$2287,"SOLO CORREO",'BASE CAMPAÑAS'!$B$9:$B$2287,A22)</f>
        <v>0</v>
      </c>
      <c r="I22">
        <f>COUNTIFS('BASE CAMPAÑAS'!$H$9:$H$2287,"A NOMBRE DE ALECSA/INMOTION",'BASE CAMPAÑAS'!$B$9:$B$2287,A22)</f>
        <v>0</v>
      </c>
      <c r="J22">
        <f>COUNTIFS('BASE CAMPAÑAS'!$H26:$H$2287,"A NOMBRE DE ASEGURADORA",'BASE CAMPAÑAS'!$B26:$B$2287,A22)</f>
        <v>0</v>
      </c>
      <c r="K22">
        <f>COUNTIFS('BASE CAMPAÑAS'!$H$9:$H$2287,"A NOMBRE DE LA FINANCIERA",'BASE CAMPAÑAS'!$B$9:$B$2287,A22)</f>
        <v>0</v>
      </c>
      <c r="L22">
        <f>COUNTIFS('BASE CAMPAÑAS'!$H$9:$H$2287,"NO EXISTE",'BASE CAMPAÑAS'!$B$9:$B$2287,A22)</f>
        <v>0</v>
      </c>
      <c r="M22">
        <f>COUNTIFS('BASE CAMPAÑAS'!$Q$9:$Q$2287,"CITADO",'BASE CAMPAÑAS'!$B$9:$B$2287,A22)</f>
        <v>0</v>
      </c>
      <c r="N22">
        <f>COUNTIFS('BASE CAMPAÑAS'!$Q$9:$Q$2287,"CONTACTADO",'BASE CAMPAÑAS'!$B$9:$B$2287,A22)</f>
        <v>0</v>
      </c>
      <c r="O22">
        <f>COUNTIFS('BASE CAMPAÑAS'!$Q$9:$Q$2287,"INACTIVO",'BASE CAMPAÑAS'!$B$9:$B$2287,A22)</f>
        <v>0</v>
      </c>
      <c r="P22">
        <f>COUNTIFS('BASE CAMPAÑAS'!$Q$9:$Q$2287,"NO CONTACTADO",'BASE CAMPAÑAS'!$B$9:$B$2287,A22)</f>
        <v>0</v>
      </c>
      <c r="Q22">
        <f>COUNTIFS('BASE CAMPAÑAS'!$Q$9:$Q$2287,"REALIZADO",'BASE CAMPAÑAS'!$B$9:$B$2287,A22)</f>
        <v>0</v>
      </c>
    </row>
    <row r="23" spans="1:17">
      <c r="A23" t="s">
        <v>1892</v>
      </c>
      <c r="B23">
        <v>46</v>
      </c>
      <c r="C23">
        <f>COUNTIFS('BASE CAMPAÑAS'!$G$9:$G$2287,"SI",'BASE CAMPAÑAS'!$B$9:$B$2287,A23)</f>
        <v>0</v>
      </c>
      <c r="D23">
        <f>COUNTIFS('BASE CAMPAÑAS'!$G$9:$G$2287,"NO",'BASE CAMPAÑAS'!$B$9:$B$2287,A23)</f>
        <v>0</v>
      </c>
      <c r="E23">
        <f>COUNTIFS('BASE CAMPAÑAS'!$G$9:$G$2287,"NO APLICABLE POR VIN",'BASE CAMPAÑAS'!$B$9:$B$2287,A23)</f>
        <v>0</v>
      </c>
      <c r="F23">
        <f>COUNTIFS('BASE CAMPAÑAS'!$H$9:$H$2287,"SI",'BASE CAMPAÑAS'!$B$9:$B$2287,A23)</f>
        <v>0</v>
      </c>
      <c r="G23">
        <f>COUNTIFS('BASE CAMPAÑAS'!$H$9:$H$2287,"NO",'BASE CAMPAÑAS'!$B$9:$B$2287,A23)</f>
        <v>0</v>
      </c>
      <c r="H23">
        <f>COUNTIFS('BASE CAMPAÑAS'!$H$9:$H$2287,"SOLO CORREO",'BASE CAMPAÑAS'!$B$9:$B$2287,A23)</f>
        <v>0</v>
      </c>
      <c r="I23">
        <f>COUNTIFS('BASE CAMPAÑAS'!$H$9:$H$2287,"A NOMBRE DE ALECSA/INMOTION",'BASE CAMPAÑAS'!$B$9:$B$2287,A23)</f>
        <v>0</v>
      </c>
      <c r="J23">
        <f>COUNTIFS('BASE CAMPAÑAS'!$H27:$H$2287,"A NOMBRE DE ASEGURADORA",'BASE CAMPAÑAS'!$B27:$B$2287,A23)</f>
        <v>0</v>
      </c>
      <c r="K23">
        <f>COUNTIFS('BASE CAMPAÑAS'!$H$9:$H$2287,"A NOMBRE DE LA FINANCIERA",'BASE CAMPAÑAS'!$B$9:$B$2287,A23)</f>
        <v>0</v>
      </c>
      <c r="L23">
        <f>COUNTIFS('BASE CAMPAÑAS'!$H$9:$H$2287,"NO EXISTE",'BASE CAMPAÑAS'!$B$9:$B$2287,A23)</f>
        <v>0</v>
      </c>
      <c r="M23">
        <f>COUNTIFS('BASE CAMPAÑAS'!$Q$9:$Q$2287,"CITADO",'BASE CAMPAÑAS'!$B$9:$B$2287,A23)</f>
        <v>0</v>
      </c>
      <c r="N23">
        <f>COUNTIFS('BASE CAMPAÑAS'!$Q$9:$Q$2287,"CONTACTADO",'BASE CAMPAÑAS'!$B$9:$B$2287,A23)</f>
        <v>0</v>
      </c>
      <c r="O23">
        <f>COUNTIFS('BASE CAMPAÑAS'!$Q$9:$Q$2287,"INACTIVO",'BASE CAMPAÑAS'!$B$9:$B$2287,A23)</f>
        <v>0</v>
      </c>
      <c r="P23">
        <f>COUNTIFS('BASE CAMPAÑAS'!$Q$9:$Q$2287,"NO CONTACTADO",'BASE CAMPAÑAS'!$B$9:$B$2287,A23)</f>
        <v>0</v>
      </c>
      <c r="Q23">
        <f>COUNTIFS('BASE CAMPAÑAS'!$Q$9:$Q$2287,"REALIZADO",'BASE CAMPAÑAS'!$B$9:$B$2287,A23)</f>
        <v>0</v>
      </c>
    </row>
    <row r="24" spans="1:17">
      <c r="A24" t="s">
        <v>1893</v>
      </c>
      <c r="B24">
        <v>42</v>
      </c>
      <c r="C24">
        <f>COUNTIFS('BASE CAMPAÑAS'!$G$9:$G$2287,"SI",'BASE CAMPAÑAS'!$B$9:$B$2287,A24)</f>
        <v>0</v>
      </c>
      <c r="D24">
        <f>COUNTIFS('BASE CAMPAÑAS'!$G$9:$G$2287,"NO",'BASE CAMPAÑAS'!$B$9:$B$2287,A24)</f>
        <v>0</v>
      </c>
      <c r="E24">
        <f>COUNTIFS('BASE CAMPAÑAS'!$G$9:$G$2287,"NO APLICABLE POR VIN",'BASE CAMPAÑAS'!$B$9:$B$2287,A24)</f>
        <v>0</v>
      </c>
      <c r="F24">
        <f>COUNTIFS('BASE CAMPAÑAS'!$H$9:$H$2287,"SI",'BASE CAMPAÑAS'!$B$9:$B$2287,A24)</f>
        <v>0</v>
      </c>
      <c r="G24">
        <f>COUNTIFS('BASE CAMPAÑAS'!$H$9:$H$2287,"NO",'BASE CAMPAÑAS'!$B$9:$B$2287,A24)</f>
        <v>0</v>
      </c>
      <c r="H24">
        <f>COUNTIFS('BASE CAMPAÑAS'!$H$9:$H$2287,"SOLO CORREO",'BASE CAMPAÑAS'!$B$9:$B$2287,A24)</f>
        <v>0</v>
      </c>
      <c r="I24">
        <f>COUNTIFS('BASE CAMPAÑAS'!$H$9:$H$2287,"A NOMBRE DE ALECSA/INMOTION",'BASE CAMPAÑAS'!$B$9:$B$2287,A24)</f>
        <v>0</v>
      </c>
      <c r="J24">
        <f>COUNTIFS('BASE CAMPAÑAS'!$H28:$H$2287,"A NOMBRE DE ASEGURADORA",'BASE CAMPAÑAS'!$B28:$B$2287,A24)</f>
        <v>0</v>
      </c>
      <c r="K24">
        <f>COUNTIFS('BASE CAMPAÑAS'!$H$9:$H$2287,"A NOMBRE DE LA FINANCIERA",'BASE CAMPAÑAS'!$B$9:$B$2287,A24)</f>
        <v>0</v>
      </c>
      <c r="L24">
        <f>COUNTIFS('BASE CAMPAÑAS'!$H$9:$H$2287,"NO EXISTE",'BASE CAMPAÑAS'!$B$9:$B$2287,A24)</f>
        <v>0</v>
      </c>
      <c r="M24">
        <f>COUNTIFS('BASE CAMPAÑAS'!$Q$9:$Q$2287,"CITADO",'BASE CAMPAÑAS'!$B$9:$B$2287,A24)</f>
        <v>0</v>
      </c>
      <c r="N24">
        <f>COUNTIFS('BASE CAMPAÑAS'!$Q$9:$Q$2287,"CONTACTADO",'BASE CAMPAÑAS'!$B$9:$B$2287,A24)</f>
        <v>0</v>
      </c>
      <c r="O24">
        <f>COUNTIFS('BASE CAMPAÑAS'!$Q$9:$Q$2287,"INACTIVO",'BASE CAMPAÑAS'!$B$9:$B$2287,A24)</f>
        <v>0</v>
      </c>
      <c r="P24">
        <f>COUNTIFS('BASE CAMPAÑAS'!$Q$9:$Q$2287,"NO CONTACTADO",'BASE CAMPAÑAS'!$B$9:$B$2287,A24)</f>
        <v>0</v>
      </c>
      <c r="Q24">
        <f>COUNTIFS('BASE CAMPAÑAS'!$Q$9:$Q$2287,"REALIZADO",'BASE CAMPAÑAS'!$B$9:$B$2287,A24)</f>
        <v>0</v>
      </c>
    </row>
    <row r="25" spans="1:17">
      <c r="A25" t="s">
        <v>1894</v>
      </c>
      <c r="B25">
        <v>39</v>
      </c>
      <c r="C25">
        <f>COUNTIFS('BASE CAMPAÑAS'!$G$9:$G$2287,"SI",'BASE CAMPAÑAS'!$B$9:$B$2287,A25)</f>
        <v>0</v>
      </c>
      <c r="D25">
        <f>COUNTIFS('BASE CAMPAÑAS'!$G$9:$G$2287,"NO",'BASE CAMPAÑAS'!$B$9:$B$2287,A25)</f>
        <v>0</v>
      </c>
      <c r="E25">
        <f>COUNTIFS('BASE CAMPAÑAS'!$G$9:$G$2287,"NO APLICABLE POR VIN",'BASE CAMPAÑAS'!$B$9:$B$2287,A25)</f>
        <v>0</v>
      </c>
      <c r="F25">
        <f>COUNTIFS('BASE CAMPAÑAS'!$H$9:$H$2287,"SI",'BASE CAMPAÑAS'!$B$9:$B$2287,A25)</f>
        <v>0</v>
      </c>
      <c r="G25">
        <f>COUNTIFS('BASE CAMPAÑAS'!$H$9:$H$2287,"NO",'BASE CAMPAÑAS'!$B$9:$B$2287,A25)</f>
        <v>0</v>
      </c>
      <c r="H25">
        <f>COUNTIFS('BASE CAMPAÑAS'!$H$9:$H$2287,"SOLO CORREO",'BASE CAMPAÑAS'!$B$9:$B$2287,A25)</f>
        <v>0</v>
      </c>
      <c r="I25">
        <f>COUNTIFS('BASE CAMPAÑAS'!$H$9:$H$2287,"A NOMBRE DE ALECSA/INMOTION",'BASE CAMPAÑAS'!$B$9:$B$2287,A25)</f>
        <v>0</v>
      </c>
      <c r="J25">
        <f>COUNTIFS('BASE CAMPAÑAS'!$H29:$H$2287,"A NOMBRE DE ASEGURADORA",'BASE CAMPAÑAS'!$B29:$B$2287,A25)</f>
        <v>0</v>
      </c>
      <c r="K25">
        <f>COUNTIFS('BASE CAMPAÑAS'!$H$9:$H$2287,"A NOMBRE DE LA FINANCIERA",'BASE CAMPAÑAS'!$B$9:$B$2287,A25)</f>
        <v>0</v>
      </c>
      <c r="L25">
        <f>COUNTIFS('BASE CAMPAÑAS'!$H$9:$H$2287,"NO EXISTE",'BASE CAMPAÑAS'!$B$9:$B$2287,A25)</f>
        <v>0</v>
      </c>
      <c r="M25">
        <f>COUNTIFS('BASE CAMPAÑAS'!$Q$9:$Q$2287,"CITADO",'BASE CAMPAÑAS'!$B$9:$B$2287,A25)</f>
        <v>0</v>
      </c>
      <c r="N25">
        <f>COUNTIFS('BASE CAMPAÑAS'!$Q$9:$Q$2287,"CONTACTADO",'BASE CAMPAÑAS'!$B$9:$B$2287,A25)</f>
        <v>0</v>
      </c>
      <c r="O25">
        <f>COUNTIFS('BASE CAMPAÑAS'!$Q$9:$Q$2287,"INACTIVO",'BASE CAMPAÑAS'!$B$9:$B$2287,A25)</f>
        <v>0</v>
      </c>
      <c r="P25">
        <f>COUNTIFS('BASE CAMPAÑAS'!$Q$9:$Q$2287,"NO CONTACTADO",'BASE CAMPAÑAS'!$B$9:$B$2287,A25)</f>
        <v>0</v>
      </c>
      <c r="Q25">
        <f>COUNTIFS('BASE CAMPAÑAS'!$Q$9:$Q$2287,"REALIZADO",'BASE CAMPAÑAS'!$B$9:$B$2287,A25)</f>
        <v>0</v>
      </c>
    </row>
    <row r="26" spans="1:17">
      <c r="A26" t="s">
        <v>1895</v>
      </c>
      <c r="B26">
        <v>34</v>
      </c>
      <c r="C26">
        <f>COUNTIFS('BASE CAMPAÑAS'!$G$9:$G$2287,"SI",'BASE CAMPAÑAS'!$B$9:$B$2287,A26)</f>
        <v>0</v>
      </c>
      <c r="D26">
        <f>COUNTIFS('BASE CAMPAÑAS'!$G$9:$G$2287,"NO",'BASE CAMPAÑAS'!$B$9:$B$2287,A26)</f>
        <v>0</v>
      </c>
      <c r="E26">
        <f>COUNTIFS('BASE CAMPAÑAS'!$G$9:$G$2287,"NO APLICABLE POR VIN",'BASE CAMPAÑAS'!$B$9:$B$2287,A26)</f>
        <v>0</v>
      </c>
      <c r="F26">
        <f>COUNTIFS('BASE CAMPAÑAS'!$H$9:$H$2287,"SI",'BASE CAMPAÑAS'!$B$9:$B$2287,A26)</f>
        <v>0</v>
      </c>
      <c r="G26">
        <f>COUNTIFS('BASE CAMPAÑAS'!$H$9:$H$2287,"NO",'BASE CAMPAÑAS'!$B$9:$B$2287,A26)</f>
        <v>0</v>
      </c>
      <c r="H26">
        <f>COUNTIFS('BASE CAMPAÑAS'!$H$9:$H$2287,"SOLO CORREO",'BASE CAMPAÑAS'!$B$9:$B$2287,A26)</f>
        <v>0</v>
      </c>
      <c r="I26">
        <f>COUNTIFS('BASE CAMPAÑAS'!$H$9:$H$2287,"A NOMBRE DE ALECSA/INMOTION",'BASE CAMPAÑAS'!$B$9:$B$2287,A26)</f>
        <v>0</v>
      </c>
      <c r="J26">
        <f>COUNTIFS('BASE CAMPAÑAS'!$H30:$H$2287,"A NOMBRE DE ASEGURADORA",'BASE CAMPAÑAS'!$B30:$B$2287,A26)</f>
        <v>0</v>
      </c>
      <c r="K26">
        <f>COUNTIFS('BASE CAMPAÑAS'!$H$9:$H$2287,"A NOMBRE DE LA FINANCIERA",'BASE CAMPAÑAS'!$B$9:$B$2287,A26)</f>
        <v>0</v>
      </c>
      <c r="L26">
        <f>COUNTIFS('BASE CAMPAÑAS'!$H$9:$H$2287,"NO EXISTE",'BASE CAMPAÑAS'!$B$9:$B$2287,A26)</f>
        <v>0</v>
      </c>
      <c r="M26">
        <f>COUNTIFS('BASE CAMPAÑAS'!$Q$9:$Q$2287,"CITADO",'BASE CAMPAÑAS'!$B$9:$B$2287,A26)</f>
        <v>0</v>
      </c>
      <c r="N26">
        <f>COUNTIFS('BASE CAMPAÑAS'!$Q$9:$Q$2287,"CONTACTADO",'BASE CAMPAÑAS'!$B$9:$B$2287,A26)</f>
        <v>0</v>
      </c>
      <c r="O26">
        <f>COUNTIFS('BASE CAMPAÑAS'!$Q$9:$Q$2287,"INACTIVO",'BASE CAMPAÑAS'!$B$9:$B$2287,A26)</f>
        <v>0</v>
      </c>
      <c r="P26">
        <f>COUNTIFS('BASE CAMPAÑAS'!$Q$9:$Q$2287,"NO CONTACTADO",'BASE CAMPAÑAS'!$B$9:$B$2287,A26)</f>
        <v>0</v>
      </c>
      <c r="Q26">
        <f>COUNTIFS('BASE CAMPAÑAS'!$Q$9:$Q$2287,"REALIZADO",'BASE CAMPAÑAS'!$B$9:$B$2287,A26)</f>
        <v>0</v>
      </c>
    </row>
    <row r="27" spans="1:17">
      <c r="A27" t="s">
        <v>1896</v>
      </c>
      <c r="B27">
        <v>33</v>
      </c>
      <c r="C27">
        <f>COUNTIFS('BASE CAMPAÑAS'!$G$9:$G$2287,"SI",'BASE CAMPAÑAS'!$B$9:$B$2287,A27)</f>
        <v>0</v>
      </c>
      <c r="D27">
        <f>COUNTIFS('BASE CAMPAÑAS'!$G$9:$G$2287,"NO",'BASE CAMPAÑAS'!$B$9:$B$2287,A27)</f>
        <v>0</v>
      </c>
      <c r="E27">
        <f>COUNTIFS('BASE CAMPAÑAS'!$G$9:$G$2287,"NO APLICABLE POR VIN",'BASE CAMPAÑAS'!$B$9:$B$2287,A27)</f>
        <v>0</v>
      </c>
      <c r="F27">
        <f>COUNTIFS('BASE CAMPAÑAS'!$H$9:$H$2287,"SI",'BASE CAMPAÑAS'!$B$9:$B$2287,A27)</f>
        <v>0</v>
      </c>
      <c r="G27">
        <f>COUNTIFS('BASE CAMPAÑAS'!$H$9:$H$2287,"NO",'BASE CAMPAÑAS'!$B$9:$B$2287,A27)</f>
        <v>0</v>
      </c>
      <c r="H27">
        <f>COUNTIFS('BASE CAMPAÑAS'!$H$9:$H$2287,"SOLO CORREO",'BASE CAMPAÑAS'!$B$9:$B$2287,A27)</f>
        <v>0</v>
      </c>
      <c r="I27">
        <f>COUNTIFS('BASE CAMPAÑAS'!$H$9:$H$2287,"A NOMBRE DE ALECSA/INMOTION",'BASE CAMPAÑAS'!$B$9:$B$2287,A27)</f>
        <v>0</v>
      </c>
      <c r="J27">
        <f>COUNTIFS('BASE CAMPAÑAS'!$H31:$H$2287,"A NOMBRE DE ASEGURADORA",'BASE CAMPAÑAS'!$B31:$B$2287,A27)</f>
        <v>0</v>
      </c>
      <c r="K27">
        <f>COUNTIFS('BASE CAMPAÑAS'!$H$9:$H$2287,"A NOMBRE DE LA FINANCIERA",'BASE CAMPAÑAS'!$B$9:$B$2287,A27)</f>
        <v>0</v>
      </c>
      <c r="L27">
        <f>COUNTIFS('BASE CAMPAÑAS'!$H$9:$H$2287,"NO EXISTE",'BASE CAMPAÑAS'!$B$9:$B$2287,A27)</f>
        <v>0</v>
      </c>
      <c r="M27">
        <f>COUNTIFS('BASE CAMPAÑAS'!$Q$9:$Q$2287,"CITADO",'BASE CAMPAÑAS'!$B$9:$B$2287,A27)</f>
        <v>0</v>
      </c>
      <c r="N27">
        <f>COUNTIFS('BASE CAMPAÑAS'!$Q$9:$Q$2287,"CONTACTADO",'BASE CAMPAÑAS'!$B$9:$B$2287,A27)</f>
        <v>0</v>
      </c>
      <c r="O27">
        <f>COUNTIFS('BASE CAMPAÑAS'!$Q$9:$Q$2287,"INACTIVO",'BASE CAMPAÑAS'!$B$9:$B$2287,A27)</f>
        <v>0</v>
      </c>
      <c r="P27">
        <f>COUNTIFS('BASE CAMPAÑAS'!$Q$9:$Q$2287,"NO CONTACTADO",'BASE CAMPAÑAS'!$B$9:$B$2287,A27)</f>
        <v>0</v>
      </c>
      <c r="Q27">
        <f>COUNTIFS('BASE CAMPAÑAS'!$Q$9:$Q$2287,"REALIZADO",'BASE CAMPAÑAS'!$B$9:$B$2287,A27)</f>
        <v>0</v>
      </c>
    </row>
    <row r="28" spans="1:17">
      <c r="A28" t="s">
        <v>1156</v>
      </c>
      <c r="B28">
        <v>31</v>
      </c>
      <c r="C28">
        <f>COUNTIFS('BASE CAMPAÑAS'!$G$9:$G$2287,"SI",'BASE CAMPAÑAS'!$B$9:$B$2287,A28)</f>
        <v>5</v>
      </c>
      <c r="D28">
        <f>COUNTIFS('BASE CAMPAÑAS'!$G$9:$G$2287,"NO",'BASE CAMPAÑAS'!$B$9:$B$2287,A28)</f>
        <v>26</v>
      </c>
      <c r="E28">
        <f>COUNTIFS('BASE CAMPAÑAS'!$G$9:$G$2287,"NO APLICABLE POR VIN",'BASE CAMPAÑAS'!$B$9:$B$2287,A28)</f>
        <v>0</v>
      </c>
      <c r="F28">
        <f>COUNTIFS('BASE CAMPAÑAS'!$H$9:$H$2287,"SI",'BASE CAMPAÑAS'!$B$9:$B$2287,A28)</f>
        <v>14</v>
      </c>
      <c r="G28">
        <f>COUNTIFS('BASE CAMPAÑAS'!$H$9:$H$2287,"NO",'BASE CAMPAÑAS'!$B$9:$B$2287,A28)</f>
        <v>0</v>
      </c>
      <c r="H28">
        <f>COUNTIFS('BASE CAMPAÑAS'!$H$9:$H$2287,"SOLO CORREO",'BASE CAMPAÑAS'!$B$9:$B$2287,A28)</f>
        <v>10</v>
      </c>
      <c r="I28">
        <f>COUNTIFS('BASE CAMPAÑAS'!$H$9:$H$2287,"A NOMBRE DE ALECSA/INMOTION",'BASE CAMPAÑAS'!$B$9:$B$2287,A28)</f>
        <v>1</v>
      </c>
      <c r="J28">
        <f>COUNTIFS('BASE CAMPAÑAS'!$H32:$H$2287,"A NOMBRE DE ASEGURADORA",'BASE CAMPAÑAS'!$B32:$B$2287,A28)</f>
        <v>0</v>
      </c>
      <c r="K28">
        <f>COUNTIFS('BASE CAMPAÑAS'!$H$9:$H$2287,"A NOMBRE DE LA FINANCIERA",'BASE CAMPAÑAS'!$B$9:$B$2287,A28)</f>
        <v>0</v>
      </c>
      <c r="L28">
        <f>COUNTIFS('BASE CAMPAÑAS'!$H$9:$H$2287,"NO EXISTE",'BASE CAMPAÑAS'!$B$9:$B$2287,A28)</f>
        <v>1</v>
      </c>
      <c r="M28">
        <f>COUNTIFS('BASE CAMPAÑAS'!$Q$9:$Q$2287,"CITADO",'BASE CAMPAÑAS'!$B$9:$B$2287,A28)</f>
        <v>0</v>
      </c>
      <c r="N28">
        <f>COUNTIFS('BASE CAMPAÑAS'!$Q$9:$Q$2287,"CONTACTADO",'BASE CAMPAÑAS'!$B$9:$B$2287,A28)</f>
        <v>5</v>
      </c>
      <c r="O28">
        <f>COUNTIFS('BASE CAMPAÑAS'!$Q$9:$Q$2287,"INACTIVO",'BASE CAMPAÑAS'!$B$9:$B$2287,A28)</f>
        <v>9</v>
      </c>
      <c r="P28">
        <f>COUNTIFS('BASE CAMPAÑAS'!$Q$9:$Q$2287,"NO CONTACTADO",'BASE CAMPAÑAS'!$B$9:$B$2287,A28)</f>
        <v>9</v>
      </c>
      <c r="Q28">
        <f>COUNTIFS('BASE CAMPAÑAS'!$Q$9:$Q$2287,"REALIZADO",'BASE CAMPAÑAS'!$B$9:$B$2287,A28)</f>
        <v>1</v>
      </c>
    </row>
    <row r="29" spans="1:17">
      <c r="A29" t="s">
        <v>1897</v>
      </c>
      <c r="B29">
        <v>31</v>
      </c>
      <c r="C29">
        <f>COUNTIFS('BASE CAMPAÑAS'!$G$9:$G$2287,"SI",'BASE CAMPAÑAS'!$B$9:$B$2287,A29)</f>
        <v>0</v>
      </c>
      <c r="D29">
        <f>COUNTIFS('BASE CAMPAÑAS'!$G$9:$G$2287,"NO",'BASE CAMPAÑAS'!$B$9:$B$2287,A29)</f>
        <v>0</v>
      </c>
      <c r="E29">
        <f>COUNTIFS('BASE CAMPAÑAS'!$G$9:$G$2287,"NO APLICABLE POR VIN",'BASE CAMPAÑAS'!$B$9:$B$2287,A29)</f>
        <v>0</v>
      </c>
      <c r="F29">
        <f>COUNTIFS('BASE CAMPAÑAS'!$H$9:$H$2287,"SI",'BASE CAMPAÑAS'!$B$9:$B$2287,A29)</f>
        <v>0</v>
      </c>
      <c r="G29">
        <f>COUNTIFS('BASE CAMPAÑAS'!$H$9:$H$2287,"NO",'BASE CAMPAÑAS'!$B$9:$B$2287,A29)</f>
        <v>0</v>
      </c>
      <c r="H29">
        <f>COUNTIFS('BASE CAMPAÑAS'!$H$9:$H$2287,"SOLO CORREO",'BASE CAMPAÑAS'!$B$9:$B$2287,A29)</f>
        <v>0</v>
      </c>
      <c r="I29">
        <f>COUNTIFS('BASE CAMPAÑAS'!$H$9:$H$2287,"A NOMBRE DE ALECSA/INMOTION",'BASE CAMPAÑAS'!$B$9:$B$2287,A29)</f>
        <v>0</v>
      </c>
      <c r="J29">
        <f>COUNTIFS('BASE CAMPAÑAS'!$H33:$H$2287,"A NOMBRE DE ASEGURADORA",'BASE CAMPAÑAS'!$B33:$B$2287,A29)</f>
        <v>0</v>
      </c>
      <c r="K29">
        <f>COUNTIFS('BASE CAMPAÑAS'!$H$9:$H$2287,"A NOMBRE DE LA FINANCIERA",'BASE CAMPAÑAS'!$B$9:$B$2287,A29)</f>
        <v>0</v>
      </c>
      <c r="L29">
        <f>COUNTIFS('BASE CAMPAÑAS'!$H$9:$H$2287,"NO EXISTE",'BASE CAMPAÑAS'!$B$9:$B$2287,A29)</f>
        <v>0</v>
      </c>
      <c r="M29">
        <f>COUNTIFS('BASE CAMPAÑAS'!$Q$9:$Q$2287,"CITADO",'BASE CAMPAÑAS'!$B$9:$B$2287,A29)</f>
        <v>0</v>
      </c>
      <c r="N29">
        <f>COUNTIFS('BASE CAMPAÑAS'!$Q$9:$Q$2287,"CONTACTADO",'BASE CAMPAÑAS'!$B$9:$B$2287,A29)</f>
        <v>0</v>
      </c>
      <c r="O29">
        <f>COUNTIFS('BASE CAMPAÑAS'!$Q$9:$Q$2287,"INACTIVO",'BASE CAMPAÑAS'!$B$9:$B$2287,A29)</f>
        <v>0</v>
      </c>
      <c r="P29">
        <f>COUNTIFS('BASE CAMPAÑAS'!$Q$9:$Q$2287,"NO CONTACTADO",'BASE CAMPAÑAS'!$B$9:$B$2287,A29)</f>
        <v>0</v>
      </c>
      <c r="Q29">
        <f>COUNTIFS('BASE CAMPAÑAS'!$Q$9:$Q$2287,"REALIZADO",'BASE CAMPAÑAS'!$B$9:$B$2287,A29)</f>
        <v>0</v>
      </c>
    </row>
    <row r="30" spans="1:17">
      <c r="A30" t="s">
        <v>1898</v>
      </c>
      <c r="B30">
        <v>23</v>
      </c>
      <c r="C30">
        <f>COUNTIFS('BASE CAMPAÑAS'!$G$9:$G$2287,"SI",'BASE CAMPAÑAS'!$B$9:$B$2287,A30)</f>
        <v>0</v>
      </c>
      <c r="D30">
        <f>COUNTIFS('BASE CAMPAÑAS'!$G$9:$G$2287,"NO",'BASE CAMPAÑAS'!$B$9:$B$2287,A30)</f>
        <v>0</v>
      </c>
      <c r="E30">
        <f>COUNTIFS('BASE CAMPAÑAS'!$G$9:$G$2287,"NO APLICABLE POR VIN",'BASE CAMPAÑAS'!$B$9:$B$2287,A30)</f>
        <v>0</v>
      </c>
      <c r="F30">
        <f>COUNTIFS('BASE CAMPAÑAS'!$H$9:$H$2287,"SI",'BASE CAMPAÑAS'!$B$9:$B$2287,A30)</f>
        <v>0</v>
      </c>
      <c r="G30">
        <f>COUNTIFS('BASE CAMPAÑAS'!$H$9:$H$2287,"NO",'BASE CAMPAÑAS'!$B$9:$B$2287,A30)</f>
        <v>0</v>
      </c>
      <c r="H30">
        <f>COUNTIFS('BASE CAMPAÑAS'!$H$9:$H$2287,"SOLO CORREO",'BASE CAMPAÑAS'!$B$9:$B$2287,A30)</f>
        <v>0</v>
      </c>
      <c r="I30">
        <f>COUNTIFS('BASE CAMPAÑAS'!$H$9:$H$2287,"A NOMBRE DE ALECSA/INMOTION",'BASE CAMPAÑAS'!$B$9:$B$2287,A30)</f>
        <v>0</v>
      </c>
      <c r="J30">
        <f>COUNTIFS('BASE CAMPAÑAS'!$H34:$H$2287,"A NOMBRE DE ASEGURADORA",'BASE CAMPAÑAS'!$B34:$B$2287,A30)</f>
        <v>0</v>
      </c>
      <c r="K30">
        <f>COUNTIFS('BASE CAMPAÑAS'!$H$9:$H$2287,"A NOMBRE DE LA FINANCIERA",'BASE CAMPAÑAS'!$B$9:$B$2287,A30)</f>
        <v>0</v>
      </c>
      <c r="L30">
        <f>COUNTIFS('BASE CAMPAÑAS'!$H$9:$H$2287,"NO EXISTE",'BASE CAMPAÑAS'!$B$9:$B$2287,A30)</f>
        <v>0</v>
      </c>
      <c r="M30">
        <f>COUNTIFS('BASE CAMPAÑAS'!$Q$9:$Q$2287,"CITADO",'BASE CAMPAÑAS'!$B$9:$B$2287,A30)</f>
        <v>0</v>
      </c>
      <c r="N30">
        <f>COUNTIFS('BASE CAMPAÑAS'!$Q$9:$Q$2287,"CONTACTADO",'BASE CAMPAÑAS'!$B$9:$B$2287,A30)</f>
        <v>0</v>
      </c>
      <c r="O30">
        <f>COUNTIFS('BASE CAMPAÑAS'!$Q$9:$Q$2287,"INACTIVO",'BASE CAMPAÑAS'!$B$9:$B$2287,A30)</f>
        <v>0</v>
      </c>
      <c r="P30">
        <f>COUNTIFS('BASE CAMPAÑAS'!$Q$9:$Q$2287,"NO CONTACTADO",'BASE CAMPAÑAS'!$B$9:$B$2287,A30)</f>
        <v>0</v>
      </c>
      <c r="Q30">
        <f>COUNTIFS('BASE CAMPAÑAS'!$Q$9:$Q$2287,"REALIZADO",'BASE CAMPAÑAS'!$B$9:$B$2287,A30)</f>
        <v>0</v>
      </c>
    </row>
    <row r="31" spans="1:17">
      <c r="A31" t="s">
        <v>1899</v>
      </c>
      <c r="B31">
        <v>22</v>
      </c>
      <c r="C31">
        <f>COUNTIFS('BASE CAMPAÑAS'!$G$9:$G$2287,"SI",'BASE CAMPAÑAS'!$B$9:$B$2287,A31)</f>
        <v>0</v>
      </c>
      <c r="D31">
        <f>COUNTIFS('BASE CAMPAÑAS'!$G$9:$G$2287,"NO",'BASE CAMPAÑAS'!$B$9:$B$2287,A31)</f>
        <v>0</v>
      </c>
      <c r="E31">
        <f>COUNTIFS('BASE CAMPAÑAS'!$G$9:$G$2287,"NO APLICABLE POR VIN",'BASE CAMPAÑAS'!$B$9:$B$2287,A31)</f>
        <v>0</v>
      </c>
      <c r="F31">
        <f>COUNTIFS('BASE CAMPAÑAS'!$H$9:$H$2287,"SI",'BASE CAMPAÑAS'!$B$9:$B$2287,A31)</f>
        <v>0</v>
      </c>
      <c r="G31">
        <f>COUNTIFS('BASE CAMPAÑAS'!$H$9:$H$2287,"NO",'BASE CAMPAÑAS'!$B$9:$B$2287,A31)</f>
        <v>0</v>
      </c>
      <c r="H31">
        <f>COUNTIFS('BASE CAMPAÑAS'!$H$9:$H$2287,"SOLO CORREO",'BASE CAMPAÑAS'!$B$9:$B$2287,A31)</f>
        <v>0</v>
      </c>
      <c r="I31">
        <f>COUNTIFS('BASE CAMPAÑAS'!$H$9:$H$2287,"A NOMBRE DE ALECSA/INMOTION",'BASE CAMPAÑAS'!$B$9:$B$2287,A31)</f>
        <v>0</v>
      </c>
      <c r="J31">
        <f>COUNTIFS('BASE CAMPAÑAS'!$H35:$H$2287,"A NOMBRE DE ASEGURADORA",'BASE CAMPAÑAS'!$B35:$B$2287,A31)</f>
        <v>0</v>
      </c>
      <c r="K31">
        <f>COUNTIFS('BASE CAMPAÑAS'!$H$9:$H$2287,"A NOMBRE DE LA FINANCIERA",'BASE CAMPAÑAS'!$B$9:$B$2287,A31)</f>
        <v>0</v>
      </c>
      <c r="L31">
        <f>COUNTIFS('BASE CAMPAÑAS'!$H$9:$H$2287,"NO EXISTE",'BASE CAMPAÑAS'!$B$9:$B$2287,A31)</f>
        <v>0</v>
      </c>
      <c r="M31">
        <f>COUNTIFS('BASE CAMPAÑAS'!$Q$9:$Q$2287,"CITADO",'BASE CAMPAÑAS'!$B$9:$B$2287,A31)</f>
        <v>0</v>
      </c>
      <c r="N31">
        <f>COUNTIFS('BASE CAMPAÑAS'!$Q$9:$Q$2287,"CONTACTADO",'BASE CAMPAÑAS'!$B$9:$B$2287,A31)</f>
        <v>0</v>
      </c>
      <c r="O31">
        <f>COUNTIFS('BASE CAMPAÑAS'!$Q$9:$Q$2287,"INACTIVO",'BASE CAMPAÑAS'!$B$9:$B$2287,A31)</f>
        <v>0</v>
      </c>
      <c r="P31">
        <f>COUNTIFS('BASE CAMPAÑAS'!$Q$9:$Q$2287,"NO CONTACTADO",'BASE CAMPAÑAS'!$B$9:$B$2287,A31)</f>
        <v>0</v>
      </c>
      <c r="Q31">
        <f>COUNTIFS('BASE CAMPAÑAS'!$Q$9:$Q$2287,"REALIZADO",'BASE CAMPAÑAS'!$B$9:$B$2287,A31)</f>
        <v>0</v>
      </c>
    </row>
    <row r="32" spans="1:17">
      <c r="A32" t="s">
        <v>1900</v>
      </c>
      <c r="B32">
        <v>21</v>
      </c>
      <c r="C32">
        <f>COUNTIFS('BASE CAMPAÑAS'!$G$9:$G$2287,"SI",'BASE CAMPAÑAS'!$B$9:$B$2287,A32)</f>
        <v>0</v>
      </c>
      <c r="D32">
        <f>COUNTIFS('BASE CAMPAÑAS'!$G$9:$G$2287,"NO",'BASE CAMPAÑAS'!$B$9:$B$2287,A32)</f>
        <v>0</v>
      </c>
      <c r="E32">
        <f>COUNTIFS('BASE CAMPAÑAS'!$G$9:$G$2287,"NO APLICABLE POR VIN",'BASE CAMPAÑAS'!$B$9:$B$2287,A32)</f>
        <v>0</v>
      </c>
      <c r="F32">
        <f>COUNTIFS('BASE CAMPAÑAS'!$H$9:$H$2287,"SI",'BASE CAMPAÑAS'!$B$9:$B$2287,A32)</f>
        <v>0</v>
      </c>
      <c r="G32">
        <f>COUNTIFS('BASE CAMPAÑAS'!$H$9:$H$2287,"NO",'BASE CAMPAÑAS'!$B$9:$B$2287,A32)</f>
        <v>0</v>
      </c>
      <c r="H32">
        <f>COUNTIFS('BASE CAMPAÑAS'!$H$9:$H$2287,"SOLO CORREO",'BASE CAMPAÑAS'!$B$9:$B$2287,A32)</f>
        <v>0</v>
      </c>
      <c r="I32">
        <f>COUNTIFS('BASE CAMPAÑAS'!$H$9:$H$2287,"A NOMBRE DE ALECSA/INMOTION",'BASE CAMPAÑAS'!$B$9:$B$2287,A32)</f>
        <v>0</v>
      </c>
      <c r="J32">
        <f>COUNTIFS('BASE CAMPAÑAS'!$H36:$H$2287,"A NOMBRE DE ASEGURADORA",'BASE CAMPAÑAS'!$B36:$B$2287,A32)</f>
        <v>0</v>
      </c>
      <c r="K32">
        <f>COUNTIFS('BASE CAMPAÑAS'!$H$9:$H$2287,"A NOMBRE DE LA FINANCIERA",'BASE CAMPAÑAS'!$B$9:$B$2287,A32)</f>
        <v>0</v>
      </c>
      <c r="L32">
        <f>COUNTIFS('BASE CAMPAÑAS'!$H$9:$H$2287,"NO EXISTE",'BASE CAMPAÑAS'!$B$9:$B$2287,A32)</f>
        <v>0</v>
      </c>
      <c r="M32">
        <f>COUNTIFS('BASE CAMPAÑAS'!$Q$9:$Q$2287,"CITADO",'BASE CAMPAÑAS'!$B$9:$B$2287,A32)</f>
        <v>0</v>
      </c>
      <c r="N32">
        <f>COUNTIFS('BASE CAMPAÑAS'!$Q$9:$Q$2287,"CONTACTADO",'BASE CAMPAÑAS'!$B$9:$B$2287,A32)</f>
        <v>0</v>
      </c>
      <c r="O32">
        <f>COUNTIFS('BASE CAMPAÑAS'!$Q$9:$Q$2287,"INACTIVO",'BASE CAMPAÑAS'!$B$9:$B$2287,A32)</f>
        <v>0</v>
      </c>
      <c r="P32">
        <f>COUNTIFS('BASE CAMPAÑAS'!$Q$9:$Q$2287,"NO CONTACTADO",'BASE CAMPAÑAS'!$B$9:$B$2287,A32)</f>
        <v>0</v>
      </c>
      <c r="Q32">
        <f>COUNTIFS('BASE CAMPAÑAS'!$Q$9:$Q$2287,"REALIZADO",'BASE CAMPAÑAS'!$B$9:$B$2287,A32)</f>
        <v>0</v>
      </c>
    </row>
    <row r="33" spans="1:17">
      <c r="A33" t="s">
        <v>1901</v>
      </c>
      <c r="B33">
        <v>20</v>
      </c>
      <c r="C33">
        <f>COUNTIFS('BASE CAMPAÑAS'!$G$9:$G$2287,"SI",'BASE CAMPAÑAS'!$B$9:$B$2287,A33)</f>
        <v>0</v>
      </c>
      <c r="D33">
        <f>COUNTIFS('BASE CAMPAÑAS'!$G$9:$G$2287,"NO",'BASE CAMPAÑAS'!$B$9:$B$2287,A33)</f>
        <v>0</v>
      </c>
      <c r="E33">
        <f>COUNTIFS('BASE CAMPAÑAS'!$G$9:$G$2287,"NO APLICABLE POR VIN",'BASE CAMPAÑAS'!$B$9:$B$2287,A33)</f>
        <v>0</v>
      </c>
      <c r="F33">
        <f>COUNTIFS('BASE CAMPAÑAS'!$H$9:$H$2287,"SI",'BASE CAMPAÑAS'!$B$9:$B$2287,A33)</f>
        <v>0</v>
      </c>
      <c r="G33">
        <f>COUNTIFS('BASE CAMPAÑAS'!$H$9:$H$2287,"NO",'BASE CAMPAÑAS'!$B$9:$B$2287,A33)</f>
        <v>0</v>
      </c>
      <c r="H33">
        <f>COUNTIFS('BASE CAMPAÑAS'!$H$9:$H$2287,"SOLO CORREO",'BASE CAMPAÑAS'!$B$9:$B$2287,A33)</f>
        <v>0</v>
      </c>
      <c r="I33">
        <f>COUNTIFS('BASE CAMPAÑAS'!$H$9:$H$2287,"A NOMBRE DE ALECSA/INMOTION",'BASE CAMPAÑAS'!$B$9:$B$2287,A33)</f>
        <v>0</v>
      </c>
      <c r="J33">
        <f>COUNTIFS('BASE CAMPAÑAS'!$H37:$H$2287,"A NOMBRE DE ASEGURADORA",'BASE CAMPAÑAS'!$B37:$B$2287,A33)</f>
        <v>0</v>
      </c>
      <c r="K33">
        <f>COUNTIFS('BASE CAMPAÑAS'!$H$9:$H$2287,"A NOMBRE DE LA FINANCIERA",'BASE CAMPAÑAS'!$B$9:$B$2287,A33)</f>
        <v>0</v>
      </c>
      <c r="L33">
        <f>COUNTIFS('BASE CAMPAÑAS'!$H$9:$H$2287,"NO EXISTE",'BASE CAMPAÑAS'!$B$9:$B$2287,A33)</f>
        <v>0</v>
      </c>
      <c r="M33">
        <f>COUNTIFS('BASE CAMPAÑAS'!$Q$9:$Q$2287,"CITADO",'BASE CAMPAÑAS'!$B$9:$B$2287,A33)</f>
        <v>0</v>
      </c>
      <c r="N33">
        <f>COUNTIFS('BASE CAMPAÑAS'!$Q$9:$Q$2287,"CONTACTADO",'BASE CAMPAÑAS'!$B$9:$B$2287,A33)</f>
        <v>0</v>
      </c>
      <c r="O33">
        <f>COUNTIFS('BASE CAMPAÑAS'!$Q$9:$Q$2287,"INACTIVO",'BASE CAMPAÑAS'!$B$9:$B$2287,A33)</f>
        <v>0</v>
      </c>
      <c r="P33">
        <f>COUNTIFS('BASE CAMPAÑAS'!$Q$9:$Q$2287,"NO CONTACTADO",'BASE CAMPAÑAS'!$B$9:$B$2287,A33)</f>
        <v>0</v>
      </c>
      <c r="Q33">
        <f>COUNTIFS('BASE CAMPAÑAS'!$Q$9:$Q$2287,"REALIZADO",'BASE CAMPAÑAS'!$B$9:$B$2287,A33)</f>
        <v>0</v>
      </c>
    </row>
    <row r="34" spans="1:17">
      <c r="A34" t="s">
        <v>1902</v>
      </c>
      <c r="B34">
        <v>18</v>
      </c>
      <c r="C34">
        <f>COUNTIFS('BASE CAMPAÑAS'!$G$9:$G$2287,"SI",'BASE CAMPAÑAS'!$B$9:$B$2287,A34)</f>
        <v>0</v>
      </c>
      <c r="D34">
        <f>COUNTIFS('BASE CAMPAÑAS'!$G$9:$G$2287,"NO",'BASE CAMPAÑAS'!$B$9:$B$2287,A34)</f>
        <v>0</v>
      </c>
      <c r="E34">
        <f>COUNTIFS('BASE CAMPAÑAS'!$G$9:$G$2287,"NO APLICABLE POR VIN",'BASE CAMPAÑAS'!$B$9:$B$2287,A34)</f>
        <v>0</v>
      </c>
      <c r="F34">
        <f>COUNTIFS('BASE CAMPAÑAS'!$H$9:$H$2287,"SI",'BASE CAMPAÑAS'!$B$9:$B$2287,A34)</f>
        <v>0</v>
      </c>
      <c r="G34">
        <f>COUNTIFS('BASE CAMPAÑAS'!$H$9:$H$2287,"NO",'BASE CAMPAÑAS'!$B$9:$B$2287,A34)</f>
        <v>0</v>
      </c>
      <c r="H34">
        <f>COUNTIFS('BASE CAMPAÑAS'!$H$9:$H$2287,"SOLO CORREO",'BASE CAMPAÑAS'!$B$9:$B$2287,A34)</f>
        <v>0</v>
      </c>
      <c r="I34">
        <f>COUNTIFS('BASE CAMPAÑAS'!$H$9:$H$2287,"A NOMBRE DE ALECSA/INMOTION",'BASE CAMPAÑAS'!$B$9:$B$2287,A34)</f>
        <v>0</v>
      </c>
      <c r="J34">
        <f>COUNTIFS('BASE CAMPAÑAS'!$H38:$H$2287,"A NOMBRE DE ASEGURADORA",'BASE CAMPAÑAS'!$B38:$B$2287,A34)</f>
        <v>0</v>
      </c>
      <c r="K34">
        <f>COUNTIFS('BASE CAMPAÑAS'!$H$9:$H$2287,"A NOMBRE DE LA FINANCIERA",'BASE CAMPAÑAS'!$B$9:$B$2287,A34)</f>
        <v>0</v>
      </c>
      <c r="L34">
        <f>COUNTIFS('BASE CAMPAÑAS'!$H$9:$H$2287,"NO EXISTE",'BASE CAMPAÑAS'!$B$9:$B$2287,A34)</f>
        <v>0</v>
      </c>
      <c r="M34">
        <f>COUNTIFS('BASE CAMPAÑAS'!$Q$9:$Q$2287,"CITADO",'BASE CAMPAÑAS'!$B$9:$B$2287,A34)</f>
        <v>0</v>
      </c>
      <c r="N34">
        <f>COUNTIFS('BASE CAMPAÑAS'!$Q$9:$Q$2287,"CONTACTADO",'BASE CAMPAÑAS'!$B$9:$B$2287,A34)</f>
        <v>0</v>
      </c>
      <c r="O34">
        <f>COUNTIFS('BASE CAMPAÑAS'!$Q$9:$Q$2287,"INACTIVO",'BASE CAMPAÑAS'!$B$9:$B$2287,A34)</f>
        <v>0</v>
      </c>
      <c r="P34">
        <f>COUNTIFS('BASE CAMPAÑAS'!$Q$9:$Q$2287,"NO CONTACTADO",'BASE CAMPAÑAS'!$B$9:$B$2287,A34)</f>
        <v>0</v>
      </c>
      <c r="Q34">
        <f>COUNTIFS('BASE CAMPAÑAS'!$Q$9:$Q$2287,"REALIZADO",'BASE CAMPAÑAS'!$B$9:$B$2287,A34)</f>
        <v>0</v>
      </c>
    </row>
    <row r="35" spans="1:17">
      <c r="A35" t="s">
        <v>1903</v>
      </c>
      <c r="B35">
        <v>18</v>
      </c>
      <c r="C35">
        <f>COUNTIFS('BASE CAMPAÑAS'!$G$9:$G$2287,"SI",'BASE CAMPAÑAS'!$B$9:$B$2287,A35)</f>
        <v>0</v>
      </c>
      <c r="D35">
        <f>COUNTIFS('BASE CAMPAÑAS'!$G$9:$G$2287,"NO",'BASE CAMPAÑAS'!$B$9:$B$2287,A35)</f>
        <v>0</v>
      </c>
      <c r="E35">
        <f>COUNTIFS('BASE CAMPAÑAS'!$G$9:$G$2287,"NO APLICABLE POR VIN",'BASE CAMPAÑAS'!$B$9:$B$2287,A35)</f>
        <v>0</v>
      </c>
      <c r="F35">
        <f>COUNTIFS('BASE CAMPAÑAS'!$H$9:$H$2287,"SI",'BASE CAMPAÑAS'!$B$9:$B$2287,A35)</f>
        <v>0</v>
      </c>
      <c r="G35">
        <f>COUNTIFS('BASE CAMPAÑAS'!$H$9:$H$2287,"NO",'BASE CAMPAÑAS'!$B$9:$B$2287,A35)</f>
        <v>0</v>
      </c>
      <c r="H35">
        <f>COUNTIFS('BASE CAMPAÑAS'!$H$9:$H$2287,"SOLO CORREO",'BASE CAMPAÑAS'!$B$9:$B$2287,A35)</f>
        <v>0</v>
      </c>
      <c r="I35">
        <f>COUNTIFS('BASE CAMPAÑAS'!$H$9:$H$2287,"A NOMBRE DE ALECSA/INMOTION",'BASE CAMPAÑAS'!$B$9:$B$2287,A35)</f>
        <v>0</v>
      </c>
      <c r="J35">
        <f>COUNTIFS('BASE CAMPAÑAS'!$H39:$H$2287,"A NOMBRE DE ASEGURADORA",'BASE CAMPAÑAS'!$B39:$B$2287,A35)</f>
        <v>0</v>
      </c>
      <c r="K35">
        <f>COUNTIFS('BASE CAMPAÑAS'!$H$9:$H$2287,"A NOMBRE DE LA FINANCIERA",'BASE CAMPAÑAS'!$B$9:$B$2287,A35)</f>
        <v>0</v>
      </c>
      <c r="L35">
        <f>COUNTIFS('BASE CAMPAÑAS'!$H$9:$H$2287,"NO EXISTE",'BASE CAMPAÑAS'!$B$9:$B$2287,A35)</f>
        <v>0</v>
      </c>
      <c r="M35">
        <f>COUNTIFS('BASE CAMPAÑAS'!$Q$9:$Q$2287,"CITADO",'BASE CAMPAÑAS'!$B$9:$B$2287,A35)</f>
        <v>0</v>
      </c>
      <c r="N35">
        <f>COUNTIFS('BASE CAMPAÑAS'!$Q$9:$Q$2287,"CONTACTADO",'BASE CAMPAÑAS'!$B$9:$B$2287,A35)</f>
        <v>0</v>
      </c>
      <c r="O35">
        <f>COUNTIFS('BASE CAMPAÑAS'!$Q$9:$Q$2287,"INACTIVO",'BASE CAMPAÑAS'!$B$9:$B$2287,A35)</f>
        <v>0</v>
      </c>
      <c r="P35">
        <f>COUNTIFS('BASE CAMPAÑAS'!$Q$9:$Q$2287,"NO CONTACTADO",'BASE CAMPAÑAS'!$B$9:$B$2287,A35)</f>
        <v>0</v>
      </c>
      <c r="Q35">
        <f>COUNTIFS('BASE CAMPAÑAS'!$Q$9:$Q$2287,"REALIZADO",'BASE CAMPAÑAS'!$B$9:$B$2287,A35)</f>
        <v>0</v>
      </c>
    </row>
    <row r="36" spans="1:17">
      <c r="A36" t="s">
        <v>1904</v>
      </c>
      <c r="B36">
        <v>17</v>
      </c>
      <c r="C36">
        <f>COUNTIFS('BASE CAMPAÑAS'!$G$9:$G$2287,"SI",'BASE CAMPAÑAS'!$B$9:$B$2287,A36)</f>
        <v>0</v>
      </c>
      <c r="D36">
        <f>COUNTIFS('BASE CAMPAÑAS'!$G$9:$G$2287,"NO",'BASE CAMPAÑAS'!$B$9:$B$2287,A36)</f>
        <v>0</v>
      </c>
      <c r="E36">
        <f>COUNTIFS('BASE CAMPAÑAS'!$G$9:$G$2287,"NO APLICABLE POR VIN",'BASE CAMPAÑAS'!$B$9:$B$2287,A36)</f>
        <v>0</v>
      </c>
      <c r="F36">
        <f>COUNTIFS('BASE CAMPAÑAS'!$H$9:$H$2287,"SI",'BASE CAMPAÑAS'!$B$9:$B$2287,A36)</f>
        <v>0</v>
      </c>
      <c r="G36">
        <f>COUNTIFS('BASE CAMPAÑAS'!$H$9:$H$2287,"NO",'BASE CAMPAÑAS'!$B$9:$B$2287,A36)</f>
        <v>0</v>
      </c>
      <c r="H36">
        <f>COUNTIFS('BASE CAMPAÑAS'!$H$9:$H$2287,"SOLO CORREO",'BASE CAMPAÑAS'!$B$9:$B$2287,A36)</f>
        <v>0</v>
      </c>
      <c r="I36">
        <f>COUNTIFS('BASE CAMPAÑAS'!$H$9:$H$2287,"A NOMBRE DE ALECSA/INMOTION",'BASE CAMPAÑAS'!$B$9:$B$2287,A36)</f>
        <v>0</v>
      </c>
      <c r="J36">
        <f>COUNTIFS('BASE CAMPAÑAS'!$H40:$H$2287,"A NOMBRE DE ASEGURADORA",'BASE CAMPAÑAS'!$B40:$B$2287,A36)</f>
        <v>0</v>
      </c>
      <c r="K36">
        <f>COUNTIFS('BASE CAMPAÑAS'!$H$9:$H$2287,"A NOMBRE DE LA FINANCIERA",'BASE CAMPAÑAS'!$B$9:$B$2287,A36)</f>
        <v>0</v>
      </c>
      <c r="L36">
        <f>COUNTIFS('BASE CAMPAÑAS'!$H$9:$H$2287,"NO EXISTE",'BASE CAMPAÑAS'!$B$9:$B$2287,A36)</f>
        <v>0</v>
      </c>
      <c r="M36">
        <f>COUNTIFS('BASE CAMPAÑAS'!$Q$9:$Q$2287,"CITADO",'BASE CAMPAÑAS'!$B$9:$B$2287,A36)</f>
        <v>0</v>
      </c>
      <c r="N36">
        <f>COUNTIFS('BASE CAMPAÑAS'!$Q$9:$Q$2287,"CONTACTADO",'BASE CAMPAÑAS'!$B$9:$B$2287,A36)</f>
        <v>0</v>
      </c>
      <c r="O36">
        <f>COUNTIFS('BASE CAMPAÑAS'!$Q$9:$Q$2287,"INACTIVO",'BASE CAMPAÑAS'!$B$9:$B$2287,A36)</f>
        <v>0</v>
      </c>
      <c r="P36">
        <f>COUNTIFS('BASE CAMPAÑAS'!$Q$9:$Q$2287,"NO CONTACTADO",'BASE CAMPAÑAS'!$B$9:$B$2287,A36)</f>
        <v>0</v>
      </c>
      <c r="Q36">
        <f>COUNTIFS('BASE CAMPAÑAS'!$Q$9:$Q$2287,"REALIZADO",'BASE CAMPAÑAS'!$B$9:$B$2287,A36)</f>
        <v>0</v>
      </c>
    </row>
    <row r="37" spans="1:17">
      <c r="A37" t="s">
        <v>1905</v>
      </c>
      <c r="B37">
        <v>13</v>
      </c>
      <c r="C37">
        <f>COUNTIFS('BASE CAMPAÑAS'!$G$9:$G$2287,"SI",'BASE CAMPAÑAS'!$B$9:$B$2287,A37)</f>
        <v>0</v>
      </c>
      <c r="D37">
        <f>COUNTIFS('BASE CAMPAÑAS'!$G$9:$G$2287,"NO",'BASE CAMPAÑAS'!$B$9:$B$2287,A37)</f>
        <v>0</v>
      </c>
      <c r="E37">
        <f>COUNTIFS('BASE CAMPAÑAS'!$G$9:$G$2287,"NO APLICABLE POR VIN",'BASE CAMPAÑAS'!$B$9:$B$2287,A37)</f>
        <v>0</v>
      </c>
      <c r="F37">
        <f>COUNTIFS('BASE CAMPAÑAS'!$H$9:$H$2287,"SI",'BASE CAMPAÑAS'!$B$9:$B$2287,A37)</f>
        <v>0</v>
      </c>
      <c r="G37">
        <f>COUNTIFS('BASE CAMPAÑAS'!$H$9:$H$2287,"NO",'BASE CAMPAÑAS'!$B$9:$B$2287,A37)</f>
        <v>0</v>
      </c>
      <c r="H37">
        <f>COUNTIFS('BASE CAMPAÑAS'!$H$9:$H$2287,"SOLO CORREO",'BASE CAMPAÑAS'!$B$9:$B$2287,A37)</f>
        <v>0</v>
      </c>
      <c r="I37">
        <f>COUNTIFS('BASE CAMPAÑAS'!$H$9:$H$2287,"A NOMBRE DE ALECSA/INMOTION",'BASE CAMPAÑAS'!$B$9:$B$2287,A37)</f>
        <v>0</v>
      </c>
      <c r="J37">
        <f>COUNTIFS('BASE CAMPAÑAS'!$H41:$H$2287,"A NOMBRE DE ASEGURADORA",'BASE CAMPAÑAS'!$B41:$B$2287,A37)</f>
        <v>0</v>
      </c>
      <c r="K37">
        <f>COUNTIFS('BASE CAMPAÑAS'!$H$9:$H$2287,"A NOMBRE DE LA FINANCIERA",'BASE CAMPAÑAS'!$B$9:$B$2287,A37)</f>
        <v>0</v>
      </c>
      <c r="L37">
        <f>COUNTIFS('BASE CAMPAÑAS'!$H$9:$H$2287,"NO EXISTE",'BASE CAMPAÑAS'!$B$9:$B$2287,A37)</f>
        <v>0</v>
      </c>
      <c r="M37">
        <f>COUNTIFS('BASE CAMPAÑAS'!$Q$9:$Q$2287,"CITADO",'BASE CAMPAÑAS'!$B$9:$B$2287,A37)</f>
        <v>0</v>
      </c>
      <c r="N37">
        <f>COUNTIFS('BASE CAMPAÑAS'!$Q$9:$Q$2287,"CONTACTADO",'BASE CAMPAÑAS'!$B$9:$B$2287,A37)</f>
        <v>0</v>
      </c>
      <c r="O37">
        <f>COUNTIFS('BASE CAMPAÑAS'!$Q$9:$Q$2287,"INACTIVO",'BASE CAMPAÑAS'!$B$9:$B$2287,A37)</f>
        <v>0</v>
      </c>
      <c r="P37">
        <f>COUNTIFS('BASE CAMPAÑAS'!$Q$9:$Q$2287,"NO CONTACTADO",'BASE CAMPAÑAS'!$B$9:$B$2287,A37)</f>
        <v>0</v>
      </c>
      <c r="Q37">
        <f>COUNTIFS('BASE CAMPAÑAS'!$Q$9:$Q$2287,"REALIZADO",'BASE CAMPAÑAS'!$B$9:$B$2287,A37)</f>
        <v>0</v>
      </c>
    </row>
    <row r="38" spans="1:17">
      <c r="A38" t="s">
        <v>1906</v>
      </c>
      <c r="B38">
        <v>12</v>
      </c>
      <c r="C38">
        <f>COUNTIFS('BASE CAMPAÑAS'!$G$9:$G$2287,"SI",'BASE CAMPAÑAS'!$B$9:$B$2287,A38)</f>
        <v>0</v>
      </c>
      <c r="D38">
        <f>COUNTIFS('BASE CAMPAÑAS'!$G$9:$G$2287,"NO",'BASE CAMPAÑAS'!$B$9:$B$2287,A38)</f>
        <v>0</v>
      </c>
      <c r="E38">
        <f>COUNTIFS('BASE CAMPAÑAS'!$G$9:$G$2287,"NO APLICABLE POR VIN",'BASE CAMPAÑAS'!$B$9:$B$2287,A38)</f>
        <v>0</v>
      </c>
      <c r="F38">
        <f>COUNTIFS('BASE CAMPAÑAS'!$H$9:$H$2287,"SI",'BASE CAMPAÑAS'!$B$9:$B$2287,A38)</f>
        <v>0</v>
      </c>
      <c r="G38">
        <f>COUNTIFS('BASE CAMPAÑAS'!$H$9:$H$2287,"NO",'BASE CAMPAÑAS'!$B$9:$B$2287,A38)</f>
        <v>0</v>
      </c>
      <c r="H38">
        <f>COUNTIFS('BASE CAMPAÑAS'!$H$9:$H$2287,"SOLO CORREO",'BASE CAMPAÑAS'!$B$9:$B$2287,A38)</f>
        <v>0</v>
      </c>
      <c r="I38">
        <f>COUNTIFS('BASE CAMPAÑAS'!$H$9:$H$2287,"A NOMBRE DE ALECSA/INMOTION",'BASE CAMPAÑAS'!$B$9:$B$2287,A38)</f>
        <v>0</v>
      </c>
      <c r="J38">
        <f>COUNTIFS('BASE CAMPAÑAS'!$H42:$H$2287,"A NOMBRE DE ASEGURADORA",'BASE CAMPAÑAS'!$B42:$B$2287,A38)</f>
        <v>0</v>
      </c>
      <c r="K38">
        <f>COUNTIFS('BASE CAMPAÑAS'!$H$9:$H$2287,"A NOMBRE DE LA FINANCIERA",'BASE CAMPAÑAS'!$B$9:$B$2287,A38)</f>
        <v>0</v>
      </c>
      <c r="L38">
        <f>COUNTIFS('BASE CAMPAÑAS'!$H$9:$H$2287,"NO EXISTE",'BASE CAMPAÑAS'!$B$9:$B$2287,A38)</f>
        <v>0</v>
      </c>
      <c r="M38">
        <f>COUNTIFS('BASE CAMPAÑAS'!$Q$9:$Q$2287,"CITADO",'BASE CAMPAÑAS'!$B$9:$B$2287,A38)</f>
        <v>0</v>
      </c>
      <c r="N38">
        <f>COUNTIFS('BASE CAMPAÑAS'!$Q$9:$Q$2287,"CONTACTADO",'BASE CAMPAÑAS'!$B$9:$B$2287,A38)</f>
        <v>0</v>
      </c>
      <c r="O38">
        <f>COUNTIFS('BASE CAMPAÑAS'!$Q$9:$Q$2287,"INACTIVO",'BASE CAMPAÑAS'!$B$9:$B$2287,A38)</f>
        <v>0</v>
      </c>
      <c r="P38">
        <f>COUNTIFS('BASE CAMPAÑAS'!$Q$9:$Q$2287,"NO CONTACTADO",'BASE CAMPAÑAS'!$B$9:$B$2287,A38)</f>
        <v>0</v>
      </c>
      <c r="Q38">
        <f>COUNTIFS('BASE CAMPAÑAS'!$Q$9:$Q$2287,"REALIZADO",'BASE CAMPAÑAS'!$B$9:$B$2287,A38)</f>
        <v>0</v>
      </c>
    </row>
    <row r="39" spans="1:17">
      <c r="A39" t="s">
        <v>1203</v>
      </c>
      <c r="B39">
        <v>10</v>
      </c>
      <c r="C39">
        <f>COUNTIFS('BASE CAMPAÑAS'!$G$9:$G$2287,"SI",'BASE CAMPAÑAS'!$B$9:$B$2287,A39)</f>
        <v>1</v>
      </c>
      <c r="D39">
        <f>COUNTIFS('BASE CAMPAÑAS'!$G$9:$G$2287,"NO",'BASE CAMPAÑAS'!$B$9:$B$2287,A39)</f>
        <v>9</v>
      </c>
      <c r="E39">
        <f>COUNTIFS('BASE CAMPAÑAS'!$G$9:$G$2287,"NO APLICABLE POR VIN",'BASE CAMPAÑAS'!$B$9:$B$2287,A39)</f>
        <v>0</v>
      </c>
      <c r="F39">
        <f>COUNTIFS('BASE CAMPAÑAS'!$H$9:$H$2287,"SI",'BASE CAMPAÑAS'!$B$9:$B$2287,A39)</f>
        <v>7</v>
      </c>
      <c r="G39">
        <f>COUNTIFS('BASE CAMPAÑAS'!$H$9:$H$2287,"NO",'BASE CAMPAÑAS'!$B$9:$B$2287,A39)</f>
        <v>0</v>
      </c>
      <c r="H39">
        <f>COUNTIFS('BASE CAMPAÑAS'!$H$9:$H$2287,"SOLO CORREO",'BASE CAMPAÑAS'!$B$9:$B$2287,A39)</f>
        <v>0</v>
      </c>
      <c r="I39">
        <f>COUNTIFS('BASE CAMPAÑAS'!$H$9:$H$2287,"A NOMBRE DE ALECSA/INMOTION",'BASE CAMPAÑAS'!$B$9:$B$2287,A39)</f>
        <v>2</v>
      </c>
      <c r="J39">
        <f>COUNTIFS('BASE CAMPAÑAS'!$H43:$H$2287,"A NOMBRE DE ASEGURADORA",'BASE CAMPAÑAS'!$B43:$B$2287,A39)</f>
        <v>0</v>
      </c>
      <c r="K39">
        <f>COUNTIFS('BASE CAMPAÑAS'!$H$9:$H$2287,"A NOMBRE DE LA FINANCIERA",'BASE CAMPAÑAS'!$B$9:$B$2287,A39)</f>
        <v>0</v>
      </c>
      <c r="L39">
        <f>COUNTIFS('BASE CAMPAÑAS'!$H$9:$H$2287,"NO EXISTE",'BASE CAMPAÑAS'!$B$9:$B$2287,A39)</f>
        <v>0</v>
      </c>
      <c r="M39">
        <f>COUNTIFS('BASE CAMPAÑAS'!$Q$9:$Q$2287,"CITADO",'BASE CAMPAÑAS'!$B$9:$B$2287,A39)</f>
        <v>0</v>
      </c>
      <c r="N39">
        <f>COUNTIFS('BASE CAMPAÑAS'!$Q$9:$Q$2287,"CONTACTADO",'BASE CAMPAÑAS'!$B$9:$B$2287,A39)</f>
        <v>1</v>
      </c>
      <c r="O39">
        <f>COUNTIFS('BASE CAMPAÑAS'!$Q$9:$Q$2287,"INACTIVO",'BASE CAMPAÑAS'!$B$9:$B$2287,A39)</f>
        <v>3</v>
      </c>
      <c r="P39">
        <f>COUNTIFS('BASE CAMPAÑAS'!$Q$9:$Q$2287,"NO CONTACTADO",'BASE CAMPAÑAS'!$B$9:$B$2287,A39)</f>
        <v>3</v>
      </c>
      <c r="Q39">
        <f>COUNTIFS('BASE CAMPAÑAS'!$Q$9:$Q$2287,"REALIZADO",'BASE CAMPAÑAS'!$B$9:$B$2287,A39)</f>
        <v>0</v>
      </c>
    </row>
    <row r="40" spans="1:17">
      <c r="A40" t="s">
        <v>1907</v>
      </c>
      <c r="B40">
        <v>10</v>
      </c>
      <c r="C40">
        <f>COUNTIFS('BASE CAMPAÑAS'!$G$9:$G$2287,"SI",'BASE CAMPAÑAS'!$B$9:$B$2287,A40)</f>
        <v>0</v>
      </c>
      <c r="D40">
        <f>COUNTIFS('BASE CAMPAÑAS'!$G$9:$G$2287,"NO",'BASE CAMPAÑAS'!$B$9:$B$2287,A40)</f>
        <v>0</v>
      </c>
      <c r="E40">
        <f>COUNTIFS('BASE CAMPAÑAS'!$G$9:$G$2287,"NO APLICABLE POR VIN",'BASE CAMPAÑAS'!$B$9:$B$2287,A40)</f>
        <v>0</v>
      </c>
      <c r="F40">
        <f>COUNTIFS('BASE CAMPAÑAS'!$H$9:$H$2287,"SI",'BASE CAMPAÑAS'!$B$9:$B$2287,A40)</f>
        <v>0</v>
      </c>
      <c r="G40">
        <f>COUNTIFS('BASE CAMPAÑAS'!$H$9:$H$2287,"NO",'BASE CAMPAÑAS'!$B$9:$B$2287,A40)</f>
        <v>0</v>
      </c>
      <c r="H40">
        <f>COUNTIFS('BASE CAMPAÑAS'!$H$9:$H$2287,"SOLO CORREO",'BASE CAMPAÑAS'!$B$9:$B$2287,A40)</f>
        <v>0</v>
      </c>
      <c r="I40">
        <f>COUNTIFS('BASE CAMPAÑAS'!$H$9:$H$2287,"A NOMBRE DE ALECSA/INMOTION",'BASE CAMPAÑAS'!$B$9:$B$2287,A40)</f>
        <v>0</v>
      </c>
      <c r="J40">
        <f>COUNTIFS('BASE CAMPAÑAS'!$H44:$H$2287,"A NOMBRE DE ASEGURADORA",'BASE CAMPAÑAS'!$B44:$B$2287,A40)</f>
        <v>0</v>
      </c>
      <c r="K40">
        <f>COUNTIFS('BASE CAMPAÑAS'!$H$9:$H$2287,"A NOMBRE DE LA FINANCIERA",'BASE CAMPAÑAS'!$B$9:$B$2287,A40)</f>
        <v>0</v>
      </c>
      <c r="L40">
        <f>COUNTIFS('BASE CAMPAÑAS'!$H$9:$H$2287,"NO EXISTE",'BASE CAMPAÑAS'!$B$9:$B$2287,A40)</f>
        <v>0</v>
      </c>
      <c r="M40">
        <f>COUNTIFS('BASE CAMPAÑAS'!$Q$9:$Q$2287,"CITADO",'BASE CAMPAÑAS'!$B$9:$B$2287,A40)</f>
        <v>0</v>
      </c>
      <c r="N40">
        <f>COUNTIFS('BASE CAMPAÑAS'!$Q$9:$Q$2287,"CONTACTADO",'BASE CAMPAÑAS'!$B$9:$B$2287,A40)</f>
        <v>0</v>
      </c>
      <c r="O40">
        <f>COUNTIFS('BASE CAMPAÑAS'!$Q$9:$Q$2287,"INACTIVO",'BASE CAMPAÑAS'!$B$9:$B$2287,A40)</f>
        <v>0</v>
      </c>
      <c r="P40">
        <f>COUNTIFS('BASE CAMPAÑAS'!$Q$9:$Q$2287,"NO CONTACTADO",'BASE CAMPAÑAS'!$B$9:$B$2287,A40)</f>
        <v>0</v>
      </c>
      <c r="Q40">
        <f>COUNTIFS('BASE CAMPAÑAS'!$Q$9:$Q$2287,"REALIZADO",'BASE CAMPAÑAS'!$B$9:$B$2287,A40)</f>
        <v>0</v>
      </c>
    </row>
    <row r="41" spans="1:17">
      <c r="A41" t="s">
        <v>1908</v>
      </c>
      <c r="B41">
        <v>9</v>
      </c>
      <c r="C41">
        <f>COUNTIFS('BASE CAMPAÑAS'!$G$9:$G$2287,"SI",'BASE CAMPAÑAS'!$B$9:$B$2287,A41)</f>
        <v>0</v>
      </c>
      <c r="D41">
        <f>COUNTIFS('BASE CAMPAÑAS'!$G$9:$G$2287,"NO",'BASE CAMPAÑAS'!$B$9:$B$2287,A41)</f>
        <v>0</v>
      </c>
      <c r="E41">
        <f>COUNTIFS('BASE CAMPAÑAS'!$G$9:$G$2287,"NO APLICABLE POR VIN",'BASE CAMPAÑAS'!$B$9:$B$2287,A41)</f>
        <v>0</v>
      </c>
      <c r="F41">
        <f>COUNTIFS('BASE CAMPAÑAS'!$H$9:$H$2287,"SI",'BASE CAMPAÑAS'!$B$9:$B$2287,A41)</f>
        <v>0</v>
      </c>
      <c r="G41">
        <f>COUNTIFS('BASE CAMPAÑAS'!$H$9:$H$2287,"NO",'BASE CAMPAÑAS'!$B$9:$B$2287,A41)</f>
        <v>0</v>
      </c>
      <c r="H41">
        <f>COUNTIFS('BASE CAMPAÑAS'!$H$9:$H$2287,"SOLO CORREO",'BASE CAMPAÑAS'!$B$9:$B$2287,A41)</f>
        <v>0</v>
      </c>
      <c r="I41">
        <f>COUNTIFS('BASE CAMPAÑAS'!$H$9:$H$2287,"A NOMBRE DE ALECSA/INMOTION",'BASE CAMPAÑAS'!$B$9:$B$2287,A41)</f>
        <v>0</v>
      </c>
      <c r="J41">
        <f>COUNTIFS('BASE CAMPAÑAS'!$H45:$H$2287,"A NOMBRE DE ASEGURADORA",'BASE CAMPAÑAS'!$B45:$B$2287,A41)</f>
        <v>0</v>
      </c>
      <c r="K41">
        <f>COUNTIFS('BASE CAMPAÑAS'!$H$9:$H$2287,"A NOMBRE DE LA FINANCIERA",'BASE CAMPAÑAS'!$B$9:$B$2287,A41)</f>
        <v>0</v>
      </c>
      <c r="L41">
        <f>COUNTIFS('BASE CAMPAÑAS'!$H$9:$H$2287,"NO EXISTE",'BASE CAMPAÑAS'!$B$9:$B$2287,A41)</f>
        <v>0</v>
      </c>
      <c r="M41">
        <f>COUNTIFS('BASE CAMPAÑAS'!$Q$9:$Q$2287,"CITADO",'BASE CAMPAÑAS'!$B$9:$B$2287,A41)</f>
        <v>0</v>
      </c>
      <c r="N41">
        <f>COUNTIFS('BASE CAMPAÑAS'!$Q$9:$Q$2287,"CONTACTADO",'BASE CAMPAÑAS'!$B$9:$B$2287,A41)</f>
        <v>0</v>
      </c>
      <c r="O41">
        <f>COUNTIFS('BASE CAMPAÑAS'!$Q$9:$Q$2287,"INACTIVO",'BASE CAMPAÑAS'!$B$9:$B$2287,A41)</f>
        <v>0</v>
      </c>
      <c r="P41">
        <f>COUNTIFS('BASE CAMPAÑAS'!$Q$9:$Q$2287,"NO CONTACTADO",'BASE CAMPAÑAS'!$B$9:$B$2287,A41)</f>
        <v>0</v>
      </c>
      <c r="Q41">
        <f>COUNTIFS('BASE CAMPAÑAS'!$Q$9:$Q$2287,"REALIZADO",'BASE CAMPAÑAS'!$B$9:$B$2287,A41)</f>
        <v>0</v>
      </c>
    </row>
    <row r="42" spans="1:17">
      <c r="A42" t="s">
        <v>1909</v>
      </c>
      <c r="B42">
        <v>6</v>
      </c>
      <c r="C42">
        <f>COUNTIFS('BASE CAMPAÑAS'!$G$9:$G$2287,"SI",'BASE CAMPAÑAS'!$B$9:$B$2287,A42)</f>
        <v>0</v>
      </c>
      <c r="D42">
        <f>COUNTIFS('BASE CAMPAÑAS'!$G$9:$G$2287,"NO",'BASE CAMPAÑAS'!$B$9:$B$2287,A42)</f>
        <v>0</v>
      </c>
      <c r="E42">
        <f>COUNTIFS('BASE CAMPAÑAS'!$G$9:$G$2287,"NO APLICABLE POR VIN",'BASE CAMPAÑAS'!$B$9:$B$2287,A42)</f>
        <v>0</v>
      </c>
      <c r="F42">
        <f>COUNTIFS('BASE CAMPAÑAS'!$H$9:$H$2287,"SI",'BASE CAMPAÑAS'!$B$9:$B$2287,A42)</f>
        <v>0</v>
      </c>
      <c r="G42">
        <f>COUNTIFS('BASE CAMPAÑAS'!$H$9:$H$2287,"NO",'BASE CAMPAÑAS'!$B$9:$B$2287,A42)</f>
        <v>0</v>
      </c>
      <c r="H42">
        <f>COUNTIFS('BASE CAMPAÑAS'!$H$9:$H$2287,"SOLO CORREO",'BASE CAMPAÑAS'!$B$9:$B$2287,A42)</f>
        <v>0</v>
      </c>
      <c r="I42">
        <f>COUNTIFS('BASE CAMPAÑAS'!$H$9:$H$2287,"A NOMBRE DE ALECSA/INMOTION",'BASE CAMPAÑAS'!$B$9:$B$2287,A42)</f>
        <v>0</v>
      </c>
      <c r="J42">
        <f>COUNTIFS('BASE CAMPAÑAS'!$H46:$H$2287,"A NOMBRE DE ASEGURADORA",'BASE CAMPAÑAS'!$B46:$B$2287,A42)</f>
        <v>0</v>
      </c>
      <c r="K42">
        <f>COUNTIFS('BASE CAMPAÑAS'!$H$9:$H$2287,"A NOMBRE DE LA FINANCIERA",'BASE CAMPAÑAS'!$B$9:$B$2287,A42)</f>
        <v>0</v>
      </c>
      <c r="L42">
        <f>COUNTIFS('BASE CAMPAÑAS'!$H$9:$H$2287,"NO EXISTE",'BASE CAMPAÑAS'!$B$9:$B$2287,A42)</f>
        <v>0</v>
      </c>
      <c r="M42">
        <f>COUNTIFS('BASE CAMPAÑAS'!$Q$9:$Q$2287,"CITADO",'BASE CAMPAÑAS'!$B$9:$B$2287,A42)</f>
        <v>0</v>
      </c>
      <c r="N42">
        <f>COUNTIFS('BASE CAMPAÑAS'!$Q$9:$Q$2287,"CONTACTADO",'BASE CAMPAÑAS'!$B$9:$B$2287,A42)</f>
        <v>0</v>
      </c>
      <c r="O42">
        <f>COUNTIFS('BASE CAMPAÑAS'!$Q$9:$Q$2287,"INACTIVO",'BASE CAMPAÑAS'!$B$9:$B$2287,A42)</f>
        <v>0</v>
      </c>
      <c r="P42">
        <f>COUNTIFS('BASE CAMPAÑAS'!$Q$9:$Q$2287,"NO CONTACTADO",'BASE CAMPAÑAS'!$B$9:$B$2287,A42)</f>
        <v>0</v>
      </c>
      <c r="Q42">
        <f>COUNTIFS('BASE CAMPAÑAS'!$Q$9:$Q$2287,"REALIZADO",'BASE CAMPAÑAS'!$B$9:$B$2287,A42)</f>
        <v>0</v>
      </c>
    </row>
    <row r="43" spans="1:17">
      <c r="A43" t="s">
        <v>1910</v>
      </c>
      <c r="B43">
        <v>6</v>
      </c>
      <c r="C43">
        <f>COUNTIFS('BASE CAMPAÑAS'!$G$9:$G$2287,"SI",'BASE CAMPAÑAS'!$B$9:$B$2287,A43)</f>
        <v>0</v>
      </c>
      <c r="D43">
        <f>COUNTIFS('BASE CAMPAÑAS'!$G$9:$G$2287,"NO",'BASE CAMPAÑAS'!$B$9:$B$2287,A43)</f>
        <v>0</v>
      </c>
      <c r="E43">
        <f>COUNTIFS('BASE CAMPAÑAS'!$G$9:$G$2287,"NO APLICABLE POR VIN",'BASE CAMPAÑAS'!$B$9:$B$2287,A43)</f>
        <v>0</v>
      </c>
      <c r="F43">
        <f>COUNTIFS('BASE CAMPAÑAS'!$H$9:$H$2287,"SI",'BASE CAMPAÑAS'!$B$9:$B$2287,A43)</f>
        <v>0</v>
      </c>
      <c r="G43">
        <f>COUNTIFS('BASE CAMPAÑAS'!$H$9:$H$2287,"NO",'BASE CAMPAÑAS'!$B$9:$B$2287,A43)</f>
        <v>0</v>
      </c>
      <c r="H43">
        <f>COUNTIFS('BASE CAMPAÑAS'!$H$9:$H$2287,"SOLO CORREO",'BASE CAMPAÑAS'!$B$9:$B$2287,A43)</f>
        <v>0</v>
      </c>
      <c r="I43">
        <f>COUNTIFS('BASE CAMPAÑAS'!$H$9:$H$2287,"A NOMBRE DE ALECSA/INMOTION",'BASE CAMPAÑAS'!$B$9:$B$2287,A43)</f>
        <v>0</v>
      </c>
      <c r="J43">
        <f>COUNTIFS('BASE CAMPAÑAS'!$H47:$H$2287,"A NOMBRE DE ASEGURADORA",'BASE CAMPAÑAS'!$B47:$B$2287,A43)</f>
        <v>0</v>
      </c>
      <c r="K43">
        <f>COUNTIFS('BASE CAMPAÑAS'!$H$9:$H$2287,"A NOMBRE DE LA FINANCIERA",'BASE CAMPAÑAS'!$B$9:$B$2287,A43)</f>
        <v>0</v>
      </c>
      <c r="L43">
        <f>COUNTIFS('BASE CAMPAÑAS'!$H$9:$H$2287,"NO EXISTE",'BASE CAMPAÑAS'!$B$9:$B$2287,A43)</f>
        <v>0</v>
      </c>
      <c r="M43">
        <f>COUNTIFS('BASE CAMPAÑAS'!$Q$9:$Q$2287,"CITADO",'BASE CAMPAÑAS'!$B$9:$B$2287,A43)</f>
        <v>0</v>
      </c>
      <c r="N43">
        <f>COUNTIFS('BASE CAMPAÑAS'!$Q$9:$Q$2287,"CONTACTADO",'BASE CAMPAÑAS'!$B$9:$B$2287,A43)</f>
        <v>0</v>
      </c>
      <c r="O43">
        <f>COUNTIFS('BASE CAMPAÑAS'!$Q$9:$Q$2287,"INACTIVO",'BASE CAMPAÑAS'!$B$9:$B$2287,A43)</f>
        <v>0</v>
      </c>
      <c r="P43">
        <f>COUNTIFS('BASE CAMPAÑAS'!$Q$9:$Q$2287,"NO CONTACTADO",'BASE CAMPAÑAS'!$B$9:$B$2287,A43)</f>
        <v>0</v>
      </c>
      <c r="Q43">
        <f>COUNTIFS('BASE CAMPAÑAS'!$Q$9:$Q$2287,"REALIZADO",'BASE CAMPAÑAS'!$B$9:$B$2287,A43)</f>
        <v>0</v>
      </c>
    </row>
    <row r="44" spans="1:17">
      <c r="A44" t="s">
        <v>1911</v>
      </c>
      <c r="B44">
        <v>5</v>
      </c>
      <c r="C44">
        <f>COUNTIFS('BASE CAMPAÑAS'!$G$9:$G$2287,"SI",'BASE CAMPAÑAS'!$B$9:$B$2287,A44)</f>
        <v>0</v>
      </c>
      <c r="D44">
        <f>COUNTIFS('BASE CAMPAÑAS'!$G$9:$G$2287,"NO",'BASE CAMPAÑAS'!$B$9:$B$2287,A44)</f>
        <v>0</v>
      </c>
      <c r="E44">
        <f>COUNTIFS('BASE CAMPAÑAS'!$G$9:$G$2287,"NO APLICABLE POR VIN",'BASE CAMPAÑAS'!$B$9:$B$2287,A44)</f>
        <v>0</v>
      </c>
      <c r="F44">
        <f>COUNTIFS('BASE CAMPAÑAS'!$H$9:$H$2287,"SI",'BASE CAMPAÑAS'!$B$9:$B$2287,A44)</f>
        <v>0</v>
      </c>
      <c r="G44">
        <f>COUNTIFS('BASE CAMPAÑAS'!$H$9:$H$2287,"NO",'BASE CAMPAÑAS'!$B$9:$B$2287,A44)</f>
        <v>0</v>
      </c>
      <c r="H44">
        <f>COUNTIFS('BASE CAMPAÑAS'!$H$9:$H$2287,"SOLO CORREO",'BASE CAMPAÑAS'!$B$9:$B$2287,A44)</f>
        <v>0</v>
      </c>
      <c r="I44">
        <f>COUNTIFS('BASE CAMPAÑAS'!$H$9:$H$2287,"A NOMBRE DE ALECSA/INMOTION",'BASE CAMPAÑAS'!$B$9:$B$2287,A44)</f>
        <v>0</v>
      </c>
      <c r="J44">
        <f>COUNTIFS('BASE CAMPAÑAS'!$H48:$H$2287,"A NOMBRE DE ASEGURADORA",'BASE CAMPAÑAS'!$B48:$B$2287,A44)</f>
        <v>0</v>
      </c>
      <c r="K44">
        <f>COUNTIFS('BASE CAMPAÑAS'!$H$9:$H$2287,"A NOMBRE DE LA FINANCIERA",'BASE CAMPAÑAS'!$B$9:$B$2287,A44)</f>
        <v>0</v>
      </c>
      <c r="L44">
        <f>COUNTIFS('BASE CAMPAÑAS'!$H$9:$H$2287,"NO EXISTE",'BASE CAMPAÑAS'!$B$9:$B$2287,A44)</f>
        <v>0</v>
      </c>
      <c r="M44">
        <f>COUNTIFS('BASE CAMPAÑAS'!$Q$9:$Q$2287,"CITADO",'BASE CAMPAÑAS'!$B$9:$B$2287,A44)</f>
        <v>0</v>
      </c>
      <c r="N44">
        <f>COUNTIFS('BASE CAMPAÑAS'!$Q$9:$Q$2287,"CONTACTADO",'BASE CAMPAÑAS'!$B$9:$B$2287,A44)</f>
        <v>0</v>
      </c>
      <c r="O44">
        <f>COUNTIFS('BASE CAMPAÑAS'!$Q$9:$Q$2287,"INACTIVO",'BASE CAMPAÑAS'!$B$9:$B$2287,A44)</f>
        <v>0</v>
      </c>
      <c r="P44">
        <f>COUNTIFS('BASE CAMPAÑAS'!$Q$9:$Q$2287,"NO CONTACTADO",'BASE CAMPAÑAS'!$B$9:$B$2287,A44)</f>
        <v>0</v>
      </c>
      <c r="Q44">
        <f>COUNTIFS('BASE CAMPAÑAS'!$Q$9:$Q$2287,"REALIZADO",'BASE CAMPAÑAS'!$B$9:$B$2287,A44)</f>
        <v>0</v>
      </c>
    </row>
    <row r="45" spans="1:17">
      <c r="A45" t="s">
        <v>1912</v>
      </c>
      <c r="B45">
        <v>5</v>
      </c>
      <c r="C45">
        <f>COUNTIFS('BASE CAMPAÑAS'!$G$9:$G$2287,"SI",'BASE CAMPAÑAS'!$B$9:$B$2287,A45)</f>
        <v>0</v>
      </c>
      <c r="D45">
        <f>COUNTIFS('BASE CAMPAÑAS'!$G$9:$G$2287,"NO",'BASE CAMPAÑAS'!$B$9:$B$2287,A45)</f>
        <v>0</v>
      </c>
      <c r="E45">
        <f>COUNTIFS('BASE CAMPAÑAS'!$G$9:$G$2287,"NO APLICABLE POR VIN",'BASE CAMPAÑAS'!$B$9:$B$2287,A45)</f>
        <v>0</v>
      </c>
      <c r="F45">
        <f>COUNTIFS('BASE CAMPAÑAS'!$H$9:$H$2287,"SI",'BASE CAMPAÑAS'!$B$9:$B$2287,A45)</f>
        <v>0</v>
      </c>
      <c r="G45">
        <f>COUNTIFS('BASE CAMPAÑAS'!$H$9:$H$2287,"NO",'BASE CAMPAÑAS'!$B$9:$B$2287,A45)</f>
        <v>0</v>
      </c>
      <c r="H45">
        <f>COUNTIFS('BASE CAMPAÑAS'!$H$9:$H$2287,"SOLO CORREO",'BASE CAMPAÑAS'!$B$9:$B$2287,A45)</f>
        <v>0</v>
      </c>
      <c r="I45">
        <f>COUNTIFS('BASE CAMPAÑAS'!$H$9:$H$2287,"A NOMBRE DE ALECSA/INMOTION",'BASE CAMPAÑAS'!$B$9:$B$2287,A45)</f>
        <v>0</v>
      </c>
      <c r="J45">
        <f>COUNTIFS('BASE CAMPAÑAS'!$H49:$H$2287,"A NOMBRE DE ASEGURADORA",'BASE CAMPAÑAS'!$B49:$B$2287,A45)</f>
        <v>0</v>
      </c>
      <c r="K45">
        <f>COUNTIFS('BASE CAMPAÑAS'!$H$9:$H$2287,"A NOMBRE DE LA FINANCIERA",'BASE CAMPAÑAS'!$B$9:$B$2287,A45)</f>
        <v>0</v>
      </c>
      <c r="L45">
        <f>COUNTIFS('BASE CAMPAÑAS'!$H$9:$H$2287,"NO EXISTE",'BASE CAMPAÑAS'!$B$9:$B$2287,A45)</f>
        <v>0</v>
      </c>
      <c r="M45">
        <f>COUNTIFS('BASE CAMPAÑAS'!$Q$9:$Q$2287,"CITADO",'BASE CAMPAÑAS'!$B$9:$B$2287,A45)</f>
        <v>0</v>
      </c>
      <c r="N45">
        <f>COUNTIFS('BASE CAMPAÑAS'!$Q$9:$Q$2287,"CONTACTADO",'BASE CAMPAÑAS'!$B$9:$B$2287,A45)</f>
        <v>0</v>
      </c>
      <c r="O45">
        <f>COUNTIFS('BASE CAMPAÑAS'!$Q$9:$Q$2287,"INACTIVO",'BASE CAMPAÑAS'!$B$9:$B$2287,A45)</f>
        <v>0</v>
      </c>
      <c r="P45">
        <f>COUNTIFS('BASE CAMPAÑAS'!$Q$9:$Q$2287,"NO CONTACTADO",'BASE CAMPAÑAS'!$B$9:$B$2287,A45)</f>
        <v>0</v>
      </c>
      <c r="Q45">
        <f>COUNTIFS('BASE CAMPAÑAS'!$Q$9:$Q$2287,"REALIZADO",'BASE CAMPAÑAS'!$B$9:$B$2287,A45)</f>
        <v>0</v>
      </c>
    </row>
    <row r="46" spans="1:17">
      <c r="A46" t="s">
        <v>1913</v>
      </c>
      <c r="B46">
        <v>4</v>
      </c>
      <c r="C46">
        <f>COUNTIFS('BASE CAMPAÑAS'!$G$9:$G$2287,"SI",'BASE CAMPAÑAS'!$B$9:$B$2287,A46)</f>
        <v>0</v>
      </c>
      <c r="D46">
        <f>COUNTIFS('BASE CAMPAÑAS'!$G$9:$G$2287,"NO",'BASE CAMPAÑAS'!$B$9:$B$2287,A46)</f>
        <v>0</v>
      </c>
      <c r="E46">
        <f>COUNTIFS('BASE CAMPAÑAS'!$G$9:$G$2287,"NO APLICABLE POR VIN",'BASE CAMPAÑAS'!$B$9:$B$2287,A46)</f>
        <v>0</v>
      </c>
      <c r="F46">
        <f>COUNTIFS('BASE CAMPAÑAS'!$H$9:$H$2287,"SI",'BASE CAMPAÑAS'!$B$9:$B$2287,A46)</f>
        <v>0</v>
      </c>
      <c r="G46">
        <f>COUNTIFS('BASE CAMPAÑAS'!$H$9:$H$2287,"NO",'BASE CAMPAÑAS'!$B$9:$B$2287,A46)</f>
        <v>0</v>
      </c>
      <c r="H46">
        <f>COUNTIFS('BASE CAMPAÑAS'!$H$9:$H$2287,"SOLO CORREO",'BASE CAMPAÑAS'!$B$9:$B$2287,A46)</f>
        <v>0</v>
      </c>
      <c r="I46">
        <f>COUNTIFS('BASE CAMPAÑAS'!$H$9:$H$2287,"A NOMBRE DE ALECSA/INMOTION",'BASE CAMPAÑAS'!$B$9:$B$2287,A46)</f>
        <v>0</v>
      </c>
      <c r="J46">
        <f>COUNTIFS('BASE CAMPAÑAS'!$H50:$H$2287,"A NOMBRE DE ASEGURADORA",'BASE CAMPAÑAS'!$B50:$B$2287,A46)</f>
        <v>0</v>
      </c>
      <c r="K46">
        <f>COUNTIFS('BASE CAMPAÑAS'!$H$9:$H$2287,"A NOMBRE DE LA FINANCIERA",'BASE CAMPAÑAS'!$B$9:$B$2287,A46)</f>
        <v>0</v>
      </c>
      <c r="L46">
        <f>COUNTIFS('BASE CAMPAÑAS'!$H$9:$H$2287,"NO EXISTE",'BASE CAMPAÑAS'!$B$9:$B$2287,A46)</f>
        <v>0</v>
      </c>
      <c r="M46">
        <f>COUNTIFS('BASE CAMPAÑAS'!$Q$9:$Q$2287,"CITADO",'BASE CAMPAÑAS'!$B$9:$B$2287,A46)</f>
        <v>0</v>
      </c>
      <c r="N46">
        <f>COUNTIFS('BASE CAMPAÑAS'!$Q$9:$Q$2287,"CONTACTADO",'BASE CAMPAÑAS'!$B$9:$B$2287,A46)</f>
        <v>0</v>
      </c>
      <c r="O46">
        <f>COUNTIFS('BASE CAMPAÑAS'!$Q$9:$Q$2287,"INACTIVO",'BASE CAMPAÑAS'!$B$9:$B$2287,A46)</f>
        <v>0</v>
      </c>
      <c r="P46">
        <f>COUNTIFS('BASE CAMPAÑAS'!$Q$9:$Q$2287,"NO CONTACTADO",'BASE CAMPAÑAS'!$B$9:$B$2287,A46)</f>
        <v>0</v>
      </c>
      <c r="Q46">
        <f>COUNTIFS('BASE CAMPAÑAS'!$Q$9:$Q$2287,"REALIZADO",'BASE CAMPAÑAS'!$B$9:$B$2287,A46)</f>
        <v>0</v>
      </c>
    </row>
    <row r="47" spans="1:17">
      <c r="A47" t="s">
        <v>1914</v>
      </c>
      <c r="B47">
        <v>4</v>
      </c>
      <c r="C47">
        <f>COUNTIFS('BASE CAMPAÑAS'!$G$9:$G$2287,"SI",'BASE CAMPAÑAS'!$B$9:$B$2287,A47)</f>
        <v>0</v>
      </c>
      <c r="D47">
        <f>COUNTIFS('BASE CAMPAÑAS'!$G$9:$G$2287,"NO",'BASE CAMPAÑAS'!$B$9:$B$2287,A47)</f>
        <v>0</v>
      </c>
      <c r="E47">
        <f>COUNTIFS('BASE CAMPAÑAS'!$G$9:$G$2287,"NO APLICABLE POR VIN",'BASE CAMPAÑAS'!$B$9:$B$2287,A47)</f>
        <v>0</v>
      </c>
      <c r="F47">
        <f>COUNTIFS('BASE CAMPAÑAS'!$H$9:$H$2287,"SI",'BASE CAMPAÑAS'!$B$9:$B$2287,A47)</f>
        <v>0</v>
      </c>
      <c r="G47">
        <f>COUNTIFS('BASE CAMPAÑAS'!$H$9:$H$2287,"NO",'BASE CAMPAÑAS'!$B$9:$B$2287,A47)</f>
        <v>0</v>
      </c>
      <c r="H47">
        <f>COUNTIFS('BASE CAMPAÑAS'!$H$9:$H$2287,"SOLO CORREO",'BASE CAMPAÑAS'!$B$9:$B$2287,A47)</f>
        <v>0</v>
      </c>
      <c r="I47">
        <f>COUNTIFS('BASE CAMPAÑAS'!$H$9:$H$2287,"A NOMBRE DE ALECSA/INMOTION",'BASE CAMPAÑAS'!$B$9:$B$2287,A47)</f>
        <v>0</v>
      </c>
      <c r="J47">
        <f>COUNTIFS('BASE CAMPAÑAS'!$H51:$H$2287,"A NOMBRE DE ASEGURADORA",'BASE CAMPAÑAS'!$B51:$B$2287,A47)</f>
        <v>0</v>
      </c>
      <c r="K47">
        <f>COUNTIFS('BASE CAMPAÑAS'!$H$9:$H$2287,"A NOMBRE DE LA FINANCIERA",'BASE CAMPAÑAS'!$B$9:$B$2287,A47)</f>
        <v>0</v>
      </c>
      <c r="L47">
        <f>COUNTIFS('BASE CAMPAÑAS'!$H$9:$H$2287,"NO EXISTE",'BASE CAMPAÑAS'!$B$9:$B$2287,A47)</f>
        <v>0</v>
      </c>
      <c r="M47">
        <f>COUNTIFS('BASE CAMPAÑAS'!$Q$9:$Q$2287,"CITADO",'BASE CAMPAÑAS'!$B$9:$B$2287,A47)</f>
        <v>0</v>
      </c>
      <c r="N47">
        <f>COUNTIFS('BASE CAMPAÑAS'!$Q$9:$Q$2287,"CONTACTADO",'BASE CAMPAÑAS'!$B$9:$B$2287,A47)</f>
        <v>0</v>
      </c>
      <c r="O47">
        <f>COUNTIFS('BASE CAMPAÑAS'!$Q$9:$Q$2287,"INACTIVO",'BASE CAMPAÑAS'!$B$9:$B$2287,A47)</f>
        <v>0</v>
      </c>
      <c r="P47">
        <f>COUNTIFS('BASE CAMPAÑAS'!$Q$9:$Q$2287,"NO CONTACTADO",'BASE CAMPAÑAS'!$B$9:$B$2287,A47)</f>
        <v>0</v>
      </c>
      <c r="Q47">
        <f>COUNTIFS('BASE CAMPAÑAS'!$Q$9:$Q$2287,"REALIZADO",'BASE CAMPAÑAS'!$B$9:$B$2287,A47)</f>
        <v>0</v>
      </c>
    </row>
    <row r="48" spans="1:17">
      <c r="A48" t="s">
        <v>1915</v>
      </c>
      <c r="B48">
        <v>3</v>
      </c>
      <c r="C48">
        <f>COUNTIFS('BASE CAMPAÑAS'!$G$9:$G$2287,"SI",'BASE CAMPAÑAS'!$B$9:$B$2287,A48)</f>
        <v>0</v>
      </c>
      <c r="D48">
        <f>COUNTIFS('BASE CAMPAÑAS'!$G$9:$G$2287,"NO",'BASE CAMPAÑAS'!$B$9:$B$2287,A48)</f>
        <v>0</v>
      </c>
      <c r="E48">
        <f>COUNTIFS('BASE CAMPAÑAS'!$G$9:$G$2287,"NO APLICABLE POR VIN",'BASE CAMPAÑAS'!$B$9:$B$2287,A48)</f>
        <v>0</v>
      </c>
      <c r="F48">
        <f>COUNTIFS('BASE CAMPAÑAS'!$H$9:$H$2287,"SI",'BASE CAMPAÑAS'!$B$9:$B$2287,A48)</f>
        <v>0</v>
      </c>
      <c r="G48">
        <f>COUNTIFS('BASE CAMPAÑAS'!$H$9:$H$2287,"NO",'BASE CAMPAÑAS'!$B$9:$B$2287,A48)</f>
        <v>0</v>
      </c>
      <c r="H48">
        <f>COUNTIFS('BASE CAMPAÑAS'!$H$9:$H$2287,"SOLO CORREO",'BASE CAMPAÑAS'!$B$9:$B$2287,A48)</f>
        <v>0</v>
      </c>
      <c r="I48">
        <f>COUNTIFS('BASE CAMPAÑAS'!$H$9:$H$2287,"A NOMBRE DE ALECSA/INMOTION",'BASE CAMPAÑAS'!$B$9:$B$2287,A48)</f>
        <v>0</v>
      </c>
      <c r="J48">
        <f>COUNTIFS('BASE CAMPAÑAS'!$H52:$H$2287,"A NOMBRE DE ASEGURADORA",'BASE CAMPAÑAS'!$B52:$B$2287,A48)</f>
        <v>0</v>
      </c>
      <c r="K48">
        <f>COUNTIFS('BASE CAMPAÑAS'!$H$9:$H$2287,"A NOMBRE DE LA FINANCIERA",'BASE CAMPAÑAS'!$B$9:$B$2287,A48)</f>
        <v>0</v>
      </c>
      <c r="L48">
        <f>COUNTIFS('BASE CAMPAÑAS'!$H$9:$H$2287,"NO EXISTE",'BASE CAMPAÑAS'!$B$9:$B$2287,A48)</f>
        <v>0</v>
      </c>
      <c r="M48">
        <f>COUNTIFS('BASE CAMPAÑAS'!$Q$9:$Q$2287,"CITADO",'BASE CAMPAÑAS'!$B$9:$B$2287,A48)</f>
        <v>0</v>
      </c>
      <c r="N48">
        <f>COUNTIFS('BASE CAMPAÑAS'!$Q$9:$Q$2287,"CONTACTADO",'BASE CAMPAÑAS'!$B$9:$B$2287,A48)</f>
        <v>0</v>
      </c>
      <c r="O48">
        <f>COUNTIFS('BASE CAMPAÑAS'!$Q$9:$Q$2287,"INACTIVO",'BASE CAMPAÑAS'!$B$9:$B$2287,A48)</f>
        <v>0</v>
      </c>
      <c r="P48">
        <f>COUNTIFS('BASE CAMPAÑAS'!$Q$9:$Q$2287,"NO CONTACTADO",'BASE CAMPAÑAS'!$B$9:$B$2287,A48)</f>
        <v>0</v>
      </c>
      <c r="Q48">
        <f>COUNTIFS('BASE CAMPAÑAS'!$Q$9:$Q$2287,"REALIZADO",'BASE CAMPAÑAS'!$B$9:$B$2287,A48)</f>
        <v>0</v>
      </c>
    </row>
    <row r="49" spans="1:17">
      <c r="A49" t="s">
        <v>1916</v>
      </c>
      <c r="B49">
        <v>3</v>
      </c>
      <c r="C49">
        <f>COUNTIFS('BASE CAMPAÑAS'!$G$9:$G$2287,"SI",'BASE CAMPAÑAS'!$B$9:$B$2287,A49)</f>
        <v>0</v>
      </c>
      <c r="D49">
        <f>COUNTIFS('BASE CAMPAÑAS'!$G$9:$G$2287,"NO",'BASE CAMPAÑAS'!$B$9:$B$2287,A49)</f>
        <v>0</v>
      </c>
      <c r="E49">
        <f>COUNTIFS('BASE CAMPAÑAS'!$G$9:$G$2287,"NO APLICABLE POR VIN",'BASE CAMPAÑAS'!$B$9:$B$2287,A49)</f>
        <v>0</v>
      </c>
      <c r="F49">
        <f>COUNTIFS('BASE CAMPAÑAS'!$H$9:$H$2287,"SI",'BASE CAMPAÑAS'!$B$9:$B$2287,A49)</f>
        <v>0</v>
      </c>
      <c r="G49">
        <f>COUNTIFS('BASE CAMPAÑAS'!$H$9:$H$2287,"NO",'BASE CAMPAÑAS'!$B$9:$B$2287,A49)</f>
        <v>0</v>
      </c>
      <c r="H49">
        <f>COUNTIFS('BASE CAMPAÑAS'!$H$9:$H$2287,"SOLO CORREO",'BASE CAMPAÑAS'!$B$9:$B$2287,A49)</f>
        <v>0</v>
      </c>
      <c r="I49">
        <f>COUNTIFS('BASE CAMPAÑAS'!$H$9:$H$2287,"A NOMBRE DE ALECSA/INMOTION",'BASE CAMPAÑAS'!$B$9:$B$2287,A49)</f>
        <v>0</v>
      </c>
      <c r="J49">
        <f>COUNTIFS('BASE CAMPAÑAS'!$H53:$H$2287,"A NOMBRE DE ASEGURADORA",'BASE CAMPAÑAS'!$B53:$B$2287,A49)</f>
        <v>0</v>
      </c>
      <c r="K49">
        <f>COUNTIFS('BASE CAMPAÑAS'!$H$9:$H$2287,"A NOMBRE DE LA FINANCIERA",'BASE CAMPAÑAS'!$B$9:$B$2287,A49)</f>
        <v>0</v>
      </c>
      <c r="L49">
        <f>COUNTIFS('BASE CAMPAÑAS'!$H$9:$H$2287,"NO EXISTE",'BASE CAMPAÑAS'!$B$9:$B$2287,A49)</f>
        <v>0</v>
      </c>
      <c r="M49">
        <f>COUNTIFS('BASE CAMPAÑAS'!$Q$9:$Q$2287,"CITADO",'BASE CAMPAÑAS'!$B$9:$B$2287,A49)</f>
        <v>0</v>
      </c>
      <c r="N49">
        <f>COUNTIFS('BASE CAMPAÑAS'!$Q$9:$Q$2287,"CONTACTADO",'BASE CAMPAÑAS'!$B$9:$B$2287,A49)</f>
        <v>0</v>
      </c>
      <c r="O49">
        <f>COUNTIFS('BASE CAMPAÑAS'!$Q$9:$Q$2287,"INACTIVO",'BASE CAMPAÑAS'!$B$9:$B$2287,A49)</f>
        <v>0</v>
      </c>
      <c r="P49">
        <f>COUNTIFS('BASE CAMPAÑAS'!$Q$9:$Q$2287,"NO CONTACTADO",'BASE CAMPAÑAS'!$B$9:$B$2287,A49)</f>
        <v>0</v>
      </c>
      <c r="Q49">
        <f>COUNTIFS('BASE CAMPAÑAS'!$Q$9:$Q$2287,"REALIZADO",'BASE CAMPAÑAS'!$B$9:$B$2287,A49)</f>
        <v>0</v>
      </c>
    </row>
    <row r="50" spans="1:17">
      <c r="A50" t="s">
        <v>1917</v>
      </c>
      <c r="B50">
        <v>2</v>
      </c>
      <c r="C50">
        <f>COUNTIFS('BASE CAMPAÑAS'!$G$9:$G$2287,"SI",'BASE CAMPAÑAS'!$B$9:$B$2287,A50)</f>
        <v>0</v>
      </c>
      <c r="D50">
        <f>COUNTIFS('BASE CAMPAÑAS'!$G$9:$G$2287,"NO",'BASE CAMPAÑAS'!$B$9:$B$2287,A50)</f>
        <v>0</v>
      </c>
      <c r="E50">
        <f>COUNTIFS('BASE CAMPAÑAS'!$G$9:$G$2287,"NO APLICABLE POR VIN",'BASE CAMPAÑAS'!$B$9:$B$2287,A50)</f>
        <v>0</v>
      </c>
      <c r="F50">
        <f>COUNTIFS('BASE CAMPAÑAS'!$H$9:$H$2287,"SI",'BASE CAMPAÑAS'!$B$9:$B$2287,A50)</f>
        <v>0</v>
      </c>
      <c r="G50">
        <f>COUNTIFS('BASE CAMPAÑAS'!$H$9:$H$2287,"NO",'BASE CAMPAÑAS'!$B$9:$B$2287,A50)</f>
        <v>0</v>
      </c>
      <c r="H50">
        <f>COUNTIFS('BASE CAMPAÑAS'!$H$9:$H$2287,"SOLO CORREO",'BASE CAMPAÑAS'!$B$9:$B$2287,A50)</f>
        <v>0</v>
      </c>
      <c r="I50">
        <f>COUNTIFS('BASE CAMPAÑAS'!$H$9:$H$2287,"A NOMBRE DE ALECSA/INMOTION",'BASE CAMPAÑAS'!$B$9:$B$2287,A50)</f>
        <v>0</v>
      </c>
      <c r="J50">
        <f>COUNTIFS('BASE CAMPAÑAS'!$H54:$H$2287,"A NOMBRE DE ASEGURADORA",'BASE CAMPAÑAS'!$B54:$B$2287,A50)</f>
        <v>0</v>
      </c>
      <c r="K50">
        <f>COUNTIFS('BASE CAMPAÑAS'!$H$9:$H$2287,"A NOMBRE DE LA FINANCIERA",'BASE CAMPAÑAS'!$B$9:$B$2287,A50)</f>
        <v>0</v>
      </c>
      <c r="L50">
        <f>COUNTIFS('BASE CAMPAÑAS'!$H$9:$H$2287,"NO EXISTE",'BASE CAMPAÑAS'!$B$9:$B$2287,A50)</f>
        <v>0</v>
      </c>
      <c r="M50">
        <f>COUNTIFS('BASE CAMPAÑAS'!$Q$9:$Q$2287,"CITADO",'BASE CAMPAÑAS'!$B$9:$B$2287,A50)</f>
        <v>0</v>
      </c>
      <c r="N50">
        <f>COUNTIFS('BASE CAMPAÑAS'!$Q$9:$Q$2287,"CONTACTADO",'BASE CAMPAÑAS'!$B$9:$B$2287,A50)</f>
        <v>0</v>
      </c>
      <c r="O50">
        <f>COUNTIFS('BASE CAMPAÑAS'!$Q$9:$Q$2287,"INACTIVO",'BASE CAMPAÑAS'!$B$9:$B$2287,A50)</f>
        <v>0</v>
      </c>
      <c r="P50">
        <f>COUNTIFS('BASE CAMPAÑAS'!$Q$9:$Q$2287,"NO CONTACTADO",'BASE CAMPAÑAS'!$B$9:$B$2287,A50)</f>
        <v>0</v>
      </c>
      <c r="Q50">
        <f>COUNTIFS('BASE CAMPAÑAS'!$Q$9:$Q$2287,"REALIZADO",'BASE CAMPAÑAS'!$B$9:$B$2287,A50)</f>
        <v>0</v>
      </c>
    </row>
    <row r="51" spans="1:17">
      <c r="A51" t="s">
        <v>1918</v>
      </c>
      <c r="B51">
        <v>2</v>
      </c>
      <c r="C51">
        <f>COUNTIFS('BASE CAMPAÑAS'!$G$9:$G$2287,"SI",'BASE CAMPAÑAS'!$B$9:$B$2287,A51)</f>
        <v>0</v>
      </c>
      <c r="D51">
        <f>COUNTIFS('BASE CAMPAÑAS'!$G$9:$G$2287,"NO",'BASE CAMPAÑAS'!$B$9:$B$2287,A51)</f>
        <v>0</v>
      </c>
      <c r="E51">
        <f>COUNTIFS('BASE CAMPAÑAS'!$G$9:$G$2287,"NO APLICABLE POR VIN",'BASE CAMPAÑAS'!$B$9:$B$2287,A51)</f>
        <v>0</v>
      </c>
      <c r="F51">
        <f>COUNTIFS('BASE CAMPAÑAS'!$H$9:$H$2287,"SI",'BASE CAMPAÑAS'!$B$9:$B$2287,A51)</f>
        <v>0</v>
      </c>
      <c r="G51">
        <f>COUNTIFS('BASE CAMPAÑAS'!$H$9:$H$2287,"NO",'BASE CAMPAÑAS'!$B$9:$B$2287,A51)</f>
        <v>0</v>
      </c>
      <c r="H51">
        <f>COUNTIFS('BASE CAMPAÑAS'!$H$9:$H$2287,"SOLO CORREO",'BASE CAMPAÑAS'!$B$9:$B$2287,A51)</f>
        <v>0</v>
      </c>
      <c r="I51">
        <f>COUNTIFS('BASE CAMPAÑAS'!$H$9:$H$2287,"A NOMBRE DE ALECSA/INMOTION",'BASE CAMPAÑAS'!$B$9:$B$2287,A51)</f>
        <v>0</v>
      </c>
      <c r="J51">
        <f>COUNTIFS('BASE CAMPAÑAS'!$H55:$H$2287,"A NOMBRE DE ASEGURADORA",'BASE CAMPAÑAS'!$B55:$B$2287,A51)</f>
        <v>0</v>
      </c>
      <c r="K51">
        <f>COUNTIFS('BASE CAMPAÑAS'!$H$9:$H$2287,"A NOMBRE DE LA FINANCIERA",'BASE CAMPAÑAS'!$B$9:$B$2287,A51)</f>
        <v>0</v>
      </c>
      <c r="L51">
        <f>COUNTIFS('BASE CAMPAÑAS'!$H$9:$H$2287,"NO EXISTE",'BASE CAMPAÑAS'!$B$9:$B$2287,A51)</f>
        <v>0</v>
      </c>
      <c r="M51">
        <f>COUNTIFS('BASE CAMPAÑAS'!$Q$9:$Q$2287,"CITADO",'BASE CAMPAÑAS'!$B$9:$B$2287,A51)</f>
        <v>0</v>
      </c>
      <c r="N51">
        <f>COUNTIFS('BASE CAMPAÑAS'!$Q$9:$Q$2287,"CONTACTADO",'BASE CAMPAÑAS'!$B$9:$B$2287,A51)</f>
        <v>0</v>
      </c>
      <c r="O51">
        <f>COUNTIFS('BASE CAMPAÑAS'!$Q$9:$Q$2287,"INACTIVO",'BASE CAMPAÑAS'!$B$9:$B$2287,A51)</f>
        <v>0</v>
      </c>
      <c r="P51">
        <f>COUNTIFS('BASE CAMPAÑAS'!$Q$9:$Q$2287,"NO CONTACTADO",'BASE CAMPAÑAS'!$B$9:$B$2287,A51)</f>
        <v>0</v>
      </c>
      <c r="Q51">
        <f>COUNTIFS('BASE CAMPAÑAS'!$Q$9:$Q$2287,"REALIZADO",'BASE CAMPAÑAS'!$B$9:$B$2287,A51)</f>
        <v>0</v>
      </c>
    </row>
    <row r="52" spans="1:17">
      <c r="A52" t="s">
        <v>1919</v>
      </c>
      <c r="B52">
        <v>2</v>
      </c>
      <c r="C52">
        <f>COUNTIFS('BASE CAMPAÑAS'!$G$9:$G$2287,"SI",'BASE CAMPAÑAS'!$B$9:$B$2287,A52)</f>
        <v>0</v>
      </c>
      <c r="D52">
        <f>COUNTIFS('BASE CAMPAÑAS'!$G$9:$G$2287,"NO",'BASE CAMPAÑAS'!$B$9:$B$2287,A52)</f>
        <v>0</v>
      </c>
      <c r="E52">
        <f>COUNTIFS('BASE CAMPAÑAS'!$G$9:$G$2287,"NO APLICABLE POR VIN",'BASE CAMPAÑAS'!$B$9:$B$2287,A52)</f>
        <v>0</v>
      </c>
      <c r="F52">
        <f>COUNTIFS('BASE CAMPAÑAS'!$H$9:$H$2287,"SI",'BASE CAMPAÑAS'!$B$9:$B$2287,A52)</f>
        <v>0</v>
      </c>
      <c r="G52">
        <f>COUNTIFS('BASE CAMPAÑAS'!$H$9:$H$2287,"NO",'BASE CAMPAÑAS'!$B$9:$B$2287,A52)</f>
        <v>0</v>
      </c>
      <c r="H52">
        <f>COUNTIFS('BASE CAMPAÑAS'!$H$9:$H$2287,"SOLO CORREO",'BASE CAMPAÑAS'!$B$9:$B$2287,A52)</f>
        <v>0</v>
      </c>
      <c r="I52">
        <f>COUNTIFS('BASE CAMPAÑAS'!$H$9:$H$2287,"A NOMBRE DE ALECSA/INMOTION",'BASE CAMPAÑAS'!$B$9:$B$2287,A52)</f>
        <v>0</v>
      </c>
      <c r="J52">
        <f>COUNTIFS('BASE CAMPAÑAS'!$H56:$H$2287,"A NOMBRE DE ASEGURADORA",'BASE CAMPAÑAS'!$B56:$B$2287,A52)</f>
        <v>0</v>
      </c>
      <c r="K52">
        <f>COUNTIFS('BASE CAMPAÑAS'!$H$9:$H$2287,"A NOMBRE DE LA FINANCIERA",'BASE CAMPAÑAS'!$B$9:$B$2287,A52)</f>
        <v>0</v>
      </c>
      <c r="L52">
        <f>COUNTIFS('BASE CAMPAÑAS'!$H$9:$H$2287,"NO EXISTE",'BASE CAMPAÑAS'!$B$9:$B$2287,A52)</f>
        <v>0</v>
      </c>
      <c r="M52">
        <f>COUNTIFS('BASE CAMPAÑAS'!$Q$9:$Q$2287,"CITADO",'BASE CAMPAÑAS'!$B$9:$B$2287,A52)</f>
        <v>0</v>
      </c>
      <c r="N52">
        <f>COUNTIFS('BASE CAMPAÑAS'!$Q$9:$Q$2287,"CONTACTADO",'BASE CAMPAÑAS'!$B$9:$B$2287,A52)</f>
        <v>0</v>
      </c>
      <c r="O52">
        <f>COUNTIFS('BASE CAMPAÑAS'!$Q$9:$Q$2287,"INACTIVO",'BASE CAMPAÑAS'!$B$9:$B$2287,A52)</f>
        <v>0</v>
      </c>
      <c r="P52">
        <f>COUNTIFS('BASE CAMPAÑAS'!$Q$9:$Q$2287,"NO CONTACTADO",'BASE CAMPAÑAS'!$B$9:$B$2287,A52)</f>
        <v>0</v>
      </c>
      <c r="Q52">
        <f>COUNTIFS('BASE CAMPAÑAS'!$Q$9:$Q$2287,"REALIZADO",'BASE CAMPAÑAS'!$B$9:$B$2287,A52)</f>
        <v>0</v>
      </c>
    </row>
    <row r="53" spans="1:17">
      <c r="A53" t="s">
        <v>1920</v>
      </c>
      <c r="B53">
        <v>2</v>
      </c>
      <c r="C53">
        <f>COUNTIFS('BASE CAMPAÑAS'!$G$9:$G$2287,"SI",'BASE CAMPAÑAS'!$B$9:$B$2287,A53)</f>
        <v>0</v>
      </c>
      <c r="D53">
        <f>COUNTIFS('BASE CAMPAÑAS'!$G$9:$G$2287,"NO",'BASE CAMPAÑAS'!$B$9:$B$2287,A53)</f>
        <v>0</v>
      </c>
      <c r="E53">
        <f>COUNTIFS('BASE CAMPAÑAS'!$G$9:$G$2287,"NO APLICABLE POR VIN",'BASE CAMPAÑAS'!$B$9:$B$2287,A53)</f>
        <v>0</v>
      </c>
      <c r="F53">
        <f>COUNTIFS('BASE CAMPAÑAS'!$H$9:$H$2287,"SI",'BASE CAMPAÑAS'!$B$9:$B$2287,A53)</f>
        <v>0</v>
      </c>
      <c r="G53">
        <f>COUNTIFS('BASE CAMPAÑAS'!$H$9:$H$2287,"NO",'BASE CAMPAÑAS'!$B$9:$B$2287,A53)</f>
        <v>0</v>
      </c>
      <c r="H53">
        <f>COUNTIFS('BASE CAMPAÑAS'!$H$9:$H$2287,"SOLO CORREO",'BASE CAMPAÑAS'!$B$9:$B$2287,A53)</f>
        <v>0</v>
      </c>
      <c r="I53">
        <f>COUNTIFS('BASE CAMPAÑAS'!$H$9:$H$2287,"A NOMBRE DE ALECSA/INMOTION",'BASE CAMPAÑAS'!$B$9:$B$2287,A53)</f>
        <v>0</v>
      </c>
      <c r="J53">
        <f>COUNTIFS('BASE CAMPAÑAS'!$H57:$H$2287,"A NOMBRE DE ASEGURADORA",'BASE CAMPAÑAS'!$B57:$B$2287,A53)</f>
        <v>0</v>
      </c>
      <c r="K53">
        <f>COUNTIFS('BASE CAMPAÑAS'!$H$9:$H$2287,"A NOMBRE DE LA FINANCIERA",'BASE CAMPAÑAS'!$B$9:$B$2287,A53)</f>
        <v>0</v>
      </c>
      <c r="L53">
        <f>COUNTIFS('BASE CAMPAÑAS'!$H$9:$H$2287,"NO EXISTE",'BASE CAMPAÑAS'!$B$9:$B$2287,A53)</f>
        <v>0</v>
      </c>
      <c r="M53">
        <f>COUNTIFS('BASE CAMPAÑAS'!$Q$9:$Q$2287,"CITADO",'BASE CAMPAÑAS'!$B$9:$B$2287,A53)</f>
        <v>0</v>
      </c>
      <c r="N53">
        <f>COUNTIFS('BASE CAMPAÑAS'!$Q$9:$Q$2287,"CONTACTADO",'BASE CAMPAÑAS'!$B$9:$B$2287,A53)</f>
        <v>0</v>
      </c>
      <c r="O53">
        <f>COUNTIFS('BASE CAMPAÑAS'!$Q$9:$Q$2287,"INACTIVO",'BASE CAMPAÑAS'!$B$9:$B$2287,A53)</f>
        <v>0</v>
      </c>
      <c r="P53">
        <f>COUNTIFS('BASE CAMPAÑAS'!$Q$9:$Q$2287,"NO CONTACTADO",'BASE CAMPAÑAS'!$B$9:$B$2287,A53)</f>
        <v>0</v>
      </c>
      <c r="Q53">
        <f>COUNTIFS('BASE CAMPAÑAS'!$Q$9:$Q$2287,"REALIZADO",'BASE CAMPAÑAS'!$B$9:$B$2287,A53)</f>
        <v>0</v>
      </c>
    </row>
    <row r="54" spans="1:17">
      <c r="A54" t="s">
        <v>1921</v>
      </c>
      <c r="B54">
        <v>2</v>
      </c>
      <c r="C54">
        <f>COUNTIFS('BASE CAMPAÑAS'!$G$9:$G$2287,"SI",'BASE CAMPAÑAS'!$B$9:$B$2287,A54)</f>
        <v>0</v>
      </c>
      <c r="D54">
        <f>COUNTIFS('BASE CAMPAÑAS'!$G$9:$G$2287,"NO",'BASE CAMPAÑAS'!$B$9:$B$2287,A54)</f>
        <v>0</v>
      </c>
      <c r="E54">
        <f>COUNTIFS('BASE CAMPAÑAS'!$G$9:$G$2287,"NO APLICABLE POR VIN",'BASE CAMPAÑAS'!$B$9:$B$2287,A54)</f>
        <v>0</v>
      </c>
      <c r="F54">
        <f>COUNTIFS('BASE CAMPAÑAS'!$H$9:$H$2287,"SI",'BASE CAMPAÑAS'!$B$9:$B$2287,A54)</f>
        <v>0</v>
      </c>
      <c r="G54">
        <f>COUNTIFS('BASE CAMPAÑAS'!$H$9:$H$2287,"NO",'BASE CAMPAÑAS'!$B$9:$B$2287,A54)</f>
        <v>0</v>
      </c>
      <c r="H54">
        <f>COUNTIFS('BASE CAMPAÑAS'!$H$9:$H$2287,"SOLO CORREO",'BASE CAMPAÑAS'!$B$9:$B$2287,A54)</f>
        <v>0</v>
      </c>
      <c r="I54">
        <f>COUNTIFS('BASE CAMPAÑAS'!$H$9:$H$2287,"A NOMBRE DE ALECSA/INMOTION",'BASE CAMPAÑAS'!$B$9:$B$2287,A54)</f>
        <v>0</v>
      </c>
      <c r="J54">
        <f>COUNTIFS('BASE CAMPAÑAS'!$H58:$H$2287,"A NOMBRE DE ASEGURADORA",'BASE CAMPAÑAS'!$B58:$B$2287,A54)</f>
        <v>0</v>
      </c>
      <c r="K54">
        <f>COUNTIFS('BASE CAMPAÑAS'!$H$9:$H$2287,"A NOMBRE DE LA FINANCIERA",'BASE CAMPAÑAS'!$B$9:$B$2287,A54)</f>
        <v>0</v>
      </c>
      <c r="L54">
        <f>COUNTIFS('BASE CAMPAÑAS'!$H$9:$H$2287,"NO EXISTE",'BASE CAMPAÑAS'!$B$9:$B$2287,A54)</f>
        <v>0</v>
      </c>
      <c r="M54">
        <f>COUNTIFS('BASE CAMPAÑAS'!$Q$9:$Q$2287,"CITADO",'BASE CAMPAÑAS'!$B$9:$B$2287,A54)</f>
        <v>0</v>
      </c>
      <c r="N54">
        <f>COUNTIFS('BASE CAMPAÑAS'!$Q$9:$Q$2287,"CONTACTADO",'BASE CAMPAÑAS'!$B$9:$B$2287,A54)</f>
        <v>0</v>
      </c>
      <c r="O54">
        <f>COUNTIFS('BASE CAMPAÑAS'!$Q$9:$Q$2287,"INACTIVO",'BASE CAMPAÑAS'!$B$9:$B$2287,A54)</f>
        <v>0</v>
      </c>
      <c r="P54">
        <f>COUNTIFS('BASE CAMPAÑAS'!$Q$9:$Q$2287,"NO CONTACTADO",'BASE CAMPAÑAS'!$B$9:$B$2287,A54)</f>
        <v>0</v>
      </c>
      <c r="Q54">
        <f>COUNTIFS('BASE CAMPAÑAS'!$Q$9:$Q$2287,"REALIZADO",'BASE CAMPAÑAS'!$B$9:$B$2287,A54)</f>
        <v>0</v>
      </c>
    </row>
    <row r="55" spans="1:17">
      <c r="A55" t="s">
        <v>1922</v>
      </c>
      <c r="B55">
        <v>2</v>
      </c>
      <c r="C55">
        <f>COUNTIFS('BASE CAMPAÑAS'!$G$9:$G$2287,"SI",'BASE CAMPAÑAS'!$B$9:$B$2287,A55)</f>
        <v>0</v>
      </c>
      <c r="D55">
        <f>COUNTIFS('BASE CAMPAÑAS'!$G$9:$G$2287,"NO",'BASE CAMPAÑAS'!$B$9:$B$2287,A55)</f>
        <v>0</v>
      </c>
      <c r="E55">
        <f>COUNTIFS('BASE CAMPAÑAS'!$G$9:$G$2287,"NO APLICABLE POR VIN",'BASE CAMPAÑAS'!$B$9:$B$2287,A55)</f>
        <v>0</v>
      </c>
      <c r="F55">
        <f>COUNTIFS('BASE CAMPAÑAS'!$H$9:$H$2287,"SI",'BASE CAMPAÑAS'!$B$9:$B$2287,A55)</f>
        <v>0</v>
      </c>
      <c r="G55">
        <f>COUNTIFS('BASE CAMPAÑAS'!$H$9:$H$2287,"NO",'BASE CAMPAÑAS'!$B$9:$B$2287,A55)</f>
        <v>0</v>
      </c>
      <c r="H55">
        <f>COUNTIFS('BASE CAMPAÑAS'!$H$9:$H$2287,"SOLO CORREO",'BASE CAMPAÑAS'!$B$9:$B$2287,A55)</f>
        <v>0</v>
      </c>
      <c r="I55">
        <f>COUNTIFS('BASE CAMPAÑAS'!$H$9:$H$2287,"A NOMBRE DE ALECSA/INMOTION",'BASE CAMPAÑAS'!$B$9:$B$2287,A55)</f>
        <v>0</v>
      </c>
      <c r="J55">
        <f>COUNTIFS('BASE CAMPAÑAS'!$H59:$H$2287,"A NOMBRE DE ASEGURADORA",'BASE CAMPAÑAS'!$B59:$B$2287,A55)</f>
        <v>0</v>
      </c>
      <c r="K55">
        <f>COUNTIFS('BASE CAMPAÑAS'!$H$9:$H$2287,"A NOMBRE DE LA FINANCIERA",'BASE CAMPAÑAS'!$B$9:$B$2287,A55)</f>
        <v>0</v>
      </c>
      <c r="L55">
        <f>COUNTIFS('BASE CAMPAÑAS'!$H$9:$H$2287,"NO EXISTE",'BASE CAMPAÑAS'!$B$9:$B$2287,A55)</f>
        <v>0</v>
      </c>
      <c r="M55">
        <f>COUNTIFS('BASE CAMPAÑAS'!$Q$9:$Q$2287,"CITADO",'BASE CAMPAÑAS'!$B$9:$B$2287,A55)</f>
        <v>0</v>
      </c>
      <c r="N55">
        <f>COUNTIFS('BASE CAMPAÑAS'!$Q$9:$Q$2287,"CONTACTADO",'BASE CAMPAÑAS'!$B$9:$B$2287,A55)</f>
        <v>0</v>
      </c>
      <c r="O55">
        <f>COUNTIFS('BASE CAMPAÑAS'!$Q$9:$Q$2287,"INACTIVO",'BASE CAMPAÑAS'!$B$9:$B$2287,A55)</f>
        <v>0</v>
      </c>
      <c r="P55">
        <f>COUNTIFS('BASE CAMPAÑAS'!$Q$9:$Q$2287,"NO CONTACTADO",'BASE CAMPAÑAS'!$B$9:$B$2287,A55)</f>
        <v>0</v>
      </c>
      <c r="Q55">
        <f>COUNTIFS('BASE CAMPAÑAS'!$Q$9:$Q$2287,"REALIZADO",'BASE CAMPAÑAS'!$B$9:$B$2287,A55)</f>
        <v>0</v>
      </c>
    </row>
    <row r="56" spans="1:17">
      <c r="A56" t="s">
        <v>1923</v>
      </c>
      <c r="B56">
        <v>2</v>
      </c>
      <c r="C56">
        <f>COUNTIFS('BASE CAMPAÑAS'!$G$9:$G$2287,"SI",'BASE CAMPAÑAS'!$B$9:$B$2287,A56)</f>
        <v>0</v>
      </c>
      <c r="D56">
        <f>COUNTIFS('BASE CAMPAÑAS'!$G$9:$G$2287,"NO",'BASE CAMPAÑAS'!$B$9:$B$2287,A56)</f>
        <v>0</v>
      </c>
      <c r="E56">
        <f>COUNTIFS('BASE CAMPAÑAS'!$G$9:$G$2287,"NO APLICABLE POR VIN",'BASE CAMPAÑAS'!$B$9:$B$2287,A56)</f>
        <v>0</v>
      </c>
      <c r="F56">
        <f>COUNTIFS('BASE CAMPAÑAS'!$H$9:$H$2287,"SI",'BASE CAMPAÑAS'!$B$9:$B$2287,A56)</f>
        <v>0</v>
      </c>
      <c r="G56">
        <f>COUNTIFS('BASE CAMPAÑAS'!$H$9:$H$2287,"NO",'BASE CAMPAÑAS'!$B$9:$B$2287,A56)</f>
        <v>0</v>
      </c>
      <c r="H56">
        <f>COUNTIFS('BASE CAMPAÑAS'!$H$9:$H$2287,"SOLO CORREO",'BASE CAMPAÑAS'!$B$9:$B$2287,A56)</f>
        <v>0</v>
      </c>
      <c r="I56">
        <f>COUNTIFS('BASE CAMPAÑAS'!$H$9:$H$2287,"A NOMBRE DE ALECSA/INMOTION",'BASE CAMPAÑAS'!$B$9:$B$2287,A56)</f>
        <v>0</v>
      </c>
      <c r="J56">
        <f>COUNTIFS('BASE CAMPAÑAS'!$H60:$H$2287,"A NOMBRE DE ASEGURADORA",'BASE CAMPAÑAS'!$B60:$B$2287,A56)</f>
        <v>0</v>
      </c>
      <c r="K56">
        <f>COUNTIFS('BASE CAMPAÑAS'!$H$9:$H$2287,"A NOMBRE DE LA FINANCIERA",'BASE CAMPAÑAS'!$B$9:$B$2287,A56)</f>
        <v>0</v>
      </c>
      <c r="L56">
        <f>COUNTIFS('BASE CAMPAÑAS'!$H$9:$H$2287,"NO EXISTE",'BASE CAMPAÑAS'!$B$9:$B$2287,A56)</f>
        <v>0</v>
      </c>
      <c r="M56">
        <f>COUNTIFS('BASE CAMPAÑAS'!$Q$9:$Q$2287,"CITADO",'BASE CAMPAÑAS'!$B$9:$B$2287,A56)</f>
        <v>0</v>
      </c>
      <c r="N56">
        <f>COUNTIFS('BASE CAMPAÑAS'!$Q$9:$Q$2287,"CONTACTADO",'BASE CAMPAÑAS'!$B$9:$B$2287,A56)</f>
        <v>0</v>
      </c>
      <c r="O56">
        <f>COUNTIFS('BASE CAMPAÑAS'!$Q$9:$Q$2287,"INACTIVO",'BASE CAMPAÑAS'!$B$9:$B$2287,A56)</f>
        <v>0</v>
      </c>
      <c r="P56">
        <f>COUNTIFS('BASE CAMPAÑAS'!$Q$9:$Q$2287,"NO CONTACTADO",'BASE CAMPAÑAS'!$B$9:$B$2287,A56)</f>
        <v>0</v>
      </c>
      <c r="Q56">
        <f>COUNTIFS('BASE CAMPAÑAS'!$Q$9:$Q$2287,"REALIZADO",'BASE CAMPAÑAS'!$B$9:$B$2287,A56)</f>
        <v>0</v>
      </c>
    </row>
    <row r="57" spans="1:17">
      <c r="A57" t="s">
        <v>1924</v>
      </c>
      <c r="B57">
        <v>1</v>
      </c>
      <c r="C57">
        <f>COUNTIFS('BASE CAMPAÑAS'!$G$9:$G$2287,"SI",'BASE CAMPAÑAS'!$B$9:$B$2287,A57)</f>
        <v>0</v>
      </c>
      <c r="D57">
        <f>COUNTIFS('BASE CAMPAÑAS'!$G$9:$G$2287,"NO",'BASE CAMPAÑAS'!$B$9:$B$2287,A57)</f>
        <v>0</v>
      </c>
      <c r="E57">
        <f>COUNTIFS('BASE CAMPAÑAS'!$G$9:$G$2287,"NO APLICABLE POR VIN",'BASE CAMPAÑAS'!$B$9:$B$2287,A57)</f>
        <v>0</v>
      </c>
      <c r="F57">
        <f>COUNTIFS('BASE CAMPAÑAS'!$H$9:$H$2287,"SI",'BASE CAMPAÑAS'!$B$9:$B$2287,A57)</f>
        <v>0</v>
      </c>
      <c r="G57">
        <f>COUNTIFS('BASE CAMPAÑAS'!$H$9:$H$2287,"NO",'BASE CAMPAÑAS'!$B$9:$B$2287,A57)</f>
        <v>0</v>
      </c>
      <c r="H57">
        <f>COUNTIFS('BASE CAMPAÑAS'!$H$9:$H$2287,"SOLO CORREO",'BASE CAMPAÑAS'!$B$9:$B$2287,A57)</f>
        <v>0</v>
      </c>
      <c r="I57">
        <f>COUNTIFS('BASE CAMPAÑAS'!$H$9:$H$2287,"A NOMBRE DE ALECSA/INMOTION",'BASE CAMPAÑAS'!$B$9:$B$2287,A57)</f>
        <v>0</v>
      </c>
      <c r="J57">
        <f>COUNTIFS('BASE CAMPAÑAS'!$H61:$H$2287,"A NOMBRE DE ASEGURADORA",'BASE CAMPAÑAS'!$B61:$B$2287,A57)</f>
        <v>0</v>
      </c>
      <c r="K57">
        <f>COUNTIFS('BASE CAMPAÑAS'!$H$9:$H$2287,"A NOMBRE DE LA FINANCIERA",'BASE CAMPAÑAS'!$B$9:$B$2287,A57)</f>
        <v>0</v>
      </c>
      <c r="L57">
        <f>COUNTIFS('BASE CAMPAÑAS'!$H$9:$H$2287,"NO EXISTE",'BASE CAMPAÑAS'!$B$9:$B$2287,A57)</f>
        <v>0</v>
      </c>
      <c r="M57">
        <f>COUNTIFS('BASE CAMPAÑAS'!$Q$9:$Q$2287,"CITADO",'BASE CAMPAÑAS'!$B$9:$B$2287,A57)</f>
        <v>0</v>
      </c>
      <c r="N57">
        <f>COUNTIFS('BASE CAMPAÑAS'!$Q$9:$Q$2287,"CONTACTADO",'BASE CAMPAÑAS'!$B$9:$B$2287,A57)</f>
        <v>0</v>
      </c>
      <c r="O57">
        <f>COUNTIFS('BASE CAMPAÑAS'!$Q$9:$Q$2287,"INACTIVO",'BASE CAMPAÑAS'!$B$9:$B$2287,A57)</f>
        <v>0</v>
      </c>
      <c r="P57">
        <f>COUNTIFS('BASE CAMPAÑAS'!$Q$9:$Q$2287,"NO CONTACTADO",'BASE CAMPAÑAS'!$B$9:$B$2287,A57)</f>
        <v>0</v>
      </c>
      <c r="Q57">
        <f>COUNTIFS('BASE CAMPAÑAS'!$Q$9:$Q$2287,"REALIZADO",'BASE CAMPAÑAS'!$B$9:$B$2287,A57)</f>
        <v>0</v>
      </c>
    </row>
    <row r="58" spans="1:17">
      <c r="A58" t="s">
        <v>1925</v>
      </c>
      <c r="B58">
        <v>1</v>
      </c>
      <c r="C58">
        <f>COUNTIFS('BASE CAMPAÑAS'!$G$9:$G$2287,"SI",'BASE CAMPAÑAS'!$B$9:$B$2287,A58)</f>
        <v>0</v>
      </c>
      <c r="D58">
        <f>COUNTIFS('BASE CAMPAÑAS'!$G$9:$G$2287,"NO",'BASE CAMPAÑAS'!$B$9:$B$2287,A58)</f>
        <v>0</v>
      </c>
      <c r="E58">
        <f>COUNTIFS('BASE CAMPAÑAS'!$G$9:$G$2287,"NO APLICABLE POR VIN",'BASE CAMPAÑAS'!$B$9:$B$2287,A58)</f>
        <v>0</v>
      </c>
      <c r="F58">
        <f>COUNTIFS('BASE CAMPAÑAS'!$H$9:$H$2287,"SI",'BASE CAMPAÑAS'!$B$9:$B$2287,A58)</f>
        <v>0</v>
      </c>
      <c r="G58">
        <f>COUNTIFS('BASE CAMPAÑAS'!$H$9:$H$2287,"NO",'BASE CAMPAÑAS'!$B$9:$B$2287,A58)</f>
        <v>0</v>
      </c>
      <c r="H58">
        <f>COUNTIFS('BASE CAMPAÑAS'!$H$9:$H$2287,"SOLO CORREO",'BASE CAMPAÑAS'!$B$9:$B$2287,A58)</f>
        <v>0</v>
      </c>
      <c r="I58">
        <f>COUNTIFS('BASE CAMPAÑAS'!$H$9:$H$2287,"A NOMBRE DE ALECSA/INMOTION",'BASE CAMPAÑAS'!$B$9:$B$2287,A58)</f>
        <v>0</v>
      </c>
      <c r="J58">
        <f>COUNTIFS('BASE CAMPAÑAS'!$H62:$H$2287,"A NOMBRE DE ASEGURADORA",'BASE CAMPAÑAS'!$B62:$B$2287,A58)</f>
        <v>0</v>
      </c>
      <c r="K58">
        <f>COUNTIFS('BASE CAMPAÑAS'!$H$9:$H$2287,"A NOMBRE DE LA FINANCIERA",'BASE CAMPAÑAS'!$B$9:$B$2287,A58)</f>
        <v>0</v>
      </c>
      <c r="L58">
        <f>COUNTIFS('BASE CAMPAÑAS'!$H$9:$H$2287,"NO EXISTE",'BASE CAMPAÑAS'!$B$9:$B$2287,A58)</f>
        <v>0</v>
      </c>
      <c r="M58">
        <f>COUNTIFS('BASE CAMPAÑAS'!$Q$9:$Q$2287,"CITADO",'BASE CAMPAÑAS'!$B$9:$B$2287,A58)</f>
        <v>0</v>
      </c>
      <c r="N58">
        <f>COUNTIFS('BASE CAMPAÑAS'!$Q$9:$Q$2287,"CONTACTADO",'BASE CAMPAÑAS'!$B$9:$B$2287,A58)</f>
        <v>0</v>
      </c>
      <c r="O58">
        <f>COUNTIFS('BASE CAMPAÑAS'!$Q$9:$Q$2287,"INACTIVO",'BASE CAMPAÑAS'!$B$9:$B$2287,A58)</f>
        <v>0</v>
      </c>
      <c r="P58">
        <f>COUNTIFS('BASE CAMPAÑAS'!$Q$9:$Q$2287,"NO CONTACTADO",'BASE CAMPAÑAS'!$B$9:$B$2287,A58)</f>
        <v>0</v>
      </c>
      <c r="Q58">
        <f>COUNTIFS('BASE CAMPAÑAS'!$Q$9:$Q$2287,"REALIZADO",'BASE CAMPAÑAS'!$B$9:$B$2287,A58)</f>
        <v>0</v>
      </c>
    </row>
    <row r="59" spans="1:17">
      <c r="A59" t="s">
        <v>1926</v>
      </c>
      <c r="B59">
        <v>1</v>
      </c>
      <c r="C59">
        <f>COUNTIFS('BASE CAMPAÑAS'!$G$9:$G$2287,"SI",'BASE CAMPAÑAS'!$B$9:$B$2287,A59)</f>
        <v>0</v>
      </c>
      <c r="D59">
        <f>COUNTIFS('BASE CAMPAÑAS'!$G$9:$G$2287,"NO",'BASE CAMPAÑAS'!$B$9:$B$2287,A59)</f>
        <v>0</v>
      </c>
      <c r="E59">
        <f>COUNTIFS('BASE CAMPAÑAS'!$G$9:$G$2287,"NO APLICABLE POR VIN",'BASE CAMPAÑAS'!$B$9:$B$2287,A59)</f>
        <v>0</v>
      </c>
      <c r="F59">
        <f>COUNTIFS('BASE CAMPAÑAS'!$H$9:$H$2287,"SI",'BASE CAMPAÑAS'!$B$9:$B$2287,A59)</f>
        <v>0</v>
      </c>
      <c r="G59">
        <f>COUNTIFS('BASE CAMPAÑAS'!$H$9:$H$2287,"NO",'BASE CAMPAÑAS'!$B$9:$B$2287,A59)</f>
        <v>0</v>
      </c>
      <c r="H59">
        <f>COUNTIFS('BASE CAMPAÑAS'!$H$9:$H$2287,"SOLO CORREO",'BASE CAMPAÑAS'!$B$9:$B$2287,A59)</f>
        <v>0</v>
      </c>
      <c r="I59">
        <f>COUNTIFS('BASE CAMPAÑAS'!$H$9:$H$2287,"A NOMBRE DE ALECSA/INMOTION",'BASE CAMPAÑAS'!$B$9:$B$2287,A59)</f>
        <v>0</v>
      </c>
      <c r="J59">
        <f>COUNTIFS('BASE CAMPAÑAS'!$H63:$H$2287,"A NOMBRE DE ASEGURADORA",'BASE CAMPAÑAS'!$B63:$B$2287,A59)</f>
        <v>0</v>
      </c>
      <c r="K59">
        <f>COUNTIFS('BASE CAMPAÑAS'!$H$9:$H$2287,"A NOMBRE DE LA FINANCIERA",'BASE CAMPAÑAS'!$B$9:$B$2287,A59)</f>
        <v>0</v>
      </c>
      <c r="L59">
        <f>COUNTIFS('BASE CAMPAÑAS'!$H$9:$H$2287,"NO EXISTE",'BASE CAMPAÑAS'!$B$9:$B$2287,A59)</f>
        <v>0</v>
      </c>
      <c r="M59">
        <f>COUNTIFS('BASE CAMPAÑAS'!$Q$9:$Q$2287,"CITADO",'BASE CAMPAÑAS'!$B$9:$B$2287,A59)</f>
        <v>0</v>
      </c>
      <c r="N59">
        <f>COUNTIFS('BASE CAMPAÑAS'!$Q$9:$Q$2287,"CONTACTADO",'BASE CAMPAÑAS'!$B$9:$B$2287,A59)</f>
        <v>0</v>
      </c>
      <c r="O59">
        <f>COUNTIFS('BASE CAMPAÑAS'!$Q$9:$Q$2287,"INACTIVO",'BASE CAMPAÑAS'!$B$9:$B$2287,A59)</f>
        <v>0</v>
      </c>
      <c r="P59">
        <f>COUNTIFS('BASE CAMPAÑAS'!$Q$9:$Q$2287,"NO CONTACTADO",'BASE CAMPAÑAS'!$B$9:$B$2287,A59)</f>
        <v>0</v>
      </c>
      <c r="Q59">
        <f>COUNTIFS('BASE CAMPAÑAS'!$Q$9:$Q$2287,"REALIZADO",'BASE CAMPAÑAS'!$B$9:$B$2287,A59)</f>
        <v>0</v>
      </c>
    </row>
    <row r="60" spans="1:17">
      <c r="A60" t="s">
        <v>1927</v>
      </c>
      <c r="B60">
        <v>1</v>
      </c>
      <c r="C60">
        <f>COUNTIFS('BASE CAMPAÑAS'!$G$9:$G$2287,"SI",'BASE CAMPAÑAS'!$B$9:$B$2287,A60)</f>
        <v>0</v>
      </c>
      <c r="D60">
        <f>COUNTIFS('BASE CAMPAÑAS'!$G$9:$G$2287,"NO",'BASE CAMPAÑAS'!$B$9:$B$2287,A60)</f>
        <v>0</v>
      </c>
      <c r="E60">
        <f>COUNTIFS('BASE CAMPAÑAS'!$G$9:$G$2287,"NO APLICABLE POR VIN",'BASE CAMPAÑAS'!$B$9:$B$2287,A60)</f>
        <v>0</v>
      </c>
      <c r="F60">
        <f>COUNTIFS('BASE CAMPAÑAS'!$H$9:$H$2287,"SI",'BASE CAMPAÑAS'!$B$9:$B$2287,A60)</f>
        <v>0</v>
      </c>
      <c r="G60">
        <f>COUNTIFS('BASE CAMPAÑAS'!$H$9:$H$2287,"NO",'BASE CAMPAÑAS'!$B$9:$B$2287,A60)</f>
        <v>0</v>
      </c>
      <c r="H60">
        <f>COUNTIFS('BASE CAMPAÑAS'!$H$9:$H$2287,"SOLO CORREO",'BASE CAMPAÑAS'!$B$9:$B$2287,A60)</f>
        <v>0</v>
      </c>
      <c r="I60">
        <f>COUNTIFS('BASE CAMPAÑAS'!$H$9:$H$2287,"A NOMBRE DE ALECSA/INMOTION",'BASE CAMPAÑAS'!$B$9:$B$2287,A60)</f>
        <v>0</v>
      </c>
      <c r="J60">
        <f>COUNTIFS('BASE CAMPAÑAS'!$H64:$H$2287,"A NOMBRE DE ASEGURADORA",'BASE CAMPAÑAS'!$B64:$B$2287,A60)</f>
        <v>0</v>
      </c>
      <c r="K60">
        <f>COUNTIFS('BASE CAMPAÑAS'!$H$9:$H$2287,"A NOMBRE DE LA FINANCIERA",'BASE CAMPAÑAS'!$B$9:$B$2287,A60)</f>
        <v>0</v>
      </c>
      <c r="L60">
        <f>COUNTIFS('BASE CAMPAÑAS'!$H$9:$H$2287,"NO EXISTE",'BASE CAMPAÑAS'!$B$9:$B$2287,A60)</f>
        <v>0</v>
      </c>
      <c r="M60">
        <f>COUNTIFS('BASE CAMPAÑAS'!$Q$9:$Q$2287,"CITADO",'BASE CAMPAÑAS'!$B$9:$B$2287,A60)</f>
        <v>0</v>
      </c>
      <c r="N60">
        <f>COUNTIFS('BASE CAMPAÑAS'!$Q$9:$Q$2287,"CONTACTADO",'BASE CAMPAÑAS'!$B$9:$B$2287,A60)</f>
        <v>0</v>
      </c>
      <c r="O60">
        <f>COUNTIFS('BASE CAMPAÑAS'!$Q$9:$Q$2287,"INACTIVO",'BASE CAMPAÑAS'!$B$9:$B$2287,A60)</f>
        <v>0</v>
      </c>
      <c r="P60">
        <f>COUNTIFS('BASE CAMPAÑAS'!$Q$9:$Q$2287,"NO CONTACTADO",'BASE CAMPAÑAS'!$B$9:$B$2287,A60)</f>
        <v>0</v>
      </c>
      <c r="Q60">
        <f>COUNTIFS('BASE CAMPAÑAS'!$Q$9:$Q$2287,"REALIZADO",'BASE CAMPAÑAS'!$B$9:$B$2287,A60)</f>
        <v>0</v>
      </c>
    </row>
    <row r="61" spans="1:17">
      <c r="A61" t="s">
        <v>1928</v>
      </c>
      <c r="B61">
        <v>1</v>
      </c>
      <c r="C61">
        <f>COUNTIFS('BASE CAMPAÑAS'!$G$9:$G$2287,"SI",'BASE CAMPAÑAS'!$B$9:$B$2287,A61)</f>
        <v>0</v>
      </c>
      <c r="D61">
        <f>COUNTIFS('BASE CAMPAÑAS'!$G$9:$G$2287,"NO",'BASE CAMPAÑAS'!$B$9:$B$2287,A61)</f>
        <v>0</v>
      </c>
      <c r="E61">
        <f>COUNTIFS('BASE CAMPAÑAS'!$G$9:$G$2287,"NO APLICABLE POR VIN",'BASE CAMPAÑAS'!$B$9:$B$2287,A61)</f>
        <v>0</v>
      </c>
      <c r="F61">
        <f>COUNTIFS('BASE CAMPAÑAS'!$H$9:$H$2287,"SI",'BASE CAMPAÑAS'!$B$9:$B$2287,A61)</f>
        <v>0</v>
      </c>
      <c r="G61">
        <f>COUNTIFS('BASE CAMPAÑAS'!$H$9:$H$2287,"NO",'BASE CAMPAÑAS'!$B$9:$B$2287,A61)</f>
        <v>0</v>
      </c>
      <c r="H61">
        <f>COUNTIFS('BASE CAMPAÑAS'!$H$9:$H$2287,"SOLO CORREO",'BASE CAMPAÑAS'!$B$9:$B$2287,A61)</f>
        <v>0</v>
      </c>
      <c r="I61">
        <f>COUNTIFS('BASE CAMPAÑAS'!$H$9:$H$2287,"A NOMBRE DE ALECSA/INMOTION",'BASE CAMPAÑAS'!$B$9:$B$2287,A61)</f>
        <v>0</v>
      </c>
      <c r="J61">
        <f>COUNTIFS('BASE CAMPAÑAS'!$H65:$H$2287,"A NOMBRE DE ASEGURADORA",'BASE CAMPAÑAS'!$B65:$B$2287,A61)</f>
        <v>0</v>
      </c>
      <c r="K61">
        <f>COUNTIFS('BASE CAMPAÑAS'!$H$9:$H$2287,"A NOMBRE DE LA FINANCIERA",'BASE CAMPAÑAS'!$B$9:$B$2287,A61)</f>
        <v>0</v>
      </c>
      <c r="L61">
        <f>COUNTIFS('BASE CAMPAÑAS'!$H$9:$H$2287,"NO EXISTE",'BASE CAMPAÑAS'!$B$9:$B$2287,A61)</f>
        <v>0</v>
      </c>
      <c r="M61">
        <f>COUNTIFS('BASE CAMPAÑAS'!$Q$9:$Q$2287,"CITADO",'BASE CAMPAÑAS'!$B$9:$B$2287,A61)</f>
        <v>0</v>
      </c>
      <c r="N61">
        <f>COUNTIFS('BASE CAMPAÑAS'!$Q$9:$Q$2287,"CONTACTADO",'BASE CAMPAÑAS'!$B$9:$B$2287,A61)</f>
        <v>0</v>
      </c>
      <c r="O61">
        <f>COUNTIFS('BASE CAMPAÑAS'!$Q$9:$Q$2287,"INACTIVO",'BASE CAMPAÑAS'!$B$9:$B$2287,A61)</f>
        <v>0</v>
      </c>
      <c r="P61">
        <f>COUNTIFS('BASE CAMPAÑAS'!$Q$9:$Q$2287,"NO CONTACTADO",'BASE CAMPAÑAS'!$B$9:$B$2287,A61)</f>
        <v>0</v>
      </c>
      <c r="Q61">
        <f>COUNTIFS('BASE CAMPAÑAS'!$Q$9:$Q$2287,"REALIZADO",'BASE CAMPAÑAS'!$B$9:$B$2287,A61)</f>
        <v>0</v>
      </c>
    </row>
  </sheetData>
  <mergeCells count="5">
    <mergeCell ref="C3:E3"/>
    <mergeCell ref="F3:L3"/>
    <mergeCell ref="M3:Q3"/>
    <mergeCell ref="A1:A2"/>
    <mergeCell ref="B1:C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GARANTIAS</dc:creator>
  <cp:keywords/>
  <dc:description/>
  <cp:lastModifiedBy>MRS CITAS</cp:lastModifiedBy>
  <cp:revision/>
  <dcterms:created xsi:type="dcterms:W3CDTF">2022-10-26T18:31:08Z</dcterms:created>
  <dcterms:modified xsi:type="dcterms:W3CDTF">2023-04-08T21:33:44Z</dcterms:modified>
  <cp:category/>
  <cp:contentStatus/>
</cp:coreProperties>
</file>