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originais" sheetId="1" r:id="rId4"/>
    <sheet state="visible" name="Emails" sheetId="2" r:id="rId5"/>
    <sheet state="visible" name="Sympla" sheetId="3" r:id="rId6"/>
    <sheet state="visible" name="Dicionário" sheetId="4" r:id="rId7"/>
    <sheet state="visible" name="Minoro" sheetId="5" r:id="rId8"/>
    <sheet state="visible" name="Resultado 1a Fase" sheetId="6" r:id="rId9"/>
    <sheet state="visible" name="Base Provas" sheetId="7" r:id="rId10"/>
    <sheet state="visible" name="Resultado 2a Fase" sheetId="8" r:id="rId11"/>
    <sheet state="visible" name="Marketing" sheetId="9" r:id="rId12"/>
    <sheet state="visible" name="Dados" sheetId="10" r:id="rId13"/>
    <sheet state="visible" name="Método 2" sheetId="11" r:id="rId14"/>
    <sheet state="visible" name="Resultado Final com Cotas" sheetId="12" r:id="rId15"/>
    <sheet state="visible" name="Marketing - Final" sheetId="13" r:id="rId16"/>
  </sheets>
  <definedNames>
    <definedName name="Ex_aluno">Sympla!$AB$2:$AB$136</definedName>
    <definedName name="Refugiado">Dados!$Q$3:$Q$69</definedName>
    <definedName name="Escolaridade_mae">Dados!$DM$3:$DM$69</definedName>
    <definedName name="Estado_civil">Dados!$Z$3:$Z$69</definedName>
    <definedName name="Bolsa">Dados!$DG$3:$DG$69</definedName>
    <definedName name="Num_Pedido">Dados!$N$3:$N$69</definedName>
    <definedName name="Ano_conclusao">Sympla!$Y$2:$Y$136</definedName>
    <definedName name="Periodo">Sympla!$Z$2:$Z$136</definedName>
    <definedName name="Idade">Dados!$DP$3:$DP$69</definedName>
    <definedName name="Outro_cursinho">Dados!$F$3:$F$69</definedName>
    <definedName name="Aprovacoes">Dados!$I$3:$I$69</definedName>
    <definedName name="Escola_EM">Dados!$DD$3:$DD$69</definedName>
    <definedName name="Filhos">Dados!$AA$3:$AA$69</definedName>
    <definedName name="Genero">Sympla!$U$2:$U$136</definedName>
    <definedName name="Tentativas_Enem">Dados!$G$3:$G$69</definedName>
    <definedName name="Pedido">Sympla!$B$2:$B$136</definedName>
    <definedName name="Escolaridade_pai">Dados!$DK$3:$DK$69</definedName>
    <definedName name="Tentativas_Vests">Dados!$H$3:$H$69</definedName>
    <definedName name="Prestou_PS_CFEA">Dados!$E$3:$E$69</definedName>
    <definedName name="Autodeclaracao">Sympla!$V$2:$V$136</definedName>
    <definedName name="Escola_EF">Dados!$DC$3:$DC$69</definedName>
    <definedName name="IntervaloNomeado1">Dados!$Q$3:$Q$69</definedName>
    <definedName hidden="1" localSheetId="0" name="_xlnm._FilterDatabase">'Respostas originais'!$A$1:$DO$68</definedName>
    <definedName hidden="1" localSheetId="8" name="_xlnm._FilterDatabase">Marketing!$A$2:$C$69</definedName>
    <definedName hidden="1" localSheetId="9" name="_xlnm._FilterDatabase">Dados!$A$2:$CN$69</definedName>
    <definedName hidden="1" localSheetId="10" name="_xlnm._FilterDatabase">'Método 2'!$A$2:$M$59</definedName>
  </definedNames>
  <calcPr/>
</workbook>
</file>

<file path=xl/sharedStrings.xml><?xml version="1.0" encoding="utf-8"?>
<sst xmlns="http://schemas.openxmlformats.org/spreadsheetml/2006/main" count="12400" uniqueCount="2437">
  <si>
    <t>Carimbo de data/hora</t>
  </si>
  <si>
    <t>Endereço de e-mail</t>
  </si>
  <si>
    <t>Coloque o e-mail do candidato</t>
  </si>
  <si>
    <t>O candidato assinou o termo?</t>
  </si>
  <si>
    <t>Já prestou nosso processo seletivo? (marque sim mesmo que não tenha ingressado em uma de nossas turmas)</t>
  </si>
  <si>
    <t>Já fez algum outro cursinho?</t>
  </si>
  <si>
    <t>Quantas vezes já prestou ENEM?</t>
  </si>
  <si>
    <t>Quantas vezes já prestou vestibular (sem ser ENEM)?</t>
  </si>
  <si>
    <t>Foi aprovado em algum vestibular (incluindo ENEM)? Se sim, quantos?</t>
  </si>
  <si>
    <t>Qual a sua primeira opção de vestibular?</t>
  </si>
  <si>
    <t>Qual a sua segunda opção de vestibular?</t>
  </si>
  <si>
    <t>Nome COMPLETO</t>
  </si>
  <si>
    <t>Número de Identificação</t>
  </si>
  <si>
    <t>Número do Pedido</t>
  </si>
  <si>
    <t>Telefone para contato</t>
  </si>
  <si>
    <t>RG/RNE</t>
  </si>
  <si>
    <t>Refugiado</t>
  </si>
  <si>
    <t>CPF</t>
  </si>
  <si>
    <t>Data de nascimento</t>
  </si>
  <si>
    <t>Como o candidato se autodeclara?</t>
  </si>
  <si>
    <t>Autodeclaração condiz?</t>
  </si>
  <si>
    <t>Endereço</t>
  </si>
  <si>
    <t>CEP</t>
  </si>
  <si>
    <t>Cidade</t>
  </si>
  <si>
    <t>Estado</t>
  </si>
  <si>
    <t>Estado Civil</t>
  </si>
  <si>
    <t>Tem quantos filhos?</t>
  </si>
  <si>
    <t>Observações sobre o candidato</t>
  </si>
  <si>
    <t>O candidato trabalha?</t>
  </si>
  <si>
    <t xml:space="preserve">O candidato já trabalhou? </t>
  </si>
  <si>
    <t>Quantas pessoas moram com o candidato? (INCLUINDO O CANDIDATO)</t>
  </si>
  <si>
    <t>Quantas pessoas tiveram a identidade com documentos completos comprovados  (INCLUINDO O CANDIDATO)</t>
  </si>
  <si>
    <t xml:space="preserve">Caso seja necessário, informar número de pessoas com comprovação incompleta (apresentação de documento sem foto, como CPF, declaração de perda sem BO, etc) </t>
  </si>
  <si>
    <t>Confiabilidade Membros</t>
  </si>
  <si>
    <t>Alguém que contribui para a renda da casa é AUTÔNOMO?</t>
  </si>
  <si>
    <t>Renda do candidato</t>
  </si>
  <si>
    <t>Tipo de comprovação de renda do candidato apresentada:</t>
  </si>
  <si>
    <t>Confiabilidade renda do candidato</t>
  </si>
  <si>
    <t>Renda do pai (se ele morar com você)</t>
  </si>
  <si>
    <t>Tipo de comprovação de renda do pai apresentada:</t>
  </si>
  <si>
    <t>Confiabilidade pai</t>
  </si>
  <si>
    <t>Renda da mãe (se ela morar com você)</t>
  </si>
  <si>
    <t>Líquido do ir mensal</t>
  </si>
  <si>
    <t>Tipo de comprovação de renda da mãe apresentada:</t>
  </si>
  <si>
    <t>Confiabilidade mãe</t>
  </si>
  <si>
    <t>Renda dos irmãos/filhos (se eles morarem com você)</t>
  </si>
  <si>
    <t>Tipo de comprovação de renda dos irmãos/filhos apresentada:</t>
  </si>
  <si>
    <t>Confiabilidade irmãos</t>
  </si>
  <si>
    <t>Renda do cônjuge</t>
  </si>
  <si>
    <t>Tipo de comprovação de renda do cônjuge apresentada:</t>
  </si>
  <si>
    <t>Confiabilidade cônjuge</t>
  </si>
  <si>
    <t>Renda vinda de outras fontes</t>
  </si>
  <si>
    <t>Tipo de comprovação de renda vinda de outras fontes apresentada:</t>
  </si>
  <si>
    <t>Confiabilidade outras fontes</t>
  </si>
  <si>
    <t>Renda vinda de fontes externas</t>
  </si>
  <si>
    <t>Tipo de comprovação de renda vinda de fontes externas:</t>
  </si>
  <si>
    <t>Confiabilidade externas</t>
  </si>
  <si>
    <t>Observação</t>
  </si>
  <si>
    <t>Quantos imóveis a família possui? (SEM CONTAR A SUA PRÓPRIA CASA, EM QUE RESIDE)</t>
  </si>
  <si>
    <t>A casa em que o candidato mora é?</t>
  </si>
  <si>
    <t>Confiabilidade moradia</t>
  </si>
  <si>
    <t>Valor do aluguel: residencial, comercial e valor do condomínio (se possuir)</t>
  </si>
  <si>
    <t>Tipo de comprovação do aluguel apresentada:</t>
  </si>
  <si>
    <t>Confiabilidade aluguel</t>
  </si>
  <si>
    <t>IPTU (valor total) – correspondente à imóveis e terrenos</t>
  </si>
  <si>
    <t>Tipo de comprovação de IPTU</t>
  </si>
  <si>
    <t>Confiabilidade IPTU</t>
  </si>
  <si>
    <t>Conta de água</t>
  </si>
  <si>
    <t>Tipo de comprovação de conta de água apresentada:</t>
  </si>
  <si>
    <t>Confiabilidade água</t>
  </si>
  <si>
    <t>Conta de luz</t>
  </si>
  <si>
    <t>Tipo de comprovação de conta de luz apresentada:</t>
  </si>
  <si>
    <t>Confiabilidade luz</t>
  </si>
  <si>
    <t>Conta de Telefone (fixo + celulares pré e pós pagos)</t>
  </si>
  <si>
    <t>Tipo de comprovação de conta de telefone apresentada</t>
  </si>
  <si>
    <t>Confiabilidade tel</t>
  </si>
  <si>
    <t>Como você acessa a internet?</t>
  </si>
  <si>
    <t>Internet e TV a Cabo</t>
  </si>
  <si>
    <t>Tipo de comprovação de conta de Internet e TV a cabo apresentada</t>
  </si>
  <si>
    <t>Confiabilidade internet</t>
  </si>
  <si>
    <t>Transporte (particular e público + vale transporte)</t>
  </si>
  <si>
    <t>Educação (em andamento)</t>
  </si>
  <si>
    <t>Tipo de comprovação de educação</t>
  </si>
  <si>
    <t>Conf educação</t>
  </si>
  <si>
    <t>Assistência Médica e/ou Odontológica</t>
  </si>
  <si>
    <t>Tipo de comprovação de médica ou odontológica</t>
  </si>
  <si>
    <t>Confiabilidade saúde</t>
  </si>
  <si>
    <t>Outros gastos (Valor)</t>
  </si>
  <si>
    <t>Tipo de comprovação de outros gastos</t>
  </si>
  <si>
    <t>Confiabilidade outros gatos</t>
  </si>
  <si>
    <t>Especifique o que seriam esses outros gastos</t>
  </si>
  <si>
    <t>Quantos carros sua família possui?</t>
  </si>
  <si>
    <t>Quantas motos sua família possui?</t>
  </si>
  <si>
    <t>IPVA (valor total) + DPVAT – correspondente à veículos</t>
  </si>
  <si>
    <t>Tipo de comprovação de IPVA</t>
  </si>
  <si>
    <t>Confiabilidade ipva</t>
  </si>
  <si>
    <t>Imposto de Renda a Pagar</t>
  </si>
  <si>
    <t>Tipo de comprovação de IR</t>
  </si>
  <si>
    <t>Confiabiliadade IR</t>
  </si>
  <si>
    <t xml:space="preserve">Imposto de Renda a Restituir </t>
  </si>
  <si>
    <t>Dívidas (valor total de ser pago) – empréstimos, consórcios, carnês, financiamentos, agiota, membro da família, etc.</t>
  </si>
  <si>
    <t>Tipo de comprovação de Dívidas</t>
  </si>
  <si>
    <t>Confiabilidade dívida</t>
  </si>
  <si>
    <t>Onde você estudou no Ensino Fundamental?</t>
  </si>
  <si>
    <t>Onde você estudou no Ensino Médio?</t>
  </si>
  <si>
    <t>Confiabilidade ensino médio</t>
  </si>
  <si>
    <t>Se você está no Ensino Médio, que ano está cursando?</t>
  </si>
  <si>
    <t>Caso tenha estudado em escola particular no ensino médio, possuía bolsa?</t>
  </si>
  <si>
    <t>Tipo de comprovação de Escolaridade</t>
  </si>
  <si>
    <t>Confiabilidade bolsa</t>
  </si>
  <si>
    <t>Nível de Escolaridade do Pai</t>
  </si>
  <si>
    <t>Confiabilidade escolaridade pai</t>
  </si>
  <si>
    <t>Nível de Escolaridade da Mãe</t>
  </si>
  <si>
    <t>Confiabilidade escolaridade mãe</t>
  </si>
  <si>
    <t>Ano Conclusão EM</t>
  </si>
  <si>
    <t>cesarbrunorogue@usp.br</t>
  </si>
  <si>
    <t>agabobernardiinho@gmail.com</t>
  </si>
  <si>
    <t>Sim</t>
  </si>
  <si>
    <t>Cursinho maximize</t>
  </si>
  <si>
    <t>FUVEST (USP)</t>
  </si>
  <si>
    <t>COMVEST (Unicamp)</t>
  </si>
  <si>
    <t>Ágabo Bernardo Martins dos Santos</t>
  </si>
  <si>
    <t>1SVZ860T62M</t>
  </si>
  <si>
    <t>Não</t>
  </si>
  <si>
    <t>Branco</t>
  </si>
  <si>
    <t>Autodeclaração condizente.</t>
  </si>
  <si>
    <t>Rua Ituverava, 498</t>
  </si>
  <si>
    <t>07902240</t>
  </si>
  <si>
    <t>Francisco Morato</t>
  </si>
  <si>
    <t>SP</t>
  </si>
  <si>
    <t>Solteiro  (a)</t>
  </si>
  <si>
    <t>Não tenho filhos</t>
  </si>
  <si>
    <t>Sim, existe um autônomo</t>
  </si>
  <si>
    <t>Não declarou renda</t>
  </si>
  <si>
    <t>Apresenta um holerite (desde que o documento não tenha mais do que 6 meses)</t>
  </si>
  <si>
    <t>Declaração de próprio punho explicando alguma fonte sem formalização jurídica ou que não é possível apresentar comprovante (ex: uma pensão alimentícia, trabalhador autônomo)</t>
  </si>
  <si>
    <t>Documentos do governo comprovando o valor de algum auxílio</t>
  </si>
  <si>
    <t>o documento comprovando renda externa não apresenta o valor mas indica o auxílio</t>
  </si>
  <si>
    <t>Própria</t>
  </si>
  <si>
    <t>Casa própria</t>
  </si>
  <si>
    <t>Declarou valor mas não comprovou</t>
  </si>
  <si>
    <t>Declarou um valor e ele é comprovado através de um documento recente</t>
  </si>
  <si>
    <t>Quando não apresenta um documento comprobatório e alegou um valor</t>
  </si>
  <si>
    <t>Pelo celular (3G) e pela internet de casa</t>
  </si>
  <si>
    <t>Quando possui comprovação adequada do valor pago</t>
  </si>
  <si>
    <t>Declarou valor mas não apresentou comprovante.</t>
  </si>
  <si>
    <t>Valor declarado 0</t>
  </si>
  <si>
    <t>Valor inferior a 300</t>
  </si>
  <si>
    <t>academia, streaming gás</t>
  </si>
  <si>
    <t>IPVA isento</t>
  </si>
  <si>
    <t>Apresentou documento comprobatório</t>
  </si>
  <si>
    <t>Somente em Escola Pública</t>
  </si>
  <si>
    <t>Somente em Escola Particular</t>
  </si>
  <si>
    <t>Já é formado.</t>
  </si>
  <si>
    <t>Sim, de 100%</t>
  </si>
  <si>
    <t>Comprovou os 3 anos de ensino médio, cursados todos de acordo com a situação descrita (escola particular com bolsa, EP, ou escola particular sem bolsa)</t>
  </si>
  <si>
    <t>Ensino Médio Completo</t>
  </si>
  <si>
    <t>juliakeinaka@usp.br</t>
  </si>
  <si>
    <t>mafhyta@hotmail.com</t>
  </si>
  <si>
    <t>Já realizou, mas o cursinho não existe mais (faz tempo)</t>
  </si>
  <si>
    <t>Nenhuma</t>
  </si>
  <si>
    <t>Ainda não fui aprovado</t>
  </si>
  <si>
    <t>Alexandra Inês Millio Cervantes</t>
  </si>
  <si>
    <t>1SVZ85UHTL4</t>
  </si>
  <si>
    <t>V455601D</t>
  </si>
  <si>
    <t>Pardo</t>
  </si>
  <si>
    <t>Avenida José Joaquim Seabra, 879</t>
  </si>
  <si>
    <t>05364000</t>
  </si>
  <si>
    <t>São Paulo</t>
  </si>
  <si>
    <t>Casado  (a)</t>
  </si>
  <si>
    <t>Candidato em processo de separação, ainda não divorciado. Marido ainda mora junto com o restante da família.</t>
  </si>
  <si>
    <t>Candidato contribui para a casa sozinho, cônjuge apenas paga conta de água e luz. Dois filhos com bolsa estudo.</t>
  </si>
  <si>
    <t>Comprovante de IPTU de 2021,  2022 ou 2023</t>
  </si>
  <si>
    <t>3G (pouco uso), internet de casa e wi-fi da usp (filhos estudam aqui)</t>
  </si>
  <si>
    <t>Gastos com remédio e ração de gato.</t>
  </si>
  <si>
    <t>Documentos de 2020 ou mais antigos</t>
  </si>
  <si>
    <t>Valor do Imposto de Renda não informado, candidato não sabe o valor. Valor do IPVA também não informado, candidato não sabe.</t>
  </si>
  <si>
    <t>Ensino Fundamental Completo</t>
  </si>
  <si>
    <t>lucasabate@usp.br</t>
  </si>
  <si>
    <t>amandadantasls8@gmail.com</t>
  </si>
  <si>
    <t>ENEM</t>
  </si>
  <si>
    <t xml:space="preserve">Amanda Dantas de Almeida </t>
  </si>
  <si>
    <t>1SVZ86041KV</t>
  </si>
  <si>
    <t>Rua Francisco de Souto Maior, 622, 65a</t>
  </si>
  <si>
    <t>08452430</t>
  </si>
  <si>
    <t>Casa própria e comprovou pagar condomínio</t>
  </si>
  <si>
    <t>Somente pela internet de casa</t>
  </si>
  <si>
    <t>Gás e ração de cachorro.</t>
  </si>
  <si>
    <t>Analfabeto</t>
  </si>
  <si>
    <t>beatrizolima@usp.br</t>
  </si>
  <si>
    <t>costa.izidio.andre@gmail.com</t>
  </si>
  <si>
    <t>Laudelina (popular)</t>
  </si>
  <si>
    <t>André Izidio Costa</t>
  </si>
  <si>
    <t>1SVZ860MSGF</t>
  </si>
  <si>
    <t>Rua Baonann, 1007</t>
  </si>
  <si>
    <t>05318000</t>
  </si>
  <si>
    <t xml:space="preserve">São Paulo </t>
  </si>
  <si>
    <t>Apresentou um holerite com mais de 6 meses.</t>
  </si>
  <si>
    <t xml:space="preserve">A declaração da renda do pai foi por meio da declaração de imposto de renda. Documento dos pais por foto </t>
  </si>
  <si>
    <t>Alugada</t>
  </si>
  <si>
    <t>Print ou nota fiscal de transferência de banco</t>
  </si>
  <si>
    <t>Documento incompleto, pouco visível, onde não há como ver o valor final ou o nome de quem vem na conta.(Leve no bom senso)</t>
  </si>
  <si>
    <t>Academia e Netflix</t>
  </si>
  <si>
    <t>Arquivo indicando uma transação (pagamento) de IPVA</t>
  </si>
  <si>
    <t>Conta de água tem um valor na conta, mas é dividido entre mais casas e aí o valor da casa dele ele só falou qual é.</t>
  </si>
  <si>
    <t>3° ano</t>
  </si>
  <si>
    <t>Deixou de apresentar comprovante de algum ano (exemplo: mostrou apenas a conclusão do primeiro e segundo ano do ensino médio, mas não aparece do terceiro).</t>
  </si>
  <si>
    <t>Ensino Fundamental Incompleto</t>
  </si>
  <si>
    <t>pedrohdemori@usp.br</t>
  </si>
  <si>
    <t>andrezapluz@outlook.com</t>
  </si>
  <si>
    <t xml:space="preserve">MedEnsina, Poli, Arcadas, CPVUSP </t>
  </si>
  <si>
    <t>Andreza Pereira Luz</t>
  </si>
  <si>
    <t>1SVZ85VQ1LY</t>
  </si>
  <si>
    <t>46669880x</t>
  </si>
  <si>
    <t>Rua peloponeso, 32</t>
  </si>
  <si>
    <t>04948000</t>
  </si>
  <si>
    <t>Comprovante da mensalidade do plano pós-pago Ex: Boleto</t>
  </si>
  <si>
    <t>Não apresenta um documento comprobatório</t>
  </si>
  <si>
    <t>gás e gatos</t>
  </si>
  <si>
    <t>diele.moura@hotmail.com</t>
  </si>
  <si>
    <t>maximize e cursinho da poli</t>
  </si>
  <si>
    <t>Antonia Jardiely Soares Moura</t>
  </si>
  <si>
    <t>1SVZ85VSEM7</t>
  </si>
  <si>
    <t>0497892320132</t>
  </si>
  <si>
    <t>Avenida Trumain, 384 - casa 3</t>
  </si>
  <si>
    <t>03366000</t>
  </si>
  <si>
    <t>Não existe ninguém autônomo</t>
  </si>
  <si>
    <t>Candidato mora com o irmão e apenas ele contribui para a renda.</t>
  </si>
  <si>
    <t>Apresenta um contrato de aluguel (desde que o documento esteja no prazo de vigor)</t>
  </si>
  <si>
    <t>gasto com academia</t>
  </si>
  <si>
    <t>Superior Completo</t>
  </si>
  <si>
    <t>luizabadin@usp.br</t>
  </si>
  <si>
    <t>barbarafernandesgrangeiro@gmail.com</t>
  </si>
  <si>
    <t>Poli intensivo (online)</t>
  </si>
  <si>
    <t>Unifesp</t>
  </si>
  <si>
    <t>Barbara Fernandes Grangeiro</t>
  </si>
  <si>
    <t>1SVZ85TAQ4S</t>
  </si>
  <si>
    <t>55246773X</t>
  </si>
  <si>
    <t>Rua Muxipana, 269</t>
  </si>
  <si>
    <t>05330060</t>
  </si>
  <si>
    <t>Emprestada (de parente/amigo)</t>
  </si>
  <si>
    <t>Se a pessoa declara que vive em situação irregular ou em casa emprestada</t>
  </si>
  <si>
    <t>Documento, boleto, transferência bancária que indique que quem recebe o valor é um plano de saúde</t>
  </si>
  <si>
    <t>Remédios para doença crônica (diabetes), animal de estimação e gás</t>
  </si>
  <si>
    <t>Isentos de imposto de renda</t>
  </si>
  <si>
    <t>Sim, de 75%</t>
  </si>
  <si>
    <t>Superior Incompleto</t>
  </si>
  <si>
    <t>biacaciraghi5@gmail.com</t>
  </si>
  <si>
    <t>Cursinho Anglo (2021)</t>
  </si>
  <si>
    <t>Beatriz Caciraghi Albergaria</t>
  </si>
  <si>
    <t>1SVZ85TPEAR</t>
  </si>
  <si>
    <t>Rua Dom Gregório dos Anjos, 317</t>
  </si>
  <si>
    <t>03926000</t>
  </si>
  <si>
    <t>Extratos ou prints da conta do banco (ex: um print alegando que entraram R$1500 na conta)</t>
  </si>
  <si>
    <t>A família trabalha em conjunto na produção e vendas de doces, candidato não sabe a renda.</t>
  </si>
  <si>
    <t>Quando declara um valor mas não comprova</t>
  </si>
  <si>
    <t>Todos os membros da família (4) possuem declaração de isenção de imposto de renda e possuem Declaração de Residência Cedida Informalmente. 
Candidato possui metade do Ensino Médio em escola particular com bolsa (2 e 3 ano) o 1 foi feito em escola pública (pai militar).</t>
  </si>
  <si>
    <t>Parte em Escola Pública e parte em Particular</t>
  </si>
  <si>
    <t>agatha.evangelista97@gmail.com</t>
  </si>
  <si>
    <t>bianca.saranno@gmail.com</t>
  </si>
  <si>
    <t>Ruth de Souza - Na ECA, só de quinta-feira</t>
  </si>
  <si>
    <t>VUNESP (Unesp)</t>
  </si>
  <si>
    <t>Bianca Teles da Silva</t>
  </si>
  <si>
    <t>1SVZ85RANFZ</t>
  </si>
  <si>
    <t>Rua Galeazzo Alesse, 42</t>
  </si>
  <si>
    <t>04305050</t>
  </si>
  <si>
    <t>Carteira de trabalho: página com o emprego e salário mais recente, incluindo também a página de identificação (formato digital ou físico)</t>
  </si>
  <si>
    <t>Não apresentou um documento comprobatório</t>
  </si>
  <si>
    <t>Pai recebe auxílio relativo a acidente de trabalho, apresentou carteira de trabalho para declarar o valor, mas não o auxílio. Mãe faxineira.</t>
  </si>
  <si>
    <t>Não comprovou o valor</t>
  </si>
  <si>
    <t>Declarou valor mas não apresentou documento comprobatório</t>
  </si>
  <si>
    <t>Renda mensal declarada de um dos familiares é maior do que R$1.904 e não trouxe declaração de renda</t>
  </si>
  <si>
    <t>Provavelmente paga iptu mas não sabe falar um valor nem trouxe algo que comprova, mesma coisa pro carro.</t>
  </si>
  <si>
    <t>biancaerina95@usp.br</t>
  </si>
  <si>
    <t>brendagutierrz.e@gmail.com</t>
  </si>
  <si>
    <t>Fez um curso preparatório para o ENEM pelo colégio acadêmico Lauro de Freitas Bahia</t>
  </si>
  <si>
    <t>Brenda Gutierrez e Silva Ramos</t>
  </si>
  <si>
    <t>1SVZ85V1TJJ</t>
  </si>
  <si>
    <t xml:space="preserve">Rua Caetano Ruggiero, 211 - kitnet </t>
  </si>
  <si>
    <t>05360040</t>
  </si>
  <si>
    <t xml:space="preserve">Candidata mora sozinha (tem 22 anos), a mãe está desempregada e não tem contato com o pai. </t>
  </si>
  <si>
    <t>Valor comprovado no holerite</t>
  </si>
  <si>
    <t>renan.mmarques@usp.br</t>
  </si>
  <si>
    <t>brunopereirasilva110@gmail.com</t>
  </si>
  <si>
    <t>Cursinho Romam (aos sábados)</t>
  </si>
  <si>
    <t>Bruno Da Silva Pereira</t>
  </si>
  <si>
    <t>1SVZ86152FR</t>
  </si>
  <si>
    <t>Negro</t>
  </si>
  <si>
    <t>Via Transversal Sul, 100</t>
  </si>
  <si>
    <t>06045420</t>
  </si>
  <si>
    <t>Osasco</t>
  </si>
  <si>
    <t>Declaração de isenção à próprio punho ou um documento que mostre que ela é isenta</t>
  </si>
  <si>
    <t>Declarou valor mas não apresentou um documento comprobatório</t>
  </si>
  <si>
    <t>Gás</t>
  </si>
  <si>
    <t>Quando não apresenta um documento comprobatório</t>
  </si>
  <si>
    <t>Ensino Médio Incompleto</t>
  </si>
  <si>
    <t>tokioasato.pedro@usp.br</t>
  </si>
  <si>
    <t>camillinhasilva89@gmail.com</t>
  </si>
  <si>
    <t>Camilla Silva de Lima</t>
  </si>
  <si>
    <t>1SVZ85VYE6N</t>
  </si>
  <si>
    <t>Rua Benedita Aparecida Nogueira, 18</t>
  </si>
  <si>
    <t>06757260</t>
  </si>
  <si>
    <t>Taboão da Serra</t>
  </si>
  <si>
    <t>Somente pelo celular (3G)</t>
  </si>
  <si>
    <t>Parte em Escola Pública e parte em particular</t>
  </si>
  <si>
    <t>daniel.estudantil1221@gmail.com</t>
  </si>
  <si>
    <t>Daniel Mota Delbui Pereira</t>
  </si>
  <si>
    <t>1SVZ85QTVNB</t>
  </si>
  <si>
    <t>Rua Araçariguama 100</t>
  </si>
  <si>
    <t>06320260</t>
  </si>
  <si>
    <t>Carapicuiba</t>
  </si>
  <si>
    <t>Gás e streaming</t>
  </si>
  <si>
    <t>Não tem contato com o pai</t>
  </si>
  <si>
    <t>juliaduque@usp.br</t>
  </si>
  <si>
    <t>dianavenceslausantoss@gmail.com</t>
  </si>
  <si>
    <t>Diana Venceslau Santos</t>
  </si>
  <si>
    <t>1SVZ85SK674</t>
  </si>
  <si>
    <t>50017104X</t>
  </si>
  <si>
    <t>Rua Agostinho Beltrano, 81</t>
  </si>
  <si>
    <t>02321130</t>
  </si>
  <si>
    <t>Muito fofa, trouxe tudo digital #vegan</t>
  </si>
  <si>
    <t>eduardolimaduzao@gmail.com</t>
  </si>
  <si>
    <t>Não sei dizer</t>
  </si>
  <si>
    <t xml:space="preserve">Eduardo Francisco Lima do Nascimento Ferreira </t>
  </si>
  <si>
    <t>1SVZ85QSM0F</t>
  </si>
  <si>
    <t>Avenida Diogênes Ribeiro de Lima, 2000</t>
  </si>
  <si>
    <t>05458001</t>
  </si>
  <si>
    <t>"nome antigo": Maria Eduarda Lima do Nasciemnto Ferreira</t>
  </si>
  <si>
    <t>Casa alugada mas não apresentou documento comprobatório</t>
  </si>
  <si>
    <t>Declarou um valor mas não comprovou</t>
  </si>
  <si>
    <t>Netflix, gás e esporte.</t>
  </si>
  <si>
    <t>elvisnogueiracruz@gmail.com</t>
  </si>
  <si>
    <t>Elvis Nogueira da Cruz</t>
  </si>
  <si>
    <t>1SVZ85SS4AG</t>
  </si>
  <si>
    <t>35666479X</t>
  </si>
  <si>
    <t>Rua Guaranesia, 866</t>
  </si>
  <si>
    <t>02112001</t>
  </si>
  <si>
    <t>O candidato está recebendo o valor do Seguro Garantia (Rescisão de Contrato) - última parcela dia 12/07 (2100,00).</t>
  </si>
  <si>
    <t>Remédios</t>
  </si>
  <si>
    <t>wuyongdan@usp.br</t>
  </si>
  <si>
    <t>emanuelle.olliveira2@gmail.com</t>
  </si>
  <si>
    <t>Cursinho Fea USP (TSA)</t>
  </si>
  <si>
    <t>Emanuelle oliveira Barbosa</t>
  </si>
  <si>
    <t>1SVZ85V7M9J</t>
  </si>
  <si>
    <t>Rua João Antônio dos Santos, 64</t>
  </si>
  <si>
    <t>06766073</t>
  </si>
  <si>
    <t>Comprovante de recarga (pré-pago)</t>
  </si>
  <si>
    <t>Gás e Ração</t>
  </si>
  <si>
    <t>agatha.evangelista@usp.br</t>
  </si>
  <si>
    <t>emilynvitoria.evv@gmail.com</t>
  </si>
  <si>
    <t>Emilyn Vitoria Vieira de Souza</t>
  </si>
  <si>
    <t>1SVZ85UB0B1</t>
  </si>
  <si>
    <t>Rua Epaminondas Melo do Amaral, 1578</t>
  </si>
  <si>
    <t>02542000</t>
  </si>
  <si>
    <t>Pouco pelo 3G e internet da vizinha</t>
  </si>
  <si>
    <t>Academia da irmã, remédios e gás.</t>
  </si>
  <si>
    <t>gabrielamfurtado@usp.br</t>
  </si>
  <si>
    <t>ericrosarodrigues@gmail.com</t>
  </si>
  <si>
    <t xml:space="preserve">Cursinho da poli </t>
  </si>
  <si>
    <t xml:space="preserve">Eric da Rosa Rodrigues </t>
  </si>
  <si>
    <t>1SVZ85V2P7Q</t>
  </si>
  <si>
    <t>56185905X</t>
  </si>
  <si>
    <t>Rua Belenzinho 79</t>
  </si>
  <si>
    <t>02310040</t>
  </si>
  <si>
    <t>Valor declarado 0 e não comprovou o porquê de não pagar.</t>
  </si>
  <si>
    <t>Valor declarado 0 e não comprovou o por que não paga.</t>
  </si>
  <si>
    <t>Um comprovante/print de transferência que não mostra quem foi beneficiado</t>
  </si>
  <si>
    <t>Mandou um print de transferência que não mostra quem foi beneficiado</t>
  </si>
  <si>
    <t xml:space="preserve">Gasto com academia, com animais e com serviço de streaming </t>
  </si>
  <si>
    <t xml:space="preserve">O candidato não sabia informar muitas das perguntas de conta de água, luz,etc e não trouxe comprovante. Também não trouxe a declaração do imposto de renda. </t>
  </si>
  <si>
    <t>anaxvr@usp.br</t>
  </si>
  <si>
    <t>amauta.rivas.ruiz@gmail.com</t>
  </si>
  <si>
    <t>Erland Amauto Rivas Ruiz</t>
  </si>
  <si>
    <t>1SVZ85SEHE8</t>
  </si>
  <si>
    <t>F065546Y</t>
  </si>
  <si>
    <t>Rua Doutor Álvaro Osório de Almeida n142</t>
  </si>
  <si>
    <t>05359030</t>
  </si>
  <si>
    <t>HBO e Amazon Prime</t>
  </si>
  <si>
    <t>O valor do vale transporte é um gasto mensal estimado</t>
  </si>
  <si>
    <t>leticiascaldelai@usp.br</t>
  </si>
  <si>
    <t>gabriellt445@gmail.com</t>
  </si>
  <si>
    <t>Gabriel Luiz Teixeira</t>
  </si>
  <si>
    <t>1SVZ85S0Z76</t>
  </si>
  <si>
    <t>Rua Ibitinga, 57</t>
  </si>
  <si>
    <t>07142650</t>
  </si>
  <si>
    <t>Guarulhos</t>
  </si>
  <si>
    <t>Documento de aposentadoria</t>
  </si>
  <si>
    <t>Streamming</t>
  </si>
  <si>
    <t>mostetti@usp.br</t>
  </si>
  <si>
    <t>gabrielassis4648@gmail.com</t>
  </si>
  <si>
    <t>Anhanguera</t>
  </si>
  <si>
    <t>Gabriel Rezende de Freitas</t>
  </si>
  <si>
    <t>1SVZ860VDP9</t>
  </si>
  <si>
    <t>68001021x</t>
  </si>
  <si>
    <t>Avenida Antônio Carlos Benjamin do Santos 1040</t>
  </si>
  <si>
    <t>04845085</t>
  </si>
  <si>
    <t xml:space="preserve">Candidato falou na renda externa que irmão ajuda comprando remédios para o pai que teve câncer, mas não dá dinheiro, dá os remédios em si </t>
  </si>
  <si>
    <t>Casa em situação irregular ou emprestada e disse que não paga IPTU</t>
  </si>
  <si>
    <t>Candidato não trouxe imposto de renda e ficou em dúvida se familiares declaravam ou não, precisou perguntar pelo celular, como viver com renda acima de 1900 por mes mas de auxilio, não sei se declara ou não</t>
  </si>
  <si>
    <t>Documento incompleto ou pouco legível</t>
  </si>
  <si>
    <t>Ingrid.cristina@usp.br</t>
  </si>
  <si>
    <t>gsouzalima123@gmail.com</t>
  </si>
  <si>
    <t>Gabrielle Souza de Lima</t>
  </si>
  <si>
    <t>1SVZ85SFZCK</t>
  </si>
  <si>
    <t>Rua Janbeiro, 71</t>
  </si>
  <si>
    <t>06184280</t>
  </si>
  <si>
    <t>Valor superior a 300 e comprovado</t>
  </si>
  <si>
    <t>Streaming e animais</t>
  </si>
  <si>
    <t>anaxvr@usp.com</t>
  </si>
  <si>
    <t>ggcamilly@icloud.com</t>
  </si>
  <si>
    <t>Geovanna Camilly Moura Carvalho Costa</t>
  </si>
  <si>
    <t>1SVZ860QPVD</t>
  </si>
  <si>
    <t>Rua Antônio de Almeida Naves n84 complemento 605A</t>
  </si>
  <si>
    <t>05596020</t>
  </si>
  <si>
    <t>nenhuma no momento</t>
  </si>
  <si>
    <t>Única renda é da mãe</t>
  </si>
  <si>
    <t>Paga condomínio em casa própria mas não apresentou documento comprobatório</t>
  </si>
  <si>
    <t>Declarou um valor, mas documento incompleto e que não mostra a página com o “a pagar”</t>
  </si>
  <si>
    <t>Ela sabe que tem empréstimo mas não sabe o valor. Não apresentou documento de imposto de renda, por isso eu coloquei o salário da mãe e não coloquei nada no “a restituir”.</t>
  </si>
  <si>
    <t>JoaoPedroFRDP@usp.br</t>
  </si>
  <si>
    <t>HNASC2011@gmail.com</t>
  </si>
  <si>
    <t>Henrique Soares do Nacimento</t>
  </si>
  <si>
    <t>1SVZ8606D0S</t>
  </si>
  <si>
    <t>Rua Nina Stocco,596</t>
  </si>
  <si>
    <t>05767001</t>
  </si>
  <si>
    <t>08902425851</t>
  </si>
  <si>
    <t>medicação, ração</t>
  </si>
  <si>
    <t>brunasmm@usp.br</t>
  </si>
  <si>
    <t>ingridvitoriaos2005@gmail.com</t>
  </si>
  <si>
    <t>Ingrid Vitória Oliveira Souza</t>
  </si>
  <si>
    <t>1SVZ85VRKL6</t>
  </si>
  <si>
    <t>R. Ana Simões de Oliveira, 80</t>
  </si>
  <si>
    <t>05516010</t>
  </si>
  <si>
    <t>Ela disse que parte do sálario vai para pagar contas da empresa, visto que a mãe dela é empresária de um pequeno negócio</t>
  </si>
  <si>
    <t>Gastos com animais de estmação</t>
  </si>
  <si>
    <t>cristina_1409@outlool.com</t>
  </si>
  <si>
    <t>descomplica</t>
  </si>
  <si>
    <t>Isabel Cristina Souza Nascimento</t>
  </si>
  <si>
    <t>1SVZ860RNJD</t>
  </si>
  <si>
    <t>Bairro Parque Mirante, Rua Mirante da Mata,108</t>
  </si>
  <si>
    <t>06720168</t>
  </si>
  <si>
    <t>Cotia</t>
  </si>
  <si>
    <t xml:space="preserve">renda externa: auxilio educação especial </t>
  </si>
  <si>
    <t>Situação irregular (ex: terreno invadido, imóvel próprio sem escritura)</t>
  </si>
  <si>
    <t>remédios, seguro do carro, ração</t>
  </si>
  <si>
    <t>Dívidas com a conta de água, luz, processos, compras parceladas, financiamentos, etc</t>
  </si>
  <si>
    <t>belaffcoutinho@gmail.com</t>
  </si>
  <si>
    <t>Cursinho da poli</t>
  </si>
  <si>
    <t>Isabela Vitória Fonseca Ferraz Coutinho</t>
  </si>
  <si>
    <t>1SVZ85V8F87</t>
  </si>
  <si>
    <t>57533759X</t>
  </si>
  <si>
    <t>Rua José Simões Ferreira Filho, 137</t>
  </si>
  <si>
    <t>06040090</t>
  </si>
  <si>
    <t>Não trouxe holerite nem declaração de trabalhador autônomo dos pais</t>
  </si>
  <si>
    <t>A família tem uma dívida de uma antiga empresa mas ela não sabia falar o valor certo, disse que tentariam negociar</t>
  </si>
  <si>
    <t>izabella.placides@gmail.com</t>
  </si>
  <si>
    <t>Maximize (3 anos atrás)</t>
  </si>
  <si>
    <t>Izabella Vilaça Pereira</t>
  </si>
  <si>
    <t>1SVZ85VB8YM</t>
  </si>
  <si>
    <t>57718443X</t>
  </si>
  <si>
    <t>Avenida Sargento Geraldo Santana, 154</t>
  </si>
  <si>
    <t>04674225</t>
  </si>
  <si>
    <t>joapedrobragasilva05@gmail.com</t>
  </si>
  <si>
    <t>João Pedro Braga Silva</t>
  </si>
  <si>
    <t>1SVZ8607QM1</t>
  </si>
  <si>
    <t>05590020</t>
  </si>
  <si>
    <t>remédios e gas</t>
  </si>
  <si>
    <t>Dívida: empréstimos por conta da quarentena</t>
  </si>
  <si>
    <t>jvc.victor04@gmail.com</t>
  </si>
  <si>
    <t>João Victor Cardoso dos Santos</t>
  </si>
  <si>
    <t>1SVZ85QVZBY</t>
  </si>
  <si>
    <t>Rua do Campinho, 30B</t>
  </si>
  <si>
    <t>03726055</t>
  </si>
  <si>
    <t>Simpáticooo</t>
  </si>
  <si>
    <t>Streaming, gás</t>
  </si>
  <si>
    <t>jorgealejandromatth@gmail.com</t>
  </si>
  <si>
    <t>Evolução</t>
  </si>
  <si>
    <t>Jorge Alejandro Matta Mamani</t>
  </si>
  <si>
    <t>1SVZ85SFQK5</t>
  </si>
  <si>
    <t>v624394-1</t>
  </si>
  <si>
    <t>Viela Ibiuna COHAB 2, 27</t>
  </si>
  <si>
    <t>06326290</t>
  </si>
  <si>
    <t>O candidato, o pai e a mãe trabalham como autonomos, apenas o candidato tem a declaração assinada. Candidato por ser imigrante não possui carteira de trabalho</t>
  </si>
  <si>
    <t>Candidato não sabe se pais declaram imposto de renda pois não se dá muito bem com eles, logo, não tem acesso a documentação (mas devemos ter em mente que os dois são autonomos que ganham por volta de 1500 por mes)</t>
  </si>
  <si>
    <t>naomiisilva@usp.br</t>
  </si>
  <si>
    <t>jorgevictorflorentino.b.dj@gmail.com</t>
  </si>
  <si>
    <t>fflch (2 dias de cursinho)</t>
  </si>
  <si>
    <t>Jorge Victor Florentino Botaria</t>
  </si>
  <si>
    <t>1SVZ85QU5Z0</t>
  </si>
  <si>
    <t>avenida deputado cantidio sampaio, 1999</t>
  </si>
  <si>
    <t>02860001</t>
  </si>
  <si>
    <t>são paulo</t>
  </si>
  <si>
    <t>mãe desempregada no momento</t>
  </si>
  <si>
    <t>comida pra cachorro</t>
  </si>
  <si>
    <t xml:space="preserve">conta de luz é paga um mês sim e um mês não pq eles dividem com outras pessoas </t>
  </si>
  <si>
    <t>kaykygms2@gmail.com</t>
  </si>
  <si>
    <t>Cursinho FEA USP</t>
  </si>
  <si>
    <t>Kayky Gomes da Silva</t>
  </si>
  <si>
    <t>1SVZ860U2VU</t>
  </si>
  <si>
    <t>Rua Masatake Matsumoto</t>
  </si>
  <si>
    <t>05888130</t>
  </si>
  <si>
    <t>Larissatorres145@yahoo.com</t>
  </si>
  <si>
    <t>saber</t>
  </si>
  <si>
    <t>Larissa Torres Moreira de Souza</t>
  </si>
  <si>
    <t>1SVZ8612475</t>
  </si>
  <si>
    <t>Rua Autino Alves de Abrel,1</t>
  </si>
  <si>
    <t>05822000</t>
  </si>
  <si>
    <t>academia, ração</t>
  </si>
  <si>
    <t>kayllany@usp.br</t>
  </si>
  <si>
    <t>leticiafausco@gmail.com</t>
  </si>
  <si>
    <t>Cursinho FEAUSP</t>
  </si>
  <si>
    <t>Leticia Faustino Costa</t>
  </si>
  <si>
    <t>1SVZ86116KE</t>
  </si>
  <si>
    <t xml:space="preserve">São Paulo, 253 </t>
  </si>
  <si>
    <t xml:space="preserve">Diadema </t>
  </si>
  <si>
    <t>Declarou valor 0 e a casa está em situação irregular ou se o indivíduo morar de favor.</t>
  </si>
  <si>
    <t xml:space="preserve">Seria um gasto com gás mensal. </t>
  </si>
  <si>
    <t>milenamoura@usp.br</t>
  </si>
  <si>
    <t>luarapioker76@gmail.com</t>
  </si>
  <si>
    <t>Evolução e Blandina Meireles</t>
  </si>
  <si>
    <t>Luara Martins Pioker</t>
  </si>
  <si>
    <t>1SVZ85UE12L</t>
  </si>
  <si>
    <t>Rua Antônio Macuco Alves, 140</t>
  </si>
  <si>
    <t>05382050</t>
  </si>
  <si>
    <t xml:space="preserve">remedio e animais </t>
  </si>
  <si>
    <t>maym05162@gmail.com</t>
  </si>
  <si>
    <t>fflch de sabado</t>
  </si>
  <si>
    <t>Maria Eduarda Soares Lugon</t>
  </si>
  <si>
    <t>1SVZ8611A3A</t>
  </si>
  <si>
    <t>Avenida Celso Garcia, 5720</t>
  </si>
  <si>
    <t>03064000</t>
  </si>
  <si>
    <t>Um print ou recibo de pagamento, mas que não diz quem estava recebendo.</t>
  </si>
  <si>
    <t>areia e comida pra gato</t>
  </si>
  <si>
    <t>Documento incompleto ou pouco legível.</t>
  </si>
  <si>
    <t xml:space="preserve">1200 é o valor da parcela do financiamento do apartamento mas ela não sabe quantas faltam para pagar ainda, talvez 120mil </t>
  </si>
  <si>
    <t>juliasacai@usp.br</t>
  </si>
  <si>
    <t>mayarakathleenalvessantos@gmail.com</t>
  </si>
  <si>
    <t>Mayara Kathleen Alves Santos</t>
  </si>
  <si>
    <t>1SVZ85UUKLL</t>
  </si>
  <si>
    <t>07611326511</t>
  </si>
  <si>
    <t>Rua Jacomo Benedetti 90</t>
  </si>
  <si>
    <t>06382150</t>
  </si>
  <si>
    <t>A renda da mãe da candidata foi de 2.200 reais, apresentada através de um print do extrato bancário. Atualmente, porém, a mãe saiu do emprego antigo (de salário 2.200) e iniciou um novo, no qual ainda não recebeu.</t>
  </si>
  <si>
    <t>Valor gasto com gás</t>
  </si>
  <si>
    <t>A candidata disse não declarar Imposto de Renda e a sua mãe não declara também.</t>
  </si>
  <si>
    <t>lecapua.coelho@gmail.com</t>
  </si>
  <si>
    <t xml:space="preserve">Miguel Coelho Capua </t>
  </si>
  <si>
    <t>1SVZ85SCCGD</t>
  </si>
  <si>
    <t xml:space="preserve">Agrimensor Sugaya, 1203 </t>
  </si>
  <si>
    <t>08260030</t>
  </si>
  <si>
    <t xml:space="preserve">Se refere a gasto com setramings: Amazon, Disney+ e Starplus </t>
  </si>
  <si>
    <t>araujosp.ms@gmail.com</t>
  </si>
  <si>
    <t xml:space="preserve">Objetivo </t>
  </si>
  <si>
    <t xml:space="preserve">Miguel dos Santos Araújo </t>
  </si>
  <si>
    <t>1SVZ85UHLDU</t>
  </si>
  <si>
    <t>Rua Trajano Reis 155</t>
  </si>
  <si>
    <t>05541030</t>
  </si>
  <si>
    <t>Existe alguma explicação ou declaração do porquê não paga água tais como ( tirar água do poço, etc)</t>
  </si>
  <si>
    <t>millena.colares@icloud.com</t>
  </si>
  <si>
    <t>Millena Christine Santos Colares</t>
  </si>
  <si>
    <t>1SVZ85QVN2T</t>
  </si>
  <si>
    <t>Rua Joana Pereira da Costa, 5</t>
  </si>
  <si>
    <t>06142052</t>
  </si>
  <si>
    <t>Osaco</t>
  </si>
  <si>
    <t>murilolisauskasdev@gmail.com</t>
  </si>
  <si>
    <t>Murilo Lisasuskas Correia Batista</t>
  </si>
  <si>
    <t>1SVZ8604FP1</t>
  </si>
  <si>
    <t>rua Roosina Luz, 39 casa 1</t>
  </si>
  <si>
    <t>02467130</t>
  </si>
  <si>
    <t>aposentadoria da avó, mas não tem documento</t>
  </si>
  <si>
    <t>gás, animais e serviços de streaming</t>
  </si>
  <si>
    <t>nicole.computer@outlook.com</t>
  </si>
  <si>
    <t>Nicole Souza da Silva Jesus</t>
  </si>
  <si>
    <t>1SVZ85SQJE2</t>
  </si>
  <si>
    <t>Rua Mateus Lopes, 138</t>
  </si>
  <si>
    <t>08430070</t>
  </si>
  <si>
    <t>giovannaszwarc@usp.br</t>
  </si>
  <si>
    <t>nortonrodrigues12@gmail.com</t>
  </si>
  <si>
    <t>Norton Rodrigues Lima</t>
  </si>
  <si>
    <t>1SVZ85VDKDH</t>
  </si>
  <si>
    <t>Rua Vale dos Bandeirantes ,6, casa 2</t>
  </si>
  <si>
    <t>05164045</t>
  </si>
  <si>
    <t>Gás e remédio</t>
  </si>
  <si>
    <t>osvanir.nunes@hotmail.com</t>
  </si>
  <si>
    <t>Cursinho popular na região de Goianases</t>
  </si>
  <si>
    <t>Osvanir Nunes Machado</t>
  </si>
  <si>
    <t>1SVZ85VV3LZ</t>
  </si>
  <si>
    <t>Rua João Bodim 315 - antigo 5b</t>
  </si>
  <si>
    <t>08431060</t>
  </si>
  <si>
    <t>Divorciado  (a)</t>
  </si>
  <si>
    <t>A filha mora com a inscrita, contribuía com a renda familiar antes, porém atualmente está desempregada a alguns meses, contribuindo algumas vezes com uma reserva de dinheiro que ela ainda tem. Nessa reserva, a filha algumas vezes ajuda com os seus próprios gastos como seu transporte, para a mãe não precisar pagar. Assim, apenas a inscrita contribui com a renda de ambas de modo recorrente.</t>
  </si>
  <si>
    <t>Gasto não recorrente</t>
  </si>
  <si>
    <t>Conta de gás, que é cobrada a cada 2 meses e meio, no valor de 110 reais. Considerei uma média mensal.</t>
  </si>
  <si>
    <t>Um gasto recorrente na casa seria com a gata de estimação que elas têm na casa, no valor de aproximadamente 150 reais por mês. Porém, é a filha da inscrita que sempre cobre esses gastos com o que tem de dinheiro guardado. Por isso, desconsiderei como "outros gastos", registrando só o valor pago no gás.</t>
  </si>
  <si>
    <t>oliveirasilvap01@gmail.com</t>
  </si>
  <si>
    <t>Pedro Henrique Oliveira Silva</t>
  </si>
  <si>
    <t>1SVZ85VAMLR</t>
  </si>
  <si>
    <t>Rua Cintra Pimentel, 276</t>
  </si>
  <si>
    <t>05765220</t>
  </si>
  <si>
    <t>Um boleto ou comprovante de pagamento qualquer instituição de educação</t>
  </si>
  <si>
    <t>gás</t>
  </si>
  <si>
    <t>poliana.anjos11@gmail.com</t>
  </si>
  <si>
    <t>Poliana Albuquerque dos Anjos</t>
  </si>
  <si>
    <t>1SVZ85S82HY</t>
  </si>
  <si>
    <t>Rua Geraldo Leite dos Santos, 120</t>
  </si>
  <si>
    <t>05761240</t>
  </si>
  <si>
    <t>Gás, animais e remédios</t>
  </si>
  <si>
    <t>seijerafael05@gmail.com</t>
  </si>
  <si>
    <t>Rafael Seiji Ianagui Nakashima</t>
  </si>
  <si>
    <t>1SVZ85SY5RN</t>
  </si>
  <si>
    <t>Amarelo</t>
  </si>
  <si>
    <t>Rua João Antonio Sebrian, 73</t>
  </si>
  <si>
    <t>08557670</t>
  </si>
  <si>
    <t>academia e streaming</t>
  </si>
  <si>
    <t>Declarou ser bolsista de 100% mas não apresentou comprovante de bolsa</t>
  </si>
  <si>
    <t>laura.bsouza@usp.br</t>
  </si>
  <si>
    <t>raquelmatosprudente@gmail.com</t>
  </si>
  <si>
    <t>MedEnsina</t>
  </si>
  <si>
    <t>Não tem</t>
  </si>
  <si>
    <t>Raquel Matos Prudente</t>
  </si>
  <si>
    <t>1SVZ860T5C5</t>
  </si>
  <si>
    <t>Rua São Pedro Piauí, 412</t>
  </si>
  <si>
    <t>03243000</t>
  </si>
  <si>
    <t>Gas e Ração</t>
  </si>
  <si>
    <t>rebecasantoscorrea1409@gmail.com</t>
  </si>
  <si>
    <t>Rebeca dos Santos Corre</t>
  </si>
  <si>
    <t>1SVZ85SNKZH</t>
  </si>
  <si>
    <t>Rua Brilhante, 15</t>
  </si>
  <si>
    <t>06286130</t>
  </si>
  <si>
    <t xml:space="preserve">Gás e streaming </t>
  </si>
  <si>
    <t>beatrizhirata@usp.br</t>
  </si>
  <si>
    <t>cmsantosrodrigo@gmail.com</t>
  </si>
  <si>
    <t xml:space="preserve">Descomplica </t>
  </si>
  <si>
    <t>Rodrigo Moreira Cruz Santos</t>
  </si>
  <si>
    <t>1SVZ8611GSH</t>
  </si>
  <si>
    <t>Rua Arestides Vicenzo Fabrini 12</t>
  </si>
  <si>
    <t>04920070</t>
  </si>
  <si>
    <t xml:space="preserve">Auxílio do governo que dá desconto em contas (em torno de 20%) + 60 reais que o pai manda por mês </t>
  </si>
  <si>
    <t xml:space="preserve">dívida total de 2500, não apresentou nada que comprovasse o pagamento das parcelas e não sabia quanto pagava por mês </t>
  </si>
  <si>
    <t>sabrinalinsrosa79@gmail.com</t>
  </si>
  <si>
    <t xml:space="preserve">Sabrina Lins Rosa </t>
  </si>
  <si>
    <t>1SVZ85UHKB6</t>
  </si>
  <si>
    <t>Rua José Piragibi, 39</t>
  </si>
  <si>
    <t>05585040</t>
  </si>
  <si>
    <t xml:space="preserve">Gasto com animal </t>
  </si>
  <si>
    <t>samaracassaro@usp.br</t>
  </si>
  <si>
    <t>Samara Cassaro Fernandes</t>
  </si>
  <si>
    <t>1SVZ8608GDU</t>
  </si>
  <si>
    <t>R. José Alves Cunha Lima, 159</t>
  </si>
  <si>
    <t>05360050</t>
  </si>
  <si>
    <t>Então, o aluguel dela é dividido então ela paga 700 reais apenas, que é com o dinheiro que o pai dela dá pra ela todo mês, o resto sai da bolsa de permanência dela.</t>
  </si>
  <si>
    <t>samarafreitasfarias@hotmail.com</t>
  </si>
  <si>
    <t xml:space="preserve">Samara da Silva Freitas Farias </t>
  </si>
  <si>
    <t>1SVZ85R6HSY</t>
  </si>
  <si>
    <t>Rua Antônio Cabeças, 6</t>
  </si>
  <si>
    <t>04963055</t>
  </si>
  <si>
    <t>remédio</t>
  </si>
  <si>
    <t>Sim, de 25%</t>
  </si>
  <si>
    <t>saphyraevellyn064@gmail.com</t>
  </si>
  <si>
    <t>Saphyra Evellyn da Silva</t>
  </si>
  <si>
    <t>1SVZ860DMUG</t>
  </si>
  <si>
    <t>Rua Alvarez Correa 47 A</t>
  </si>
  <si>
    <t>04830110</t>
  </si>
  <si>
    <t>Ela esqueceu de trazer o comprovante do auxílio Brasil</t>
  </si>
  <si>
    <t>Sara.gama880@gmail.com</t>
  </si>
  <si>
    <t>VP</t>
  </si>
  <si>
    <t>Sara Silva Gama</t>
  </si>
  <si>
    <t>1SVZ8603BU1</t>
  </si>
  <si>
    <t>Rua Eiras Garcia,213 Bairro Vila Monumento</t>
  </si>
  <si>
    <t>01550030</t>
  </si>
  <si>
    <t>gás, ração</t>
  </si>
  <si>
    <t>fernanda_amorim@usp.br</t>
  </si>
  <si>
    <t>tainararainha10@gmail.com</t>
  </si>
  <si>
    <t>Tainara Rainha de Jesus</t>
  </si>
  <si>
    <t>1SVZ85RZDQV</t>
  </si>
  <si>
    <t>Rua Faustino Allende, 118</t>
  </si>
  <si>
    <t>05818250</t>
  </si>
  <si>
    <t>A querida não trouxe quase nenhum documento, ela mora com a mãe e a tia</t>
  </si>
  <si>
    <t>thainarasouzadossantos0@gmail.com</t>
  </si>
  <si>
    <t>Thainara Souza dos Santos</t>
  </si>
  <si>
    <t>1SVZ85U0S5Y</t>
  </si>
  <si>
    <t>Rua Sebastião Francisco, 14 viela 16</t>
  </si>
  <si>
    <t>05662070</t>
  </si>
  <si>
    <t>São `Paulo</t>
  </si>
  <si>
    <t>Valor declarado 0 e a casa está em situação irregular, existe alguma declaração explicando o porquê não paga luz tais como (ex: “gato”)</t>
  </si>
  <si>
    <t>Documento incompleto, pouco visível, onde não há como ver o valor final ou o nome de quem vem na conta.</t>
  </si>
  <si>
    <t>thalita.souzavl@gmail.com</t>
  </si>
  <si>
    <t>Thalita Victoria Lima de Souza</t>
  </si>
  <si>
    <t>1SVZ85V12RU</t>
  </si>
  <si>
    <t>Rua José Hamilton da Silva, 75</t>
  </si>
  <si>
    <t>05822040</t>
  </si>
  <si>
    <t>thomasserri1@gmail.com</t>
  </si>
  <si>
    <t>Thomas Anwar Vasconcellos Serri</t>
  </si>
  <si>
    <t>1SVZ85RZ9JF</t>
  </si>
  <si>
    <t>54632694-8</t>
  </si>
  <si>
    <t>Rua Manduri 263, apartamento 21</t>
  </si>
  <si>
    <t>01457020</t>
  </si>
  <si>
    <t>uyrata5@gmail.com</t>
  </si>
  <si>
    <t>Etapa</t>
  </si>
  <si>
    <t xml:space="preserve">Uyratã Shirakawa Rodrigues </t>
  </si>
  <si>
    <t>1SVZ85VDTUG</t>
  </si>
  <si>
    <t>Rua Alberto Nascimento Junior, 178 Apto. 83</t>
  </si>
  <si>
    <t>05595040</t>
  </si>
  <si>
    <t>Gás, remédio.</t>
  </si>
  <si>
    <t>Sim, de 50%</t>
  </si>
  <si>
    <t>vinicius.lima.yamaguchi@gmail.com</t>
  </si>
  <si>
    <t>Vinicius de Lima Yamaguchi</t>
  </si>
  <si>
    <t>1SVZ86070DR</t>
  </si>
  <si>
    <t>rua Jose Manoel de Oliveira, 1350</t>
  </si>
  <si>
    <t>06730000</t>
  </si>
  <si>
    <t>Vargem Grande Paulista</t>
  </si>
  <si>
    <t xml:space="preserve">associação esportiva e pensionato da irmã </t>
  </si>
  <si>
    <t>não paga IPVA pq o carro ainda não foi tranferido para o nome da mãe e por isso eles não pagam</t>
  </si>
  <si>
    <t>viniciusmarincek@hotmail.com</t>
  </si>
  <si>
    <t>Vinicius Silva Marincek dos Santos</t>
  </si>
  <si>
    <t>1SVZ860PMBD</t>
  </si>
  <si>
    <t>Rua Emilio Vendroll 36</t>
  </si>
  <si>
    <t>05140200</t>
  </si>
  <si>
    <t>Candidato recebe 500 reais da avó para ajudar todo mês. A mão está desempregada, e o valor de 1600 dito em cima se refere ao aviso prévio da demissão</t>
  </si>
  <si>
    <t>Academia, gás e streaming (não houve comprovação do gás)</t>
  </si>
  <si>
    <t>vitoriatoledovicente@gmail.com</t>
  </si>
  <si>
    <t xml:space="preserve">Vitória Toledo Vicente </t>
  </si>
  <si>
    <t>1SVZ860V85H</t>
  </si>
  <si>
    <t>Rua Antônio José do Amaral, 193</t>
  </si>
  <si>
    <t>05371060</t>
  </si>
  <si>
    <t>Cachorro, gás e Amazon.</t>
  </si>
  <si>
    <t>alcantarayasmim2005@gmail.com</t>
  </si>
  <si>
    <t>Yasmim Alcântara Ferreira</t>
  </si>
  <si>
    <t>1SVZ85RZ1PN</t>
  </si>
  <si>
    <t>Rua 1, 78, casa 6, Jardim São Luís</t>
  </si>
  <si>
    <t>05813045</t>
  </si>
  <si>
    <t xml:space="preserve">A mãe da candidata perdeu o emprego recentemente e estava recebendo seguro desemprego. Nesse mês ela recebeu a última parcela, mas não foram apresentados documentos comprovando esse benefício. A candidata trouxe apenas o termo de rescisão contratual da mãe. </t>
  </si>
  <si>
    <t>Academia e Ração</t>
  </si>
  <si>
    <t xml:space="preserve">A candidata não sabe quanto a família paga de IPTU ou luz. Também não sabia se o irmão paga ou não imposto de renda. </t>
  </si>
  <si>
    <t>yassteixeira14@icloud.com</t>
  </si>
  <si>
    <t>cursinho Conceição Evaristo, cursinho Florescer</t>
  </si>
  <si>
    <t>Yasmin da Silva Teixeira</t>
  </si>
  <si>
    <t>1SVZ85SNY7B</t>
  </si>
  <si>
    <t>Rua Sima Judkiewicz, 145</t>
  </si>
  <si>
    <t>06766070</t>
  </si>
  <si>
    <t>Ordem de inscrição</t>
  </si>
  <si>
    <t>Nº pedido</t>
  </si>
  <si>
    <t>Nº ingresso</t>
  </si>
  <si>
    <t>Nome</t>
  </si>
  <si>
    <t>Sobrenome</t>
  </si>
  <si>
    <t>Tipo de ingresso</t>
  </si>
  <si>
    <t>Valor</t>
  </si>
  <si>
    <t>Data compra</t>
  </si>
  <si>
    <t>Email</t>
  </si>
  <si>
    <t>Estado de pagamento</t>
  </si>
  <si>
    <t>Check-in</t>
  </si>
  <si>
    <t>Data Check-in (*)</t>
  </si>
  <si>
    <t>Codigo Desconto</t>
  </si>
  <si>
    <t>Método de pagamento</t>
  </si>
  <si>
    <t>Nome Completo</t>
  </si>
  <si>
    <t>Confirmação do Email ( Caso seja menor de idade, colocar o email do responsável)</t>
  </si>
  <si>
    <t>Telefone</t>
  </si>
  <si>
    <t>RG</t>
  </si>
  <si>
    <t>Gênero</t>
  </si>
  <si>
    <t>Como você se autodeclara?</t>
  </si>
  <si>
    <t>Em qual escola você cursou o Ensino Médio</t>
  </si>
  <si>
    <t>Endereço da sua escola</t>
  </si>
  <si>
    <t>Em que ano você concluiu ou concluirá o Ensino Médio?</t>
  </si>
  <si>
    <t>Em qual período cursa ou cursou o Ensino Médio?</t>
  </si>
  <si>
    <t>Como ficou sabendo do Cursinho FEAUSP?</t>
  </si>
  <si>
    <t>Caso seja ex-aluno, você fez parte de qual turma?</t>
  </si>
  <si>
    <t>Caso seja ex-aluno, em qual ano você fez o Cursinho FEAUSP? (Se não for ex-aluno, coloque "Não")</t>
  </si>
  <si>
    <t>Termo de Consentimento</t>
  </si>
  <si>
    <t>Termo de Inscrição</t>
  </si>
  <si>
    <t>T63N-V3-BMT0</t>
  </si>
  <si>
    <t>Ágabo</t>
  </si>
  <si>
    <t>Bernardo</t>
  </si>
  <si>
    <t>Inscrição para PS da TSI</t>
  </si>
  <si>
    <t>R$ 27,50</t>
  </si>
  <si>
    <t>Aprovado</t>
  </si>
  <si>
    <t>PIX</t>
  </si>
  <si>
    <t>Ituverava, 498, Casa 2, Jardim Rogerio Levorin, 07902-240, Francisco Morato, SP</t>
  </si>
  <si>
    <t>(11) 98513-1627</t>
  </si>
  <si>
    <t>528.332.148-71</t>
  </si>
  <si>
    <t>Homem cis</t>
  </si>
  <si>
    <t>Colégio Senemby</t>
  </si>
  <si>
    <t>Curumim, 151, , Jardim San Diego, 07700-000, Caieras, SP</t>
  </si>
  <si>
    <t>Manhã</t>
  </si>
  <si>
    <t>"Internet - Google"</t>
  </si>
  <si>
    <t>Não sou ex-aluno</t>
  </si>
  <si>
    <t>aceito</t>
  </si>
  <si>
    <t>T56T-GK-4KG2</t>
  </si>
  <si>
    <t>Alexandra Inés</t>
  </si>
  <si>
    <t>Millio Cervantes</t>
  </si>
  <si>
    <t>cartão de crédito</t>
  </si>
  <si>
    <t>Alexandra Inés Millio Cervantes</t>
  </si>
  <si>
    <t>José Joaquim Seabra, 879, , Jardim Ivana, 05364-000, São Paulo, SP</t>
  </si>
  <si>
    <t>(11) 96312-7080</t>
  </si>
  <si>
    <t>233.119.538-27</t>
  </si>
  <si>
    <t>V455601-D</t>
  </si>
  <si>
    <t>Mulher cis</t>
  </si>
  <si>
    <t>Colegio Nacional Isabel Chimpu Ocllo</t>
  </si>
  <si>
    <t>Jr. Huaraz Cdra 38, San Martín de Porres 15106, Peru, 00, Cuadra, San Martin de Porres, 00000-000, Lima, SP</t>
  </si>
  <si>
    <t>"Indicação de aluno do Cursinho"</t>
  </si>
  <si>
    <t>------</t>
  </si>
  <si>
    <t>1SVZ85UKY0L</t>
  </si>
  <si>
    <t>T586-2A-32R0</t>
  </si>
  <si>
    <t>Aline</t>
  </si>
  <si>
    <t>Ramos Alves</t>
  </si>
  <si>
    <t>aline.ramos0711@gmail.com</t>
  </si>
  <si>
    <t>Aline Ramos Alves</t>
  </si>
  <si>
    <t>angela.ramoss163@gmail.com</t>
  </si>
  <si>
    <t>Engenheiro Paulo Carneiro da Cunha, 59, , Parque Nações Unidas, 02996-210, São Paulo, SP</t>
  </si>
  <si>
    <t>(11) 94824-1386</t>
  </si>
  <si>
    <t>240.263.918-09</t>
  </si>
  <si>
    <t>Ifsp Pirituba</t>
  </si>
  <si>
    <t>Mutinga, 951, , Jardim Santo Elias, 05110-000, São Paulo, SP</t>
  </si>
  <si>
    <t>Integral</t>
  </si>
  <si>
    <t>"Instagram"</t>
  </si>
  <si>
    <t>T5RC-RR-9NXC</t>
  </si>
  <si>
    <t>amanda</t>
  </si>
  <si>
    <t>dantas de almeida</t>
  </si>
  <si>
    <t>amanda dantas de almeida</t>
  </si>
  <si>
    <t>Francisco de Soutomaior, 622, 65A, Jardim Lourdes, 08452-430, São Paulo, SP</t>
  </si>
  <si>
    <t>(11) 94935-9113</t>
  </si>
  <si>
    <t>545.195.478-06</t>
  </si>
  <si>
    <t>ETEC Tereza Aparecida Cardoso Nunes de oliveira</t>
  </si>
  <si>
    <t>Waldemar Tietz, 1477, , Conjunto Habitacional Padre José de Anchieta, 03589-001, São Paulo, SP</t>
  </si>
  <si>
    <t>"Indicação de amigos/familiares"</t>
  </si>
  <si>
    <t>não</t>
  </si>
  <si>
    <t>1SVZ85TKPQG</t>
  </si>
  <si>
    <t>T4R1-FV-288D</t>
  </si>
  <si>
    <t>Ana Beatriz</t>
  </si>
  <si>
    <t>da Silva</t>
  </si>
  <si>
    <t>ana-bea@outlook.com</t>
  </si>
  <si>
    <t>Ana Beatriz da Silva</t>
  </si>
  <si>
    <t>Maravilha, 41, , Piraporinha, 09950-774, Diadema, SP</t>
  </si>
  <si>
    <t>(11) 95386-4048</t>
  </si>
  <si>
    <t>540.120.578-39</t>
  </si>
  <si>
    <t>Escola Estadual Padre Alexandre Grigoli</t>
  </si>
  <si>
    <t>Nelly Pellegrino, 954, , Nova Gerty, 09580-140, São Caetano do Sul, SP</t>
  </si>
  <si>
    <t>Noite</t>
  </si>
  <si>
    <t>"Instagram","Internet - Google","Indicação de amigos/familiares"</t>
  </si>
  <si>
    <t>1SVZ85RKFFA</t>
  </si>
  <si>
    <t>T3X7-F4-UFM4</t>
  </si>
  <si>
    <t>Ana Luiza</t>
  </si>
  <si>
    <t>Diniz dos santos</t>
  </si>
  <si>
    <t>analuizadinizjj@gmail.com</t>
  </si>
  <si>
    <t>Ana Luiza Diniz dos Santos</t>
  </si>
  <si>
    <t>analuizadiniz40@gmail.com</t>
  </si>
  <si>
    <t>Espanha, 9, Casa, Vila São Jorge, 06385-550, Carapicuíba, SP</t>
  </si>
  <si>
    <t>(11) 91429-4469</t>
  </si>
  <si>
    <t>453.173.418-17</t>
  </si>
  <si>
    <t>Deputado Derville Allegretti</t>
  </si>
  <si>
    <t>da Gabiroba, 527, Escola, Jardim Copiúva, 06331-008, Carapicuíba, SP</t>
  </si>
  <si>
    <t>"Campanha Publicitária","Instagram"</t>
  </si>
  <si>
    <t>T60E-LH-70Y8</t>
  </si>
  <si>
    <t>André</t>
  </si>
  <si>
    <t>Izidio</t>
  </si>
  <si>
    <t>izidio.camila@gmail.com</t>
  </si>
  <si>
    <t>Baumann, 1007, , Vila Leopoldina, 05318-000, São Paulo, SP</t>
  </si>
  <si>
    <t>(11) 98564-1143</t>
  </si>
  <si>
    <t>514.618.238-89</t>
  </si>
  <si>
    <t>E.E. Prof José Monteiro Boanova</t>
  </si>
  <si>
    <t>Dalton, 10, , Alto da Lapa, 05086-030, São Paulo, SP</t>
  </si>
  <si>
    <t>"Indicação de aluno do Cursinho","Indicação de amigos/familiares"</t>
  </si>
  <si>
    <t>T5MF-K8-660M</t>
  </si>
  <si>
    <t>Andreza</t>
  </si>
  <si>
    <t>Luz</t>
  </si>
  <si>
    <t>Peloponeso, 32, Casa, Jardim Solange, 04948-000, São Paulo, SP</t>
  </si>
  <si>
    <t>(11) 96675-7617</t>
  </si>
  <si>
    <t>228.636.548-29</t>
  </si>
  <si>
    <t>Escola Estadual Professor Luís Magalhães de Araújo</t>
  </si>
  <si>
    <t>do M Boi Mirim, 3583, , Jardim Coimbra, 04932-303, São Paulo, SP</t>
  </si>
  <si>
    <t>T5Z0-YC-UMSK</t>
  </si>
  <si>
    <t>Antonia Jardiely</t>
  </si>
  <si>
    <t>Soares Moura</t>
  </si>
  <si>
    <t>Trumain, 384, Casa 3, Vila Formosa, 03366-000, São Paulo, SP</t>
  </si>
  <si>
    <t>(11) 97023-4654</t>
  </si>
  <si>
    <t>615.758.733-46</t>
  </si>
  <si>
    <t>Rua do buriti, 395, , Tresidela, 65415-000, Coroatá, MA</t>
  </si>
  <si>
    <t>Tarde</t>
  </si>
  <si>
    <t>1SVZ85UGRV7</t>
  </si>
  <si>
    <t>T56H-W1-LP3U</t>
  </si>
  <si>
    <t>Arthur</t>
  </si>
  <si>
    <t>Silvestre Louback de Medeiros</t>
  </si>
  <si>
    <t>gagumlouback@gmail.com</t>
  </si>
  <si>
    <t>Arthur Silvestre Louback de Medeiros</t>
  </si>
  <si>
    <t>Espírita, 68, , Cambuci, 01527-040, São Paulo, SP</t>
  </si>
  <si>
    <t>(33) 99994-7776</t>
  </si>
  <si>
    <t>105.576.066-08</t>
  </si>
  <si>
    <t>Não-binárie</t>
  </si>
  <si>
    <t>Colégio Conexão</t>
  </si>
  <si>
    <t>Santa Terezinha, 880, , Cristóvão Colombo, 29106-570, Vila Velha, ES</t>
  </si>
  <si>
    <t>T4NF-D5-N0LL</t>
  </si>
  <si>
    <t>Barbara</t>
  </si>
  <si>
    <t>Fernandes Grangeiro</t>
  </si>
  <si>
    <t>Muxipana, 269, Casa 1, Jaguaré, 05330-060, São Paulo, SP</t>
  </si>
  <si>
    <t>(11) 94708-2918</t>
  </si>
  <si>
    <t>528.846.638-60</t>
  </si>
  <si>
    <t>55.246.773-x</t>
  </si>
  <si>
    <t>Colégio Fernão Dias Pais-Osasco</t>
  </si>
  <si>
    <t>Euclides da Cunha, 70, , Centro, 06016-030, Osasco, SP</t>
  </si>
  <si>
    <t>"Email/Sites","Indicação de amigos/familiares"</t>
  </si>
  <si>
    <t>T4SV-6H-YMRH</t>
  </si>
  <si>
    <t>Beatriz</t>
  </si>
  <si>
    <t>Caciraghi Albergaria</t>
  </si>
  <si>
    <t>Dom Gregório dos Anjos, 317, , Jardim Paraguaçu, 03926-000, São Paulo, SP</t>
  </si>
  <si>
    <t>(11) 97644-0668</t>
  </si>
  <si>
    <t>381.922.478-56</t>
  </si>
  <si>
    <t>39.966.565-1</t>
  </si>
  <si>
    <t>Colégio Madre Cabrini</t>
  </si>
  <si>
    <t>Rua Dom Gregório dos Anjos, 36, , Vila Mariana, 04020-000, São Paulo, SP</t>
  </si>
  <si>
    <t>1SVZ85SNAQQ</t>
  </si>
  <si>
    <t>T4EW-ZF-Q5ZR</t>
  </si>
  <si>
    <t>Beatriz Bruna</t>
  </si>
  <si>
    <t>Moreira</t>
  </si>
  <si>
    <t>cintrabmoreira@gmail.com</t>
  </si>
  <si>
    <t>Beatriz Bruna Cintra Moreira</t>
  </si>
  <si>
    <t>Aurélia, 1723, , Vila Romana, 05046-001, São Paulo, SP</t>
  </si>
  <si>
    <t>(11) 94051-2222</t>
  </si>
  <si>
    <t>472.608.438-02</t>
  </si>
  <si>
    <t>Etec Guaracy Silva</t>
  </si>
  <si>
    <t>Ferreira de Araújo, 527, , Pinheiros, 05428-000, São Paulo, SP</t>
  </si>
  <si>
    <t>"Escola"</t>
  </si>
  <si>
    <t>Nao</t>
  </si>
  <si>
    <t>T3S2-TZ-KDHT</t>
  </si>
  <si>
    <t>Bianca</t>
  </si>
  <si>
    <t>Teles</t>
  </si>
  <si>
    <t>Bianca Teles Da Silva</t>
  </si>
  <si>
    <t>Bianca.saranno@gmail.com</t>
  </si>
  <si>
    <t>Galeazzo Alessi, 43, , Vila Monte Alegre, 04305-050, São Paulo, SP</t>
  </si>
  <si>
    <t>(11) 94473-7028</t>
  </si>
  <si>
    <t>481.038.578-74</t>
  </si>
  <si>
    <t>SESI 111</t>
  </si>
  <si>
    <t>Bom Pastor, 654, , Ipiranga, 04203-000, São Paulo, SP</t>
  </si>
  <si>
    <t>T5ER-QA-79F4</t>
  </si>
  <si>
    <t>Brenda</t>
  </si>
  <si>
    <t>Gutierrez</t>
  </si>
  <si>
    <t>Caetano Ruggiero, 211, Ap 1, Vila Butantã, 05360-040, São Paulo, SP</t>
  </si>
  <si>
    <t>(11) 91447-3198</t>
  </si>
  <si>
    <t>194.147.007-65</t>
  </si>
  <si>
    <t>Colégio Estadual Bartolomeu de Gusmao</t>
  </si>
  <si>
    <t>Tv Brg Mario Epingaus, S/n, , Centro, 42700-000, Lauro de Freitas, BA</t>
  </si>
  <si>
    <t>1SVZ86105L9</t>
  </si>
  <si>
    <t>T653-NF-1Q2P</t>
  </si>
  <si>
    <t>Bruna</t>
  </si>
  <si>
    <t>Macedo Cantil</t>
  </si>
  <si>
    <t>brunamv274@gmail.com</t>
  </si>
  <si>
    <t>Bruna Macedo Cantil</t>
  </si>
  <si>
    <t>Ana Cintra, 123, apt: 84, Campos Elíseos, 01201-060, São Paulo, SP</t>
  </si>
  <si>
    <t>(11) 91270-2311</t>
  </si>
  <si>
    <t>564.026.728-31</t>
  </si>
  <si>
    <t>Etec Doutora Maria Augusta Saraiva</t>
  </si>
  <si>
    <t>Guaianases, 1385, 1385, Campos Elíseos, 01204-001, São Paulo, AP</t>
  </si>
  <si>
    <t>T66W-WN-YJDW</t>
  </si>
  <si>
    <t>Bruno</t>
  </si>
  <si>
    <t>Silva Pereira</t>
  </si>
  <si>
    <t>Bruno da Silva Pereira</t>
  </si>
  <si>
    <t>Transversal Sul, 100, , Novo Osasco, 06045-420, Osasco, SP</t>
  </si>
  <si>
    <t>(11) 97224-3690</t>
  </si>
  <si>
    <t>239.553.678-43</t>
  </si>
  <si>
    <t>Preto</t>
  </si>
  <si>
    <t>Colégio Waldorf Micael de São Paulo</t>
  </si>
  <si>
    <t>Pedro Alexandrino Soares, 100, , Jardim Boa Vista (Zona Oeste), 05584-010, São Paulo, SP</t>
  </si>
  <si>
    <t>T5KF-GW-MZL7</t>
  </si>
  <si>
    <t>Camilla</t>
  </si>
  <si>
    <t>Silva</t>
  </si>
  <si>
    <t>osvandalimalima@gmail.com</t>
  </si>
  <si>
    <t>Benedita Aparecida Nogueira, 18, , Cidade Intercap, 06757-260, Taboão da Serra, SP</t>
  </si>
  <si>
    <t>(11) 98562-6743</t>
  </si>
  <si>
    <t>126.254.544-74</t>
  </si>
  <si>
    <t>Colégio São Luís</t>
  </si>
  <si>
    <t>Avenida Doutor Dante Pazzanese 500, 295, , Vila Mariana, 04012-909, São Paulo, SP</t>
  </si>
  <si>
    <t>1SVZ85U90U1</t>
  </si>
  <si>
    <t>T531-BR-BUA8</t>
  </si>
  <si>
    <t>Camille</t>
  </si>
  <si>
    <t>Silva dos Santos</t>
  </si>
  <si>
    <t>camille.bol178@gmail.com</t>
  </si>
  <si>
    <t>Camille Silva dos Santos</t>
  </si>
  <si>
    <t>Paulo Ayres, 75, Bloco 2 apto 13, Parque Pinheiros, 06767-220, Taboão da Serra, SP</t>
  </si>
  <si>
    <t>(11) 94833-2317</t>
  </si>
  <si>
    <t>400.604.168-31</t>
  </si>
  <si>
    <t>Antônio Inácio Maciel</t>
  </si>
  <si>
    <t>Doutor José Maciel, 410, , Jardim Maria Rosa, 06763-270, Taboão da Serra, SP</t>
  </si>
  <si>
    <t>1SVZ85QU8QD</t>
  </si>
  <si>
    <t>T3NQ-04-TGQ7</t>
  </si>
  <si>
    <t>Camilli</t>
  </si>
  <si>
    <t>Vilela</t>
  </si>
  <si>
    <t>camillifuvest@gmail.com</t>
  </si>
  <si>
    <t>Camilli Alves Vilela</t>
  </si>
  <si>
    <t>Adrianaacvilela@gmail.com</t>
  </si>
  <si>
    <t>Serra de São Domingos, 72, 1153, Vila Carmosina, 08290-370, São Paulo, SP</t>
  </si>
  <si>
    <t>(11) 96439-5025</t>
  </si>
  <si>
    <t>546.890.488-86</t>
  </si>
  <si>
    <t>57.726.047-9</t>
  </si>
  <si>
    <t>E.E Yervant Kissajikian</t>
  </si>
  <si>
    <t>Paisagem Noturna, 353, , Conjunto Residencial José Bonifácio, 08253-440, São Paulo, SP</t>
  </si>
  <si>
    <t>Não sou</t>
  </si>
  <si>
    <t>1SVZ860E2HS</t>
  </si>
  <si>
    <t>T5V1-Y4-A7K9</t>
  </si>
  <si>
    <t>Carlos</t>
  </si>
  <si>
    <t>Eduardo</t>
  </si>
  <si>
    <t>carlos.j.sampaiocjs@gmail.com</t>
  </si>
  <si>
    <t>Carlos Eduardo Jatoba Sampaio</t>
  </si>
  <si>
    <t>Anny, 382, , São João Clímaco, 04240-000, São Paulo, SP</t>
  </si>
  <si>
    <t>(11) 97758-6246</t>
  </si>
  <si>
    <t>370.821.588-58</t>
  </si>
  <si>
    <t>53974563-7</t>
  </si>
  <si>
    <t>Colégio São Luís Unidade II</t>
  </si>
  <si>
    <t>Doutor Dante Pazzanese, 295, , Vila Mariana, 04012-180, São Paulo, SP</t>
  </si>
  <si>
    <t>1SVZ85TYADH</t>
  </si>
  <si>
    <t>T4QD-CP-2CFZ</t>
  </si>
  <si>
    <t>Caroline</t>
  </si>
  <si>
    <t>Novais Pinto</t>
  </si>
  <si>
    <t>carolinenovais776@gmail.com</t>
  </si>
  <si>
    <t>Caroline Novais Pinto</t>
  </si>
  <si>
    <t>Manoel dos Santos, 69, , Parque Imperial, 06462-145, Barueri, SP</t>
  </si>
  <si>
    <t>(11) 97150-3540</t>
  </si>
  <si>
    <t>504.673.428-14</t>
  </si>
  <si>
    <t>38773066-7</t>
  </si>
  <si>
    <t>ITB Professor Hércules Alves de Oliveira</t>
  </si>
  <si>
    <t>Abelardo Luz, 86, , Jardim Mutinga, 06463-260, Barueri, SP</t>
  </si>
  <si>
    <t>1SVZ85TR5UB</t>
  </si>
  <si>
    <t>T4U0-QB-6JQZ</t>
  </si>
  <si>
    <t>César Augusto</t>
  </si>
  <si>
    <t>Martins Palomino</t>
  </si>
  <si>
    <t>cesarios.a123@gmail.com</t>
  </si>
  <si>
    <t>César Augusto Martins Palomino</t>
  </si>
  <si>
    <t>Doutor Simão de Lima, 408, , Vila Palmares, 09061-780, Santo André, SP</t>
  </si>
  <si>
    <t>(11) 96145-0561</t>
  </si>
  <si>
    <t>506.673.988-21</t>
  </si>
  <si>
    <t>Escola Estadual Professora Yolanda Ascencio</t>
  </si>
  <si>
    <t>Tijucussu, 800, , Olímpico, 09540-700, São Caetano do Sul, SP</t>
  </si>
  <si>
    <t>T553-5F-ZU3Q</t>
  </si>
  <si>
    <t>Cristiano</t>
  </si>
  <si>
    <t>Pioker</t>
  </si>
  <si>
    <t>cpioker@hotmail.com</t>
  </si>
  <si>
    <t>Antônio Macuco Alves, 140, Casa, Jardim Sarah, 05382-050, São Paulo, SP</t>
  </si>
  <si>
    <t>(11) 97169-0464</t>
  </si>
  <si>
    <t>540.187.348-40</t>
  </si>
  <si>
    <t>Raposo Tavares</t>
  </si>
  <si>
    <t>Vinte e Um de Dezembro, 22, , Centro, 06097-080, Osasco, SP</t>
  </si>
  <si>
    <t>1SVZ8610UCP</t>
  </si>
  <si>
    <t>T659-X1-518R</t>
  </si>
  <si>
    <t>Dandara</t>
  </si>
  <si>
    <t>dos Santos Freitas</t>
  </si>
  <si>
    <t>dandara.12freitas@gmail.com</t>
  </si>
  <si>
    <t>Dandara dos Santos Freitas</t>
  </si>
  <si>
    <t>Travessa Antônio Buroni, 4, A, Jardim Alpino, 04836-375, São Paulo, SP</t>
  </si>
  <si>
    <t>(11) 99197-9798</t>
  </si>
  <si>
    <t>525.263.838-11</t>
  </si>
  <si>
    <t>Escola Estadual Professor José Vieira de Moraes</t>
  </si>
  <si>
    <t>Frederico Rene de Jaegher, 206, , Rio Bonito, 04826-010, São Paulo, SP</t>
  </si>
  <si>
    <t>T3N9-K3-65F4</t>
  </si>
  <si>
    <t>Daniel</t>
  </si>
  <si>
    <t>Mota</t>
  </si>
  <si>
    <t>Araçariguama, 100, , Vila Três Irmãos, 06320-260, Carapicuíba, SP</t>
  </si>
  <si>
    <t>(11) 96176-4102</t>
  </si>
  <si>
    <t>542.137.878-00</t>
  </si>
  <si>
    <t>Escola Estadual Amos Meucci</t>
  </si>
  <si>
    <t>Rui Barbosa, 1628, , Vila Santa Terezinha, 06311-001, Carapicuíba, SP</t>
  </si>
  <si>
    <t>T4E0-KA-AUQ0</t>
  </si>
  <si>
    <t>Diana</t>
  </si>
  <si>
    <t>Venceslau</t>
  </si>
  <si>
    <t>joaorochavf@gmail.com</t>
  </si>
  <si>
    <t>Agostinho Beltrano, 81, , Jardim Ataliba Leonel, 02321-130, São Paulo, SP</t>
  </si>
  <si>
    <t>(11) 95882-1316</t>
  </si>
  <si>
    <t>398.357.448-31</t>
  </si>
  <si>
    <t>EE Albino César</t>
  </si>
  <si>
    <t>Cajamar, 5, , Vila Mazzei, 02308-090, São Paulo, SP</t>
  </si>
  <si>
    <t>1SVZ85VSTMG</t>
  </si>
  <si>
    <t>T5Z7-1A-WEDE</t>
  </si>
  <si>
    <t>Diogo da silva</t>
  </si>
  <si>
    <t>bezerra</t>
  </si>
  <si>
    <t>ds256202@gmail.com</t>
  </si>
  <si>
    <t>Diogo da Silva bezerra</t>
  </si>
  <si>
    <t>Ipiau, 350, Casa, Jardim Araruama, 06700-581, Cotia, SP</t>
  </si>
  <si>
    <t>(11) 95976-0303</t>
  </si>
  <si>
    <t>487.671.438-06</t>
  </si>
  <si>
    <t>Indígena</t>
  </si>
  <si>
    <t>E.e Batista cepelos</t>
  </si>
  <si>
    <t>Nossa Senhora de Fátima, 206, Escola, Vila Monte Serrat, 06717-210, Cotia, SP</t>
  </si>
  <si>
    <t>1SVZ86013FL</t>
  </si>
  <si>
    <t>T5Q0-R9-E30Q</t>
  </si>
  <si>
    <t>Reche Martins</t>
  </si>
  <si>
    <t>eduardorechemartins2006@gmail.com</t>
  </si>
  <si>
    <t>Eduardo Reche Martins</t>
  </si>
  <si>
    <t>Iacanga, 142, Casa 5, Vila Maria Alta, 02130-030, São Paulo, SP</t>
  </si>
  <si>
    <t>(11) 99408-8541</t>
  </si>
  <si>
    <t>544.916.468-80</t>
  </si>
  <si>
    <t>Colégio Amorim</t>
  </si>
  <si>
    <t>Lagoa Panema, 466, , Vila Guilherme, 02051-050, São Paulo, SP</t>
  </si>
  <si>
    <t>T3MW-Z4-0UW7</t>
  </si>
  <si>
    <t>Eduardo Francisco</t>
  </si>
  <si>
    <t>Lima do Nascimento Ferreira</t>
  </si>
  <si>
    <t>Eduardo Francisco Lima do Nascimento Ferreira</t>
  </si>
  <si>
    <t>Diógenes Ribeiro de Lima, 2000, bloco05, Alto de Pinheiros, 05458-001, São Paulo, SP</t>
  </si>
  <si>
    <t>(11) 96280-3477</t>
  </si>
  <si>
    <t>533.943.978-03</t>
  </si>
  <si>
    <t>Homem trans</t>
  </si>
  <si>
    <t>Erico Verissimo</t>
  </si>
  <si>
    <t>Portuguesa, 394, , Vila Endres, 07041-050, Guarulhos, SP</t>
  </si>
  <si>
    <t>"Instagram","Internet - Google"</t>
  </si>
  <si>
    <t>1SVZ85VAJQF</t>
  </si>
  <si>
    <t>T5Y5-4M-EE1E</t>
  </si>
  <si>
    <t>Elaine</t>
  </si>
  <si>
    <t>A Freitas</t>
  </si>
  <si>
    <t>ellaineffreitas@gmail.com</t>
  </si>
  <si>
    <t>Elaine Aparecida de Freitas</t>
  </si>
  <si>
    <t>Nova Aurora, 291, casa 02, Jardim Mutinga, 06463-190, Barueri, SP</t>
  </si>
  <si>
    <t>(11) 93062-5737</t>
  </si>
  <si>
    <t>299.004.328-43</t>
  </si>
  <si>
    <t>Nestor de Camargo</t>
  </si>
  <si>
    <t>Nova Aurora, 86, , Jardim Mutinga, 06463-190, Barueri, SP</t>
  </si>
  <si>
    <t>1SVZ85SBNYS</t>
  </si>
  <si>
    <t>T49A-05-D7N8</t>
  </si>
  <si>
    <t>Elias Gustavo</t>
  </si>
  <si>
    <t>Ferreira</t>
  </si>
  <si>
    <t>eliasgustavo2654@gmail.com</t>
  </si>
  <si>
    <t>Elias Gustavo Amorim de Oliveira Ferreira</t>
  </si>
  <si>
    <t>Rua Marcelino Fernandes, 47, Casa 2, Jardim Bela Vista (Zona Sul), 04829-050, São Paulo, SP</t>
  </si>
  <si>
    <t>(11) 97772-1642</t>
  </si>
  <si>
    <t>462.553.498-45</t>
  </si>
  <si>
    <t>Escola Estadual Mademoiselle Perillier</t>
  </si>
  <si>
    <t>Carolina Michaelis, 138, , Jardim das Imbuias, 04829-170, São Paulo, SP</t>
  </si>
  <si>
    <t>1SVZ85UZDT3</t>
  </si>
  <si>
    <t>T59S-9Y-AZSE</t>
  </si>
  <si>
    <t>Ellis</t>
  </si>
  <si>
    <t>Almeida Gomes</t>
  </si>
  <si>
    <t>ellisgomesdealmeida@gmail.com</t>
  </si>
  <si>
    <t>Ellis de Almeida Gomes</t>
  </si>
  <si>
    <t>José Vieira Martins, 79, , Jardim Itapura, 04466-025, São Paulo, SP</t>
  </si>
  <si>
    <t>(24) 99866-0822</t>
  </si>
  <si>
    <t>170.376.787-08</t>
  </si>
  <si>
    <t>CE Antônio Dias Lima</t>
  </si>
  <si>
    <t>São Sebastião, 23, , Frade (Cunhambebe), 23946-010, Angra dos Reis, RJ</t>
  </si>
  <si>
    <t>T4GS-BN-2YZQ</t>
  </si>
  <si>
    <t>ELVIS</t>
  </si>
  <si>
    <t>DA CRUZ</t>
  </si>
  <si>
    <t>ELVIS NOGUEIRA DA CRUZ</t>
  </si>
  <si>
    <t>Guaranésia, 866, , Vila Maria, 02112-001, São Paulo, SP</t>
  </si>
  <si>
    <t>(55) 11949-8845</t>
  </si>
  <si>
    <t>392.688.398-73</t>
  </si>
  <si>
    <t>35666479x</t>
  </si>
  <si>
    <t>E.E. Afrânio Peixoto</t>
  </si>
  <si>
    <t>Rua Guaranésia, 1936, , Vila Guilherme, 02071-003, São Paulo, SP</t>
  </si>
  <si>
    <t>"Sou ex-aluno","Indicação de aluno do Cursinho"</t>
  </si>
  <si>
    <t>TCB</t>
  </si>
  <si>
    <t>1SVZ85UHNQE</t>
  </si>
  <si>
    <t>T56R-F2-PV2Q</t>
  </si>
  <si>
    <t>Emanuella</t>
  </si>
  <si>
    <t>Oliveira</t>
  </si>
  <si>
    <t>emanuellaoli14@Gmail.com</t>
  </si>
  <si>
    <t>Emanuella Rodrigues Oliveira</t>
  </si>
  <si>
    <t>Rua Conrado Mazzeo - nº, 217, , Jardim Luísa, 05544-150, São Paulo, SP</t>
  </si>
  <si>
    <t>(11) 96018-3592</t>
  </si>
  <si>
    <t>553.160.388-60</t>
  </si>
  <si>
    <t>62929964X</t>
  </si>
  <si>
    <t>Colégio São Luis com bolsista 100%</t>
  </si>
  <si>
    <t>Rua Conrado Mazzeo - nº, 295, , Vila Mariana, 04012-180, São Paulo, SP</t>
  </si>
  <si>
    <t>T5GS-25-BX2J</t>
  </si>
  <si>
    <t>Emanuelle</t>
  </si>
  <si>
    <t>Oliveira Barbosa</t>
  </si>
  <si>
    <t>Emanuelle Oliveira Barbosa</t>
  </si>
  <si>
    <t>João Antônio dos Santos, 64, Casa, Parque Marabá, 06766-073, Taboão da Serra, AM</t>
  </si>
  <si>
    <t>(11) 94635-0819</t>
  </si>
  <si>
    <t>396.923.508-19</t>
  </si>
  <si>
    <t>E.E Fernão Dias Paes</t>
  </si>
  <si>
    <t>Pedroso de Morais, 420, , Pinheiros, 05420-000, São Paulo, SP</t>
  </si>
  <si>
    <t>"Sou ex-aluno"</t>
  </si>
  <si>
    <t>TSA</t>
  </si>
  <si>
    <t>T53Q-PV-WYM1</t>
  </si>
  <si>
    <t>Emilyn Vitória</t>
  </si>
  <si>
    <t>Vieira de Souza</t>
  </si>
  <si>
    <t>Emilyn Vitória Vieira de Souza</t>
  </si>
  <si>
    <t>Epaminondas Melo do Amaral, 1578, Casa, Sítio do Mandaqui, 02542-000, São Paulo, SP</t>
  </si>
  <si>
    <t>(11) 94589-7468</t>
  </si>
  <si>
    <t>452.706.708-79</t>
  </si>
  <si>
    <t>Manuel Da Nobrega Padre</t>
  </si>
  <si>
    <t>Santa Prisca, 122, , Jardim das Laranjeiras, 02518-010, São Paulo, SP</t>
  </si>
  <si>
    <t>"Email/Sites"</t>
  </si>
  <si>
    <t>TSE</t>
  </si>
  <si>
    <t>T5F0-U4-VY9E</t>
  </si>
  <si>
    <t>Eric</t>
  </si>
  <si>
    <t>da Rosa Rodrigues</t>
  </si>
  <si>
    <t>Eric da Rosa Rodrigues</t>
  </si>
  <si>
    <t>Belenzinho, 79, , Vila Mazzei, 02310-040, São Paulo, SP</t>
  </si>
  <si>
    <t>(11) 96270-2006</t>
  </si>
  <si>
    <t>538.377.838-12</t>
  </si>
  <si>
    <t>Colégio São Paulo</t>
  </si>
  <si>
    <t>Coronel Sezefredo Fagundes, 840, , Tucuruvi, 02306-001, São Paulo, SP</t>
  </si>
  <si>
    <t>T4B6-F5-PRJB</t>
  </si>
  <si>
    <t>Erland Amauta</t>
  </si>
  <si>
    <t>Rivas Ruiz</t>
  </si>
  <si>
    <t>Erland Amauta Rivas Ruiz</t>
  </si>
  <si>
    <t>rivas.ruiz.thiago@gmail.com</t>
  </si>
  <si>
    <t>Doutor Álvaro Osório de Almeida, 142, B, Vila Universitária, 05359-030, São Paulo, AC</t>
  </si>
  <si>
    <t>(11) 97844-0076</t>
  </si>
  <si>
    <t>707.586.102-62</t>
  </si>
  <si>
    <t>Colegio Trilce de Salamanca. Lima, Perú.</t>
  </si>
  <si>
    <t>Paracas, 692, , Ate, 15022-000, Lima, Lima, Perú, SP</t>
  </si>
  <si>
    <t>1SVZ85R3U9V</t>
  </si>
  <si>
    <t>T3Q1-7Z-BUWN</t>
  </si>
  <si>
    <t>Fernanda</t>
  </si>
  <si>
    <t>Monteiro Jacome</t>
  </si>
  <si>
    <t>monteirof765@gmail.com</t>
  </si>
  <si>
    <t>Fernanda Monteiro Jacome</t>
  </si>
  <si>
    <t>Monteirof765@gmail.com</t>
  </si>
  <si>
    <t>Limburgo, 84, , Americanópolis, 04338-100, São Paulo, SP</t>
  </si>
  <si>
    <t>(11) 98593-7129</t>
  </si>
  <si>
    <t>478.913.488-12</t>
  </si>
  <si>
    <t>Escola Napoleão de Carvalho Freire</t>
  </si>
  <si>
    <t>Iraúna, 815, , Indianópolis, 04518-061, São Paulo, SP</t>
  </si>
  <si>
    <t>1SVZ85RTGDB</t>
  </si>
  <si>
    <t>T42E-2N-P7P1</t>
  </si>
  <si>
    <t>Fernando</t>
  </si>
  <si>
    <t>Pereira da Silva</t>
  </si>
  <si>
    <t>ferdnanps@hotmail.com</t>
  </si>
  <si>
    <t>Fernando Pereira da Silva</t>
  </si>
  <si>
    <t>Eduardo Prado, 150, apto. 137, Campos Elíseos, 01218-011, São Paulo, SP</t>
  </si>
  <si>
    <t>(11) 93459-5549</t>
  </si>
  <si>
    <t>347.307.308-36</t>
  </si>
  <si>
    <t>Escola Estadual Azevedo Júnior</t>
  </si>
  <si>
    <t>Dom Pedro I, 50, , Vila Belmiro, 11075-550, Santos, SP</t>
  </si>
  <si>
    <t>"Cartazes"</t>
  </si>
  <si>
    <t>T64V-0S-QJNX</t>
  </si>
  <si>
    <t>Gabriel</t>
  </si>
  <si>
    <t>Rezende de Freitas</t>
  </si>
  <si>
    <t>kn</t>
  </si>
  <si>
    <t>Antônio Carlos Benjamim dos Santos, 1040, , Jardim Reimberg, 04845-085, São Paulo, SP</t>
  </si>
  <si>
    <t>(11) 91093-2241</t>
  </si>
  <si>
    <t>603.746.278-00</t>
  </si>
  <si>
    <t>68001021-x</t>
  </si>
  <si>
    <t>Colegio Orion e Passinho Seguro</t>
  </si>
  <si>
    <t>Sinfonia Italiana, 10, , Jardim São Bernardo, 04844-610, São Paulo, SP</t>
  </si>
  <si>
    <t>1SVZ85R2V5C</t>
  </si>
  <si>
    <t>T3PQ-QY-NNCF</t>
  </si>
  <si>
    <t>Sampaio</t>
  </si>
  <si>
    <t>gabrielferreirasampaio.7@gmail.com</t>
  </si>
  <si>
    <t>Gabriel Ferreira Sampaio</t>
  </si>
  <si>
    <t>Tabatinguera, 462, 2103, Sé, 01020-000, São Paulo, SP</t>
  </si>
  <si>
    <t>(21) 97296-0119</t>
  </si>
  <si>
    <t>178.517.727-37</t>
  </si>
  <si>
    <t>Centro Federal de Educação Tecnológica Celso Suckow da Fonseca (CEFET/RJ)</t>
  </si>
  <si>
    <t>General Canabarro, 485, , Maracanã, 20271-204, Rio de Janeiro, RJ</t>
  </si>
  <si>
    <t>T439-2N-NG9G</t>
  </si>
  <si>
    <t>Teixeira</t>
  </si>
  <si>
    <t>Ibitinga, 57, , Jardim Belvedere, 07142-650, Guarulhos, SP</t>
  </si>
  <si>
    <t>(11) 97033-4993</t>
  </si>
  <si>
    <t>576.605.478-52</t>
  </si>
  <si>
    <t>CEEJA Clara Manteli</t>
  </si>
  <si>
    <t>Alcântara Machado, 4188, , Brás, 03101-005, São Paulo, SP</t>
  </si>
  <si>
    <t>1SVZ85V9KDG</t>
  </si>
  <si>
    <t>T5H9-MH-STS8</t>
  </si>
  <si>
    <t>Gabriela</t>
  </si>
  <si>
    <t>protwitter737@gmail.com</t>
  </si>
  <si>
    <t>Gabriela Correia de Oliveira</t>
  </si>
  <si>
    <t>Direita, 587, , Vila Santo Antônio, 06708-280, Cotia, SP</t>
  </si>
  <si>
    <t>(11) 98801-0138</t>
  </si>
  <si>
    <t>487.815.798-45</t>
  </si>
  <si>
    <t>E.E. Prof Ary Bouzan</t>
  </si>
  <si>
    <t>Direita, 601, , Vila Santo Antônio, 06708-280, Cotia, SP</t>
  </si>
  <si>
    <t>"Indicação de amigos/familiares","Instagram"</t>
  </si>
  <si>
    <t>1SVZ85R7F8M</t>
  </si>
  <si>
    <t>T3RJ-DN-GZZL</t>
  </si>
  <si>
    <t>Oliveira da Silva</t>
  </si>
  <si>
    <t>deoliveiragabriela900@gmail.com</t>
  </si>
  <si>
    <t>Gabriela Oliveira da Silva</t>
  </si>
  <si>
    <t>Antonio Conselheiro, 23, Fundos, Jardim Record, 06784-392, Taboão da Serra, SP</t>
  </si>
  <si>
    <t>(11) 98712-8178</t>
  </si>
  <si>
    <t>462.922.708-31</t>
  </si>
  <si>
    <t>Escola Estadual Reverendo Denoel Nicodemo Eller</t>
  </si>
  <si>
    <t>Luiz Queiróz, 338, , Jardim Scândia, 06785-040, Taboão da Serra, SP</t>
  </si>
  <si>
    <t>1SVZ86114Q8</t>
  </si>
  <si>
    <t>T65B-Z2-2521</t>
  </si>
  <si>
    <t>Silva Oliveira</t>
  </si>
  <si>
    <t>gabrielaoliveira130601@gmail.com</t>
  </si>
  <si>
    <t>Gabriela Silva Oliveira</t>
  </si>
  <si>
    <t>uilmaerubens@gmail.com</t>
  </si>
  <si>
    <t>Doutor José Benedito de Moraes Leme, 10, , Jaguaré, 05336-060, São Paulo, SP</t>
  </si>
  <si>
    <t>(11) 96440-6746</t>
  </si>
  <si>
    <t>581.182.318-52</t>
  </si>
  <si>
    <t>00000050461881-7</t>
  </si>
  <si>
    <t>Escola Estadual Professor Manuel Ciridião Buarque</t>
  </si>
  <si>
    <t>Cerro Corá, 770, , Vila Romana, 05061-100, São Paulo, SP</t>
  </si>
  <si>
    <t>T4BJ-T3-VHFL</t>
  </si>
  <si>
    <t>Gabrielle</t>
  </si>
  <si>
    <t>Souza</t>
  </si>
  <si>
    <t>Gabrielle Souza De Lima</t>
  </si>
  <si>
    <t>Jambeiro, 71, , Cidade das Flores, 06184-280, Osasco, SP</t>
  </si>
  <si>
    <t>(11) 94936-8648</t>
  </si>
  <si>
    <t>505.229.998-24</t>
  </si>
  <si>
    <t>Etec Antônio Furlan</t>
  </si>
  <si>
    <t>João Batista Soares, 440, , Centro, 06401-135, Barueri, SP</t>
  </si>
  <si>
    <t>"Sou ex-aluno","Indicação de amigos/familiares"</t>
  </si>
  <si>
    <t>T62W-6Q-BE4Q</t>
  </si>
  <si>
    <t>Geovanna Camilly</t>
  </si>
  <si>
    <t>Moura Carvalho Costa</t>
  </si>
  <si>
    <t>gegecamilly@icloud.com</t>
  </si>
  <si>
    <t>camilamoura210188@gmail.com</t>
  </si>
  <si>
    <t>Antônio de Almeida Naves, 84, Apto 605 A, Cidade dos Bandeirantes, 05596-020, São Paulo, SP</t>
  </si>
  <si>
    <t>(11) 95797-3917</t>
  </si>
  <si>
    <t>447.149.058-30</t>
  </si>
  <si>
    <t>Escola Estadual Prof. Manuel Ciridião Buarque</t>
  </si>
  <si>
    <t>1SVZ85R5L7G</t>
  </si>
  <si>
    <t>T3QG-EM-J949</t>
  </si>
  <si>
    <t>Guilherme</t>
  </si>
  <si>
    <t>Henrique</t>
  </si>
  <si>
    <t>gui22fernades@gmail.com</t>
  </si>
  <si>
    <t>Guilherme Henrique Dos Santos Fernandes</t>
  </si>
  <si>
    <t>guisantos160608@gmail.com</t>
  </si>
  <si>
    <t>Waldemar Tietz, 423, Ap152, Conjunto Habitacional Padre José de Anchieta, 03589-000, São Paulo, SP</t>
  </si>
  <si>
    <t>(11) 96276-0338</t>
  </si>
  <si>
    <t>537.650.398-45</t>
  </si>
  <si>
    <t>54369513x</t>
  </si>
  <si>
    <t>Ascendino reis</t>
  </si>
  <si>
    <t>Tuiuti, 2865, , Tatuapé, 03307-005, São Paulo, SP</t>
  </si>
  <si>
    <t>1SVZ861077M</t>
  </si>
  <si>
    <t>T653-X5-JY3J</t>
  </si>
  <si>
    <t>Helena</t>
  </si>
  <si>
    <t>Fernandes</t>
  </si>
  <si>
    <t>helena.sdf.fndes@gmail.com</t>
  </si>
  <si>
    <t>Helena Fernandes</t>
  </si>
  <si>
    <t>Carolina Cardoso de Oliveira, 58, Casa 1, Santo Amaro, 04745-040, São Paulo, SP</t>
  </si>
  <si>
    <t>(11) 95367-1551</t>
  </si>
  <si>
    <t>508.818.678-96</t>
  </si>
  <si>
    <t>ETEC Guaracy Silveira</t>
  </si>
  <si>
    <t>Ferreira de Araújo, 527, , Pinheiros, 05428-001, São Paulo, SP</t>
  </si>
  <si>
    <t>T5SJ-GH-01H7</t>
  </si>
  <si>
    <t>Nascimento</t>
  </si>
  <si>
    <t>hnasc2011@gmail.com</t>
  </si>
  <si>
    <t>Henrique Soares do Nascimento</t>
  </si>
  <si>
    <t>Professora Nina Stocco, 596, Bloco V Ap.94, Jardim Catanduva, 05767-001, São Paulo, SP</t>
  </si>
  <si>
    <t>(11) 94594-3082</t>
  </si>
  <si>
    <t>348.781.838-88</t>
  </si>
  <si>
    <t>E.E. Plínio Negrão</t>
  </si>
  <si>
    <t>Bragança Paulista, 575, , Vila Cruzeiro, 04727-000, São Paulo, SP</t>
  </si>
  <si>
    <t>"Internet - Google","Email/Sites"</t>
  </si>
  <si>
    <t>T5NN-5J-04XZ</t>
  </si>
  <si>
    <t>Ingrid</t>
  </si>
  <si>
    <t>Ana Simões de Oliveira, 80, , Caxingui, 05516-010, São Paulo, SP</t>
  </si>
  <si>
    <t>(11) 97649-4645</t>
  </si>
  <si>
    <t>545.234.428-43</t>
  </si>
  <si>
    <t>IFSP Campus São Paulo</t>
  </si>
  <si>
    <t>Pedro Vicente, 625, , Luz, 01109-010, São Paulo, SP</t>
  </si>
  <si>
    <t>T63A-QH-ANML</t>
  </si>
  <si>
    <t>Isabel</t>
  </si>
  <si>
    <t>Cristina</t>
  </si>
  <si>
    <t>sandra.nascimento@poli.usp.br</t>
  </si>
  <si>
    <t>ISABEL CRISTINA SOUZA NASCIMENTO</t>
  </si>
  <si>
    <t>Rua Mirante da Mata, 108, casa, Parque Mirante da Mata, 06720-168, Cotia, SP</t>
  </si>
  <si>
    <t>(11) 98299-4187</t>
  </si>
  <si>
    <t>347.832.788-14</t>
  </si>
  <si>
    <t>Zacarias Antônio da Silva</t>
  </si>
  <si>
    <t>T5H0-ZM-ABH7</t>
  </si>
  <si>
    <t>Isabela Vitória</t>
  </si>
  <si>
    <t>Fonseca Ferraz Coutinho</t>
  </si>
  <si>
    <t>Belaffcoutinho@gmail.com</t>
  </si>
  <si>
    <t>José Simões Ferreira Filho, 137, , Jardim D'Abril, 06040-090, Osasco, SP</t>
  </si>
  <si>
    <t>(11) 94724-8212</t>
  </si>
  <si>
    <t>521.083.558-80</t>
  </si>
  <si>
    <t>Etec Doutor Celso Giglio</t>
  </si>
  <si>
    <t>Pedro Rissatto, 30, , Remédios, 06296-220, Osasco, SP</t>
  </si>
  <si>
    <t>T5YB-28-W1BJ</t>
  </si>
  <si>
    <t>Izabella</t>
  </si>
  <si>
    <t>Vilaça</t>
  </si>
  <si>
    <t>Avenida Sargento Geraldo Sant'Ana, 154, Torre 1 Apto 204, Jardim Taquaral, 04674-225, São Paulo, SP</t>
  </si>
  <si>
    <t>(11) 94206-4170</t>
  </si>
  <si>
    <t>497.901.658-89</t>
  </si>
  <si>
    <t>57718443-x</t>
  </si>
  <si>
    <t>Etec Zona Sul</t>
  </si>
  <si>
    <t>Avenida Sargento Geraldo Sant'Ana, 322, , Jardim Vergueiro, 05818-270, São Paulo, SP</t>
  </si>
  <si>
    <t>1SVZ85SQ6QF</t>
  </si>
  <si>
    <t>T4GB-C3-98V4</t>
  </si>
  <si>
    <t>Izabely</t>
  </si>
  <si>
    <t>Gramignolli</t>
  </si>
  <si>
    <t>izabelycoutoo@icloud.con</t>
  </si>
  <si>
    <t>Apple Pay</t>
  </si>
  <si>
    <t>Izabely Couto Gramignolli</t>
  </si>
  <si>
    <t>Izabelycoutoo@icloud.com</t>
  </si>
  <si>
    <t>Victório Primon, 171, Casa, Limão, 02550-050, São Paulo, SP</t>
  </si>
  <si>
    <t>(11) 97441-5178</t>
  </si>
  <si>
    <t>111.494.146-85</t>
  </si>
  <si>
    <t>Escola estadual Dr José Rodrigues Seabra</t>
  </si>
  <si>
    <t>Praça prefeito João Lemes Da Silva, 100, , Centro, 37655-000, Itapeva, MG</t>
  </si>
  <si>
    <t>1SVZ85V3K7U</t>
  </si>
  <si>
    <t>T5F8-5X-KV2A</t>
  </si>
  <si>
    <t>Jéssica dos Santos</t>
  </si>
  <si>
    <t>Almeida</t>
  </si>
  <si>
    <t>jessicasantos.46@icloud.com</t>
  </si>
  <si>
    <t>Jéssica dos Santos Almeida</t>
  </si>
  <si>
    <t>Saguaritá, 46, Casa, Jardim Imperial, 05397-270, São Paulo, SP</t>
  </si>
  <si>
    <t>(11) 94221-1896</t>
  </si>
  <si>
    <t>523.519.138-25</t>
  </si>
  <si>
    <t>53.445.040-4</t>
  </si>
  <si>
    <t>E.E. José Maria Rodrigues Leite</t>
  </si>
  <si>
    <t>Dimitri Sensaud de Lavoud, 207, , Vila Campesina, 06023-030, Osasco, SP</t>
  </si>
  <si>
    <t>1SVZ85T717D</t>
  </si>
  <si>
    <t>T4M1-M0-42F3</t>
  </si>
  <si>
    <t>Jhonatan</t>
  </si>
  <si>
    <t>Firmiano</t>
  </si>
  <si>
    <t>gui_silva_112@hotmail.com</t>
  </si>
  <si>
    <t>Jhonatan guilherme firmiano</t>
  </si>
  <si>
    <t>Guifirmiano98@icloud.com</t>
  </si>
  <si>
    <t>João Sbarai, 70, Kit 6, Vila Gomes, 05587-060, São Paulo, SP</t>
  </si>
  <si>
    <t>(16) 99706-3393</t>
  </si>
  <si>
    <t>430.292.788-75</t>
  </si>
  <si>
    <t>João Pires de Camargo</t>
  </si>
  <si>
    <t>José Nogueira Neves, 14807034, , Vila Melhado, 14807-034, Araraquara, SP</t>
  </si>
  <si>
    <t>T3ZA-WE-B1AJ</t>
  </si>
  <si>
    <t>João</t>
  </si>
  <si>
    <t>Santos</t>
  </si>
  <si>
    <t>Jvc.victor04@gmail.com</t>
  </si>
  <si>
    <t>do Campinho, 30, Casa b, Engenheiro Goulart, 03726-055, São Paulo, SP</t>
  </si>
  <si>
    <t>(11) 95840-1396</t>
  </si>
  <si>
    <t>470.677.778-01</t>
  </si>
  <si>
    <t>Etec Carlos de Campos</t>
  </si>
  <si>
    <t>Monsenhor Andrade, 798, , Brás, 03009-100, São Paulo, SP</t>
  </si>
  <si>
    <t>T5SU-GS-28SR</t>
  </si>
  <si>
    <t>João Pedro</t>
  </si>
  <si>
    <t>Braga Silva</t>
  </si>
  <si>
    <t>joaopedrobragasilva05@gmail.com</t>
  </si>
  <si>
    <t>General Araripe de Faria, 74, Apt. 42, Vila Gomes, 05590-020, São Paulo, SP</t>
  </si>
  <si>
    <t>(11) 3727-1676</t>
  </si>
  <si>
    <t>532.377.548-38</t>
  </si>
  <si>
    <t>Colégio Objetivo CSA</t>
  </si>
  <si>
    <t>Aparaó, 32, , Vila Inah, 05618-080, São Paulo, SP</t>
  </si>
  <si>
    <t>T3ND-54-TNCZ</t>
  </si>
  <si>
    <t>Jorge</t>
  </si>
  <si>
    <t>Victor</t>
  </si>
  <si>
    <t>Jorge Victor Florentino Botario</t>
  </si>
  <si>
    <t>Deputado Cantídio Sampaio, 1999, Casa 1, Vila Souza, 02860-001, São Paulo, SP</t>
  </si>
  <si>
    <t>(11) 98123-0733</t>
  </si>
  <si>
    <t>514.732.288-40</t>
  </si>
  <si>
    <t>Prefiro não responder</t>
  </si>
  <si>
    <t>Instituto federal de São Paulo</t>
  </si>
  <si>
    <t>Pedro Vicente, 1999, Casa 1, Vila Souza, 01109-010, São Paulo, SP</t>
  </si>
  <si>
    <t>"Indicação de amigos/familiares","Instagram","Internet - Google"</t>
  </si>
  <si>
    <t>T4BK-R1-NSCC</t>
  </si>
  <si>
    <t>Jorge Alejandro</t>
  </si>
  <si>
    <t>Matta Mamani</t>
  </si>
  <si>
    <t>Jorgealejandromatth@gmail.com</t>
  </si>
  <si>
    <t>Ibiúna, 27, , Conjunto Habitacional Presidente Castelo Branco, 06326-290, Carapicuíba, SP</t>
  </si>
  <si>
    <t>(11) 91638-4362</t>
  </si>
  <si>
    <t>239.714.078-03</t>
  </si>
  <si>
    <t>V6243941</t>
  </si>
  <si>
    <t>E.E.Jorge Julian</t>
  </si>
  <si>
    <t>Maria Cristina, 2, , Jardim Cecília Cristina, 06329-190, Carapicuíba, SP</t>
  </si>
  <si>
    <t>1SVZ85R6JDJ</t>
  </si>
  <si>
    <t>T3QP-W9-8UTA</t>
  </si>
  <si>
    <t>JULIA</t>
  </si>
  <si>
    <t>AGUIAR</t>
  </si>
  <si>
    <t>juliaaguiarsantos2004@gmail.com</t>
  </si>
  <si>
    <t>Julia Aguiar</t>
  </si>
  <si>
    <t>Antônia Maria de Brito, 98, , Jardim Roberto, 06172-060, Osasco, SP</t>
  </si>
  <si>
    <t>(11) 97749-5712</t>
  </si>
  <si>
    <t>502.346.438-54</t>
  </si>
  <si>
    <t>60.402.069-7</t>
  </si>
  <si>
    <t>Etec professor andré bogasian</t>
  </si>
  <si>
    <t>Manoel Rodrigues, 155, , Bonfim, 06233-160, Osasco, SP</t>
  </si>
  <si>
    <t>"Escola","Instagram","Indicação de amigos/familiares","Indicação de aluno do Cursinho"</t>
  </si>
  <si>
    <t>1SVZ85VB3GQ</t>
  </si>
  <si>
    <t>T5Y9-QA-CY7M</t>
  </si>
  <si>
    <t>Júlia</t>
  </si>
  <si>
    <t>andreiadss08@gmail.com</t>
  </si>
  <si>
    <t>Júlia Silva de Oliveira</t>
  </si>
  <si>
    <t>Imperador Montezuma, 32, , Jardim Roberto, 06124-160, Osasco, SP</t>
  </si>
  <si>
    <t>(11) 98597-1501</t>
  </si>
  <si>
    <t>493.358.188-60</t>
  </si>
  <si>
    <t>ETEC Dr. Celso Giglio</t>
  </si>
  <si>
    <t>1SVZ85SH3CL</t>
  </si>
  <si>
    <t>T4CL-S4-KHSK</t>
  </si>
  <si>
    <t>Juliana</t>
  </si>
  <si>
    <t>Silva de Jesus</t>
  </si>
  <si>
    <t>juliana201jesus@gmail.com</t>
  </si>
  <si>
    <t>Juliana Silva de Jesus</t>
  </si>
  <si>
    <t>Cícero Dantas, 36, , Jardim São Vicente, 06713-230, Cotia, SP</t>
  </si>
  <si>
    <t>(11) 95135-3817</t>
  </si>
  <si>
    <t>494.291.948-79</t>
  </si>
  <si>
    <t>Escola estadual Professor Alberto Conte</t>
  </si>
  <si>
    <t>Professor Alberto Conte, 120, , Vila Moinho Velho, 04286-070, São Paulo, SP</t>
  </si>
  <si>
    <t>"Outro"</t>
  </si>
  <si>
    <t>1SVZ85QSUSE</t>
  </si>
  <si>
    <t>T3N0-DC-R1Z2</t>
  </si>
  <si>
    <t>Kaike</t>
  </si>
  <si>
    <t>Comenda</t>
  </si>
  <si>
    <t>k.comenda@gmail.com</t>
  </si>
  <si>
    <t>Kaike Augusto Alves Comenda</t>
  </si>
  <si>
    <t>Dias de Aguiar, 49, casa 2, Vila Guilherme, 02074-040, São Paulo, SP</t>
  </si>
  <si>
    <t>(11) 97744-2500</t>
  </si>
  <si>
    <t>371.538.428-02</t>
  </si>
  <si>
    <t>E.E Afranio Peixoto</t>
  </si>
  <si>
    <t>Maria Cândida, 1936, , Vila Guilherme, 02071-003, São Paulo, SP</t>
  </si>
  <si>
    <t>T63W-FW-8EPC</t>
  </si>
  <si>
    <t>Kayky</t>
  </si>
  <si>
    <t>gomes da silva</t>
  </si>
  <si>
    <t>Kayky gomes da silva</t>
  </si>
  <si>
    <t>R. Masatake Matsumoto, 1150, casa 2, Fazenda Morumbi, 05657-010, São Paulo, SP</t>
  </si>
  <si>
    <t>(11) 98675-0029</t>
  </si>
  <si>
    <t>497.853.228-07</t>
  </si>
  <si>
    <t>Escola Estadual Beatriz de Quadros Leme Professora</t>
  </si>
  <si>
    <t>Professor Gastão Ramos, 3, , Parque Fernanda, 05888-160, São Paulo, SP</t>
  </si>
  <si>
    <t>TSM</t>
  </si>
  <si>
    <t>1SVZ86056QK</t>
  </si>
  <si>
    <t>T5RM-49-LCLS</t>
  </si>
  <si>
    <t>Larissa</t>
  </si>
  <si>
    <t>Da Silva Alvarez</t>
  </si>
  <si>
    <t>larissa.alvarez06@gmail.com</t>
  </si>
  <si>
    <t>Larissa Alvarez</t>
  </si>
  <si>
    <t>Larissa.alvarez06@gmail.com</t>
  </si>
  <si>
    <t>Bacurizinho, 84, Casa, Jardim Brasil (Zona Norte), 02227-070, São Paulo, SP</t>
  </si>
  <si>
    <t>(11) 95339-0718</t>
  </si>
  <si>
    <t>529.010.188-82</t>
  </si>
  <si>
    <t>E.E Albino Cesar</t>
  </si>
  <si>
    <t>1SVZ8605SMP</t>
  </si>
  <si>
    <t>T5SC-7S-TBT9</t>
  </si>
  <si>
    <t>Rabelo</t>
  </si>
  <si>
    <t>larirabellolleme@gmail.com</t>
  </si>
  <si>
    <t>Larissa Rabelo De Almeida</t>
  </si>
  <si>
    <t>Conselheiro Lafaiette, 200, Apt 57 , torre 1, Mooca, 03164-110, São Paulo, SP</t>
  </si>
  <si>
    <t>(11) 95839-2445</t>
  </si>
  <si>
    <t>487.603.048-04</t>
  </si>
  <si>
    <t>Colégio Doutor Walter Belian</t>
  </si>
  <si>
    <t>Serra de Paracaína, 132, , Cambuci, 01522-020, São Paulo, SP</t>
  </si>
  <si>
    <t>T65J-X8-SAQY</t>
  </si>
  <si>
    <t>Torres</t>
  </si>
  <si>
    <t>larissatorres145@yahoo.com</t>
  </si>
  <si>
    <t>Larissa Torres Moreira de Sousa</t>
  </si>
  <si>
    <t>Altino Alves de Abreu, 1, , Parque Santo Antônio, 05822-000, São Paulo, SP</t>
  </si>
  <si>
    <t>(11) 95866-0780</t>
  </si>
  <si>
    <t>508.859.348-14</t>
  </si>
  <si>
    <t>E.E PROF LUIZ GONZAGA PINTO E SILVA</t>
  </si>
  <si>
    <t>Altino Alves de Abreu, 324, , Parque Santo Antônio, 05822-000, São Paulo, SP</t>
  </si>
  <si>
    <t>2022 - não consegui concluir o curso porque acabei machucando o pé.</t>
  </si>
  <si>
    <t>1SVZ85QSYNM</t>
  </si>
  <si>
    <t>T3MV-P5-9JSC</t>
  </si>
  <si>
    <t>Laura</t>
  </si>
  <si>
    <t>de Carvalho Santos</t>
  </si>
  <si>
    <t>lauracarvalho30@hotmail.com</t>
  </si>
  <si>
    <t>Laura de Carvalho Santos</t>
  </si>
  <si>
    <t>Vaieth, 54, , Vila Ema, 03278-000, São Paulo, SP</t>
  </si>
  <si>
    <t>(11) 95926-3562</t>
  </si>
  <si>
    <t>496.818.488-37</t>
  </si>
  <si>
    <t>Colégio João 23</t>
  </si>
  <si>
    <t>José Zappi, 165, , Vila Prudente, 03128-140, São Paulo, SP</t>
  </si>
  <si>
    <t>T65C-6H-X8QQ</t>
  </si>
  <si>
    <t>Letícia</t>
  </si>
  <si>
    <t>Faustino Costa</t>
  </si>
  <si>
    <t>Letícia Faustino Costa</t>
  </si>
  <si>
    <t>Leticiafausco@gmail.com</t>
  </si>
  <si>
    <t>São Paulo, 253, , Centro, 09920-260, Diadema, SP</t>
  </si>
  <si>
    <t>(11) 97195-5380</t>
  </si>
  <si>
    <t>561.833.918-83</t>
  </si>
  <si>
    <t>ETEC Carlos de Campos</t>
  </si>
  <si>
    <t>1SVZ8612SAY</t>
  </si>
  <si>
    <t>T65Q-QU-WPEY</t>
  </si>
  <si>
    <t>Leticia</t>
  </si>
  <si>
    <t>Miranda de Lima</t>
  </si>
  <si>
    <t>lele.miranda122@gmail.com</t>
  </si>
  <si>
    <t>Leticia Miranda de Lima</t>
  </si>
  <si>
    <t>Lele.miranda122@gmail.com</t>
  </si>
  <si>
    <t>Dona Maria Emília Neves Ferro Silva, 24A, 24A, Padroeira, 06162-270, Osasco, SP</t>
  </si>
  <si>
    <t>(11) 97757-4835</t>
  </si>
  <si>
    <t>556.690.488-22</t>
  </si>
  <si>
    <t>E.e dr Américo Marco Antônio</t>
  </si>
  <si>
    <t>João Mirassol, 436, , Pestana, 06122-170, Osasco, SP</t>
  </si>
  <si>
    <t>1SVZ85QV3YD</t>
  </si>
  <si>
    <t>T3Z5-TA-YGG3</t>
  </si>
  <si>
    <t>Luiza Gabriela</t>
  </si>
  <si>
    <t>luamadonas@gmail.com</t>
  </si>
  <si>
    <t>Luiza Gabriela Silva dos Santos</t>
  </si>
  <si>
    <t>Ítalo Martinelli, 180, , Vila Sul Americana, 06394-030, Carapicuíba, SP</t>
  </si>
  <si>
    <t>(11) 96538-8676</t>
  </si>
  <si>
    <t>535.727.958-69</t>
  </si>
  <si>
    <t>58935291X</t>
  </si>
  <si>
    <t>E. E. Amos Meucci</t>
  </si>
  <si>
    <t>1SVZ85RLDGD</t>
  </si>
  <si>
    <t>T3XD-UD-SC40</t>
  </si>
  <si>
    <t>Maisa</t>
  </si>
  <si>
    <t>Simplicio Irineu</t>
  </si>
  <si>
    <t>maisasimplicio@gmail.com</t>
  </si>
  <si>
    <t>Maisa Simplicio Irineu</t>
  </si>
  <si>
    <t>Frei Cristóvão de Lisboa, 400B, Casa 1, Vila Missionária, 04430-280, São Paulo, SP</t>
  </si>
  <si>
    <t>(11) 98284-5388</t>
  </si>
  <si>
    <t>499.280.058-00</t>
  </si>
  <si>
    <t>Etec Juscelino Kubistschek de Oliveira</t>
  </si>
  <si>
    <t>Guarani, 735, , Conceição, 09991-060, Diadema, SP</t>
  </si>
  <si>
    <t>1SVZ85VEUF6</t>
  </si>
  <si>
    <t>T5J8-HR-L4E9</t>
  </si>
  <si>
    <t>Marcus</t>
  </si>
  <si>
    <t>santosmv003@gmail.com</t>
  </si>
  <si>
    <t>Marcus Vinicius dos santos</t>
  </si>
  <si>
    <t>Coronel Rodovalho, 99, , Penha de França, 03632-000, São Paulo, SP</t>
  </si>
  <si>
    <t>(11) 98568-4416</t>
  </si>
  <si>
    <t>343.447.758-64</t>
  </si>
  <si>
    <t>E.E. Charles de gaulle</t>
  </si>
  <si>
    <t>Antônio João de Medeiros, 810, , Itaim Paulista, 08140-060, São Paulo, SP</t>
  </si>
  <si>
    <t>1SVZ85QU7HT</t>
  </si>
  <si>
    <t>T3NH-3F-74MU</t>
  </si>
  <si>
    <t>1SVZ85V852C</t>
  </si>
  <si>
    <t>T5GV-US-9MAM</t>
  </si>
  <si>
    <t>Maria</t>
  </si>
  <si>
    <t>Assunção</t>
  </si>
  <si>
    <t>mlurdes1712@gmail.com</t>
  </si>
  <si>
    <t>Maria de Lourdes Assunção Santos</t>
  </si>
  <si>
    <t>Doutor Jorge Balduzzi, 760, , Jardim Mimas, 06807-480, Embu das Artes, SP</t>
  </si>
  <si>
    <t>(11) 91703-8746</t>
  </si>
  <si>
    <t>049.022.995-69</t>
  </si>
  <si>
    <t>Escola Estadual Rodolfo José Da Costa E Silva</t>
  </si>
  <si>
    <t>Doutor Jorge Balduzzi, 182, , Jardim Mimas, 06807-480, Embu das Artes, SP</t>
  </si>
  <si>
    <t>T65D-3M-EHCA</t>
  </si>
  <si>
    <t>Maria Eduarda</t>
  </si>
  <si>
    <t>Soares Lugon</t>
  </si>
  <si>
    <t>Celso Garcia, 5720, Bl 01 AP 142, Tatuapé, 03064-000, São Paulo, SP</t>
  </si>
  <si>
    <t>(11) 94884-9446</t>
  </si>
  <si>
    <t>434.068.548-85</t>
  </si>
  <si>
    <t>Professor João Dias da Silveira</t>
  </si>
  <si>
    <t>Sousa Breves, 80, , Vila Zilda (Tatuapé), 03069-060, São Paulo, SP</t>
  </si>
  <si>
    <t>1SVZ85V9YZN</t>
  </si>
  <si>
    <t>T5H9-8C-V6FT</t>
  </si>
  <si>
    <t>Maria Vitoria</t>
  </si>
  <si>
    <t>Noleto Carvalho</t>
  </si>
  <si>
    <t>mavynoleto@gmail.com</t>
  </si>
  <si>
    <t>Maria Vitoria Noleto Carvalho</t>
  </si>
  <si>
    <t>Flora, 1027, apto 44 bloco 3, Jaguaribe, 06053-040, Osasco, SP</t>
  </si>
  <si>
    <t>(11) 98772-4458</t>
  </si>
  <si>
    <t>557.429.198-32</t>
  </si>
  <si>
    <t>ETEC Dr Celso Giglio</t>
  </si>
  <si>
    <t>1SVZ8611RGR</t>
  </si>
  <si>
    <t>T65H-MY-4JQE</t>
  </si>
  <si>
    <t>Marina</t>
  </si>
  <si>
    <t>Augusto Pessoa</t>
  </si>
  <si>
    <t>agpmarinaa@gmail.com</t>
  </si>
  <si>
    <t>Marina Augusto Pessoa</t>
  </si>
  <si>
    <t>Márcio Mazzei, 25, , Vila Nova Mazzei, 02316-050, São Paulo, SP</t>
  </si>
  <si>
    <t>(11) 96803-3831</t>
  </si>
  <si>
    <t>459.133.118-09</t>
  </si>
  <si>
    <t>Colégio Aliado - Unidade Clube Guapira</t>
  </si>
  <si>
    <t>José Camargo Aranha, 376, , Jardim Guapira, 02317-180, São Paulo, SP</t>
  </si>
  <si>
    <t>1SVZ85QU43U</t>
  </si>
  <si>
    <t>T3NB-P7-4DPW</t>
  </si>
  <si>
    <t>Matheus</t>
  </si>
  <si>
    <t>Mangini</t>
  </si>
  <si>
    <t>mangini343@gmail.com</t>
  </si>
  <si>
    <t>Matheus Miranda Mangini</t>
  </si>
  <si>
    <t>Humberto I, 254, AP 191 b, Vila Mariana, 04018-030, São Paulo, SP</t>
  </si>
  <si>
    <t>(11) 93339-9600</t>
  </si>
  <si>
    <t>492.948.458-85</t>
  </si>
  <si>
    <t>Maestro Fabiano Lozano</t>
  </si>
  <si>
    <t>Humberto I, 633, , Vila Mariana, 04018-031, São Paulo, SP</t>
  </si>
  <si>
    <t>"Escola","Instagram","Indicação de amigos/familiares"</t>
  </si>
  <si>
    <t>1SVZ86168D9</t>
  </si>
  <si>
    <t>T67A-J4-86YM</t>
  </si>
  <si>
    <t>Mayara</t>
  </si>
  <si>
    <t>Amorim dos Santos</t>
  </si>
  <si>
    <t>contatotec.mayara@gmail.com</t>
  </si>
  <si>
    <t>Mayara Amorim dos Santos</t>
  </si>
  <si>
    <t>Frei Caneca, 58, Apart. 36, Consolação, 01307-000, São Paulo, SP</t>
  </si>
  <si>
    <t>(11) 97657-9070</t>
  </si>
  <si>
    <t>346.323.028-30</t>
  </si>
  <si>
    <t>Escola Estadual Caetano de Campos - consolação</t>
  </si>
  <si>
    <t>João Guimarães Rosa, 111, , Consolação, 01303-030, São Paulo, SP</t>
  </si>
  <si>
    <t>T5DF-R4-KHMW</t>
  </si>
  <si>
    <t>Mayara Kathleen</t>
  </si>
  <si>
    <t>Alves Santos</t>
  </si>
  <si>
    <t>Jácomo Bedetti, 90, , Jardim Leopoldina, 06382-150, Carapicuíba, SP</t>
  </si>
  <si>
    <t>(11) 98629-7679</t>
  </si>
  <si>
    <t>076.113.265-11</t>
  </si>
  <si>
    <t>Ee Cicero Barcala Junior</t>
  </si>
  <si>
    <t>do Jacarandá, 3010, , Alto de Santa Lúcia, 06361-400, Carapicuíba, SP</t>
  </si>
  <si>
    <t>"Internet - Google","Instagram"</t>
  </si>
  <si>
    <t>1SVZ8612F2P</t>
  </si>
  <si>
    <t>T65M-QL-RTCQ</t>
  </si>
  <si>
    <t>Micaelly</t>
  </si>
  <si>
    <t>micaellydossantossilva@gmail.com</t>
  </si>
  <si>
    <t>Micaelly dos Santos Silva</t>
  </si>
  <si>
    <t>Nascente, 31, , Serraria, 09980-075, Diadema, SP</t>
  </si>
  <si>
    <t>(11) 96996-5434</t>
  </si>
  <si>
    <t>525.098.628-55</t>
  </si>
  <si>
    <t>Etec Lauro Gomes</t>
  </si>
  <si>
    <t>Pereira Barreto, 400, , Baeta Neves, 09751-000, São Bernardo do Campo, SP</t>
  </si>
  <si>
    <t>1SVZ85UP2BR</t>
  </si>
  <si>
    <t>T5A0-TD-FJAT</t>
  </si>
  <si>
    <t>Michelle</t>
  </si>
  <si>
    <t>Piffer de Souza</t>
  </si>
  <si>
    <t>michellepiffer940@gmail.com</t>
  </si>
  <si>
    <t>Michelle Piffer de Souza</t>
  </si>
  <si>
    <t>dos Ourives, 632, Apto 131 torre 2, Jardim São Savério, 04194-260, São Paulo, SP</t>
  </si>
  <si>
    <t>(11) 98085-5072</t>
  </si>
  <si>
    <t>509.343.588-00</t>
  </si>
  <si>
    <t>60987634x</t>
  </si>
  <si>
    <t>EE Teruko Ueda Yamagut</t>
  </si>
  <si>
    <t>Amadeu Giusti, 52, , Jardim Santa Cruz (Sacomã), 04182-080, São Paulo, SP</t>
  </si>
  <si>
    <t>T56Q-JA-7YU3</t>
  </si>
  <si>
    <t>Miguel</t>
  </si>
  <si>
    <t>Araújo</t>
  </si>
  <si>
    <t>Miguel dos Santos Araújo</t>
  </si>
  <si>
    <t>Trajano Reis, 155, Ap. 142 / Bloco B, Jardim das Vertentes, 05541-030, São Paulo, SP</t>
  </si>
  <si>
    <t>(13) 99110-1322</t>
  </si>
  <si>
    <t>527.661.628-01</t>
  </si>
  <si>
    <t>COC novomundo</t>
  </si>
  <si>
    <t>Marechal Mallet, 392, , Canto do Forte, 11700-400, Praia Grande, SP</t>
  </si>
  <si>
    <t>"Indicação de amigos/familiares","Internet - Google"</t>
  </si>
  <si>
    <t>T49M-HP-G382</t>
  </si>
  <si>
    <t>Coelho Capua</t>
  </si>
  <si>
    <t>Miguel Coelho Capua</t>
  </si>
  <si>
    <t>Agrimensor Sugaya, 1203, Bloco 10 apt 03, Colônia (Zona Leste), 08260-030, São Paulo, SP</t>
  </si>
  <si>
    <t>(11) 97519-8651</t>
  </si>
  <si>
    <t>241.788.338-47</t>
  </si>
  <si>
    <t>E.E Apparecida rahal</t>
  </si>
  <si>
    <t>Fontoura Xavier, 1203, , Itaquera, 08295-300, São Paulo, SP</t>
  </si>
  <si>
    <t>T3ZA-QY-WASJ</t>
  </si>
  <si>
    <t>Millena</t>
  </si>
  <si>
    <t>Colares</t>
  </si>
  <si>
    <t>Joana Pereira da Costa, 05, , Novo Osasco, 06142-052, Osasco, SP</t>
  </si>
  <si>
    <t>(11) 97110-2506</t>
  </si>
  <si>
    <t>508.330.328-01</t>
  </si>
  <si>
    <t>60932820-7</t>
  </si>
  <si>
    <t>Fundação Bradesco</t>
  </si>
  <si>
    <t>Deputado Emílio Carlos, 970, , Vila Campesina, 06028-005, Osasco, SP</t>
  </si>
  <si>
    <t>T5RG-JC-15MK</t>
  </si>
  <si>
    <t>Murilo</t>
  </si>
  <si>
    <t>Lisauskas</t>
  </si>
  <si>
    <t>Murilo Lisauskas Correia Batista</t>
  </si>
  <si>
    <t>Murilolisauskasdev@gmail.com</t>
  </si>
  <si>
    <t>Rosina Loos, 39, Casa 1, Imirim, 02467-130, São Paulo, SP</t>
  </si>
  <si>
    <t>(11) 97968-0286</t>
  </si>
  <si>
    <t>537.855.518-35</t>
  </si>
  <si>
    <t>Escola estadual Joaquim leme do prado</t>
  </si>
  <si>
    <t>Imirim, 2113, , Imirim, 02465-200, São Paulo, SP</t>
  </si>
  <si>
    <t>1SVZ85RJB9C</t>
  </si>
  <si>
    <t>T3WV-70-6T8H</t>
  </si>
  <si>
    <t>Nathália</t>
  </si>
  <si>
    <t>Curi El Chemurr</t>
  </si>
  <si>
    <t>curielchemurrnathalia@gmail.com</t>
  </si>
  <si>
    <t>Nathália Curi El Chemurr</t>
  </si>
  <si>
    <t>Itabapoama, 14, Casa, Vila Isa, 04689-050, São Paulo, SP</t>
  </si>
  <si>
    <t>(11) 97792-5512</t>
  </si>
  <si>
    <t>527.159.128-03</t>
  </si>
  <si>
    <t>EE Professor Alberto Conte</t>
  </si>
  <si>
    <t>Mário Lopes Leão, 120, Escola, Santo Amaro, 04754-010, São Paulo, SP</t>
  </si>
  <si>
    <t>"Email/Sites","Instagram"</t>
  </si>
  <si>
    <t>1SVZ85TQ3L3</t>
  </si>
  <si>
    <t>T4TZ-7Y-Q8W4</t>
  </si>
  <si>
    <t>J Abreu</t>
  </si>
  <si>
    <t>nathaliadjabreu@hotmail.com</t>
  </si>
  <si>
    <t>Nathália J Abreu</t>
  </si>
  <si>
    <t>Manuel Henriques, 5, , Jardim Guarau, 05544-100, São Paulo, SP</t>
  </si>
  <si>
    <t>(11) 96418-0124</t>
  </si>
  <si>
    <t>495.860.638-60</t>
  </si>
  <si>
    <t>fundação bradesco</t>
  </si>
  <si>
    <t>Núcleo Cidade de Deus, s/n, 4, , Vila Yara, 06029-900, Osasco, SP</t>
  </si>
  <si>
    <t>T4GF-24-CKMC</t>
  </si>
  <si>
    <t>Nicole</t>
  </si>
  <si>
    <t>Nicole Souza Da Silva Jesus</t>
  </si>
  <si>
    <t>Mateus Lopes, 138, , Jardim Santa Terezinha (Zona Leste), 08430-070, São Paulo, SP</t>
  </si>
  <si>
    <t>(11) 95254-3153</t>
  </si>
  <si>
    <t>448.753.258-27</t>
  </si>
  <si>
    <t>E.E Ataulpho Alves</t>
  </si>
  <si>
    <t>Maria Susano Polilo, 485, , Vila Rosaria, 08021-300, São Paulo, SP</t>
  </si>
  <si>
    <t>T5YT-H9-DBJA</t>
  </si>
  <si>
    <t>Norton</t>
  </si>
  <si>
    <t>Rodrigues Lima</t>
  </si>
  <si>
    <t>Vale dos Bandeirantes, 06, Casa 02, Conjunto Habitacional Turística, 05164-045, São Paulo, SP</t>
  </si>
  <si>
    <t>(11) 98034-7463</t>
  </si>
  <si>
    <t>512.686.758-06</t>
  </si>
  <si>
    <t>E.E Agenor Couto de Magalhães</t>
  </si>
  <si>
    <t>Guilherme Mankel, 99, Vila Clarice, Vila Clarice, 05176-000, São Paulo, SP</t>
  </si>
  <si>
    <t>"Email/Sites","Indicação de aluno do Cursinho"</t>
  </si>
  <si>
    <t>T5PH-W0-GQMD</t>
  </si>
  <si>
    <t>Osvanir</t>
  </si>
  <si>
    <t>Machado</t>
  </si>
  <si>
    <t>Rua João Bodin, 315, antigo 5 B, Jardim Aurora (Zona Leste), 08431-060, São Paulo, SP</t>
  </si>
  <si>
    <t>(11) 98339-5316</t>
  </si>
  <si>
    <t>105.440.828-93</t>
  </si>
  <si>
    <t>27095175-1</t>
  </si>
  <si>
    <t>Outro</t>
  </si>
  <si>
    <t>Maria Lúcia Ambrósio</t>
  </si>
  <si>
    <t>Rua João Bodin, 80, , Jardim Etelvina, 08431-740, São Paulo, SP</t>
  </si>
  <si>
    <t>"Grupos de Cursinhos no Whatsapp"</t>
  </si>
  <si>
    <t>1SVZ85R57BC</t>
  </si>
  <si>
    <t>T3QC-QU-QTHX</t>
  </si>
  <si>
    <t>Paulo de Tarso</t>
  </si>
  <si>
    <t>sobral</t>
  </si>
  <si>
    <t>dtarso@outlook.com</t>
  </si>
  <si>
    <t>Paulo de Tarso Sobral</t>
  </si>
  <si>
    <t>Ragueb Chohfi, 960, bl2 AP 33, Jardim Três Marias, 08375-000, São Paulo, SP</t>
  </si>
  <si>
    <t>(11) 95453-8882</t>
  </si>
  <si>
    <t>421.135.438-85</t>
  </si>
  <si>
    <t>escola estudual são Paulo</t>
  </si>
  <si>
    <t>da Figueira, 500, , Brás, 03003-000, São Paulo, SP</t>
  </si>
  <si>
    <t>1SVZ85R10SD</t>
  </si>
  <si>
    <t>T3ZM-A1-K59Q</t>
  </si>
  <si>
    <t>Pedro</t>
  </si>
  <si>
    <t>ph7233284@gmail.com</t>
  </si>
  <si>
    <t>Pedro Henrique Lopes pontes</t>
  </si>
  <si>
    <t>Mandaqui, 122, Bloco 4 Apt 11, Limão, 02550-000, São Paulo, SP</t>
  </si>
  <si>
    <t>(11) 96918-9328</t>
  </si>
  <si>
    <t>479.895.388-14</t>
  </si>
  <si>
    <t>Prefiro não me declarar</t>
  </si>
  <si>
    <t>Zuleika de barros Martins Ferreira</t>
  </si>
  <si>
    <t>Padre Chico, 420, Casa, Perdizes, 05008-010, São Paulo, SP</t>
  </si>
  <si>
    <t>"Facebook"</t>
  </si>
  <si>
    <t>1SVZ85UQRAS</t>
  </si>
  <si>
    <t>T5AK-0C-6Z21</t>
  </si>
  <si>
    <t>pedroomoreira88@gmail.com</t>
  </si>
  <si>
    <t>Pedro Antonio de Oliveira Moreira</t>
  </si>
  <si>
    <t>Quatro de Setembro, 146, , Parque Renato Maia, 07114-150, Guarulhos, SP</t>
  </si>
  <si>
    <t>(11) 98711-1388</t>
  </si>
  <si>
    <t>405.656.868-52</t>
  </si>
  <si>
    <t>Colégio Eniac</t>
  </si>
  <si>
    <t>Rua Quatro de Setembro, 89, , Centro, 07012-030, Guarulhos, SP</t>
  </si>
  <si>
    <t>T5Y6-69-3PQ2</t>
  </si>
  <si>
    <t>Pedro Henrique</t>
  </si>
  <si>
    <t>Oliveira Silva</t>
  </si>
  <si>
    <t>Cintra Pimentel, 276, Casa 2, Jardim Olinda, 05765-220, São Paulo, SP</t>
  </si>
  <si>
    <t>(11) 95458-5453</t>
  </si>
  <si>
    <t>558.849.498-98</t>
  </si>
  <si>
    <t>39750093-2</t>
  </si>
  <si>
    <t>Escola Estadual Professor Flávio José Osório Negrine</t>
  </si>
  <si>
    <t>Casimiro, 66, , Jardim Olinda, 05766-300, São Paulo, SP</t>
  </si>
  <si>
    <t>T479-FK-WRY2</t>
  </si>
  <si>
    <t>POLIANA</t>
  </si>
  <si>
    <t>ALBUQUERQUE</t>
  </si>
  <si>
    <t>Geraldo Leite dos Santos, 120, , Jardim Maria Virginia, 05761-240, São Paulo, SP</t>
  </si>
  <si>
    <t>(11) 94930-5931</t>
  </si>
  <si>
    <t>534.680.688-16</t>
  </si>
  <si>
    <t>55.976.088-7</t>
  </si>
  <si>
    <t>E.E Dona Ana Rosa de Araújo</t>
  </si>
  <si>
    <t>Eden, 100, , Vila Inah, 05619-000, São Paulo, SP</t>
  </si>
  <si>
    <t>"Instagram","Indicação de amigos/familiares"</t>
  </si>
  <si>
    <t>1SVZ85SK2T8</t>
  </si>
  <si>
    <t>T4DJ-GN-GGGE</t>
  </si>
  <si>
    <t>Priscila</t>
  </si>
  <si>
    <t>Pereira de Souza</t>
  </si>
  <si>
    <t>priscilapp2014@hotmail.com</t>
  </si>
  <si>
    <t>Priscila Pereira de Souza</t>
  </si>
  <si>
    <t>Valentim Gentil, 590, , Butantã, 05506-070, São Paulo, SP</t>
  </si>
  <si>
    <t>(18) 99754-8704</t>
  </si>
  <si>
    <t>477.033.958-54</t>
  </si>
  <si>
    <t>Colégio Cooperativo</t>
  </si>
  <si>
    <t>Ricardo Anderson Cristófano, 425, , Parque Residencial Carandá, 19026-610, Presidente Prudente, SP</t>
  </si>
  <si>
    <t>T4CV-NU-2LNG</t>
  </si>
  <si>
    <t>rafael seiji</t>
  </si>
  <si>
    <t>ianagui nakashima</t>
  </si>
  <si>
    <t>seijirafael05@gmail.com</t>
  </si>
  <si>
    <t>rafael seiji ianagui nakashima</t>
  </si>
  <si>
    <t>João Antônio Cebriam, 73, ap 132 bl1, Chácara Bela Vista, 08557-670, Poá, SP</t>
  </si>
  <si>
    <t>(11) 96472-9009</t>
  </si>
  <si>
    <t>496.658.878-23</t>
  </si>
  <si>
    <t>escola waldorf arcanjo micael poá</t>
  </si>
  <si>
    <t>Francisco Romero Ramos, 320, , Jardim Medina, 08556-470, Poá, SP</t>
  </si>
  <si>
    <t>1SVZ85RBQQB</t>
  </si>
  <si>
    <t>T3SC-6Q-D8P8</t>
  </si>
  <si>
    <t>Raíssa</t>
  </si>
  <si>
    <t>Lino Veloso</t>
  </si>
  <si>
    <t>linoraissa04@gmail.com</t>
  </si>
  <si>
    <t>Raíssa Lino Veloso</t>
  </si>
  <si>
    <t>miriele.lin@gmail.com</t>
  </si>
  <si>
    <t>Domingos Paiva, 1109, , Brás, 03043-070, São Paulo, SP</t>
  </si>
  <si>
    <t>(11) 91098-2373</t>
  </si>
  <si>
    <t>485.472.498-69</t>
  </si>
  <si>
    <t>Guaianases, 1385, , Campos Elíseos, 01204-001, São Paulo, SP</t>
  </si>
  <si>
    <t>T63N-R3-4N74</t>
  </si>
  <si>
    <t>Raquel</t>
  </si>
  <si>
    <t>Matos</t>
  </si>
  <si>
    <t>São Pedro do Piauí, 412, Casa 02, Cidade Continental, 03243-000, São Paulo, SP</t>
  </si>
  <si>
    <t>(11) 97040-2868</t>
  </si>
  <si>
    <t>521.702.368-64</t>
  </si>
  <si>
    <t>53.369.614-8</t>
  </si>
  <si>
    <t>E.E Branca De Castro do Canto e Mello</t>
  </si>
  <si>
    <t>Costa Barros, 2541, , Sítio Pinheirinho, 03210-001, São Paulo, SP</t>
  </si>
  <si>
    <t>T4F1-V0-SKVP</t>
  </si>
  <si>
    <t>rebeca</t>
  </si>
  <si>
    <t>santos</t>
  </si>
  <si>
    <t>Rebeca Dos Santos Correa</t>
  </si>
  <si>
    <t>Brilhante, 15, , Mutinga, 06286-130, Osasco, SP</t>
  </si>
  <si>
    <t>(11) 96449-7205</t>
  </si>
  <si>
    <t>490.531.898-07</t>
  </si>
  <si>
    <t>Alcyr Oliveira Porciuncula</t>
  </si>
  <si>
    <t>Presidente Médici, 2386, , Vila Menck, 06273-000, Osasco, SP</t>
  </si>
  <si>
    <t>1SVZ85U8KAU</t>
  </si>
  <si>
    <t>T52V-E2-RFT9</t>
  </si>
  <si>
    <t>Renata</t>
  </si>
  <si>
    <t>Barbosa Alves</t>
  </si>
  <si>
    <t>renatabarbosa1803@gmail.com</t>
  </si>
  <si>
    <t>Renata Barbosa Alves</t>
  </si>
  <si>
    <t>RUA ARNALDO CINTRA, 400, APT 13 TORRE 3, Vila Moreira, 03088-000, SÃO PAULO, SP</t>
  </si>
  <si>
    <t>(11) 99135-3368</t>
  </si>
  <si>
    <t>553.019.008-11</t>
  </si>
  <si>
    <t>E.E Dona Amelia de Araujo</t>
  </si>
  <si>
    <t>Arnaldo Cintra, 400, , Vila Moreira, 03088-000, São Paulo, SP</t>
  </si>
  <si>
    <t>1SVZ85SU0Z6</t>
  </si>
  <si>
    <t>T4HU-6N-CN2J</t>
  </si>
  <si>
    <t>Robert</t>
  </si>
  <si>
    <t>Keller</t>
  </si>
  <si>
    <t>roobert_br@outlook.com</t>
  </si>
  <si>
    <t>Robert Keller Domingos Araujo de Almeida</t>
  </si>
  <si>
    <t>Caraíva, 39, , Jardim Olinda, 05766-270, São Paulo, SP</t>
  </si>
  <si>
    <t>(11) 95434-7957</t>
  </si>
  <si>
    <t>517.202.328-30</t>
  </si>
  <si>
    <t>Bragança Paulista, 575, , Vila Cruzeiro, 04727-001, São Paulo, SP</t>
  </si>
  <si>
    <t>T65F-9T-NWTT</t>
  </si>
  <si>
    <t>Rodrigo</t>
  </si>
  <si>
    <t>Moreira Cruz Santos</t>
  </si>
  <si>
    <t>Aristides Vicenzo Fabrini, 12, , Jardim Herculano, 04920-070, São Paulo, SP</t>
  </si>
  <si>
    <t>(11) 55115-8348</t>
  </si>
  <si>
    <t>507.527.228-24</t>
  </si>
  <si>
    <t>EMEFM PROFESSOR LINNEU PRESTES</t>
  </si>
  <si>
    <t>Adolfo Pinheiro, 511, , Santo Amaro, 04733-100, São Paulo, SP</t>
  </si>
  <si>
    <t>T56Q-7H-0F7U</t>
  </si>
  <si>
    <t>Sabrina</t>
  </si>
  <si>
    <t>Lins Rosa</t>
  </si>
  <si>
    <t>Sabrina Lins Rosa</t>
  </si>
  <si>
    <t>José Piragibe, 39, , Vila Indiana, 05585-040, São Paulo, SP</t>
  </si>
  <si>
    <t>(11) 98304-9118</t>
  </si>
  <si>
    <t>480.367.238-59</t>
  </si>
  <si>
    <t>Mauricio Nazar</t>
  </si>
  <si>
    <t>João Dias, 247, , Parque Santos Dumont, 07152-230, Guarulhos, SP</t>
  </si>
  <si>
    <t>"Campanha Publicitária"</t>
  </si>
  <si>
    <t>T5T0-GY-T48V</t>
  </si>
  <si>
    <t>Samara</t>
  </si>
  <si>
    <t>Cassaro Fernandes</t>
  </si>
  <si>
    <t>José Alves Cunha Lima, 159, , Vila Butantã, 05360-050, São Paulo, SP</t>
  </si>
  <si>
    <t>(27) 98884-3964</t>
  </si>
  <si>
    <t>165.588.287-23</t>
  </si>
  <si>
    <t>EEEM PROFESSOR RENATO JOSÉ DA COSTA PACHECO</t>
  </si>
  <si>
    <t>Engenheiro Charles Bitran, 251, , Jardim Camburi, 29092-270, Vitória, ES</t>
  </si>
  <si>
    <t>T3QP-4X-ZZ2E</t>
  </si>
  <si>
    <t>Freitas</t>
  </si>
  <si>
    <t>Samara da Silva Freitas Farias</t>
  </si>
  <si>
    <t>Antônio Cabezas, 6, , Chácara da Enseada, 04963-055, São Paulo, SP</t>
  </si>
  <si>
    <t>(11) 96406-8267</t>
  </si>
  <si>
    <t>401.463.208-32</t>
  </si>
  <si>
    <t>Unasp</t>
  </si>
  <si>
    <t>Estrada de Itapecerica, 5859, , Capão Redondo, 05858-001, São Paulo, SP</t>
  </si>
  <si>
    <t>T5UW-61-00PG</t>
  </si>
  <si>
    <t>Saphyra</t>
  </si>
  <si>
    <t>travessa ibirapuera, 36, , Jardim Presidente, 04830-110, São Paulo, SP</t>
  </si>
  <si>
    <t>(11) 99272-6395</t>
  </si>
  <si>
    <t>465.639.828-40</t>
  </si>
  <si>
    <t>e. e. professor josé vieira de moraes</t>
  </si>
  <si>
    <t>Frederico Rene de Jaegher, 206, , Rio Bonito, 04826-000, São Paulo, SP</t>
  </si>
  <si>
    <t>1SVZ85RCL5S</t>
  </si>
  <si>
    <t>T3T7-20-M940</t>
  </si>
  <si>
    <t>Sara</t>
  </si>
  <si>
    <t>Gonçalves</t>
  </si>
  <si>
    <t>sarajesgo@gmail.com</t>
  </si>
  <si>
    <t>Sara de Jesus Gonçalves</t>
  </si>
  <si>
    <t>da Floresta, 42, casa 1, Vila Santo Antônio, 02987-120, São Paulo, SP</t>
  </si>
  <si>
    <t>(11) 94547-9713</t>
  </si>
  <si>
    <t>099.736.535-80</t>
  </si>
  <si>
    <t>Jacob Salvador Zveibil</t>
  </si>
  <si>
    <t>Elísio Teixeira Leite, 6700, , Sítio Morro Grande, 02810-000, São Paulo, SP</t>
  </si>
  <si>
    <t>nao</t>
  </si>
  <si>
    <t>T5R6-H9-PPEZ</t>
  </si>
  <si>
    <t>Silva Gama</t>
  </si>
  <si>
    <t>sara.gama880@gmail.com</t>
  </si>
  <si>
    <t>Eiras Garcia, 213, Ap 31, Vila Monumento, 01550-030, São Paulo, SP</t>
  </si>
  <si>
    <t>(11) 98109-0577</t>
  </si>
  <si>
    <t>533.840.288-21</t>
  </si>
  <si>
    <t>E.E. Fabiano Lozano Maestro</t>
  </si>
  <si>
    <t>1SVZ85QT0M0</t>
  </si>
  <si>
    <t>T3N0-SL-RPCZ</t>
  </si>
  <si>
    <t>Sarah</t>
  </si>
  <si>
    <t>DISCIPULO</t>
  </si>
  <si>
    <t>sarahdiscipulo19@hotmail.com</t>
  </si>
  <si>
    <t>Sarah Discipulo Lagares</t>
  </si>
  <si>
    <t>Sarahdiscipulo19@hotmail.com</t>
  </si>
  <si>
    <t>Carneiro Leão, 529, , Brás, 03040-000, São Paulo, SP</t>
  </si>
  <si>
    <t>(11) 2369-2735</t>
  </si>
  <si>
    <t>579.082.688-11</t>
  </si>
  <si>
    <t>58335628x</t>
  </si>
  <si>
    <t>EE. Oswaldo Catalano</t>
  </si>
  <si>
    <t>Filipe Camarão, 350, , Tatuapé, 03065-000, São Paulo, SP</t>
  </si>
  <si>
    <t>1SVZ85RV7HB</t>
  </si>
  <si>
    <t>T42R-06-1K6R</t>
  </si>
  <si>
    <t>Sérgio Maicon</t>
  </si>
  <si>
    <t>Almeida Santana</t>
  </si>
  <si>
    <t>sergiomaicon14@gmail.com</t>
  </si>
  <si>
    <t>Sérgio Maicon de Almeida Santana</t>
  </si>
  <si>
    <t>Domingos Tavares Santiago, 111, casa, Jardim Reimberg, 04845-140, São Paulo, SP</t>
  </si>
  <si>
    <t>(77) 99994-5627</t>
  </si>
  <si>
    <t>079.718.965-30</t>
  </si>
  <si>
    <t>Escola Família Agrícola Regional</t>
  </si>
  <si>
    <t>Brotas de Macaúbas, sn, casa, Santo Afonso, 47560-000, Brotas de Macaúbas, BA</t>
  </si>
  <si>
    <t>1SVZ85USRAR</t>
  </si>
  <si>
    <t>T5CE-6L-3SGR</t>
  </si>
  <si>
    <t>Sônia Lorena</t>
  </si>
  <si>
    <t>Roman Resende</t>
  </si>
  <si>
    <t>lorenaromanresende@gmail.com</t>
  </si>
  <si>
    <t>Sônia Lorena Roman Resende</t>
  </si>
  <si>
    <t>Valdemar Ferreira, 477, , Butantã, 05501-000, São Paulo, SP</t>
  </si>
  <si>
    <t>(11) 94845-5080</t>
  </si>
  <si>
    <t>074.744.271-17</t>
  </si>
  <si>
    <t>Arq dom tomas Romero pereira</t>
  </si>
  <si>
    <t>Valdemar Ferreira, 447, , Butantã ( estudie en Paraguay), 05501-000, São Paulo, SP</t>
  </si>
  <si>
    <t>1SVZ85U85EL</t>
  </si>
  <si>
    <t>T52R-T9-U3SG</t>
  </si>
  <si>
    <t>Sophia</t>
  </si>
  <si>
    <t>De Andrade Lima</t>
  </si>
  <si>
    <t>sophiaandradelima123@gmail.com</t>
  </si>
  <si>
    <t>Sophia De Andrade Lima</t>
  </si>
  <si>
    <t>Sophiaandradelima123@gmail.com</t>
  </si>
  <si>
    <t>Olegário Paiva, 489, , Jardim Luso, 04421-130, São Paulo, SP</t>
  </si>
  <si>
    <t>(11) 97538-0632</t>
  </si>
  <si>
    <t>428.121.138-12</t>
  </si>
  <si>
    <t>E.E Martim Francisco</t>
  </si>
  <si>
    <t>Domingos Fernandes, 583, , Vila Nova Conceição, 04509-011, São Paulo, SP</t>
  </si>
  <si>
    <t>"Escola","Indicação de aluno do Cursinho","Instagram"</t>
  </si>
  <si>
    <t>T40N-KV-9TKZ</t>
  </si>
  <si>
    <t>Tainara</t>
  </si>
  <si>
    <t>Rainha de Jesus</t>
  </si>
  <si>
    <t>tainara Rainha De jesus</t>
  </si>
  <si>
    <t>Faustino Allende, 118, casa, Jardim Leni, 05818-250, São Paulo, SP</t>
  </si>
  <si>
    <t>(11) 97776-9228</t>
  </si>
  <si>
    <t>470.138.458-50</t>
  </si>
  <si>
    <t>antonio Manoel Alves de Lima</t>
  </si>
  <si>
    <t>Pietro Casella, 7, escola, Jardim São João, 05815-055, São Paulo, SP</t>
  </si>
  <si>
    <t>1SVZ860TTVE</t>
  </si>
  <si>
    <t>T63U-V1-60A9</t>
  </si>
  <si>
    <t>Tarsilla</t>
  </si>
  <si>
    <t>Pereira de Albuquerque</t>
  </si>
  <si>
    <t>tarsilla.p.albuquerque@gmail.com</t>
  </si>
  <si>
    <t>Tarsilla Pereira de Albuquerque</t>
  </si>
  <si>
    <t>Aprígio Bezerra da Silva, 1415, Bloco C apto 201, Chácara Agrindus, 06763-040, Taboão da Serra, SP</t>
  </si>
  <si>
    <t>(11) 94892-1689</t>
  </si>
  <si>
    <t>445.759.998-06</t>
  </si>
  <si>
    <t>E.E Antônio Inácio Maciel</t>
  </si>
  <si>
    <t>T4W7-AL-P2S4</t>
  </si>
  <si>
    <t>Thainara Souza</t>
  </si>
  <si>
    <t>Thainarasouzadossantos0@gmail.com</t>
  </si>
  <si>
    <t>Sebastião Francisco, 14, Viela 16, Paraisópolis, 05662-070, São Paulo, SP</t>
  </si>
  <si>
    <t>(11) 94954-5500</t>
  </si>
  <si>
    <t>230.421.088-05</t>
  </si>
  <si>
    <t>Associação Crescer Sempre</t>
  </si>
  <si>
    <t>Pasquale Gallupi, 928, , Paraisópolis, 05660-000, São Paulo, SP</t>
  </si>
  <si>
    <t>"Indicação de amigos/familiares","Grupos de Cursinhos no Whatsapp","Outro"</t>
  </si>
  <si>
    <t>T5EF-HP-N2T5</t>
  </si>
  <si>
    <t>Thalita</t>
  </si>
  <si>
    <t>Thalita Victória Lima de Souza</t>
  </si>
  <si>
    <t>Thalita.souzavl@gmail.com</t>
  </si>
  <si>
    <t>José Hamilton da Silva, 75, Casa 2, Parque Santo Antônio, 05822-040, São Paulo, AP</t>
  </si>
  <si>
    <t>(11) 98380-7368</t>
  </si>
  <si>
    <t>477.258.338-62</t>
  </si>
  <si>
    <t>58.107.574-2</t>
  </si>
  <si>
    <t>Etec Carolina Carinhato Sampaio</t>
  </si>
  <si>
    <t>Frederico Grotte, 322, , Jardim Vergueiro, 05818-270, São Paulo, SP</t>
  </si>
  <si>
    <t>1SVZ85QU7DG</t>
  </si>
  <si>
    <t>T3NG-C3-6PE9</t>
  </si>
  <si>
    <t>Thiago</t>
  </si>
  <si>
    <t>da Silva Lima</t>
  </si>
  <si>
    <t>odairlima8@gmail.com</t>
  </si>
  <si>
    <t>Thiago da SIlva Lima</t>
  </si>
  <si>
    <t>Alberto Tanganelli Neto, 42, Casa, Conjunto Residencial Butantã, 05540-030, São Paulo, SP</t>
  </si>
  <si>
    <t>(11) 99655-5136</t>
  </si>
  <si>
    <t>467.135.448-94</t>
  </si>
  <si>
    <t>57.335.063-2</t>
  </si>
  <si>
    <t>Colégio Viver</t>
  </si>
  <si>
    <t>Carlos Antônio Pereira de Castro, 891, , Pitas, 06704-500, Cotia, SP</t>
  </si>
  <si>
    <t>1SVZ860V9N6</t>
  </si>
  <si>
    <t>T64T-PR-37Y0</t>
  </si>
  <si>
    <t>Dias Rosa</t>
  </si>
  <si>
    <t>thiagoantadoima@gmail.com</t>
  </si>
  <si>
    <t>Thiago Dias Rosa</t>
  </si>
  <si>
    <t>Agenor Couto de Magalhães, 1548, Casa 1, Jardim Regina, 05174-000, São Paulo, SP</t>
  </si>
  <si>
    <t>(11) 94287-9416</t>
  </si>
  <si>
    <t>494.248.658-05</t>
  </si>
  <si>
    <t>Alexandre Von Humboldt</t>
  </si>
  <si>
    <t>Raimundo Pereira de Magalhães, 1201, , Vila Anastácio, 05092-040, São Paulo, SP</t>
  </si>
  <si>
    <t>T40M-ZD-JLNJ</t>
  </si>
  <si>
    <t>Thomas</t>
  </si>
  <si>
    <t>Anwar</t>
  </si>
  <si>
    <t>thomaserri1@gmail.com</t>
  </si>
  <si>
    <t>Manduri, 263, Apartamento 21 bloco B, Jardim Paulistano, 01457-020, São Paulo, SP</t>
  </si>
  <si>
    <t>(11) 99141-5594</t>
  </si>
  <si>
    <t>545.311.468-16</t>
  </si>
  <si>
    <t>54.632.694-8</t>
  </si>
  <si>
    <t>Escola de aplicação da FEUSP</t>
  </si>
  <si>
    <t>da Universidade, 11,220, , Butantã, 05508-040, São Paulo, SP</t>
  </si>
  <si>
    <t>T5YV-GG-TBTP</t>
  </si>
  <si>
    <t>Uyratã</t>
  </si>
  <si>
    <t>Shirakawa</t>
  </si>
  <si>
    <t>Uyratã Shirakawa Rodrigues</t>
  </si>
  <si>
    <t>Alberto Nascimento Júnior, 178, ap 83 bloco 3, Jardim Bonfiglioli, 05595-040, São Paulo, SP</t>
  </si>
  <si>
    <t>(11) 94623-0956</t>
  </si>
  <si>
    <t>528.404.918-77</t>
  </si>
  <si>
    <t>Colégio vital brazil</t>
  </si>
  <si>
    <t>Nossa Senhora da Assunção, 438, , Vila Butantã, 05359-000, São Paulo, SP</t>
  </si>
  <si>
    <t>1SVZ85U6RVY</t>
  </si>
  <si>
    <t>T51U-LS-2ZM2</t>
  </si>
  <si>
    <t>Manoel</t>
  </si>
  <si>
    <t>victormanoel13489@gmail.com</t>
  </si>
  <si>
    <t>Victor Manoel Gomes dos Santos</t>
  </si>
  <si>
    <t>Rua Serra do Pilar, 5, , Jardim Macedônia, 05894-420, SÃO PAULO, SP</t>
  </si>
  <si>
    <t>(11) 99671-5435</t>
  </si>
  <si>
    <t>525.344.888-80</t>
  </si>
  <si>
    <t>Alberto Conte</t>
  </si>
  <si>
    <t>Mário Lopes Leão, 120, , Santo Amaro, 04754-010, São Paulo, SP</t>
  </si>
  <si>
    <t>T61X-AG-LK9F</t>
  </si>
  <si>
    <t>Vinicius</t>
  </si>
  <si>
    <t>Silva Marincek dos Santos</t>
  </si>
  <si>
    <t>Vinícius Silva Marincek dos Santos</t>
  </si>
  <si>
    <t>Francisco Soler, 242, Casa, Jardim São Ricardo, 05143-280, São Paulo, SP</t>
  </si>
  <si>
    <t>(11) 95918-8618</t>
  </si>
  <si>
    <t>443.200.978-07</t>
  </si>
  <si>
    <t>E. E. Prof. Manuel Ciridião Buarque</t>
  </si>
  <si>
    <t>Cerro Corá, 770, Escola, Vila Romana, 05061-100, São Paulo, SP</t>
  </si>
  <si>
    <t>Irei concluir o ensino médio no ano de 2023.</t>
  </si>
  <si>
    <t>"Indicação de aluno do Cursinho","Indicação de amigos/familiares","Instagram"</t>
  </si>
  <si>
    <t>T5SZ-5M-F07G</t>
  </si>
  <si>
    <t>Yamaguti</t>
  </si>
  <si>
    <t>vinicius.lima.yamaguti@gmail.com</t>
  </si>
  <si>
    <t>Vinicius de Lima Yamaguti</t>
  </si>
  <si>
    <t>Rua José Manoel de Oliveira, 1350, Torre 03 Apto 301, Jardim Bela Vista, 06730-000, Vargem Grande Paulista, SP</t>
  </si>
  <si>
    <t>(11) 94815-9168</t>
  </si>
  <si>
    <t>398.687.738-06</t>
  </si>
  <si>
    <t>Colégio Criativa</t>
  </si>
  <si>
    <t>Estrada do Matão, 330, , Jardim Floresta, 06730-000, Vargem Grande Paulista, SP</t>
  </si>
  <si>
    <t>1SVZ8611K35</t>
  </si>
  <si>
    <t>T65F-W6-PXT0</t>
  </si>
  <si>
    <t>Vitoria</t>
  </si>
  <si>
    <t>Belloni</t>
  </si>
  <si>
    <t>vitoriabelloni55@gmail.com</t>
  </si>
  <si>
    <t>Vitória Belloni Neres Melo</t>
  </si>
  <si>
    <t>Doutor Carlos de Barros Monteiro, 300, , Vila Janete, 06321-100, Carapicuíba, SP</t>
  </si>
  <si>
    <t>(11) 95006-9466</t>
  </si>
  <si>
    <t>474.581.298-16</t>
  </si>
  <si>
    <t>Etec professor André bogasian</t>
  </si>
  <si>
    <t>T64T-BK-6HYW</t>
  </si>
  <si>
    <t>Vitória</t>
  </si>
  <si>
    <t>Toledo Vicente</t>
  </si>
  <si>
    <t>VitóriaToledo Vicente</t>
  </si>
  <si>
    <t>Antônio José do Amaral, 193, , Jardim Maria Luiza, 05371-060, São Paulo, SP</t>
  </si>
  <si>
    <t>(16) 98817-0689</t>
  </si>
  <si>
    <t>493.534.698-13</t>
  </si>
  <si>
    <t>Fernão Dias Paes</t>
  </si>
  <si>
    <t>"Sou ex-aluno","Instagram"</t>
  </si>
  <si>
    <t>1SVZ85UBLB1</t>
  </si>
  <si>
    <t>T54E-F6-0P7J</t>
  </si>
  <si>
    <t>Vitória Regina</t>
  </si>
  <si>
    <t>Cruz Nery</t>
  </si>
  <si>
    <t>vitoriarcruznery@gmail.com</t>
  </si>
  <si>
    <t>Vitória Regina Cruz Nery</t>
  </si>
  <si>
    <t>Vitoriarcruznery@gmail.com</t>
  </si>
  <si>
    <t>Professor Aldo Locatelli, 84, Casa, Vila Zat, 02976-010, São Paulo, SP</t>
  </si>
  <si>
    <t>(11) 3991-6078</t>
  </si>
  <si>
    <t>553.696.848-39</t>
  </si>
  <si>
    <t>Cândido Gonçalves Gomide</t>
  </si>
  <si>
    <t>Avelino Zanetti, 50, , Jardim Cidade Pirituba, 02945-100, São Paulo, SP</t>
  </si>
  <si>
    <t>T40L-5J-T0S3</t>
  </si>
  <si>
    <t>Yasmim</t>
  </si>
  <si>
    <t>Alcântara</t>
  </si>
  <si>
    <t>alcantaravaldinha@gmail.com</t>
  </si>
  <si>
    <t>Um, 78, casa, Jardim São Luís, 05813-045, São Paulo, SP</t>
  </si>
  <si>
    <t>(11) 94921-8559</t>
  </si>
  <si>
    <t>589.659.858-03</t>
  </si>
  <si>
    <t>Escola Estadual Antonio Manoel Alves de Lima</t>
  </si>
  <si>
    <t>T4F0-V7-6TWT</t>
  </si>
  <si>
    <t>Yasmin</t>
  </si>
  <si>
    <t>da Silva Teixeira</t>
  </si>
  <si>
    <t>Yasmin Da Silva Teixeira</t>
  </si>
  <si>
    <t>Sima Judkiewicz, 145, , Parque Marabá, 06766-070, Taboão da Serra, SP</t>
  </si>
  <si>
    <t>(11) 96526-1196</t>
  </si>
  <si>
    <t>445.068.818-00</t>
  </si>
  <si>
    <t>E.E. Fernão Dias Paes</t>
  </si>
  <si>
    <t>Tipo de declaração</t>
  </si>
  <si>
    <t>Confiabilidade</t>
  </si>
  <si>
    <t>banana</t>
  </si>
  <si>
    <t>Declaração de próprio punho, desde que alegue o valor e o motivo de não ter recibo</t>
  </si>
  <si>
    <t>Se a pessoa declara que vive em uma casa própria, em situação irregular ou em casa emprestada</t>
  </si>
  <si>
    <t>Carteira de trabalho não encerrada</t>
  </si>
  <si>
    <t>Recibo de aluguel sem data nem nome (somente com o valor)</t>
  </si>
  <si>
    <t>Documento de 2020, 2021 ou 2022</t>
  </si>
  <si>
    <t>Casa própria, não paga IPTU, mas não declarou isenção</t>
  </si>
  <si>
    <t>Casa própria, declarou um valor mas não comprovou</t>
  </si>
  <si>
    <t>Documentos de 2019 ou mais antigos</t>
  </si>
  <si>
    <t>Não é um documento recente (mais de 6 meses)</t>
  </si>
  <si>
    <t>Documento ilegível</t>
  </si>
  <si>
    <t>Não é um documento recente (menos de 6 meses)</t>
  </si>
  <si>
    <t>Declarado o valor for 0 e o campo “Como acessa a internet? ”, comprova o gasto, tais como “Uso wifi do vizinho”</t>
  </si>
  <si>
    <t>Consultas avulsas (não é algo recorrente)</t>
  </si>
  <si>
    <t>Valor comprovado</t>
  </si>
  <si>
    <t>Quando o valor for 0, a pessoa tiver veículos e declarar a isenção</t>
  </si>
  <si>
    <t>Quando a pessoa mora em casa própria, coloca que não paga IPTU, mas não declara isenção</t>
  </si>
  <si>
    <t>Comprovante de IPTU de 2020,  2021 ou 2022</t>
  </si>
  <si>
    <t>ir</t>
  </si>
  <si>
    <t>Declarou um valor, mas documento incompleto e que não mostra a página com o “a restituir”</t>
  </si>
  <si>
    <t>Deixou de apresentar comprovante de algum ano(exemplo: mostrou apenas a conclusão do primeiro e segundo ano do ensino médio, mas não aparece do terceiro).</t>
  </si>
  <si>
    <t>Comprovou os 2 anos de ensino médio, cursados todos de acordo com a situação descrita (escola particular com bolsa, EP, ou escola particular sem bolsa)</t>
  </si>
  <si>
    <t>Não tem contato com a mãe</t>
  </si>
  <si>
    <t>Alojamento</t>
  </si>
  <si>
    <t>Sim, sou ex-aluno da TCB</t>
  </si>
  <si>
    <t>Sim, sou ex-aluno da TSE</t>
  </si>
  <si>
    <t>Sim, sou ex-aluno da TSA</t>
  </si>
  <si>
    <t>Sim, sou ex-aluno da TSM</t>
  </si>
  <si>
    <t>Nº Inscrição</t>
  </si>
  <si>
    <t>Idade</t>
  </si>
  <si>
    <t>Turma</t>
  </si>
  <si>
    <t>EX ALUNO</t>
  </si>
  <si>
    <t>Ano concl Ensino Médio</t>
  </si>
  <si>
    <t>Nº membros fam</t>
  </si>
  <si>
    <t>Soma conf membros</t>
  </si>
  <si>
    <t>Renda Fonte 1</t>
  </si>
  <si>
    <t>Conf na Fonte 1</t>
  </si>
  <si>
    <t>Renda Fonte 2</t>
  </si>
  <si>
    <t>Conf na Fonte 2</t>
  </si>
  <si>
    <t>Renda Fonte 3</t>
  </si>
  <si>
    <t>Conf na Fonte 3</t>
  </si>
  <si>
    <t>Renda Fonte 4</t>
  </si>
  <si>
    <t>Conf na Fonte 4</t>
  </si>
  <si>
    <t>Renda Fonte 5</t>
  </si>
  <si>
    <t>Conf na Fonte 5</t>
  </si>
  <si>
    <t>Renda Fonte 6</t>
  </si>
  <si>
    <t>Conf na Fonte 6</t>
  </si>
  <si>
    <t>Renda na Fonte 7</t>
  </si>
  <si>
    <t>Conf na Fonte 7</t>
  </si>
  <si>
    <t>Tipo Escola EM</t>
  </si>
  <si>
    <t>Conf tipo escola EM</t>
  </si>
  <si>
    <t>Aluguel</t>
  </si>
  <si>
    <t>Conf alug</t>
  </si>
  <si>
    <t>Condomínio</t>
  </si>
  <si>
    <t>Conf condo</t>
  </si>
  <si>
    <t>Água</t>
  </si>
  <si>
    <t>Conf água</t>
  </si>
  <si>
    <t>Conf luz</t>
  </si>
  <si>
    <t>IPVA</t>
  </si>
  <si>
    <t>Conf IPVA</t>
  </si>
  <si>
    <t>IPTU</t>
  </si>
  <si>
    <t>Conf IPTU</t>
  </si>
  <si>
    <t>IM RENDA</t>
  </si>
  <si>
    <t>Conf IR</t>
  </si>
  <si>
    <t>Telefone fixo</t>
  </si>
  <si>
    <t>Conf tel</t>
  </si>
  <si>
    <t>Internet</t>
  </si>
  <si>
    <t>Conf Inter</t>
  </si>
  <si>
    <t>Transporte</t>
  </si>
  <si>
    <t>Conf Transp</t>
  </si>
  <si>
    <t>Educação</t>
  </si>
  <si>
    <t>Conf educ</t>
  </si>
  <si>
    <t>Asssitência médica</t>
  </si>
  <si>
    <t>Conf assist</t>
  </si>
  <si>
    <t>DÍVIDAS(valor total)</t>
  </si>
  <si>
    <t>Conf dívidas</t>
  </si>
  <si>
    <t>Outros gastos1</t>
  </si>
  <si>
    <t>Conf outros 1</t>
  </si>
  <si>
    <t>Escolaridade pai</t>
  </si>
  <si>
    <t>Escolaridade mãe</t>
  </si>
  <si>
    <t>Tipo Casa</t>
  </si>
  <si>
    <t>Nº imóveis</t>
  </si>
  <si>
    <t>Nº automóveis</t>
  </si>
  <si>
    <t>Nº motos</t>
  </si>
  <si>
    <t>Cand trabalha</t>
  </si>
  <si>
    <t>Cand já trabalhou</t>
  </si>
  <si>
    <t>TSI</t>
  </si>
  <si>
    <t>Número de Inscrição</t>
  </si>
  <si>
    <t>NOME</t>
  </si>
  <si>
    <t>PONTUAÇÃO SOCIOECONÔMICA</t>
  </si>
  <si>
    <t>Thalita Victoria Lima De Souza</t>
  </si>
  <si>
    <t>Thainara Souza Dos Santos</t>
  </si>
  <si>
    <t>Amanda Dantas De Almeida</t>
  </si>
  <si>
    <t>Poliana Albuquerque Dos Anjos</t>
  </si>
  <si>
    <t>Samara Da Silva Freitas Farias</t>
  </si>
  <si>
    <t>Elvis Nogueira Da Cruz</t>
  </si>
  <si>
    <t>Rebeca Dos Santos Corre</t>
  </si>
  <si>
    <t>Saphyra Evellyn Da Silva</t>
  </si>
  <si>
    <t>Tainara Rainha De Jesus</t>
  </si>
  <si>
    <t>Camilla Silva De Lima</t>
  </si>
  <si>
    <t>Gabriel Rezende De Freitas</t>
  </si>
  <si>
    <t>Emilyn Vitoria Vieira De Souza</t>
  </si>
  <si>
    <t>Larissa Torres Moreira De Souza</t>
  </si>
  <si>
    <t>João Victor Cardoso Dos Santos</t>
  </si>
  <si>
    <t>Brenda Gutierrez E Silva Ramos</t>
  </si>
  <si>
    <t>Eduardo Francisco Lima Do Nascimento Ferreira</t>
  </si>
  <si>
    <t>Vinicius Silva Marincek Dos Santos</t>
  </si>
  <si>
    <t>Ágabo Bernardo Martins Dos Santos</t>
  </si>
  <si>
    <t>Kayky Gomes Da Silva</t>
  </si>
  <si>
    <t>Henrique Soares Do Nascimento</t>
  </si>
  <si>
    <t>Vitória Toledo Vicente</t>
  </si>
  <si>
    <t>Miguel Dos Santos Araújo</t>
  </si>
  <si>
    <t>Eric Da Rosa Rodrigues</t>
  </si>
  <si>
    <t>Vinicius De Lima Yamaguchi</t>
  </si>
  <si>
    <t>Gabarito</t>
  </si>
  <si>
    <t>A</t>
  </si>
  <si>
    <t>Objetivas</t>
  </si>
  <si>
    <t>Redações</t>
  </si>
  <si>
    <t>Redações Normalizadas</t>
  </si>
  <si>
    <t>CLASSIFICAÇÃO</t>
  </si>
  <si>
    <t>PONTUAÇÃO SOCIOECONOMICO</t>
  </si>
  <si>
    <t>PONTUAÇÃO PROVA</t>
  </si>
  <si>
    <t>PONTUAÇÃO REDAÇÃO</t>
  </si>
  <si>
    <t>PONTUAÇÃO TOTAL</t>
  </si>
  <si>
    <t>OBS:</t>
  </si>
  <si>
    <t>PROVA ABAIXO DO CORTE/REDACAO ABAIXO DO CORTE/</t>
  </si>
  <si>
    <t>PROVA ABAIXO DO CORTE/</t>
  </si>
  <si>
    <t>Aprovados Primeira Fase - Turma de Semana Intensiva</t>
  </si>
  <si>
    <t>Situação Candidato</t>
  </si>
  <si>
    <t>1SV*****62M</t>
  </si>
  <si>
    <t>1SV*****TL4</t>
  </si>
  <si>
    <t>1SV*****1KV</t>
  </si>
  <si>
    <t>1SV*****SGF</t>
  </si>
  <si>
    <t>1SV*****1LY</t>
  </si>
  <si>
    <t>1SV*****EM7</t>
  </si>
  <si>
    <t>1SV*****Q4S</t>
  </si>
  <si>
    <t>1SV*****EAR</t>
  </si>
  <si>
    <t>1SV*****NFZ</t>
  </si>
  <si>
    <t>1SV*****TJJ</t>
  </si>
  <si>
    <t>1SV*****2FR</t>
  </si>
  <si>
    <t>1SV*****E6N</t>
  </si>
  <si>
    <t>1SV*****VNB</t>
  </si>
  <si>
    <t>1SV*****674</t>
  </si>
  <si>
    <t>1SV*****M0F</t>
  </si>
  <si>
    <t>1SV*****4AG</t>
  </si>
  <si>
    <t>1SV*****M9J</t>
  </si>
  <si>
    <t>1SV*****0B1</t>
  </si>
  <si>
    <t>1SV*****P7Q</t>
  </si>
  <si>
    <t>1SV*****HE8</t>
  </si>
  <si>
    <t>1SV*****Z76</t>
  </si>
  <si>
    <t>1SV*****DP9</t>
  </si>
  <si>
    <t>1SV*****ZCK</t>
  </si>
  <si>
    <t>1SV*****PVD</t>
  </si>
  <si>
    <t>1SV*****D0S</t>
  </si>
  <si>
    <t>1SV*****KL6</t>
  </si>
  <si>
    <t>1SV*****NJD</t>
  </si>
  <si>
    <t>1SV*****F87</t>
  </si>
  <si>
    <t>1SV*****8YM</t>
  </si>
  <si>
    <t>1SV*****QM1</t>
  </si>
  <si>
    <t>1SV*****ZBY</t>
  </si>
  <si>
    <t>1SV*****QK5</t>
  </si>
  <si>
    <t>1SV*****5Z0</t>
  </si>
  <si>
    <t>1SV*****2VU</t>
  </si>
  <si>
    <t>1SV*****475</t>
  </si>
  <si>
    <t>1SV*****6KE</t>
  </si>
  <si>
    <t>1SV*****12L</t>
  </si>
  <si>
    <t>1SV*****A3A</t>
  </si>
  <si>
    <t>1SV*****KLL</t>
  </si>
  <si>
    <t>1SV*****CGD</t>
  </si>
  <si>
    <t>1SV*****LDU</t>
  </si>
  <si>
    <t>1SV*****N2T</t>
  </si>
  <si>
    <t>1SV*****FP1</t>
  </si>
  <si>
    <t>1SV*****JE2</t>
  </si>
  <si>
    <t>1SV*****KDH</t>
  </si>
  <si>
    <t>1SV*****3LZ</t>
  </si>
  <si>
    <t>1SV*****MLR</t>
  </si>
  <si>
    <t>1SV*****2HY</t>
  </si>
  <si>
    <t>1SV*****5RN</t>
  </si>
  <si>
    <t>1SV*****5C5</t>
  </si>
  <si>
    <t>1SV*****KZH</t>
  </si>
  <si>
    <t>1SV*****GSH</t>
  </si>
  <si>
    <t>1SV*****KB6</t>
  </si>
  <si>
    <t>1SV*****GDU</t>
  </si>
  <si>
    <t>1SV*****HSY</t>
  </si>
  <si>
    <t>1SV*****MUG</t>
  </si>
  <si>
    <t>1SV*****BU1</t>
  </si>
  <si>
    <t>1SV*****DQV</t>
  </si>
  <si>
    <t>1SV*****S5Y</t>
  </si>
  <si>
    <t>1SV*****2RU</t>
  </si>
  <si>
    <t>1SV*****9JF</t>
  </si>
  <si>
    <t>1SV*****TUG</t>
  </si>
  <si>
    <t>1SV*****0DR</t>
  </si>
  <si>
    <t>1SV*****MBD</t>
  </si>
  <si>
    <t>1SV*****85H</t>
  </si>
  <si>
    <t>1SV*****1PN</t>
  </si>
  <si>
    <t>1SV*****Y7B</t>
  </si>
  <si>
    <t>Conf já trabalha</t>
  </si>
  <si>
    <t>Conf já trabalhou</t>
  </si>
  <si>
    <t>Socioeconômica</t>
  </si>
  <si>
    <t>Prova</t>
  </si>
  <si>
    <t>Redação</t>
  </si>
  <si>
    <t>Final</t>
  </si>
  <si>
    <t>Autodeclaração</t>
  </si>
  <si>
    <t>Multiplicador PPI</t>
  </si>
  <si>
    <t>Final com Bônus PPI</t>
  </si>
  <si>
    <t>Ex aluno - Turma</t>
  </si>
  <si>
    <t>Ano</t>
  </si>
  <si>
    <t>Multiplicador Ex-Aluno</t>
  </si>
  <si>
    <t>Pontuação Final</t>
  </si>
  <si>
    <t>Cota Trans</t>
  </si>
  <si>
    <t>Cota PPI</t>
  </si>
  <si>
    <t>Cota Refugiado</t>
  </si>
  <si>
    <t>Cota Ex-Aluno</t>
  </si>
  <si>
    <t>Resultado Final - TSI 2023</t>
  </si>
  <si>
    <t>Nome Candidato</t>
  </si>
  <si>
    <t>Situação</t>
  </si>
  <si>
    <t>1SV****62M</t>
  </si>
  <si>
    <t>1SV****1KV</t>
  </si>
  <si>
    <t>1SV****SGF</t>
  </si>
  <si>
    <t>1SV****1LY</t>
  </si>
  <si>
    <t>1SV****EM7</t>
  </si>
  <si>
    <t>1SV****Q4S</t>
  </si>
  <si>
    <t>1SV****EAR</t>
  </si>
  <si>
    <t>1SV****NFZ</t>
  </si>
  <si>
    <t>1SV****TJJ</t>
  </si>
  <si>
    <t>1SV****2FR</t>
  </si>
  <si>
    <t>1SV****VNB</t>
  </si>
  <si>
    <t>1SV****674</t>
  </si>
  <si>
    <t>1SV****M0F</t>
  </si>
  <si>
    <t>1SV****4AG</t>
  </si>
  <si>
    <t>1SV****M9J</t>
  </si>
  <si>
    <t>1SV****0B1</t>
  </si>
  <si>
    <t>1SV****P7Q</t>
  </si>
  <si>
    <t>1SV****HE8</t>
  </si>
  <si>
    <t>1SV****Z76</t>
  </si>
  <si>
    <t>1SV****DP9</t>
  </si>
  <si>
    <t>1SV****ZCK</t>
  </si>
  <si>
    <t>1SV****PVD</t>
  </si>
  <si>
    <t>1SV****D0S</t>
  </si>
  <si>
    <t>1SV****KL6</t>
  </si>
  <si>
    <t>1SV****NJD</t>
  </si>
  <si>
    <t>1SV****F87</t>
  </si>
  <si>
    <t>1SV****8YM</t>
  </si>
  <si>
    <t>1SV****QM1</t>
  </si>
  <si>
    <t>1SV****ZBY</t>
  </si>
  <si>
    <t>1SV****QK5</t>
  </si>
  <si>
    <t>1SV****5Z0</t>
  </si>
  <si>
    <t>1SV****2VU</t>
  </si>
  <si>
    <t>1SV****475</t>
  </si>
  <si>
    <t>1SV****12L</t>
  </si>
  <si>
    <t>1SV****A3A</t>
  </si>
  <si>
    <t>1SV****KLL</t>
  </si>
  <si>
    <t>1SV****CGD</t>
  </si>
  <si>
    <t>1SV****LDU</t>
  </si>
  <si>
    <t>1SV****N2T</t>
  </si>
  <si>
    <t>1SV****FP1</t>
  </si>
  <si>
    <t>1SV****JE2</t>
  </si>
  <si>
    <t>1SV****KDH</t>
  </si>
  <si>
    <t>1SV****MLR</t>
  </si>
  <si>
    <t>1SV****2HY</t>
  </si>
  <si>
    <t>1SV****5C5</t>
  </si>
  <si>
    <t>1SV****GSH</t>
  </si>
  <si>
    <t>1SV****KB6</t>
  </si>
  <si>
    <t>1SV****HSY</t>
  </si>
  <si>
    <t>1SV****BU1</t>
  </si>
  <si>
    <t>1SV****S5Y</t>
  </si>
  <si>
    <t>1SV****2RU</t>
  </si>
  <si>
    <t>1SV****9JF</t>
  </si>
  <si>
    <t>1SV****TUG</t>
  </si>
  <si>
    <t>1SV****0DR</t>
  </si>
  <si>
    <t>1SV****MBD</t>
  </si>
  <si>
    <t>1SV****85H</t>
  </si>
  <si>
    <t>1SV****Y7B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</si>
</sst>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yyyy-mm-dd hh:mm:ss"/>
  </numFmts>
  <fonts count="25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  <font>
      <color theme="1"/>
      <name val="Arial"/>
    </font>
    <font>
      <b/>
      <sz val="11.0"/>
      <color theme="1"/>
      <name val="Arial"/>
    </font>
    <font>
      <b/>
      <sz val="11.0"/>
      <color rgb="FFFFFFFF"/>
      <name val="Calibri"/>
    </font>
    <font>
      <sz val="11.0"/>
      <color theme="1"/>
      <name val="Calibri"/>
    </font>
    <font>
      <sz val="11.0"/>
      <color theme="1"/>
      <name val="Inconsolata"/>
    </font>
    <font>
      <sz val="11.0"/>
      <color rgb="FF1F1F1F"/>
      <name val="&quot;Google Sans&quot;"/>
    </font>
    <font>
      <b/>
      <color rgb="FFFFFFFF"/>
      <name val="Calibri"/>
    </font>
    <font>
      <b/>
      <color theme="1"/>
      <name val="Calibri"/>
    </font>
    <font>
      <sz val="11.0"/>
      <color rgb="FF000000"/>
      <name val="Inconsolata"/>
    </font>
    <font>
      <b/>
      <sz val="9.0"/>
      <color rgb="FFFFFFFF"/>
      <name val="Calibri"/>
    </font>
    <font>
      <b/>
      <sz val="9.0"/>
      <color theme="1"/>
      <name val="Calibri"/>
    </font>
    <font>
      <sz val="11.0"/>
      <color rgb="FF000000"/>
      <name val="Calibri"/>
    </font>
    <font>
      <b/>
      <sz val="15.0"/>
      <color rgb="FFFFFFFF"/>
      <name val="Calibri"/>
    </font>
    <font>
      <b/>
      <sz val="9.0"/>
      <color rgb="FF20124D"/>
      <name val="Calibri"/>
    </font>
    <font>
      <sz val="8.0"/>
      <color rgb="FF000000"/>
      <name val="Calibri"/>
    </font>
    <font>
      <b/>
      <sz val="13.0"/>
      <color rgb="FFFFFFFF"/>
      <name val="Calibri"/>
    </font>
    <font>
      <b/>
      <sz val="11.0"/>
      <color theme="1"/>
      <name val="Calibri"/>
    </font>
    <font>
      <sz val="11.0"/>
      <color rgb="FFFFFFFF"/>
      <name val="Arial"/>
      <scheme val="minor"/>
    </font>
    <font>
      <b/>
      <color theme="1"/>
      <name val="Arial"/>
      <scheme val="minor"/>
    </font>
    <font>
      <b/>
      <sz val="18.0"/>
      <color rgb="FFFFFFFF"/>
      <name val="Calibri"/>
    </font>
    <font/>
    <font>
      <b/>
      <sz val="24.0"/>
      <color rgb="FFFFFFFF"/>
      <name val="Oswald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38761D"/>
        <bgColor rgb="FF38761D"/>
      </patternFill>
    </fill>
    <fill>
      <patternFill patternType="solid">
        <fgColor rgb="FF244062"/>
        <bgColor rgb="FF244062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00FF00"/>
        <bgColor rgb="FF00FF00"/>
      </patternFill>
    </fill>
    <fill>
      <patternFill patternType="solid">
        <fgColor rgb="FF800080"/>
        <bgColor rgb="FF80008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14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4" fontId="5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8" numFmtId="0" xfId="0" applyAlignment="1" applyFont="1">
      <alignment readingOrder="0"/>
    </xf>
    <xf borderId="0" fillId="0" fontId="6" numFmtId="0" xfId="0" applyAlignment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2" fillId="5" fontId="9" numFmtId="0" xfId="0" applyAlignment="1" applyBorder="1" applyFill="1" applyFont="1">
      <alignment horizontal="center" vertical="bottom"/>
    </xf>
    <xf borderId="2" fillId="6" fontId="10" numFmtId="0" xfId="0" applyAlignment="1" applyBorder="1" applyFill="1" applyFont="1">
      <alignment horizontal="center" vertical="bottom"/>
    </xf>
    <xf borderId="2" fillId="5" fontId="5" numFmtId="0" xfId="0" applyAlignment="1" applyBorder="1" applyFont="1">
      <alignment horizontal="center" vertical="bottom"/>
    </xf>
    <xf borderId="3" fillId="6" fontId="10" numFmtId="0" xfId="0" applyAlignment="1" applyBorder="1" applyFont="1">
      <alignment horizontal="center" vertical="bottom"/>
    </xf>
    <xf borderId="3" fillId="5" fontId="9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2" fontId="11" numFmtId="3" xfId="0" applyAlignment="1" applyFont="1" applyNumberFormat="1">
      <alignment readingOrder="0"/>
    </xf>
    <xf borderId="1" fillId="5" fontId="12" numFmtId="0" xfId="0" applyAlignment="1" applyBorder="1" applyFont="1">
      <alignment horizontal="center" readingOrder="0"/>
    </xf>
    <xf borderId="2" fillId="6" fontId="13" numFmtId="0" xfId="0" applyAlignment="1" applyBorder="1" applyFont="1">
      <alignment horizontal="center" readingOrder="0"/>
    </xf>
    <xf borderId="2" fillId="5" fontId="12" numFmtId="0" xfId="0" applyAlignment="1" applyBorder="1" applyFont="1">
      <alignment horizontal="center" readingOrder="0"/>
    </xf>
    <xf borderId="4" fillId="0" fontId="14" numFmtId="0" xfId="0" applyAlignment="1" applyBorder="1" applyFont="1">
      <alignment horizontal="center" readingOrder="0" shrinkToFit="0" wrapText="0"/>
    </xf>
    <xf borderId="5" fillId="0" fontId="14" numFmtId="0" xfId="0" applyAlignment="1" applyBorder="1" applyFont="1">
      <alignment horizontal="center" readingOrder="0" shrinkToFit="0" wrapText="0"/>
    </xf>
    <xf borderId="5" fillId="0" fontId="14" numFmtId="10" xfId="0" applyAlignment="1" applyBorder="1" applyFont="1" applyNumberFormat="1">
      <alignment horizontal="center" readingOrder="0" shrinkToFit="0" wrapText="0"/>
    </xf>
    <xf borderId="0" fillId="5" fontId="15" numFmtId="0" xfId="0" applyAlignment="1" applyFont="1">
      <alignment horizontal="center" readingOrder="0" shrinkToFit="0" vertical="center" wrapText="1"/>
    </xf>
    <xf borderId="1" fillId="6" fontId="16" numFmtId="0" xfId="0" applyAlignment="1" applyBorder="1" applyFont="1">
      <alignment horizontal="center" readingOrder="0" vertical="bottom"/>
    </xf>
    <xf borderId="2" fillId="5" fontId="12" numFmtId="0" xfId="0" applyAlignment="1" applyBorder="1" applyFont="1">
      <alignment horizontal="center" readingOrder="0" vertical="bottom"/>
    </xf>
    <xf borderId="1" fillId="5" fontId="12" numFmtId="0" xfId="0" applyAlignment="1" applyBorder="1" applyFont="1">
      <alignment horizontal="center" vertical="bottom"/>
    </xf>
    <xf borderId="2" fillId="6" fontId="16" numFmtId="0" xfId="0" applyAlignment="1" applyBorder="1" applyFont="1">
      <alignment horizontal="center" vertical="bottom"/>
    </xf>
    <xf borderId="2" fillId="5" fontId="12" numFmtId="0" xfId="0" applyAlignment="1" applyBorder="1" applyFont="1">
      <alignment horizontal="center" vertical="bottom"/>
    </xf>
    <xf borderId="1" fillId="6" fontId="16" numFmtId="0" xfId="0" applyAlignment="1" applyBorder="1" applyFont="1">
      <alignment horizontal="center" vertical="bottom"/>
    </xf>
    <xf borderId="1" fillId="0" fontId="1" numFmtId="0" xfId="0" applyBorder="1" applyFont="1"/>
    <xf borderId="1" fillId="6" fontId="13" numFmtId="0" xfId="0" applyAlignment="1" applyBorder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6" fillId="0" fontId="17" numFmtId="0" xfId="0" applyAlignment="1" applyBorder="1" applyFont="1">
      <alignment horizontal="center" shrinkToFit="0" wrapText="0"/>
    </xf>
    <xf borderId="4" fillId="0" fontId="14" numFmtId="0" xfId="0" applyAlignment="1" applyBorder="1" applyFont="1">
      <alignment horizontal="center" shrinkToFit="0" wrapText="0"/>
    </xf>
    <xf borderId="6" fillId="0" fontId="17" numFmtId="0" xfId="0" applyAlignment="1" applyBorder="1" applyFont="1">
      <alignment horizontal="center" readingOrder="0" shrinkToFit="0" wrapText="0"/>
    </xf>
    <xf borderId="0" fillId="7" fontId="18" numFmtId="0" xfId="0" applyAlignment="1" applyFill="1" applyFont="1">
      <alignment horizontal="center" readingOrder="0"/>
    </xf>
    <xf borderId="1" fillId="5" fontId="5" numFmtId="0" xfId="0" applyAlignment="1" applyBorder="1" applyFont="1">
      <alignment horizontal="center" readingOrder="0"/>
    </xf>
    <xf borderId="2" fillId="6" fontId="1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8" fontId="20" numFmtId="0" xfId="0" applyAlignment="1" applyBorder="1" applyFill="1" applyFont="1">
      <alignment readingOrder="0"/>
    </xf>
    <xf borderId="0" fillId="8" fontId="20" numFmtId="0" xfId="0" applyAlignment="1" applyFont="1">
      <alignment readingOrder="0"/>
    </xf>
    <xf borderId="0" fillId="0" fontId="21" numFmtId="0" xfId="0" applyAlignment="1" applyFont="1">
      <alignment horizontal="center" readingOrder="0"/>
    </xf>
    <xf borderId="1" fillId="0" fontId="21" numFmtId="0" xfId="0" applyAlignment="1" applyBorder="1" applyFont="1">
      <alignment horizontal="center" readingOrder="0"/>
    </xf>
    <xf borderId="1" fillId="0" fontId="21" numFmtId="0" xfId="0" applyAlignment="1" applyBorder="1" applyFont="1">
      <alignment readingOrder="0"/>
    </xf>
    <xf borderId="1" fillId="0" fontId="1" numFmtId="10" xfId="0" applyBorder="1" applyFont="1" applyNumberFormat="1"/>
    <xf borderId="0" fillId="0" fontId="1" numFmtId="9" xfId="0" applyAlignment="1" applyFont="1" applyNumberFormat="1">
      <alignment readingOrder="0"/>
    </xf>
    <xf borderId="0" fillId="9" fontId="1" numFmtId="0" xfId="0" applyFill="1" applyFont="1"/>
    <xf borderId="7" fillId="5" fontId="22" numFmtId="0" xfId="0" applyAlignment="1" applyBorder="1" applyFont="1">
      <alignment horizontal="center" readingOrder="0"/>
    </xf>
    <xf borderId="8" fillId="0" fontId="23" numFmtId="0" xfId="0" applyBorder="1" applyFont="1"/>
    <xf borderId="2" fillId="0" fontId="23" numFmtId="0" xfId="0" applyBorder="1" applyFont="1"/>
    <xf borderId="1" fillId="0" fontId="3" numFmtId="0" xfId="0" applyAlignment="1" applyBorder="1" applyFont="1">
      <alignment vertical="bottom"/>
    </xf>
    <xf borderId="0" fillId="0" fontId="3" numFmtId="9" xfId="0" applyAlignment="1" applyFont="1" applyNumberFormat="1">
      <alignment horizontal="right" vertical="bottom"/>
    </xf>
    <xf borderId="7" fillId="10" fontId="24" numFmtId="0" xfId="0" applyAlignment="1" applyBorder="1" applyFill="1" applyFont="1">
      <alignment shrinkToFit="0" vertical="center" wrapText="1"/>
    </xf>
    <xf borderId="4" fillId="10" fontId="5" numFmtId="0" xfId="0" applyAlignment="1" applyBorder="1" applyFont="1">
      <alignment horizontal="center" vertical="bottom"/>
    </xf>
    <xf borderId="5" fillId="1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2543175</xdr:colOff>
      <xdr:row>0</xdr:row>
      <xdr:rowOff>38100</xdr:rowOff>
    </xdr:from>
    <xdr:ext cx="1123950" cy="4857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2" width="18.88"/>
    <col customWidth="1" hidden="1" min="43" max="43" width="18.88"/>
    <col customWidth="1" min="44" max="12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2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2" t="s">
        <v>56</v>
      </c>
      <c r="BF1" s="1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1" t="s">
        <v>82</v>
      </c>
      <c r="CF1" s="2" t="s">
        <v>83</v>
      </c>
      <c r="CG1" s="1" t="s">
        <v>84</v>
      </c>
      <c r="CH1" s="1" t="s">
        <v>85</v>
      </c>
      <c r="CI1" s="2" t="s">
        <v>86</v>
      </c>
      <c r="CJ1" s="1" t="s">
        <v>87</v>
      </c>
      <c r="CK1" s="1" t="s">
        <v>88</v>
      </c>
      <c r="CL1" s="2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2" t="s">
        <v>98</v>
      </c>
      <c r="CV1" s="1" t="s">
        <v>99</v>
      </c>
      <c r="CW1" s="1" t="s">
        <v>97</v>
      </c>
      <c r="CX1" s="2" t="s">
        <v>98</v>
      </c>
      <c r="CY1" s="1" t="s">
        <v>100</v>
      </c>
      <c r="CZ1" s="1" t="s">
        <v>101</v>
      </c>
      <c r="DA1" s="2" t="s">
        <v>102</v>
      </c>
      <c r="DB1" s="1" t="s">
        <v>57</v>
      </c>
      <c r="DC1" s="1" t="s">
        <v>103</v>
      </c>
      <c r="DD1" s="1" t="s">
        <v>104</v>
      </c>
      <c r="DE1" s="2" t="s">
        <v>105</v>
      </c>
      <c r="DF1" s="1" t="s">
        <v>106</v>
      </c>
      <c r="DG1" s="1" t="s">
        <v>107</v>
      </c>
      <c r="DH1" s="1"/>
      <c r="DI1" s="1" t="s">
        <v>108</v>
      </c>
      <c r="DJ1" s="2" t="s">
        <v>109</v>
      </c>
      <c r="DK1" s="1" t="s">
        <v>110</v>
      </c>
      <c r="DL1" s="2" t="s">
        <v>111</v>
      </c>
      <c r="DM1" s="1" t="s">
        <v>112</v>
      </c>
      <c r="DN1" s="2" t="s">
        <v>113</v>
      </c>
      <c r="DO1" s="3" t="s">
        <v>114</v>
      </c>
    </row>
    <row r="2">
      <c r="A2" s="4">
        <v>45129.865983564814</v>
      </c>
      <c r="B2" s="3" t="s">
        <v>115</v>
      </c>
      <c r="C2" s="3" t="s">
        <v>116</v>
      </c>
      <c r="D2" s="3" t="s">
        <v>117</v>
      </c>
      <c r="E2" s="3" t="s">
        <v>117</v>
      </c>
      <c r="F2" s="3" t="s">
        <v>118</v>
      </c>
      <c r="G2" s="3">
        <v>3.0</v>
      </c>
      <c r="H2" s="3">
        <v>5.0</v>
      </c>
      <c r="I2" s="3">
        <v>2.0</v>
      </c>
      <c r="J2" s="3" t="s">
        <v>119</v>
      </c>
      <c r="K2" s="3" t="s">
        <v>120</v>
      </c>
      <c r="L2" s="3" t="s">
        <v>121</v>
      </c>
      <c r="M2" s="3">
        <v>2.023040001E9</v>
      </c>
      <c r="N2" s="5" t="s">
        <v>122</v>
      </c>
      <c r="O2" s="3">
        <v>1.1985131627E10</v>
      </c>
      <c r="P2" s="3">
        <v>6.22612529E8</v>
      </c>
      <c r="Q2" s="3" t="s">
        <v>123</v>
      </c>
      <c r="R2" s="3">
        <v>5.2833214871E10</v>
      </c>
      <c r="S2" s="6">
        <v>38356.0</v>
      </c>
      <c r="T2" s="3" t="s">
        <v>124</v>
      </c>
      <c r="U2" s="3" t="s">
        <v>125</v>
      </c>
      <c r="V2" s="3" t="s">
        <v>126</v>
      </c>
      <c r="W2" s="7" t="s">
        <v>127</v>
      </c>
      <c r="X2" s="3" t="s">
        <v>128</v>
      </c>
      <c r="Y2" s="3" t="s">
        <v>129</v>
      </c>
      <c r="Z2" s="3" t="s">
        <v>130</v>
      </c>
      <c r="AA2" s="3" t="s">
        <v>131</v>
      </c>
      <c r="AC2" s="3" t="s">
        <v>123</v>
      </c>
      <c r="AD2" s="3" t="s">
        <v>123</v>
      </c>
      <c r="AE2" s="3">
        <v>4.0</v>
      </c>
      <c r="AF2" s="3">
        <v>4.0</v>
      </c>
      <c r="AH2" s="8">
        <f t="shared" ref="AH2:AH68" si="1">AF2*2+AG2*1</f>
        <v>8</v>
      </c>
      <c r="AI2" s="3" t="s">
        <v>132</v>
      </c>
      <c r="AJ2" s="3">
        <v>0.0</v>
      </c>
      <c r="AK2" s="3" t="s">
        <v>133</v>
      </c>
      <c r="AL2" s="3">
        <f>IFERROR(VLOOKUP(AK2,'Dicionário'!$A$1:$B$153,2,0),"Erro")</f>
        <v>2</v>
      </c>
      <c r="AM2" s="3">
        <v>2006.0</v>
      </c>
      <c r="AN2" s="3" t="s">
        <v>134</v>
      </c>
      <c r="AO2" s="3">
        <f>IFERROR(VLOOKUP(AN2,'Dicionário'!$A$1:$B$153,2,0),"Erro")</f>
        <v>2</v>
      </c>
      <c r="AP2" s="3">
        <v>425.0</v>
      </c>
      <c r="AQ2" s="3">
        <v>0.0</v>
      </c>
      <c r="AR2" s="3" t="s">
        <v>135</v>
      </c>
      <c r="AS2" s="3">
        <f>IFERROR(VLOOKUP(AR2,'Dicionário'!$A$1:$B$153,2,0),"Erro")</f>
        <v>2</v>
      </c>
      <c r="AT2" s="3">
        <v>0.0</v>
      </c>
      <c r="AU2" s="3" t="s">
        <v>133</v>
      </c>
      <c r="AV2" s="3">
        <f>IFERROR(VLOOKUP(AU2,'Dicionário'!$A$1:$B$153,2,0),"Erro")</f>
        <v>2</v>
      </c>
      <c r="AW2" s="3">
        <v>0.0</v>
      </c>
      <c r="AX2" s="3" t="s">
        <v>133</v>
      </c>
      <c r="AY2" s="3">
        <f>IFERROR(VLOOKUP(AX2,'Dicionário'!$A$1:$B$153,2,0),"Erro")</f>
        <v>2</v>
      </c>
      <c r="AZ2" s="3">
        <v>0.0</v>
      </c>
      <c r="BA2" s="3" t="s">
        <v>133</v>
      </c>
      <c r="BB2" s="3">
        <f>IFERROR(VLOOKUP(BA2,'Dicionário'!$A$1:$B$153,2,0),"Erro")</f>
        <v>2</v>
      </c>
      <c r="BC2" s="3">
        <v>600.0</v>
      </c>
      <c r="BD2" s="3" t="s">
        <v>136</v>
      </c>
      <c r="BE2" s="3">
        <f>IFERROR(VLOOKUP(BD2,'Dicionário'!$A$1:$B$153,2,0),"Erro")</f>
        <v>2</v>
      </c>
      <c r="BF2" s="3" t="s">
        <v>137</v>
      </c>
      <c r="BG2" s="3">
        <v>0.0</v>
      </c>
      <c r="BH2" s="3" t="s">
        <v>138</v>
      </c>
      <c r="BI2" s="3">
        <f>IFERROR(VLOOKUP(BH2,'Dicionário'!$A$1:$B$153,2,0),"Erro")</f>
        <v>1</v>
      </c>
      <c r="BJ2" s="3">
        <v>0.0</v>
      </c>
      <c r="BK2" s="3" t="s">
        <v>139</v>
      </c>
      <c r="BL2" s="3">
        <f>IFERROR(VLOOKUP(BK2,'Dicionário'!$A$1:$B$153,2,0),"Erro")</f>
        <v>2</v>
      </c>
      <c r="BM2" s="3">
        <v>320.0</v>
      </c>
      <c r="BN2" s="3" t="s">
        <v>140</v>
      </c>
      <c r="BO2" s="3">
        <f>IFERROR(VLOOKUP(BN2,'Dicionário'!$A$1:$B$153,2,0),"Erro")</f>
        <v>0</v>
      </c>
      <c r="BP2" s="3">
        <v>48.0</v>
      </c>
      <c r="BQ2" s="3" t="s">
        <v>141</v>
      </c>
      <c r="BR2" s="3">
        <f>IFERROR(VLOOKUP(BQ2,'Dicionário'!$A$1:$B$153,2,0),"Erro")</f>
        <v>2</v>
      </c>
      <c r="BS2" s="3">
        <v>345.0</v>
      </c>
      <c r="BT2" s="3" t="s">
        <v>141</v>
      </c>
      <c r="BU2" s="3">
        <f>IFERROR(VLOOKUP(BT2,'Dicionário'!$A$1:$B$153,2,0),"Erro")</f>
        <v>2</v>
      </c>
      <c r="BV2" s="3">
        <v>60.0</v>
      </c>
      <c r="BW2" s="3" t="s">
        <v>142</v>
      </c>
      <c r="BX2" s="3">
        <f>IFERROR(VLOOKUP(BW2,'Dicionário'!$A$1:$B$153,2,0),"Erro")</f>
        <v>0</v>
      </c>
      <c r="BY2" s="3" t="s">
        <v>143</v>
      </c>
      <c r="BZ2" s="3">
        <v>138.0</v>
      </c>
      <c r="CA2" s="3" t="s">
        <v>144</v>
      </c>
      <c r="CB2" s="3">
        <f>IFERROR(VLOOKUP(CA2,'Dicionário'!$A$1:$B$153,2,0),"Erro")</f>
        <v>2</v>
      </c>
      <c r="CC2" s="3">
        <v>360.0</v>
      </c>
      <c r="CD2" s="3">
        <v>360.0</v>
      </c>
      <c r="CE2" s="3" t="s">
        <v>145</v>
      </c>
      <c r="CF2" s="3">
        <f>IFERROR(VLOOKUP(CE2,'Dicionário'!$A$1:$B$153,2,0),"Erro")</f>
        <v>0</v>
      </c>
      <c r="CG2" s="3">
        <v>0.0</v>
      </c>
      <c r="CH2" s="3" t="s">
        <v>146</v>
      </c>
      <c r="CI2" s="3">
        <f>IFERROR(VLOOKUP(CH2,'Dicionário'!$A$1:$B$153,2,0),"Erro")</f>
        <v>2</v>
      </c>
      <c r="CJ2" s="3">
        <v>270.0</v>
      </c>
      <c r="CK2" s="3" t="s">
        <v>147</v>
      </c>
      <c r="CL2" s="9">
        <f>IFERROR(VLOOKUP(CK2,'Dicionário'!$A$1:$B$153,2,0),"Erro")</f>
        <v>2</v>
      </c>
      <c r="CM2" s="3" t="s">
        <v>148</v>
      </c>
      <c r="CN2" s="3">
        <v>1.0</v>
      </c>
      <c r="CO2" s="3">
        <v>0.0</v>
      </c>
      <c r="CP2" s="3">
        <v>0.0</v>
      </c>
      <c r="CQ2" s="3" t="s">
        <v>149</v>
      </c>
      <c r="CR2" s="9">
        <f>IFERROR(VLOOKUP(CQ2,'Dicionário'!$A$1:$B$153,2,0),"Erro")</f>
        <v>2</v>
      </c>
      <c r="CS2" s="3">
        <v>0.0</v>
      </c>
      <c r="CT2" s="3" t="s">
        <v>150</v>
      </c>
      <c r="CU2" s="9">
        <f>IFERROR(VLOOKUP(CT2,'Dicionário'!$A$1:$B$153,2,0),"Erro")</f>
        <v>2</v>
      </c>
      <c r="CV2" s="3">
        <v>304.0</v>
      </c>
      <c r="CW2" s="3" t="s">
        <v>150</v>
      </c>
      <c r="CX2" s="9">
        <f>IFERROR(VLOOKUP(CW2,'Dicionário'!$A$1:$B$153,2,0),"Erro")</f>
        <v>2</v>
      </c>
      <c r="CY2" s="3">
        <v>0.0</v>
      </c>
      <c r="CZ2" s="3" t="s">
        <v>146</v>
      </c>
      <c r="DA2" s="9">
        <f>IFERROR(VLOOKUP(CZ2,'Dicionário'!$A$1:$B$153,2,0),"Erro")</f>
        <v>2</v>
      </c>
      <c r="DC2" s="3" t="s">
        <v>151</v>
      </c>
      <c r="DD2" s="3" t="s">
        <v>152</v>
      </c>
      <c r="DE2" s="9">
        <f>IFERROR(VLOOKUP(DD2,'Dicionário'!$A$1:$B$153,2,0),"Erro")</f>
        <v>2</v>
      </c>
      <c r="DF2" s="3" t="s">
        <v>153</v>
      </c>
      <c r="DG2" s="3" t="s">
        <v>154</v>
      </c>
      <c r="DH2" s="9">
        <f>IFERROR(VLOOKUP(DG2,'Dicionário'!$A$1:$B$153,2,0),"Erro")</f>
        <v>4</v>
      </c>
      <c r="DI2" s="3" t="s">
        <v>155</v>
      </c>
      <c r="DJ2" s="9">
        <f>IFERROR(VLOOKUP(DI2,'Dicionário'!$A$1:$B$153,2,0),"Erro")</f>
        <v>2</v>
      </c>
      <c r="DK2" s="3" t="s">
        <v>156</v>
      </c>
      <c r="DL2" s="9">
        <f>IFERROR(VLOOKUP(DK2,'Dicionário'!$A$1:$B$153,2,0),"Erro")</f>
        <v>5</v>
      </c>
      <c r="DM2" s="3" t="s">
        <v>156</v>
      </c>
      <c r="DN2" s="9">
        <f>IFERROR(VLOOKUP(DM2,'Dicionário'!$A$1:$B$153,2,0),"Erro")</f>
        <v>5</v>
      </c>
      <c r="DO2" s="8">
        <f>IFERROR(VLOOKUP(N2,Sympla!B:AE,24,0), "erro")</f>
        <v>2022</v>
      </c>
    </row>
    <row r="3">
      <c r="A3" s="4">
        <v>45128.68683615741</v>
      </c>
      <c r="B3" s="3" t="s">
        <v>157</v>
      </c>
      <c r="C3" s="3" t="s">
        <v>158</v>
      </c>
      <c r="D3" s="3" t="s">
        <v>117</v>
      </c>
      <c r="E3" s="3" t="s">
        <v>117</v>
      </c>
      <c r="F3" s="3" t="s">
        <v>159</v>
      </c>
      <c r="G3" s="3" t="s">
        <v>160</v>
      </c>
      <c r="H3" s="3" t="s">
        <v>160</v>
      </c>
      <c r="I3" s="3" t="s">
        <v>161</v>
      </c>
      <c r="J3" s="3" t="s">
        <v>119</v>
      </c>
      <c r="K3" s="3" t="s">
        <v>120</v>
      </c>
      <c r="L3" s="3" t="s">
        <v>162</v>
      </c>
      <c r="M3" s="3">
        <v>2.023040002E9</v>
      </c>
      <c r="N3" s="3" t="s">
        <v>163</v>
      </c>
      <c r="O3" s="3">
        <v>1.196312708E10</v>
      </c>
      <c r="P3" s="3" t="s">
        <v>164</v>
      </c>
      <c r="Q3" s="3" t="s">
        <v>123</v>
      </c>
      <c r="R3" s="3">
        <v>2.3311953827E10</v>
      </c>
      <c r="S3" s="6">
        <v>26962.0</v>
      </c>
      <c r="T3" s="3" t="s">
        <v>165</v>
      </c>
      <c r="U3" s="3" t="s">
        <v>125</v>
      </c>
      <c r="V3" s="3" t="s">
        <v>166</v>
      </c>
      <c r="W3" s="7" t="s">
        <v>167</v>
      </c>
      <c r="X3" s="3" t="s">
        <v>168</v>
      </c>
      <c r="Y3" s="3" t="s">
        <v>129</v>
      </c>
      <c r="Z3" s="3" t="s">
        <v>169</v>
      </c>
      <c r="AA3" s="3">
        <v>2.0</v>
      </c>
      <c r="AB3" s="3" t="s">
        <v>170</v>
      </c>
      <c r="AC3" s="3" t="s">
        <v>117</v>
      </c>
      <c r="AD3" s="3" t="s">
        <v>117</v>
      </c>
      <c r="AE3" s="3">
        <v>4.0</v>
      </c>
      <c r="AF3" s="3">
        <v>2.0</v>
      </c>
      <c r="AG3" s="3">
        <v>2.0</v>
      </c>
      <c r="AH3" s="8">
        <f t="shared" si="1"/>
        <v>6</v>
      </c>
      <c r="AI3" s="3" t="s">
        <v>132</v>
      </c>
      <c r="AJ3" s="3">
        <v>1150.0</v>
      </c>
      <c r="AK3" s="3" t="s">
        <v>133</v>
      </c>
      <c r="AL3" s="3">
        <f>IFERROR(VLOOKUP(AK3,'Dicionário'!$A$1:$B$153,2,0),"Erro")</f>
        <v>2</v>
      </c>
      <c r="AM3" s="3">
        <v>0.0</v>
      </c>
      <c r="AN3" s="3" t="s">
        <v>133</v>
      </c>
      <c r="AO3" s="3">
        <f>IFERROR(VLOOKUP(AN3,'Dicionário'!$A$1:$B$153,2,0),"Erro")</f>
        <v>2</v>
      </c>
      <c r="AP3" s="3">
        <v>0.0</v>
      </c>
      <c r="AQ3" s="3">
        <f t="shared" ref="AQ3:AQ14" si="2">(CV3-CS3)/12</f>
        <v>0</v>
      </c>
      <c r="AR3" s="3" t="s">
        <v>133</v>
      </c>
      <c r="AS3" s="3">
        <f>IFERROR(VLOOKUP(AR3,'Dicionário'!$A$1:$B$153,2,0),"Erro")</f>
        <v>2</v>
      </c>
      <c r="AT3" s="3">
        <v>0.0</v>
      </c>
      <c r="AU3" s="3" t="s">
        <v>133</v>
      </c>
      <c r="AV3" s="3">
        <f>IFERROR(VLOOKUP(AU3,'Dicionário'!$A$1:$B$153,2,0),"Erro")</f>
        <v>2</v>
      </c>
      <c r="AW3" s="3">
        <v>0.0</v>
      </c>
      <c r="AX3" s="3" t="s">
        <v>133</v>
      </c>
      <c r="AY3" s="3">
        <f>IFERROR(VLOOKUP(AX3,'Dicionário'!$A$1:$B$153,2,0),"Erro")</f>
        <v>2</v>
      </c>
      <c r="AZ3" s="3">
        <v>0.0</v>
      </c>
      <c r="BA3" s="3" t="s">
        <v>133</v>
      </c>
      <c r="BB3" s="3">
        <f>IFERROR(VLOOKUP(BA3,'Dicionário'!$A$1:$B$153,2,0),"Erro")</f>
        <v>2</v>
      </c>
      <c r="BC3" s="3">
        <v>0.0</v>
      </c>
      <c r="BD3" s="3" t="s">
        <v>133</v>
      </c>
      <c r="BE3" s="3">
        <f>IFERROR(VLOOKUP(BD3,'Dicionário'!$A$1:$B$153,2,0),"Erro")</f>
        <v>2</v>
      </c>
      <c r="BF3" s="3" t="s">
        <v>171</v>
      </c>
      <c r="BG3" s="3">
        <v>0.0</v>
      </c>
      <c r="BH3" s="3" t="s">
        <v>138</v>
      </c>
      <c r="BI3" s="3">
        <f>IFERROR(VLOOKUP(BH3,'Dicionário'!$A$1:$B$153,2,0),"Erro")</f>
        <v>1</v>
      </c>
      <c r="BJ3" s="3">
        <v>0.0</v>
      </c>
      <c r="BK3" s="3" t="s">
        <v>139</v>
      </c>
      <c r="BL3" s="3">
        <f>IFERROR(VLOOKUP(BK3,'Dicionário'!$A$1:$B$153,2,0),"Erro")</f>
        <v>2</v>
      </c>
      <c r="BM3" s="3">
        <v>0.0</v>
      </c>
      <c r="BN3" s="3" t="s">
        <v>172</v>
      </c>
      <c r="BO3" s="3">
        <f>IFERROR(VLOOKUP(BN3,'Dicionário'!$A$1:$B$153,2,0),"Erro")</f>
        <v>2</v>
      </c>
      <c r="BP3" s="3">
        <v>72.0</v>
      </c>
      <c r="BQ3" s="3" t="s">
        <v>141</v>
      </c>
      <c r="BR3" s="3">
        <f>IFERROR(VLOOKUP(BQ3,'Dicionário'!$A$1:$B$153,2,0),"Erro")</f>
        <v>2</v>
      </c>
      <c r="BS3" s="3">
        <v>191.0</v>
      </c>
      <c r="BT3" s="3" t="s">
        <v>141</v>
      </c>
      <c r="BU3" s="3">
        <f>IFERROR(VLOOKUP(BT3,'Dicionário'!$A$1:$B$153,2,0),"Erro")</f>
        <v>2</v>
      </c>
      <c r="BV3" s="3">
        <v>30.0</v>
      </c>
      <c r="BW3" s="3" t="s">
        <v>142</v>
      </c>
      <c r="BX3" s="3">
        <f>IFERROR(VLOOKUP(BW3,'Dicionário'!$A$1:$B$153,2,0),"Erro")</f>
        <v>0</v>
      </c>
      <c r="BY3" s="3" t="s">
        <v>173</v>
      </c>
      <c r="BZ3" s="3">
        <v>177.0</v>
      </c>
      <c r="CA3" s="3" t="s">
        <v>144</v>
      </c>
      <c r="CB3" s="3">
        <f>IFERROR(VLOOKUP(CA3,'Dicionário'!$A$1:$B$153,2,0),"Erro")</f>
        <v>2</v>
      </c>
      <c r="CC3" s="3">
        <v>35.0</v>
      </c>
      <c r="CD3" s="3">
        <v>0.0</v>
      </c>
      <c r="CE3" s="3" t="s">
        <v>146</v>
      </c>
      <c r="CF3" s="3">
        <f>IFERROR(VLOOKUP(CE3,'Dicionário'!$A$1:$B$153,2,0),"Erro")</f>
        <v>2</v>
      </c>
      <c r="CG3" s="3">
        <v>0.0</v>
      </c>
      <c r="CH3" s="3" t="s">
        <v>146</v>
      </c>
      <c r="CI3" s="3">
        <f>IFERROR(VLOOKUP(CH3,'Dicionário'!$A$1:$B$153,2,0),"Erro")</f>
        <v>2</v>
      </c>
      <c r="CJ3" s="3">
        <v>60.0</v>
      </c>
      <c r="CK3" s="3" t="s">
        <v>147</v>
      </c>
      <c r="CL3" s="9">
        <f>IFERROR(VLOOKUP(CK3,'Dicionário'!$A$1:$B$153,2,0),"Erro")</f>
        <v>2</v>
      </c>
      <c r="CM3" s="3" t="s">
        <v>174</v>
      </c>
      <c r="CN3" s="3">
        <v>1.0</v>
      </c>
      <c r="CO3" s="3">
        <v>0.0</v>
      </c>
      <c r="CP3" s="3">
        <v>0.0</v>
      </c>
      <c r="CQ3" s="3" t="s">
        <v>175</v>
      </c>
      <c r="CR3" s="9">
        <f>IFERROR(VLOOKUP(CQ3,'Dicionário'!$A$1:$B$153,2,0),"Erro")</f>
        <v>0</v>
      </c>
      <c r="CS3" s="3">
        <v>0.0</v>
      </c>
      <c r="CT3" s="3" t="s">
        <v>146</v>
      </c>
      <c r="CU3" s="9">
        <f>IFERROR(VLOOKUP(CT3,'Dicionário'!$A$1:$B$153,2,0),"Erro")</f>
        <v>2</v>
      </c>
      <c r="CV3" s="3">
        <v>0.0</v>
      </c>
      <c r="CW3" s="3" t="s">
        <v>146</v>
      </c>
      <c r="CX3" s="9">
        <f>IFERROR(VLOOKUP(CW3,'Dicionário'!$A$1:$B$153,2,0),"Erro")</f>
        <v>2</v>
      </c>
      <c r="CY3" s="3">
        <v>0.0</v>
      </c>
      <c r="CZ3" s="3" t="s">
        <v>146</v>
      </c>
      <c r="DA3" s="9">
        <f>IFERROR(VLOOKUP(CZ3,'Dicionário'!$A$1:$B$153,2,0),"Erro")</f>
        <v>2</v>
      </c>
      <c r="DB3" s="3" t="s">
        <v>176</v>
      </c>
      <c r="DC3" s="3" t="s">
        <v>151</v>
      </c>
      <c r="DD3" s="3" t="s">
        <v>151</v>
      </c>
      <c r="DE3" s="9">
        <f>IFERROR(VLOOKUP(DD3,'Dicionário'!$A$1:$B$153,2,0),"Erro")</f>
        <v>1</v>
      </c>
      <c r="DF3" s="3" t="s">
        <v>153</v>
      </c>
      <c r="DG3" s="3" t="s">
        <v>123</v>
      </c>
      <c r="DH3" s="10">
        <v>2.0</v>
      </c>
      <c r="DI3" s="3" t="s">
        <v>155</v>
      </c>
      <c r="DJ3" s="9">
        <f>IFERROR(VLOOKUP(DI3,'Dicionário'!$A$1:$B$153,2,0),"Erro")</f>
        <v>2</v>
      </c>
      <c r="DK3" s="3" t="s">
        <v>156</v>
      </c>
      <c r="DL3" s="9">
        <f>IFERROR(VLOOKUP(DK3,'Dicionário'!$A$1:$B$153,2,0),"Erro")</f>
        <v>5</v>
      </c>
      <c r="DM3" s="3" t="s">
        <v>177</v>
      </c>
      <c r="DN3" s="9">
        <f>IFERROR(VLOOKUP(DM3,'Dicionário'!$A$1:$B$153,2,0),"Erro")</f>
        <v>3</v>
      </c>
      <c r="DO3" s="8">
        <f>IFERROR(VLOOKUP(N3,Sympla!B:AE,24,0), "erro")</f>
        <v>1990</v>
      </c>
    </row>
    <row r="4">
      <c r="A4" s="4">
        <v>45128.80462201389</v>
      </c>
      <c r="B4" s="3" t="s">
        <v>178</v>
      </c>
      <c r="C4" s="3" t="s">
        <v>179</v>
      </c>
      <c r="D4" s="3" t="s">
        <v>117</v>
      </c>
      <c r="E4" s="3" t="s">
        <v>123</v>
      </c>
      <c r="F4" s="3" t="s">
        <v>123</v>
      </c>
      <c r="G4" s="3">
        <v>1.0</v>
      </c>
      <c r="H4" s="3" t="s">
        <v>160</v>
      </c>
      <c r="I4" s="3">
        <v>1.0</v>
      </c>
      <c r="J4" s="3" t="s">
        <v>180</v>
      </c>
      <c r="K4" s="3" t="s">
        <v>119</v>
      </c>
      <c r="L4" s="3" t="s">
        <v>181</v>
      </c>
      <c r="M4" s="3">
        <v>2.023040004E9</v>
      </c>
      <c r="N4" s="3" t="s">
        <v>182</v>
      </c>
      <c r="O4" s="3">
        <v>1.1949359113E10</v>
      </c>
      <c r="P4" s="3">
        <v>5.67818652E8</v>
      </c>
      <c r="Q4" s="3" t="s">
        <v>123</v>
      </c>
      <c r="R4" s="3">
        <v>5.4519547806E10</v>
      </c>
      <c r="S4" s="6">
        <v>38280.0</v>
      </c>
      <c r="T4" s="3" t="s">
        <v>165</v>
      </c>
      <c r="U4" s="3" t="s">
        <v>125</v>
      </c>
      <c r="V4" s="3" t="s">
        <v>183</v>
      </c>
      <c r="W4" s="7" t="s">
        <v>184</v>
      </c>
      <c r="X4" s="3" t="s">
        <v>168</v>
      </c>
      <c r="Y4" s="3" t="s">
        <v>129</v>
      </c>
      <c r="Z4" s="3" t="s">
        <v>130</v>
      </c>
      <c r="AA4" s="3" t="s">
        <v>131</v>
      </c>
      <c r="AC4" s="3" t="s">
        <v>123</v>
      </c>
      <c r="AD4" s="3" t="s">
        <v>123</v>
      </c>
      <c r="AE4" s="3">
        <v>5.0</v>
      </c>
      <c r="AF4" s="3">
        <v>5.0</v>
      </c>
      <c r="AH4" s="8">
        <f t="shared" si="1"/>
        <v>10</v>
      </c>
      <c r="AI4" s="3" t="s">
        <v>132</v>
      </c>
      <c r="AJ4" s="3">
        <v>0.0</v>
      </c>
      <c r="AK4" s="3" t="s">
        <v>133</v>
      </c>
      <c r="AL4" s="3">
        <f>IFERROR(VLOOKUP(AK4,'Dicionário'!$A$1:$B$153,2,0),"Erro")</f>
        <v>2</v>
      </c>
      <c r="AM4" s="3">
        <v>1300.0</v>
      </c>
      <c r="AN4" s="3" t="s">
        <v>135</v>
      </c>
      <c r="AO4" s="3">
        <f>IFERROR(VLOOKUP(AN4,'Dicionário'!$A$1:$B$153,2,0),"Erro")</f>
        <v>2</v>
      </c>
      <c r="AP4" s="3">
        <v>1209.0</v>
      </c>
      <c r="AQ4" s="3">
        <f t="shared" si="2"/>
        <v>0</v>
      </c>
      <c r="AR4" s="3" t="s">
        <v>134</v>
      </c>
      <c r="AS4" s="3">
        <f>IFERROR(VLOOKUP(AR4,'Dicionário'!$A$1:$B$153,2,0),"Erro")</f>
        <v>2</v>
      </c>
      <c r="AT4" s="3">
        <v>0.0</v>
      </c>
      <c r="AU4" s="3" t="s">
        <v>133</v>
      </c>
      <c r="AV4" s="3">
        <f>IFERROR(VLOOKUP(AU4,'Dicionário'!$A$1:$B$153,2,0),"Erro")</f>
        <v>2</v>
      </c>
      <c r="AW4" s="3">
        <v>0.0</v>
      </c>
      <c r="AX4" s="3" t="s">
        <v>133</v>
      </c>
      <c r="AY4" s="3">
        <f>IFERROR(VLOOKUP(AX4,'Dicionário'!$A$1:$B$153,2,0),"Erro")</f>
        <v>2</v>
      </c>
      <c r="AZ4" s="3">
        <v>0.0</v>
      </c>
      <c r="BA4" s="3" t="s">
        <v>133</v>
      </c>
      <c r="BB4" s="3">
        <f>IFERROR(VLOOKUP(BA4,'Dicionário'!$A$1:$B$153,2,0),"Erro")</f>
        <v>2</v>
      </c>
      <c r="BC4" s="3">
        <v>300.0</v>
      </c>
      <c r="BD4" s="3" t="s">
        <v>136</v>
      </c>
      <c r="BE4" s="3">
        <f>IFERROR(VLOOKUP(BD4,'Dicionário'!$A$1:$B$153,2,0),"Erro")</f>
        <v>2</v>
      </c>
      <c r="BG4" s="3">
        <v>0.0</v>
      </c>
      <c r="BH4" s="3" t="s">
        <v>138</v>
      </c>
      <c r="BI4" s="3">
        <f>IFERROR(VLOOKUP(BH4,'Dicionário'!$A$1:$B$153,2,0),"Erro")</f>
        <v>1</v>
      </c>
      <c r="BJ4" s="3">
        <v>381.0</v>
      </c>
      <c r="BK4" s="3" t="s">
        <v>185</v>
      </c>
      <c r="BL4" s="3">
        <f>IFERROR(VLOOKUP(BK4,'Dicionário'!$A$1:$B$153,2,0),"Erro")</f>
        <v>2</v>
      </c>
      <c r="BM4" s="3">
        <v>1075.0</v>
      </c>
      <c r="BN4" s="3" t="s">
        <v>172</v>
      </c>
      <c r="BO4" s="3">
        <f>IFERROR(VLOOKUP(BN4,'Dicionário'!$A$1:$B$153,2,0),"Erro")</f>
        <v>2</v>
      </c>
      <c r="BP4" s="3">
        <v>46.0</v>
      </c>
      <c r="BQ4" s="3" t="s">
        <v>141</v>
      </c>
      <c r="BR4" s="3">
        <f>IFERROR(VLOOKUP(BQ4,'Dicionário'!$A$1:$B$153,2,0),"Erro")</f>
        <v>2</v>
      </c>
      <c r="BS4" s="3">
        <v>205.0</v>
      </c>
      <c r="BT4" s="3" t="s">
        <v>141</v>
      </c>
      <c r="BU4" s="3">
        <f>IFERROR(VLOOKUP(BT4,'Dicionário'!$A$1:$B$153,2,0),"Erro")</f>
        <v>2</v>
      </c>
      <c r="BV4" s="3">
        <v>0.0</v>
      </c>
      <c r="BW4" s="3" t="s">
        <v>146</v>
      </c>
      <c r="BX4" s="3">
        <f>IFERROR(VLOOKUP(BW4,'Dicionário'!$A$1:$B$153,2,0),"Erro")</f>
        <v>2</v>
      </c>
      <c r="BY4" s="3" t="s">
        <v>186</v>
      </c>
      <c r="BZ4" s="3">
        <v>106.0</v>
      </c>
      <c r="CA4" s="3" t="s">
        <v>144</v>
      </c>
      <c r="CB4" s="3">
        <f>IFERROR(VLOOKUP(CA4,'Dicionário'!$A$1:$B$153,2,0),"Erro")</f>
        <v>2</v>
      </c>
      <c r="CC4" s="3">
        <v>84.0</v>
      </c>
      <c r="CD4" s="3">
        <v>0.0</v>
      </c>
      <c r="CE4" s="3" t="s">
        <v>146</v>
      </c>
      <c r="CF4" s="3">
        <f>IFERROR(VLOOKUP(CE4,'Dicionário'!$A$1:$B$153,2,0),"Erro")</f>
        <v>2</v>
      </c>
      <c r="CG4" s="3">
        <v>0.0</v>
      </c>
      <c r="CH4" s="3" t="s">
        <v>146</v>
      </c>
      <c r="CI4" s="3">
        <f>IFERROR(VLOOKUP(CH4,'Dicionário'!$A$1:$B$153,2,0),"Erro")</f>
        <v>2</v>
      </c>
      <c r="CJ4" s="3">
        <v>160.0</v>
      </c>
      <c r="CK4" s="3" t="s">
        <v>147</v>
      </c>
      <c r="CL4" s="9">
        <f>IFERROR(VLOOKUP(CK4,'Dicionário'!$A$1:$B$153,2,0),"Erro")</f>
        <v>2</v>
      </c>
      <c r="CM4" s="3" t="s">
        <v>187</v>
      </c>
      <c r="CN4" s="3">
        <v>0.0</v>
      </c>
      <c r="CO4" s="3">
        <v>0.0</v>
      </c>
      <c r="CP4" s="3">
        <v>0.0</v>
      </c>
      <c r="CQ4" s="3" t="s">
        <v>146</v>
      </c>
      <c r="CR4" s="9">
        <f>IFERROR(VLOOKUP(CQ4,'Dicionário'!$A$1:$B$153,2,0),"Erro")</f>
        <v>2</v>
      </c>
      <c r="CS4" s="3">
        <v>0.0</v>
      </c>
      <c r="CT4" s="3" t="s">
        <v>146</v>
      </c>
      <c r="CU4" s="9">
        <f>IFERROR(VLOOKUP(CT4,'Dicionário'!$A$1:$B$153,2,0),"Erro")</f>
        <v>2</v>
      </c>
      <c r="CV4" s="3">
        <v>0.0</v>
      </c>
      <c r="CW4" s="3" t="s">
        <v>146</v>
      </c>
      <c r="CX4" s="9">
        <f>IFERROR(VLOOKUP(CW4,'Dicionário'!$A$1:$B$153,2,0),"Erro")</f>
        <v>2</v>
      </c>
      <c r="CY4" s="3">
        <v>0.0</v>
      </c>
      <c r="CZ4" s="3" t="s">
        <v>146</v>
      </c>
      <c r="DA4" s="9">
        <f>IFERROR(VLOOKUP(CZ4,'Dicionário'!$A$1:$B$153,2,0),"Erro")</f>
        <v>2</v>
      </c>
      <c r="DC4" s="3" t="s">
        <v>151</v>
      </c>
      <c r="DD4" s="3" t="s">
        <v>151</v>
      </c>
      <c r="DE4" s="9">
        <f>IFERROR(VLOOKUP(DD4,'Dicionário'!$A$1:$B$153,2,0),"Erro")</f>
        <v>1</v>
      </c>
      <c r="DF4" s="3" t="s">
        <v>153</v>
      </c>
      <c r="DG4" s="3" t="s">
        <v>123</v>
      </c>
      <c r="DH4" s="9">
        <f>IFERROR(VLOOKUP(DG4,'Dicionário'!$A$1:$B$153,2,0),"Erro")</f>
        <v>2</v>
      </c>
      <c r="DI4" s="3" t="s">
        <v>155</v>
      </c>
      <c r="DJ4" s="9">
        <f>IFERROR(VLOOKUP(DI4,'Dicionário'!$A$1:$B$153,2,0),"Erro")</f>
        <v>2</v>
      </c>
      <c r="DK4" s="3" t="s">
        <v>188</v>
      </c>
      <c r="DL4" s="9">
        <f>IFERROR(VLOOKUP(DK4,'Dicionário'!$A$1:$B$153,2,0),"Erro")</f>
        <v>1</v>
      </c>
      <c r="DM4" s="3" t="s">
        <v>188</v>
      </c>
      <c r="DN4" s="9">
        <f>IFERROR(VLOOKUP(DM4,'Dicionário'!$A$1:$B$153,2,0),"Erro")</f>
        <v>1</v>
      </c>
      <c r="DO4" s="8">
        <f>IFERROR(VLOOKUP(N4,Sympla!B:AE,24,0), "erro")</f>
        <v>2022</v>
      </c>
    </row>
    <row r="5">
      <c r="A5" s="4">
        <v>45129.763358993056</v>
      </c>
      <c r="B5" s="3" t="s">
        <v>189</v>
      </c>
      <c r="C5" s="3" t="s">
        <v>190</v>
      </c>
      <c r="D5" s="3" t="s">
        <v>117</v>
      </c>
      <c r="E5" s="3" t="s">
        <v>123</v>
      </c>
      <c r="F5" s="3" t="s">
        <v>191</v>
      </c>
      <c r="G5" s="3" t="s">
        <v>160</v>
      </c>
      <c r="H5" s="3" t="s">
        <v>160</v>
      </c>
      <c r="I5" s="3" t="s">
        <v>161</v>
      </c>
      <c r="J5" s="3" t="s">
        <v>180</v>
      </c>
      <c r="K5" s="3" t="s">
        <v>119</v>
      </c>
      <c r="L5" s="3" t="s">
        <v>192</v>
      </c>
      <c r="M5" s="3">
        <v>2.023040007E9</v>
      </c>
      <c r="N5" s="3" t="s">
        <v>193</v>
      </c>
      <c r="O5" s="3">
        <v>1.1985641143E10</v>
      </c>
      <c r="P5" s="3">
        <v>5.03940938E8</v>
      </c>
      <c r="Q5" s="3" t="s">
        <v>123</v>
      </c>
      <c r="R5" s="3">
        <v>5.1461823889E10</v>
      </c>
      <c r="S5" s="6">
        <v>38599.0</v>
      </c>
      <c r="T5" s="3" t="s">
        <v>124</v>
      </c>
      <c r="U5" s="3" t="s">
        <v>125</v>
      </c>
      <c r="V5" s="3" t="s">
        <v>194</v>
      </c>
      <c r="W5" s="7" t="s">
        <v>195</v>
      </c>
      <c r="X5" s="3" t="s">
        <v>196</v>
      </c>
      <c r="Y5" s="3" t="s">
        <v>129</v>
      </c>
      <c r="Z5" s="3" t="s">
        <v>130</v>
      </c>
      <c r="AA5" s="3" t="s">
        <v>131</v>
      </c>
      <c r="AC5" s="3" t="s">
        <v>123</v>
      </c>
      <c r="AD5" s="3" t="s">
        <v>123</v>
      </c>
      <c r="AE5" s="3">
        <v>3.0</v>
      </c>
      <c r="AF5" s="3">
        <v>1.0</v>
      </c>
      <c r="AG5" s="3">
        <v>2.0</v>
      </c>
      <c r="AH5" s="8">
        <f t="shared" si="1"/>
        <v>4</v>
      </c>
      <c r="AI5" s="3" t="s">
        <v>132</v>
      </c>
      <c r="AJ5" s="3">
        <v>0.0</v>
      </c>
      <c r="AK5" s="3" t="s">
        <v>133</v>
      </c>
      <c r="AL5" s="3">
        <f>IFERROR(VLOOKUP(AK5,'Dicionário'!$A$1:$B$153,2,0),"Erro")</f>
        <v>2</v>
      </c>
      <c r="AM5" s="3">
        <v>1909.0</v>
      </c>
      <c r="AN5" s="3" t="s">
        <v>197</v>
      </c>
      <c r="AO5" s="3">
        <f>IFERROR(VLOOKUP(AN5,'Dicionário'!$A$1:$B$153,2,0),"Erro")</f>
        <v>0</v>
      </c>
      <c r="AP5" s="3">
        <v>1281.0</v>
      </c>
      <c r="AQ5" s="3">
        <f t="shared" si="2"/>
        <v>0</v>
      </c>
      <c r="AR5" s="3" t="s">
        <v>134</v>
      </c>
      <c r="AS5" s="3">
        <f>IFERROR(VLOOKUP(AR5,'Dicionário'!$A$1:$B$153,2,0),"Erro")</f>
        <v>2</v>
      </c>
      <c r="AT5" s="3">
        <v>0.0</v>
      </c>
      <c r="AU5" s="3" t="s">
        <v>133</v>
      </c>
      <c r="AV5" s="3">
        <f>IFERROR(VLOOKUP(AU5,'Dicionário'!$A$1:$B$153,2,0),"Erro")</f>
        <v>2</v>
      </c>
      <c r="AW5" s="3">
        <v>0.0</v>
      </c>
      <c r="AX5" s="3" t="s">
        <v>133</v>
      </c>
      <c r="AY5" s="3">
        <f>IFERROR(VLOOKUP(AX5,'Dicionário'!$A$1:$B$153,2,0),"Erro")</f>
        <v>2</v>
      </c>
      <c r="AZ5" s="3">
        <v>0.0</v>
      </c>
      <c r="BA5" s="3" t="s">
        <v>133</v>
      </c>
      <c r="BB5" s="3">
        <f>IFERROR(VLOOKUP(BA5,'Dicionário'!$A$1:$B$153,2,0),"Erro")</f>
        <v>2</v>
      </c>
      <c r="BC5" s="3">
        <v>0.0</v>
      </c>
      <c r="BD5" s="3" t="s">
        <v>133</v>
      </c>
      <c r="BE5" s="3">
        <f>IFERROR(VLOOKUP(BD5,'Dicionário'!$A$1:$B$153,2,0),"Erro")</f>
        <v>2</v>
      </c>
      <c r="BF5" s="3" t="s">
        <v>198</v>
      </c>
      <c r="BG5" s="3">
        <v>0.0</v>
      </c>
      <c r="BH5" s="3" t="s">
        <v>199</v>
      </c>
      <c r="BI5" s="3">
        <f>IFERROR(VLOOKUP(BH5,'Dicionário'!$A$1:$B$153,2,0),"Erro")</f>
        <v>2</v>
      </c>
      <c r="BJ5" s="3">
        <v>1100.0</v>
      </c>
      <c r="BK5" s="3" t="s">
        <v>200</v>
      </c>
      <c r="BL5" s="3">
        <f>IFERROR(VLOOKUP(BK5,'Dicionário'!$A$1:$B$153,2,0),"Erro")</f>
        <v>0</v>
      </c>
      <c r="BM5" s="3">
        <v>0.0</v>
      </c>
      <c r="BN5" s="3" t="s">
        <v>146</v>
      </c>
      <c r="BO5" s="3">
        <f>IFERROR(VLOOKUP(BN5,'Dicionário'!$A$1:$B$153,2,0),"Erro")</f>
        <v>2</v>
      </c>
      <c r="BP5" s="3">
        <v>131.0</v>
      </c>
      <c r="BQ5" s="3" t="s">
        <v>201</v>
      </c>
      <c r="BR5" s="3">
        <f>IFERROR(VLOOKUP(BQ5,'Dicionário'!$A$1:$B$153,2,0),"Erro")</f>
        <v>1</v>
      </c>
      <c r="BS5" s="3">
        <v>181.0</v>
      </c>
      <c r="BT5" s="3" t="s">
        <v>141</v>
      </c>
      <c r="BU5" s="3">
        <f>IFERROR(VLOOKUP(BT5,'Dicionário'!$A$1:$B$153,2,0),"Erro")</f>
        <v>2</v>
      </c>
      <c r="BV5" s="3">
        <v>130.0</v>
      </c>
      <c r="BW5" s="3" t="s">
        <v>142</v>
      </c>
      <c r="BX5" s="3">
        <f>IFERROR(VLOOKUP(BW5,'Dicionário'!$A$1:$B$153,2,0),"Erro")</f>
        <v>0</v>
      </c>
      <c r="BY5" s="3" t="s">
        <v>143</v>
      </c>
      <c r="BZ5" s="3">
        <v>168.0</v>
      </c>
      <c r="CA5" s="3" t="s">
        <v>144</v>
      </c>
      <c r="CB5" s="3">
        <f>IFERROR(VLOOKUP(CA5,'Dicionário'!$A$1:$B$153,2,0),"Erro")</f>
        <v>2</v>
      </c>
      <c r="CC5" s="3">
        <v>1600.0</v>
      </c>
      <c r="CD5" s="3">
        <v>0.0</v>
      </c>
      <c r="CE5" s="3" t="s">
        <v>146</v>
      </c>
      <c r="CF5" s="3">
        <f>IFERROR(VLOOKUP(CE5,'Dicionário'!$A$1:$B$153,2,0),"Erro")</f>
        <v>2</v>
      </c>
      <c r="CG5" s="3">
        <v>0.0</v>
      </c>
      <c r="CH5" s="3" t="s">
        <v>146</v>
      </c>
      <c r="CI5" s="3">
        <f>IFERROR(VLOOKUP(CH5,'Dicionário'!$A$1:$B$153,2,0),"Erro")</f>
        <v>2</v>
      </c>
      <c r="CJ5" s="3">
        <v>300.0</v>
      </c>
      <c r="CK5" s="3" t="s">
        <v>147</v>
      </c>
      <c r="CL5" s="9">
        <f>IFERROR(VLOOKUP(CK5,'Dicionário'!$A$1:$B$153,2,0),"Erro")</f>
        <v>2</v>
      </c>
      <c r="CM5" s="3" t="s">
        <v>202</v>
      </c>
      <c r="CN5" s="3">
        <v>1.0</v>
      </c>
      <c r="CO5" s="3">
        <v>0.0</v>
      </c>
      <c r="CP5" s="3">
        <v>1200.0</v>
      </c>
      <c r="CQ5" s="3" t="s">
        <v>203</v>
      </c>
      <c r="CR5" s="9">
        <f>IFERROR(VLOOKUP(CQ5,'Dicionário'!$A$1:$B$153,2,0),"Erro")</f>
        <v>2</v>
      </c>
      <c r="CS5" s="3">
        <v>0.0</v>
      </c>
      <c r="CT5" s="3" t="s">
        <v>146</v>
      </c>
      <c r="CU5" s="9">
        <f>IFERROR(VLOOKUP(CT5,'Dicionário'!$A$1:$B$153,2,0),"Erro")</f>
        <v>2</v>
      </c>
      <c r="CV5" s="3">
        <v>0.0</v>
      </c>
      <c r="CW5" s="3" t="s">
        <v>146</v>
      </c>
      <c r="CX5" s="9">
        <f>IFERROR(VLOOKUP(CW5,'Dicionário'!$A$1:$B$153,2,0),"Erro")</f>
        <v>2</v>
      </c>
      <c r="CY5" s="3">
        <v>0.0</v>
      </c>
      <c r="CZ5" s="3" t="s">
        <v>146</v>
      </c>
      <c r="DA5" s="9">
        <f>IFERROR(VLOOKUP(CZ5,'Dicionário'!$A$1:$B$153,2,0),"Erro")</f>
        <v>2</v>
      </c>
      <c r="DB5" s="3" t="s">
        <v>204</v>
      </c>
      <c r="DC5" s="3" t="s">
        <v>151</v>
      </c>
      <c r="DD5" s="3" t="s">
        <v>151</v>
      </c>
      <c r="DE5" s="9">
        <f>IFERROR(VLOOKUP(DD5,'Dicionário'!$A$1:$B$153,2,0),"Erro")</f>
        <v>1</v>
      </c>
      <c r="DF5" s="3" t="s">
        <v>205</v>
      </c>
      <c r="DH5" s="10">
        <v>2.0</v>
      </c>
      <c r="DI5" s="3" t="s">
        <v>206</v>
      </c>
      <c r="DJ5" s="9">
        <f>IFERROR(VLOOKUP(DI5,'Dicionário'!$A$1:$B$153,2,0),"Erro")</f>
        <v>1</v>
      </c>
      <c r="DK5" s="3" t="s">
        <v>188</v>
      </c>
      <c r="DL5" s="9">
        <f>IFERROR(VLOOKUP(DK5,'Dicionário'!$A$1:$B$153,2,0),"Erro")</f>
        <v>1</v>
      </c>
      <c r="DM5" s="3" t="s">
        <v>207</v>
      </c>
      <c r="DN5" s="9">
        <f>IFERROR(VLOOKUP(DM5,'Dicionário'!$A$1:$B$153,2,0),"Erro")</f>
        <v>2</v>
      </c>
      <c r="DO5" s="8">
        <f>IFERROR(VLOOKUP(N5,Sympla!B:AE,24,0), "erro")</f>
        <v>2023</v>
      </c>
    </row>
    <row r="6">
      <c r="A6" s="4">
        <v>45129.93685950231</v>
      </c>
      <c r="B6" s="3" t="s">
        <v>208</v>
      </c>
      <c r="C6" s="3" t="s">
        <v>209</v>
      </c>
      <c r="D6" s="3" t="s">
        <v>117</v>
      </c>
      <c r="E6" s="3" t="s">
        <v>117</v>
      </c>
      <c r="F6" s="3" t="s">
        <v>210</v>
      </c>
      <c r="G6" s="3">
        <v>8.0</v>
      </c>
      <c r="H6" s="3">
        <v>10.0</v>
      </c>
      <c r="I6" s="3">
        <v>1.0</v>
      </c>
      <c r="J6" s="3" t="s">
        <v>119</v>
      </c>
      <c r="K6" s="3" t="s">
        <v>180</v>
      </c>
      <c r="L6" s="3" t="s">
        <v>211</v>
      </c>
      <c r="M6" s="3">
        <v>2.023040008E9</v>
      </c>
      <c r="N6" s="3" t="s">
        <v>212</v>
      </c>
      <c r="O6" s="3">
        <v>1.1966757617E10</v>
      </c>
      <c r="P6" s="3" t="s">
        <v>213</v>
      </c>
      <c r="Q6" s="3" t="s">
        <v>123</v>
      </c>
      <c r="R6" s="3">
        <v>2.2863654829E10</v>
      </c>
      <c r="S6" s="6">
        <v>34812.0</v>
      </c>
      <c r="T6" s="3" t="s">
        <v>124</v>
      </c>
      <c r="U6" s="3" t="s">
        <v>125</v>
      </c>
      <c r="V6" s="3" t="s">
        <v>214</v>
      </c>
      <c r="W6" s="7" t="s">
        <v>215</v>
      </c>
      <c r="X6" s="3" t="s">
        <v>168</v>
      </c>
      <c r="Y6" s="3" t="s">
        <v>129</v>
      </c>
      <c r="Z6" s="3" t="s">
        <v>130</v>
      </c>
      <c r="AA6" s="3" t="s">
        <v>131</v>
      </c>
      <c r="AC6" s="3" t="s">
        <v>123</v>
      </c>
      <c r="AD6" s="3" t="s">
        <v>117</v>
      </c>
      <c r="AE6" s="3">
        <v>2.0</v>
      </c>
      <c r="AF6" s="3">
        <v>2.0</v>
      </c>
      <c r="AH6" s="8">
        <f t="shared" si="1"/>
        <v>4</v>
      </c>
      <c r="AI6" s="3" t="s">
        <v>132</v>
      </c>
      <c r="AJ6" s="3">
        <v>0.0</v>
      </c>
      <c r="AK6" s="3" t="s">
        <v>133</v>
      </c>
      <c r="AL6" s="3">
        <f>IFERROR(VLOOKUP(AK6,'Dicionário'!$A$1:$B$153,2,0),"Erro")</f>
        <v>2</v>
      </c>
      <c r="AM6" s="3">
        <v>0.0</v>
      </c>
      <c r="AN6" s="3" t="s">
        <v>133</v>
      </c>
      <c r="AO6" s="3">
        <f>IFERROR(VLOOKUP(AN6,'Dicionário'!$A$1:$B$153,2,0),"Erro")</f>
        <v>2</v>
      </c>
      <c r="AP6" s="3">
        <v>740.0</v>
      </c>
      <c r="AQ6" s="3">
        <f t="shared" si="2"/>
        <v>0</v>
      </c>
      <c r="AR6" s="3" t="s">
        <v>135</v>
      </c>
      <c r="AS6" s="3">
        <f>IFERROR(VLOOKUP(AR6,'Dicionário'!$A$1:$B$153,2,0),"Erro")</f>
        <v>2</v>
      </c>
      <c r="AT6" s="3">
        <v>0.0</v>
      </c>
      <c r="AU6" s="3" t="s">
        <v>133</v>
      </c>
      <c r="AV6" s="3">
        <f>IFERROR(VLOOKUP(AU6,'Dicionário'!$A$1:$B$153,2,0),"Erro")</f>
        <v>2</v>
      </c>
      <c r="AW6" s="3">
        <v>0.0</v>
      </c>
      <c r="AX6" s="3" t="s">
        <v>133</v>
      </c>
      <c r="AY6" s="3">
        <f>IFERROR(VLOOKUP(AX6,'Dicionário'!$A$1:$B$153,2,0),"Erro")</f>
        <v>2</v>
      </c>
      <c r="AZ6" s="3">
        <v>0.0</v>
      </c>
      <c r="BA6" s="3" t="s">
        <v>133</v>
      </c>
      <c r="BB6" s="3">
        <f>IFERROR(VLOOKUP(BA6,'Dicionário'!$A$1:$B$153,2,0),"Erro")</f>
        <v>2</v>
      </c>
      <c r="BC6" s="3">
        <v>0.0</v>
      </c>
      <c r="BD6" s="3" t="s">
        <v>133</v>
      </c>
      <c r="BE6" s="3">
        <f>IFERROR(VLOOKUP(BD6,'Dicionário'!$A$1:$B$153,2,0),"Erro")</f>
        <v>2</v>
      </c>
      <c r="BG6" s="3">
        <v>1.0</v>
      </c>
      <c r="BH6" s="3" t="s">
        <v>138</v>
      </c>
      <c r="BI6" s="3">
        <f>IFERROR(VLOOKUP(BH6,'Dicionário'!$A$1:$B$153,2,0),"Erro")</f>
        <v>1</v>
      </c>
      <c r="BJ6" s="3">
        <v>0.0</v>
      </c>
      <c r="BK6" s="3" t="s">
        <v>139</v>
      </c>
      <c r="BL6" s="3">
        <f>IFERROR(VLOOKUP(BK6,'Dicionário'!$A$1:$B$153,2,0),"Erro")</f>
        <v>2</v>
      </c>
      <c r="BM6" s="3">
        <v>350.0</v>
      </c>
      <c r="BN6" s="3" t="s">
        <v>140</v>
      </c>
      <c r="BO6" s="3">
        <f>IFERROR(VLOOKUP(BN6,'Dicionário'!$A$1:$B$153,2,0),"Erro")</f>
        <v>0</v>
      </c>
      <c r="BP6" s="3">
        <v>125.0</v>
      </c>
      <c r="BQ6" s="3" t="s">
        <v>141</v>
      </c>
      <c r="BR6" s="3">
        <f>IFERROR(VLOOKUP(BQ6,'Dicionário'!$A$1:$B$153,2,0),"Erro")</f>
        <v>2</v>
      </c>
      <c r="BS6" s="3">
        <v>242.0</v>
      </c>
      <c r="BT6" s="3" t="s">
        <v>141</v>
      </c>
      <c r="BU6" s="3">
        <f>IFERROR(VLOOKUP(BT6,'Dicionário'!$A$1:$B$153,2,0),"Erro")</f>
        <v>2</v>
      </c>
      <c r="BV6" s="3">
        <v>144.0</v>
      </c>
      <c r="BW6" s="3" t="s">
        <v>216</v>
      </c>
      <c r="BX6" s="3">
        <f>IFERROR(VLOOKUP(BW6,'Dicionário'!$A$1:$B$153,2,0),"Erro")</f>
        <v>2</v>
      </c>
      <c r="BY6" s="3" t="s">
        <v>143</v>
      </c>
      <c r="BZ6" s="3">
        <v>70.0</v>
      </c>
      <c r="CA6" s="3" t="s">
        <v>217</v>
      </c>
      <c r="CB6" s="3">
        <f>IFERROR(VLOOKUP(CA6,'Dicionário'!$A$1:$B$153,2,0),"Erro")</f>
        <v>0</v>
      </c>
      <c r="CC6" s="3">
        <v>0.0</v>
      </c>
      <c r="CD6" s="3">
        <v>0.0</v>
      </c>
      <c r="CE6" s="3" t="s">
        <v>146</v>
      </c>
      <c r="CF6" s="3">
        <f>IFERROR(VLOOKUP(CE6,'Dicionário'!$A$1:$B$153,2,0),"Erro")</f>
        <v>2</v>
      </c>
      <c r="CG6" s="3">
        <v>0.0</v>
      </c>
      <c r="CH6" s="3" t="s">
        <v>146</v>
      </c>
      <c r="CI6" s="3">
        <f>IFERROR(VLOOKUP(CH6,'Dicionário'!$A$1:$B$153,2,0),"Erro")</f>
        <v>2</v>
      </c>
      <c r="CJ6" s="3">
        <v>250.0</v>
      </c>
      <c r="CK6" s="3" t="s">
        <v>147</v>
      </c>
      <c r="CL6" s="9">
        <f>IFERROR(VLOOKUP(CK6,'Dicionário'!$A$1:$B$153,2,0),"Erro")</f>
        <v>2</v>
      </c>
      <c r="CM6" s="3" t="s">
        <v>218</v>
      </c>
      <c r="CN6" s="3">
        <v>0.0</v>
      </c>
      <c r="CO6" s="3">
        <v>0.0</v>
      </c>
      <c r="CP6" s="3">
        <v>0.0</v>
      </c>
      <c r="CQ6" s="3" t="s">
        <v>146</v>
      </c>
      <c r="CR6" s="9">
        <f>IFERROR(VLOOKUP(CQ6,'Dicionário'!$A$1:$B$153,2,0),"Erro")</f>
        <v>2</v>
      </c>
      <c r="CS6" s="3">
        <v>0.0</v>
      </c>
      <c r="CT6" s="3" t="s">
        <v>146</v>
      </c>
      <c r="CU6" s="9">
        <f>IFERROR(VLOOKUP(CT6,'Dicionário'!$A$1:$B$153,2,0),"Erro")</f>
        <v>2</v>
      </c>
      <c r="CV6" s="3">
        <v>0.0</v>
      </c>
      <c r="CW6" s="3" t="s">
        <v>146</v>
      </c>
      <c r="CX6" s="9">
        <f>IFERROR(VLOOKUP(CW6,'Dicionário'!$A$1:$B$153,2,0),"Erro")</f>
        <v>2</v>
      </c>
      <c r="CY6" s="3">
        <v>0.0</v>
      </c>
      <c r="CZ6" s="3" t="s">
        <v>146</v>
      </c>
      <c r="DA6" s="9">
        <f>IFERROR(VLOOKUP(CZ6,'Dicionário'!$A$1:$B$153,2,0),"Erro")</f>
        <v>2</v>
      </c>
      <c r="DC6" s="3" t="s">
        <v>151</v>
      </c>
      <c r="DD6" s="3" t="s">
        <v>151</v>
      </c>
      <c r="DE6" s="9">
        <f>IFERROR(VLOOKUP(DD6,'Dicionário'!$A$1:$B$153,2,0),"Erro")</f>
        <v>1</v>
      </c>
      <c r="DF6" s="3" t="s">
        <v>153</v>
      </c>
      <c r="DG6" s="3" t="s">
        <v>123</v>
      </c>
      <c r="DH6" s="9">
        <f>IFERROR(VLOOKUP(DG6,'Dicionário'!$A$1:$B$153,2,0),"Erro")</f>
        <v>2</v>
      </c>
      <c r="DI6" s="3" t="s">
        <v>155</v>
      </c>
      <c r="DJ6" s="9">
        <f>IFERROR(VLOOKUP(DI6,'Dicionário'!$A$1:$B$153,2,0),"Erro")</f>
        <v>2</v>
      </c>
      <c r="DK6" s="3" t="s">
        <v>207</v>
      </c>
      <c r="DL6" s="9">
        <f>IFERROR(VLOOKUP(DK6,'Dicionário'!$A$1:$B$153,2,0),"Erro")</f>
        <v>2</v>
      </c>
      <c r="DM6" s="3" t="s">
        <v>156</v>
      </c>
      <c r="DN6" s="9">
        <f>IFERROR(VLOOKUP(DM6,'Dicionário'!$A$1:$B$153,2,0),"Erro")</f>
        <v>5</v>
      </c>
      <c r="DO6" s="8">
        <f>IFERROR(VLOOKUP(N6,Sympla!B:AE,24,0), "erro")</f>
        <v>2012</v>
      </c>
    </row>
    <row r="7">
      <c r="A7" s="4">
        <v>45128.71032146991</v>
      </c>
      <c r="B7" s="3" t="s">
        <v>157</v>
      </c>
      <c r="C7" s="3" t="s">
        <v>219</v>
      </c>
      <c r="D7" s="3" t="s">
        <v>117</v>
      </c>
      <c r="E7" s="3" t="s">
        <v>123</v>
      </c>
      <c r="F7" s="3" t="s">
        <v>220</v>
      </c>
      <c r="G7" s="3">
        <v>5.0</v>
      </c>
      <c r="H7" s="3">
        <v>3.0</v>
      </c>
      <c r="I7" s="3" t="s">
        <v>161</v>
      </c>
      <c r="J7" s="3" t="s">
        <v>180</v>
      </c>
      <c r="K7" s="3" t="s">
        <v>119</v>
      </c>
      <c r="L7" s="3" t="s">
        <v>221</v>
      </c>
      <c r="M7" s="3">
        <v>2.023040009E9</v>
      </c>
      <c r="N7" s="3" t="s">
        <v>222</v>
      </c>
      <c r="O7" s="3">
        <v>1.1970234654E10</v>
      </c>
      <c r="P7" s="7" t="s">
        <v>223</v>
      </c>
      <c r="Q7" s="3" t="s">
        <v>123</v>
      </c>
      <c r="R7" s="3">
        <v>6.1575873346E10</v>
      </c>
      <c r="S7" s="6">
        <v>37082.0</v>
      </c>
      <c r="T7" s="3" t="s">
        <v>124</v>
      </c>
      <c r="U7" s="3" t="s">
        <v>125</v>
      </c>
      <c r="V7" s="3" t="s">
        <v>224</v>
      </c>
      <c r="W7" s="7" t="s">
        <v>225</v>
      </c>
      <c r="X7" s="3" t="s">
        <v>168</v>
      </c>
      <c r="Y7" s="3" t="s">
        <v>129</v>
      </c>
      <c r="Z7" s="3" t="s">
        <v>130</v>
      </c>
      <c r="AA7" s="3" t="s">
        <v>131</v>
      </c>
      <c r="AC7" s="3" t="s">
        <v>123</v>
      </c>
      <c r="AD7" s="3" t="s">
        <v>123</v>
      </c>
      <c r="AE7" s="3">
        <v>2.0</v>
      </c>
      <c r="AF7" s="3">
        <v>2.0</v>
      </c>
      <c r="AH7" s="8">
        <f t="shared" si="1"/>
        <v>4</v>
      </c>
      <c r="AI7" s="3" t="s">
        <v>226</v>
      </c>
      <c r="AJ7" s="3">
        <v>0.0</v>
      </c>
      <c r="AK7" s="3" t="s">
        <v>133</v>
      </c>
      <c r="AL7" s="3">
        <f>IFERROR(VLOOKUP(AK7,'Dicionário'!$A$1:$B$153,2,0),"Erro")</f>
        <v>2</v>
      </c>
      <c r="AM7" s="3">
        <v>0.0</v>
      </c>
      <c r="AN7" s="3" t="s">
        <v>133</v>
      </c>
      <c r="AO7" s="3">
        <f>IFERROR(VLOOKUP(AN7,'Dicionário'!$A$1:$B$153,2,0),"Erro")</f>
        <v>2</v>
      </c>
      <c r="AP7" s="3">
        <v>0.0</v>
      </c>
      <c r="AQ7" s="3">
        <f t="shared" si="2"/>
        <v>0</v>
      </c>
      <c r="AR7" s="3" t="s">
        <v>133</v>
      </c>
      <c r="AS7" s="3">
        <f>IFERROR(VLOOKUP(AR7,'Dicionário'!$A$1:$B$153,2,0),"Erro")</f>
        <v>2</v>
      </c>
      <c r="AT7" s="3">
        <v>1080.0</v>
      </c>
      <c r="AU7" s="3" t="s">
        <v>134</v>
      </c>
      <c r="AV7" s="3">
        <f>IFERROR(VLOOKUP(AU7,'Dicionário'!$A$1:$B$153,2,0),"Erro")</f>
        <v>2</v>
      </c>
      <c r="AW7" s="3">
        <v>0.0</v>
      </c>
      <c r="AX7" s="3" t="s">
        <v>133</v>
      </c>
      <c r="AY7" s="3">
        <f>IFERROR(VLOOKUP(AX7,'Dicionário'!$A$1:$B$153,2,0),"Erro")</f>
        <v>2</v>
      </c>
      <c r="AZ7" s="3">
        <v>0.0</v>
      </c>
      <c r="BA7" s="3" t="s">
        <v>133</v>
      </c>
      <c r="BB7" s="3">
        <f>IFERROR(VLOOKUP(BA7,'Dicionário'!$A$1:$B$153,2,0),"Erro")</f>
        <v>2</v>
      </c>
      <c r="BC7" s="3">
        <v>0.0</v>
      </c>
      <c r="BD7" s="3" t="s">
        <v>133</v>
      </c>
      <c r="BE7" s="3">
        <f>IFERROR(VLOOKUP(BD7,'Dicionário'!$A$1:$B$153,2,0),"Erro")</f>
        <v>2</v>
      </c>
      <c r="BF7" s="3" t="s">
        <v>227</v>
      </c>
      <c r="BG7" s="3">
        <v>0.0</v>
      </c>
      <c r="BH7" s="3" t="s">
        <v>199</v>
      </c>
      <c r="BI7" s="3">
        <f>IFERROR(VLOOKUP(BH7,'Dicionário'!$A$1:$B$153,2,0),"Erro")</f>
        <v>2</v>
      </c>
      <c r="BJ7" s="3">
        <v>1200.0</v>
      </c>
      <c r="BK7" s="3" t="s">
        <v>228</v>
      </c>
      <c r="BL7" s="3">
        <f>IFERROR(VLOOKUP(BK7,'Dicionário'!$A$1:$B$153,2,0),"Erro")</f>
        <v>2</v>
      </c>
      <c r="BM7" s="3">
        <v>0.0</v>
      </c>
      <c r="BN7" s="3" t="s">
        <v>146</v>
      </c>
      <c r="BO7" s="3">
        <f>IFERROR(VLOOKUP(BN7,'Dicionário'!$A$1:$B$153,2,0),"Erro")</f>
        <v>2</v>
      </c>
      <c r="BP7" s="3">
        <v>72.0</v>
      </c>
      <c r="BQ7" s="3" t="s">
        <v>141</v>
      </c>
      <c r="BR7" s="3">
        <f>IFERROR(VLOOKUP(BQ7,'Dicionário'!$A$1:$B$153,2,0),"Erro")</f>
        <v>2</v>
      </c>
      <c r="BS7" s="3">
        <v>112.0</v>
      </c>
      <c r="BT7" s="3" t="s">
        <v>141</v>
      </c>
      <c r="BU7" s="3">
        <f>IFERROR(VLOOKUP(BT7,'Dicionário'!$A$1:$B$153,2,0),"Erro")</f>
        <v>2</v>
      </c>
      <c r="BV7" s="3">
        <v>0.0</v>
      </c>
      <c r="BW7" s="3" t="s">
        <v>146</v>
      </c>
      <c r="BX7" s="3">
        <f>IFERROR(VLOOKUP(BW7,'Dicionário'!$A$1:$B$153,2,0),"Erro")</f>
        <v>2</v>
      </c>
      <c r="BY7" s="3" t="s">
        <v>143</v>
      </c>
      <c r="BZ7" s="3">
        <v>128.0</v>
      </c>
      <c r="CA7" s="3" t="s">
        <v>144</v>
      </c>
      <c r="CB7" s="3">
        <f>IFERROR(VLOOKUP(CA7,'Dicionário'!$A$1:$B$153,2,0),"Erro")</f>
        <v>2</v>
      </c>
      <c r="CC7" s="3">
        <v>50.0</v>
      </c>
      <c r="CD7" s="3">
        <v>0.0</v>
      </c>
      <c r="CE7" s="3" t="s">
        <v>146</v>
      </c>
      <c r="CF7" s="3">
        <f>IFERROR(VLOOKUP(CE7,'Dicionário'!$A$1:$B$153,2,0),"Erro")</f>
        <v>2</v>
      </c>
      <c r="CG7" s="3">
        <v>0.0</v>
      </c>
      <c r="CH7" s="3" t="s">
        <v>146</v>
      </c>
      <c r="CI7" s="3">
        <f>IFERROR(VLOOKUP(CH7,'Dicionário'!$A$1:$B$153,2,0),"Erro")</f>
        <v>2</v>
      </c>
      <c r="CJ7" s="3">
        <v>60.0</v>
      </c>
      <c r="CK7" s="3" t="s">
        <v>147</v>
      </c>
      <c r="CL7" s="9">
        <f>IFERROR(VLOOKUP(CK7,'Dicionário'!$A$1:$B$153,2,0),"Erro")</f>
        <v>2</v>
      </c>
      <c r="CM7" s="3" t="s">
        <v>229</v>
      </c>
      <c r="CN7" s="3">
        <v>0.0</v>
      </c>
      <c r="CO7" s="3">
        <v>0.0</v>
      </c>
      <c r="CP7" s="3">
        <v>0.0</v>
      </c>
      <c r="CQ7" s="3" t="s">
        <v>146</v>
      </c>
      <c r="CR7" s="9">
        <f>IFERROR(VLOOKUP(CQ7,'Dicionário'!$A$1:$B$153,2,0),"Erro")</f>
        <v>2</v>
      </c>
      <c r="CS7" s="3">
        <v>0.0</v>
      </c>
      <c r="CT7" s="3" t="s">
        <v>146</v>
      </c>
      <c r="CU7" s="9">
        <f>IFERROR(VLOOKUP(CT7,'Dicionário'!$A$1:$B$153,2,0),"Erro")</f>
        <v>2</v>
      </c>
      <c r="CV7" s="3">
        <v>0.0</v>
      </c>
      <c r="CW7" s="3" t="s">
        <v>146</v>
      </c>
      <c r="CX7" s="9">
        <f>IFERROR(VLOOKUP(CW7,'Dicionário'!$A$1:$B$153,2,0),"Erro")</f>
        <v>2</v>
      </c>
      <c r="CY7" s="3">
        <v>0.0</v>
      </c>
      <c r="CZ7" s="3" t="s">
        <v>146</v>
      </c>
      <c r="DA7" s="9">
        <f>IFERROR(VLOOKUP(CZ7,'Dicionário'!$A$1:$B$153,2,0),"Erro")</f>
        <v>2</v>
      </c>
      <c r="DC7" s="3" t="s">
        <v>151</v>
      </c>
      <c r="DD7" s="3" t="s">
        <v>152</v>
      </c>
      <c r="DE7" s="9">
        <f>IFERROR(VLOOKUP(DD7,'Dicionário'!$A$1:$B$153,2,0),"Erro")</f>
        <v>2</v>
      </c>
      <c r="DF7" s="3" t="s">
        <v>153</v>
      </c>
      <c r="DG7" s="3" t="s">
        <v>154</v>
      </c>
      <c r="DH7" s="9">
        <f>IFERROR(VLOOKUP(DG7,'Dicionário'!$A$1:$B$153,2,0),"Erro")</f>
        <v>4</v>
      </c>
      <c r="DI7" s="3" t="s">
        <v>155</v>
      </c>
      <c r="DJ7" s="9">
        <f>IFERROR(VLOOKUP(DI7,'Dicionário'!$A$1:$B$153,2,0),"Erro")</f>
        <v>2</v>
      </c>
      <c r="DK7" s="3" t="s">
        <v>177</v>
      </c>
      <c r="DL7" s="9">
        <f>IFERROR(VLOOKUP(DK7,'Dicionário'!$A$1:$B$153,2,0),"Erro")</f>
        <v>3</v>
      </c>
      <c r="DM7" s="3" t="s">
        <v>230</v>
      </c>
      <c r="DN7" s="9">
        <f>IFERROR(VLOOKUP(DM7,'Dicionário'!$A$1:$B$153,2,0),"Erro")</f>
        <v>7</v>
      </c>
      <c r="DO7" s="8">
        <f>IFERROR(VLOOKUP(N7,Sympla!B:AE,24,0), "erro")</f>
        <v>2018</v>
      </c>
    </row>
    <row r="8">
      <c r="A8" s="4">
        <v>45128.713674363426</v>
      </c>
      <c r="B8" s="3" t="s">
        <v>231</v>
      </c>
      <c r="C8" s="3" t="s">
        <v>232</v>
      </c>
      <c r="D8" s="3" t="s">
        <v>117</v>
      </c>
      <c r="E8" s="3" t="s">
        <v>123</v>
      </c>
      <c r="F8" s="3" t="s">
        <v>233</v>
      </c>
      <c r="G8" s="3">
        <v>1.0</v>
      </c>
      <c r="H8" s="3">
        <v>1.0</v>
      </c>
      <c r="I8" s="3" t="s">
        <v>161</v>
      </c>
      <c r="J8" s="3" t="s">
        <v>119</v>
      </c>
      <c r="K8" s="3" t="s">
        <v>234</v>
      </c>
      <c r="L8" s="3" t="s">
        <v>235</v>
      </c>
      <c r="M8" s="3">
        <v>2.023040011E9</v>
      </c>
      <c r="N8" s="3" t="s">
        <v>236</v>
      </c>
      <c r="O8" s="3">
        <v>1.1947082918E10</v>
      </c>
      <c r="P8" s="3" t="s">
        <v>237</v>
      </c>
      <c r="Q8" s="3" t="s">
        <v>123</v>
      </c>
      <c r="R8" s="3">
        <v>5.288466386E10</v>
      </c>
      <c r="S8" s="6">
        <v>38199.0</v>
      </c>
      <c r="T8" s="3" t="s">
        <v>124</v>
      </c>
      <c r="U8" s="3" t="s">
        <v>125</v>
      </c>
      <c r="V8" s="3" t="s">
        <v>238</v>
      </c>
      <c r="W8" s="7" t="s">
        <v>239</v>
      </c>
      <c r="X8" s="3" t="s">
        <v>168</v>
      </c>
      <c r="Y8" s="3" t="s">
        <v>129</v>
      </c>
      <c r="Z8" s="3" t="s">
        <v>130</v>
      </c>
      <c r="AA8" s="3" t="s">
        <v>131</v>
      </c>
      <c r="AC8" s="3" t="s">
        <v>123</v>
      </c>
      <c r="AD8" s="3" t="s">
        <v>123</v>
      </c>
      <c r="AE8" s="3">
        <v>3.0</v>
      </c>
      <c r="AF8" s="3">
        <v>3.0</v>
      </c>
      <c r="AH8" s="8">
        <f t="shared" si="1"/>
        <v>6</v>
      </c>
      <c r="AI8" s="3" t="s">
        <v>132</v>
      </c>
      <c r="AJ8" s="3">
        <v>0.0</v>
      </c>
      <c r="AK8" s="3" t="s">
        <v>133</v>
      </c>
      <c r="AL8" s="3">
        <f>IFERROR(VLOOKUP(AK8,'Dicionário'!$A$1:$B$153,2,0),"Erro")</f>
        <v>2</v>
      </c>
      <c r="AM8" s="3">
        <v>2000.0</v>
      </c>
      <c r="AN8" s="3" t="s">
        <v>135</v>
      </c>
      <c r="AO8" s="3">
        <f>IFERROR(VLOOKUP(AN8,'Dicionário'!$A$1:$B$153,2,0),"Erro")</f>
        <v>2</v>
      </c>
      <c r="AP8" s="3">
        <v>761.0</v>
      </c>
      <c r="AQ8" s="3">
        <f t="shared" si="2"/>
        <v>0</v>
      </c>
      <c r="AR8" s="3" t="s">
        <v>134</v>
      </c>
      <c r="AS8" s="3">
        <f>IFERROR(VLOOKUP(AR8,'Dicionário'!$A$1:$B$153,2,0),"Erro")</f>
        <v>2</v>
      </c>
      <c r="AT8" s="3">
        <v>0.0</v>
      </c>
      <c r="AU8" s="3" t="s">
        <v>133</v>
      </c>
      <c r="AV8" s="3">
        <f>IFERROR(VLOOKUP(AU8,'Dicionário'!$A$1:$B$153,2,0),"Erro")</f>
        <v>2</v>
      </c>
      <c r="AW8" s="3">
        <v>0.0</v>
      </c>
      <c r="AX8" s="3" t="s">
        <v>133</v>
      </c>
      <c r="AY8" s="3">
        <f>IFERROR(VLOOKUP(AX8,'Dicionário'!$A$1:$B$153,2,0),"Erro")</f>
        <v>2</v>
      </c>
      <c r="AZ8" s="3">
        <v>0.0</v>
      </c>
      <c r="BA8" s="3" t="s">
        <v>133</v>
      </c>
      <c r="BB8" s="3">
        <f>IFERROR(VLOOKUP(BA8,'Dicionário'!$A$1:$B$153,2,0),"Erro")</f>
        <v>2</v>
      </c>
      <c r="BC8" s="3">
        <v>0.0</v>
      </c>
      <c r="BD8" s="3" t="s">
        <v>133</v>
      </c>
      <c r="BE8" s="3">
        <f>IFERROR(VLOOKUP(BD8,'Dicionário'!$A$1:$B$153,2,0),"Erro")</f>
        <v>2</v>
      </c>
      <c r="BG8" s="3">
        <v>0.0</v>
      </c>
      <c r="BH8" s="3" t="s">
        <v>240</v>
      </c>
      <c r="BI8" s="3">
        <f>IFERROR(VLOOKUP(BH8,'Dicionário'!$A$1:$B$153,2,0),"Erro")</f>
        <v>3</v>
      </c>
      <c r="BJ8" s="3">
        <v>0.0</v>
      </c>
      <c r="BK8" s="3" t="s">
        <v>241</v>
      </c>
      <c r="BL8" s="3">
        <f>IFERROR(VLOOKUP(BK8,'Dicionário'!$A$1:$B$153,2,0),"Erro")</f>
        <v>2</v>
      </c>
      <c r="BM8" s="3">
        <v>0.0</v>
      </c>
      <c r="BN8" s="3" t="s">
        <v>146</v>
      </c>
      <c r="BO8" s="3">
        <f>IFERROR(VLOOKUP(BN8,'Dicionário'!$A$1:$B$153,2,0),"Erro")</f>
        <v>2</v>
      </c>
      <c r="BP8" s="3">
        <v>96.0</v>
      </c>
      <c r="BQ8" s="3" t="s">
        <v>141</v>
      </c>
      <c r="BR8" s="3">
        <f>IFERROR(VLOOKUP(BQ8,'Dicionário'!$A$1:$B$153,2,0),"Erro")</f>
        <v>2</v>
      </c>
      <c r="BS8" s="3">
        <v>88.0</v>
      </c>
      <c r="BT8" s="3" t="s">
        <v>141</v>
      </c>
      <c r="BU8" s="3">
        <f>IFERROR(VLOOKUP(BT8,'Dicionário'!$A$1:$B$153,2,0),"Erro")</f>
        <v>2</v>
      </c>
      <c r="BV8" s="3">
        <v>217.0</v>
      </c>
      <c r="BW8" s="3" t="s">
        <v>216</v>
      </c>
      <c r="BX8" s="3">
        <f>IFERROR(VLOOKUP(BW8,'Dicionário'!$A$1:$B$153,2,0),"Erro")</f>
        <v>2</v>
      </c>
      <c r="BY8" s="3" t="s">
        <v>143</v>
      </c>
      <c r="BZ8" s="3">
        <v>154.0</v>
      </c>
      <c r="CA8" s="3" t="s">
        <v>144</v>
      </c>
      <c r="CB8" s="3">
        <f>IFERROR(VLOOKUP(CA8,'Dicionário'!$A$1:$B$153,2,0),"Erro")</f>
        <v>2</v>
      </c>
      <c r="CC8" s="3">
        <v>180.0</v>
      </c>
      <c r="CD8" s="3">
        <v>0.0</v>
      </c>
      <c r="CE8" s="3" t="s">
        <v>146</v>
      </c>
      <c r="CF8" s="3">
        <f>IFERROR(VLOOKUP(CE8,'Dicionário'!$A$1:$B$153,2,0),"Erro")</f>
        <v>2</v>
      </c>
      <c r="CG8" s="3">
        <v>1206.0</v>
      </c>
      <c r="CH8" s="3" t="s">
        <v>242</v>
      </c>
      <c r="CI8" s="3">
        <f>IFERROR(VLOOKUP(CH8,'Dicionário'!$A$1:$B$153,2,0),"Erro")</f>
        <v>2</v>
      </c>
      <c r="CJ8" s="3">
        <v>200.0</v>
      </c>
      <c r="CK8" s="3" t="s">
        <v>147</v>
      </c>
      <c r="CL8" s="9">
        <f>IFERROR(VLOOKUP(CK8,'Dicionário'!$A$1:$B$153,2,0),"Erro")</f>
        <v>2</v>
      </c>
      <c r="CM8" s="3" t="s">
        <v>243</v>
      </c>
      <c r="CN8" s="3">
        <v>1.0</v>
      </c>
      <c r="CO8" s="3">
        <v>0.0</v>
      </c>
      <c r="CP8" s="3">
        <v>0.0</v>
      </c>
      <c r="CQ8" s="3" t="s">
        <v>146</v>
      </c>
      <c r="CR8" s="9">
        <f>IFERROR(VLOOKUP(CQ8,'Dicionário'!$A$1:$B$153,2,0),"Erro")</f>
        <v>2</v>
      </c>
      <c r="CS8" s="3">
        <v>0.0</v>
      </c>
      <c r="CT8" s="3" t="s">
        <v>150</v>
      </c>
      <c r="CU8" s="9">
        <f>IFERROR(VLOOKUP(CT8,'Dicionário'!$A$1:$B$153,2,0),"Erro")</f>
        <v>2</v>
      </c>
      <c r="CV8" s="3">
        <v>0.0</v>
      </c>
      <c r="CW8" s="3" t="s">
        <v>146</v>
      </c>
      <c r="CX8" s="9">
        <f>IFERROR(VLOOKUP(CW8,'Dicionário'!$A$1:$B$153,2,0),"Erro")</f>
        <v>2</v>
      </c>
      <c r="CY8" s="3">
        <v>0.0</v>
      </c>
      <c r="CZ8" s="3" t="s">
        <v>146</v>
      </c>
      <c r="DA8" s="9">
        <f>IFERROR(VLOOKUP(CZ8,'Dicionário'!$A$1:$B$153,2,0),"Erro")</f>
        <v>2</v>
      </c>
      <c r="DB8" s="3" t="s">
        <v>244</v>
      </c>
      <c r="DC8" s="3" t="s">
        <v>152</v>
      </c>
      <c r="DD8" s="3" t="s">
        <v>152</v>
      </c>
      <c r="DE8" s="9">
        <f>IFERROR(VLOOKUP(DD8,'Dicionário'!$A$1:$B$153,2,0),"Erro")</f>
        <v>2</v>
      </c>
      <c r="DF8" s="3" t="s">
        <v>153</v>
      </c>
      <c r="DG8" s="3" t="s">
        <v>245</v>
      </c>
      <c r="DH8" s="9">
        <f>IFERROR(VLOOKUP(DG8,'Dicionário'!$A$1:$B$153,2,0),"Erro")</f>
        <v>3</v>
      </c>
      <c r="DI8" s="3" t="s">
        <v>155</v>
      </c>
      <c r="DJ8" s="9">
        <f>IFERROR(VLOOKUP(DI8,'Dicionário'!$A$1:$B$153,2,0),"Erro")</f>
        <v>2</v>
      </c>
      <c r="DK8" s="3" t="s">
        <v>246</v>
      </c>
      <c r="DL8" s="9">
        <f>IFERROR(VLOOKUP(DK8,'Dicionário'!$A$1:$B$153,2,0),"Erro")</f>
        <v>6</v>
      </c>
      <c r="DM8" s="3" t="s">
        <v>246</v>
      </c>
      <c r="DN8" s="9">
        <f>IFERROR(VLOOKUP(DM8,'Dicionário'!$A$1:$B$153,2,0),"Erro")</f>
        <v>6</v>
      </c>
      <c r="DO8" s="8">
        <f>IFERROR(VLOOKUP(N8,Sympla!B:AE,24,0), "erro")</f>
        <v>2022</v>
      </c>
    </row>
    <row r="9">
      <c r="A9" s="4">
        <v>45128.81921180556</v>
      </c>
      <c r="B9" s="3" t="s">
        <v>157</v>
      </c>
      <c r="C9" s="3" t="s">
        <v>247</v>
      </c>
      <c r="D9" s="3" t="s">
        <v>117</v>
      </c>
      <c r="E9" s="3" t="s">
        <v>123</v>
      </c>
      <c r="F9" s="3" t="s">
        <v>248</v>
      </c>
      <c r="G9" s="3">
        <v>5.0</v>
      </c>
      <c r="H9" s="3">
        <v>2.0</v>
      </c>
      <c r="I9" s="3">
        <v>1.0</v>
      </c>
      <c r="J9" s="3" t="s">
        <v>119</v>
      </c>
      <c r="K9" s="3" t="s">
        <v>180</v>
      </c>
      <c r="L9" s="3" t="s">
        <v>249</v>
      </c>
      <c r="M9" s="3">
        <v>2.023040012E9</v>
      </c>
      <c r="N9" s="3" t="s">
        <v>250</v>
      </c>
      <c r="O9" s="3">
        <v>1.1976440668E10</v>
      </c>
      <c r="P9" s="3">
        <v>3.99665651E8</v>
      </c>
      <c r="Q9" s="3" t="s">
        <v>123</v>
      </c>
      <c r="R9" s="3">
        <v>3.8192247856E10</v>
      </c>
      <c r="S9" s="6">
        <v>37690.0</v>
      </c>
      <c r="T9" s="3" t="s">
        <v>124</v>
      </c>
      <c r="U9" s="3" t="s">
        <v>125</v>
      </c>
      <c r="V9" s="3" t="s">
        <v>251</v>
      </c>
      <c r="W9" s="7" t="s">
        <v>252</v>
      </c>
      <c r="X9" s="3" t="s">
        <v>168</v>
      </c>
      <c r="Y9" s="3" t="s">
        <v>129</v>
      </c>
      <c r="Z9" s="3" t="s">
        <v>130</v>
      </c>
      <c r="AA9" s="3" t="s">
        <v>131</v>
      </c>
      <c r="AC9" s="3" t="s">
        <v>117</v>
      </c>
      <c r="AD9" s="3" t="s">
        <v>117</v>
      </c>
      <c r="AE9" s="3">
        <v>4.0</v>
      </c>
      <c r="AF9" s="3">
        <v>4.0</v>
      </c>
      <c r="AG9" s="3">
        <v>0.0</v>
      </c>
      <c r="AH9" s="8">
        <f t="shared" si="1"/>
        <v>8</v>
      </c>
      <c r="AI9" s="3" t="s">
        <v>132</v>
      </c>
      <c r="AJ9" s="3">
        <v>0.0</v>
      </c>
      <c r="AK9" s="3" t="s">
        <v>133</v>
      </c>
      <c r="AL9" s="3">
        <f>IFERROR(VLOOKUP(AK9,'Dicionário'!$A$1:$B$153,2,0),"Erro")</f>
        <v>2</v>
      </c>
      <c r="AM9" s="3">
        <v>0.0</v>
      </c>
      <c r="AN9" s="3" t="s">
        <v>133</v>
      </c>
      <c r="AO9" s="3">
        <f>IFERROR(VLOOKUP(AN9,'Dicionário'!$A$1:$B$153,2,0),"Erro")</f>
        <v>2</v>
      </c>
      <c r="AP9" s="3">
        <v>650.0</v>
      </c>
      <c r="AQ9" s="3">
        <f t="shared" si="2"/>
        <v>0</v>
      </c>
      <c r="AR9" s="3" t="s">
        <v>135</v>
      </c>
      <c r="AS9" s="3">
        <f>IFERROR(VLOOKUP(AR9,'Dicionário'!$A$1:$B$153,2,0),"Erro")</f>
        <v>2</v>
      </c>
      <c r="AT9" s="3">
        <v>0.0</v>
      </c>
      <c r="AU9" s="3" t="s">
        <v>133</v>
      </c>
      <c r="AV9" s="3">
        <f>IFERROR(VLOOKUP(AU9,'Dicionário'!$A$1:$B$153,2,0),"Erro")</f>
        <v>2</v>
      </c>
      <c r="AW9" s="3">
        <v>0.0</v>
      </c>
      <c r="AX9" s="3" t="s">
        <v>133</v>
      </c>
      <c r="AY9" s="3">
        <f>IFERROR(VLOOKUP(AX9,'Dicionário'!$A$1:$B$153,2,0),"Erro")</f>
        <v>2</v>
      </c>
      <c r="AZ9" s="3">
        <v>0.0</v>
      </c>
      <c r="BA9" s="3" t="s">
        <v>133</v>
      </c>
      <c r="BB9" s="3">
        <f>IFERROR(VLOOKUP(BA9,'Dicionário'!$A$1:$B$153,2,0),"Erro")</f>
        <v>2</v>
      </c>
      <c r="BC9" s="3">
        <v>600.0</v>
      </c>
      <c r="BD9" s="3" t="s">
        <v>253</v>
      </c>
      <c r="BE9" s="3">
        <f>IFERROR(VLOOKUP(BD9,'Dicionário'!$A$1:$B$153,2,0),"Erro")</f>
        <v>0</v>
      </c>
      <c r="BF9" s="3" t="s">
        <v>254</v>
      </c>
      <c r="BG9" s="3">
        <v>0.0</v>
      </c>
      <c r="BH9" s="3" t="s">
        <v>240</v>
      </c>
      <c r="BI9" s="3">
        <f>IFERROR(VLOOKUP(BH9,'Dicionário'!$A$1:$B$153,2,0),"Erro")</f>
        <v>3</v>
      </c>
      <c r="BJ9" s="3">
        <v>0.0</v>
      </c>
      <c r="BK9" s="3" t="s">
        <v>241</v>
      </c>
      <c r="BL9" s="3">
        <f>IFERROR(VLOOKUP(BK9,'Dicionário'!$A$1:$B$153,2,0),"Erro")</f>
        <v>2</v>
      </c>
      <c r="BM9" s="3">
        <v>0.0</v>
      </c>
      <c r="BN9" s="3" t="s">
        <v>146</v>
      </c>
      <c r="BO9" s="3">
        <f>IFERROR(VLOOKUP(BN9,'Dicionário'!$A$1:$B$153,2,0),"Erro")</f>
        <v>2</v>
      </c>
      <c r="BP9" s="3">
        <v>76.0</v>
      </c>
      <c r="BQ9" s="3" t="s">
        <v>141</v>
      </c>
      <c r="BR9" s="3">
        <f>IFERROR(VLOOKUP(BQ9,'Dicionário'!$A$1:$B$153,2,0),"Erro")</f>
        <v>2</v>
      </c>
      <c r="BS9" s="3">
        <v>76.0</v>
      </c>
      <c r="BT9" s="3" t="s">
        <v>255</v>
      </c>
      <c r="BU9" s="3">
        <f>IFERROR(VLOOKUP(BT9,'Dicionário'!$A$1:$B$153,2,0),"Erro")</f>
        <v>0</v>
      </c>
      <c r="BV9" s="3">
        <v>0.0</v>
      </c>
      <c r="BW9" s="3" t="s">
        <v>146</v>
      </c>
      <c r="BX9" s="3">
        <f>IFERROR(VLOOKUP(BW9,'Dicionário'!$A$1:$B$153,2,0),"Erro")</f>
        <v>2</v>
      </c>
      <c r="BY9" s="3" t="s">
        <v>143</v>
      </c>
      <c r="BZ9" s="3">
        <v>0.0</v>
      </c>
      <c r="CA9" s="3" t="s">
        <v>146</v>
      </c>
      <c r="CB9" s="3">
        <f>IFERROR(VLOOKUP(CA9,'Dicionário'!$A$1:$B$153,2,0),"Erro")</f>
        <v>2</v>
      </c>
      <c r="CC9" s="3">
        <v>0.0</v>
      </c>
      <c r="CD9" s="3">
        <v>0.0</v>
      </c>
      <c r="CE9" s="3" t="s">
        <v>146</v>
      </c>
      <c r="CF9" s="3">
        <f>IFERROR(VLOOKUP(CE9,'Dicionário'!$A$1:$B$153,2,0),"Erro")</f>
        <v>2</v>
      </c>
      <c r="CG9" s="3">
        <v>0.0</v>
      </c>
      <c r="CH9" s="3" t="s">
        <v>146</v>
      </c>
      <c r="CI9" s="3">
        <f>IFERROR(VLOOKUP(CH9,'Dicionário'!$A$1:$B$153,2,0),"Erro")</f>
        <v>2</v>
      </c>
      <c r="CJ9" s="3">
        <v>0.0</v>
      </c>
      <c r="CK9" s="3" t="s">
        <v>146</v>
      </c>
      <c r="CL9" s="9">
        <f>IFERROR(VLOOKUP(CK9,'Dicionário'!$A$1:$B$153,2,0),"Erro")</f>
        <v>2</v>
      </c>
      <c r="CN9" s="3">
        <v>0.0</v>
      </c>
      <c r="CO9" s="3">
        <v>0.0</v>
      </c>
      <c r="CP9" s="3">
        <v>0.0</v>
      </c>
      <c r="CQ9" s="3" t="s">
        <v>146</v>
      </c>
      <c r="CR9" s="9">
        <f>IFERROR(VLOOKUP(CQ9,'Dicionário'!$A$1:$B$153,2,0),"Erro")</f>
        <v>2</v>
      </c>
      <c r="CS9" s="3">
        <v>0.0</v>
      </c>
      <c r="CT9" s="3" t="s">
        <v>146</v>
      </c>
      <c r="CU9" s="9">
        <f>IFERROR(VLOOKUP(CT9,'Dicionário'!$A$1:$B$153,2,0),"Erro")</f>
        <v>2</v>
      </c>
      <c r="CV9" s="3">
        <v>0.0</v>
      </c>
      <c r="CW9" s="3" t="s">
        <v>146</v>
      </c>
      <c r="CX9" s="9">
        <f>IFERROR(VLOOKUP(CW9,'Dicionário'!$A$1:$B$153,2,0),"Erro")</f>
        <v>2</v>
      </c>
      <c r="CY9" s="3">
        <v>0.0</v>
      </c>
      <c r="CZ9" s="3" t="s">
        <v>146</v>
      </c>
      <c r="DA9" s="9">
        <f>IFERROR(VLOOKUP(CZ9,'Dicionário'!$A$1:$B$153,2,0),"Erro")</f>
        <v>2</v>
      </c>
      <c r="DB9" s="3" t="s">
        <v>256</v>
      </c>
      <c r="DC9" s="3" t="s">
        <v>152</v>
      </c>
      <c r="DD9" s="3" t="s">
        <v>257</v>
      </c>
      <c r="DE9" s="9">
        <f>IFERROR(VLOOKUP(DD9,'Dicionário'!$A$1:$B$153,2,0),"Erro")</f>
        <v>3</v>
      </c>
      <c r="DF9" s="3" t="s">
        <v>153</v>
      </c>
      <c r="DG9" s="3" t="s">
        <v>154</v>
      </c>
      <c r="DH9" s="9">
        <f>IFERROR(VLOOKUP(DG9,'Dicionário'!$A$1:$B$153,2,0),"Erro")</f>
        <v>4</v>
      </c>
      <c r="DI9" s="3" t="s">
        <v>155</v>
      </c>
      <c r="DJ9" s="9">
        <f>IFERROR(VLOOKUP(DI9,'Dicionário'!$A$1:$B$153,2,0),"Erro")</f>
        <v>2</v>
      </c>
      <c r="DK9" s="3" t="s">
        <v>156</v>
      </c>
      <c r="DL9" s="9">
        <f>IFERROR(VLOOKUP(DK9,'Dicionário'!$A$1:$B$153,2,0),"Erro")</f>
        <v>5</v>
      </c>
      <c r="DM9" s="3" t="s">
        <v>156</v>
      </c>
      <c r="DN9" s="9">
        <f>IFERROR(VLOOKUP(DM9,'Dicionário'!$A$1:$B$153,2,0),"Erro")</f>
        <v>5</v>
      </c>
      <c r="DO9" s="8">
        <f>IFERROR(VLOOKUP(N9,Sympla!B:AE,24,0), "erro")</f>
        <v>2021</v>
      </c>
    </row>
    <row r="10">
      <c r="A10" s="4">
        <v>45128.88090993055</v>
      </c>
      <c r="B10" s="3" t="s">
        <v>258</v>
      </c>
      <c r="C10" s="3" t="s">
        <v>259</v>
      </c>
      <c r="D10" s="3" t="s">
        <v>117</v>
      </c>
      <c r="E10" s="3" t="s">
        <v>123</v>
      </c>
      <c r="F10" s="3" t="s">
        <v>260</v>
      </c>
      <c r="G10" s="3">
        <v>2.0</v>
      </c>
      <c r="H10" s="3">
        <v>1.0</v>
      </c>
      <c r="I10" s="3" t="s">
        <v>161</v>
      </c>
      <c r="J10" s="3" t="s">
        <v>119</v>
      </c>
      <c r="K10" s="3" t="s">
        <v>261</v>
      </c>
      <c r="L10" s="3" t="s">
        <v>262</v>
      </c>
      <c r="M10" s="3">
        <v>2.023040014E9</v>
      </c>
      <c r="N10" s="3" t="s">
        <v>263</v>
      </c>
      <c r="O10" s="3">
        <v>1.1944737028E10</v>
      </c>
      <c r="P10" s="3">
        <v>5.64588155E8</v>
      </c>
      <c r="R10" s="3">
        <v>4.8103857874E10</v>
      </c>
      <c r="S10" s="6">
        <v>38421.0</v>
      </c>
      <c r="T10" s="3" t="s">
        <v>165</v>
      </c>
      <c r="U10" s="3" t="s">
        <v>125</v>
      </c>
      <c r="V10" s="3" t="s">
        <v>264</v>
      </c>
      <c r="W10" s="7" t="s">
        <v>265</v>
      </c>
      <c r="X10" s="3" t="s">
        <v>168</v>
      </c>
      <c r="Y10" s="3" t="s">
        <v>129</v>
      </c>
      <c r="Z10" s="3" t="s">
        <v>130</v>
      </c>
      <c r="AA10" s="3" t="s">
        <v>131</v>
      </c>
      <c r="AC10" s="3" t="s">
        <v>123</v>
      </c>
      <c r="AD10" s="3" t="s">
        <v>123</v>
      </c>
      <c r="AE10" s="3">
        <v>3.0</v>
      </c>
      <c r="AF10" s="3">
        <v>3.0</v>
      </c>
      <c r="AH10" s="8">
        <f t="shared" si="1"/>
        <v>6</v>
      </c>
      <c r="AI10" s="3" t="s">
        <v>226</v>
      </c>
      <c r="AJ10" s="3">
        <v>0.0</v>
      </c>
      <c r="AK10" s="3" t="s">
        <v>133</v>
      </c>
      <c r="AL10" s="3">
        <f>IFERROR(VLOOKUP(AK10,'Dicionário'!$A$1:$B$153,2,0),"Erro")</f>
        <v>2</v>
      </c>
      <c r="AM10" s="3">
        <v>3000.0</v>
      </c>
      <c r="AN10" s="3" t="s">
        <v>266</v>
      </c>
      <c r="AO10" s="3">
        <f>IFERROR(VLOOKUP(AN10,'Dicionário'!$A$1:$B$153,2,0),"Erro")</f>
        <v>2</v>
      </c>
      <c r="AP10" s="3">
        <v>2000.0</v>
      </c>
      <c r="AQ10" s="3">
        <f t="shared" si="2"/>
        <v>0</v>
      </c>
      <c r="AR10" s="3" t="s">
        <v>267</v>
      </c>
      <c r="AS10" s="3">
        <f>IFERROR(VLOOKUP(AR10,'Dicionário'!$A$1:$B$153,2,0),"Erro")</f>
        <v>0</v>
      </c>
      <c r="AT10" s="3">
        <v>0.0</v>
      </c>
      <c r="AU10" s="3" t="s">
        <v>133</v>
      </c>
      <c r="AV10" s="3">
        <f>IFERROR(VLOOKUP(AU10,'Dicionário'!$A$1:$B$153,2,0),"Erro")</f>
        <v>2</v>
      </c>
      <c r="AW10" s="3">
        <v>0.0</v>
      </c>
      <c r="AX10" s="3" t="s">
        <v>133</v>
      </c>
      <c r="AY10" s="3">
        <f>IFERROR(VLOOKUP(AX10,'Dicionário'!$A$1:$B$153,2,0),"Erro")</f>
        <v>2</v>
      </c>
      <c r="AZ10" s="3">
        <v>0.0</v>
      </c>
      <c r="BA10" s="3" t="s">
        <v>133</v>
      </c>
      <c r="BB10" s="3">
        <f>IFERROR(VLOOKUP(BA10,'Dicionário'!$A$1:$B$153,2,0),"Erro")</f>
        <v>2</v>
      </c>
      <c r="BC10" s="3">
        <v>0.0</v>
      </c>
      <c r="BD10" s="3" t="s">
        <v>133</v>
      </c>
      <c r="BE10" s="3">
        <f>IFERROR(VLOOKUP(BD10,'Dicionário'!$A$1:$B$153,2,0),"Erro")</f>
        <v>2</v>
      </c>
      <c r="BF10" s="3" t="s">
        <v>268</v>
      </c>
      <c r="BG10" s="3">
        <v>0.0</v>
      </c>
      <c r="BH10" s="3" t="s">
        <v>138</v>
      </c>
      <c r="BI10" s="3">
        <f>IFERROR(VLOOKUP(BH10,'Dicionário'!$A$1:$B$153,2,0),"Erro")</f>
        <v>1</v>
      </c>
      <c r="BJ10" s="3">
        <v>0.0</v>
      </c>
      <c r="BK10" s="3" t="s">
        <v>139</v>
      </c>
      <c r="BL10" s="3">
        <f>IFERROR(VLOOKUP(BK10,'Dicionário'!$A$1:$B$153,2,0),"Erro")</f>
        <v>2</v>
      </c>
      <c r="BM10" s="3">
        <v>0.0</v>
      </c>
      <c r="BN10" s="3" t="s">
        <v>140</v>
      </c>
      <c r="BO10" s="3">
        <f>IFERROR(VLOOKUP(BN10,'Dicionário'!$A$1:$B$153,2,0),"Erro")</f>
        <v>0</v>
      </c>
      <c r="BP10" s="3">
        <v>96.0</v>
      </c>
      <c r="BQ10" s="3" t="s">
        <v>141</v>
      </c>
      <c r="BR10" s="3">
        <f>IFERROR(VLOOKUP(BQ10,'Dicionário'!$A$1:$B$153,2,0),"Erro")</f>
        <v>2</v>
      </c>
      <c r="BS10" s="3">
        <v>151.0</v>
      </c>
      <c r="BT10" s="3" t="s">
        <v>141</v>
      </c>
      <c r="BU10" s="3">
        <f>IFERROR(VLOOKUP(BT10,'Dicionário'!$A$1:$B$153,2,0),"Erro")</f>
        <v>2</v>
      </c>
      <c r="BV10" s="3">
        <v>100.0</v>
      </c>
      <c r="BW10" s="3" t="s">
        <v>142</v>
      </c>
      <c r="BX10" s="3">
        <f>IFERROR(VLOOKUP(BW10,'Dicionário'!$A$1:$B$153,2,0),"Erro")</f>
        <v>0</v>
      </c>
      <c r="BY10" s="3" t="s">
        <v>143</v>
      </c>
      <c r="BZ10" s="3">
        <v>97.0</v>
      </c>
      <c r="CA10" s="3" t="s">
        <v>144</v>
      </c>
      <c r="CB10" s="3">
        <f>IFERROR(VLOOKUP(CA10,'Dicionário'!$A$1:$B$153,2,0),"Erro")</f>
        <v>2</v>
      </c>
      <c r="CC10" s="3">
        <v>300.0</v>
      </c>
      <c r="CD10" s="3">
        <v>0.0</v>
      </c>
      <c r="CE10" s="3" t="s">
        <v>146</v>
      </c>
      <c r="CF10" s="3">
        <f>IFERROR(VLOOKUP(CE10,'Dicionário'!$A$1:$B$153,2,0),"Erro")</f>
        <v>2</v>
      </c>
      <c r="CG10" s="3">
        <v>0.0</v>
      </c>
      <c r="CH10" s="3" t="s">
        <v>146</v>
      </c>
      <c r="CI10" s="3">
        <f>IFERROR(VLOOKUP(CH10,'Dicionário'!$A$1:$B$153,2,0),"Erro")</f>
        <v>2</v>
      </c>
      <c r="CJ10" s="3">
        <v>700.0</v>
      </c>
      <c r="CK10" s="3" t="s">
        <v>269</v>
      </c>
      <c r="CL10" s="9">
        <f>IFERROR(VLOOKUP(CK10,'Dicionário'!$A$1:$B$153,2,0),"Erro")</f>
        <v>0</v>
      </c>
      <c r="CN10" s="3">
        <v>1.0</v>
      </c>
      <c r="CO10" s="3">
        <v>0.0</v>
      </c>
      <c r="CP10" s="3">
        <v>0.0</v>
      </c>
      <c r="CQ10" s="3" t="s">
        <v>270</v>
      </c>
      <c r="CR10" s="9">
        <f>IFERROR(VLOOKUP(CQ10,'Dicionário'!$A$1:$B$153,2,0),"Erro")</f>
        <v>0</v>
      </c>
      <c r="CS10" s="3">
        <v>0.0</v>
      </c>
      <c r="CT10" s="3" t="s">
        <v>271</v>
      </c>
      <c r="CU10" s="9">
        <f>IFERROR(VLOOKUP(CT10,'Dicionário'!$A$1:$B$153,2,0),"Erro")</f>
        <v>2</v>
      </c>
      <c r="CV10" s="3">
        <v>0.0</v>
      </c>
      <c r="CW10" s="3" t="s">
        <v>271</v>
      </c>
      <c r="CX10" s="9">
        <f>IFERROR(VLOOKUP(CW10,'Dicionário'!$A$1:$B$153,2,0),"Erro")</f>
        <v>2</v>
      </c>
      <c r="CY10" s="3">
        <v>0.0</v>
      </c>
      <c r="CZ10" s="3" t="s">
        <v>146</v>
      </c>
      <c r="DA10" s="9">
        <f>IFERROR(VLOOKUP(CZ10,'Dicionário'!$A$1:$B$153,2,0),"Erro")</f>
        <v>2</v>
      </c>
      <c r="DB10" s="3" t="s">
        <v>272</v>
      </c>
      <c r="DC10" s="3" t="s">
        <v>152</v>
      </c>
      <c r="DD10" s="3" t="s">
        <v>152</v>
      </c>
      <c r="DE10" s="9">
        <f>IFERROR(VLOOKUP(DD10,'Dicionário'!$A$1:$B$153,2,0),"Erro")</f>
        <v>2</v>
      </c>
      <c r="DF10" s="3" t="s">
        <v>153</v>
      </c>
      <c r="DG10" s="3" t="s">
        <v>154</v>
      </c>
      <c r="DH10" s="9">
        <f>IFERROR(VLOOKUP(DG10,'Dicionário'!$A$1:$B$153,2,0),"Erro")</f>
        <v>4</v>
      </c>
      <c r="DI10" s="3" t="s">
        <v>155</v>
      </c>
      <c r="DJ10" s="9">
        <f>IFERROR(VLOOKUP(DI10,'Dicionário'!$A$1:$B$153,2,0),"Erro")</f>
        <v>2</v>
      </c>
      <c r="DK10" s="3" t="s">
        <v>156</v>
      </c>
      <c r="DL10" s="9">
        <f>IFERROR(VLOOKUP(DK10,'Dicionário'!$A$1:$B$153,2,0),"Erro")</f>
        <v>5</v>
      </c>
      <c r="DM10" s="3" t="s">
        <v>207</v>
      </c>
      <c r="DN10" s="9">
        <f>IFERROR(VLOOKUP(DM10,'Dicionário'!$A$1:$B$153,2,0),"Erro")</f>
        <v>2</v>
      </c>
      <c r="DO10" s="8">
        <f>IFERROR(VLOOKUP(N10,Sympla!B:AE,24,0), "erro")</f>
        <v>2022</v>
      </c>
    </row>
    <row r="11">
      <c r="A11" s="4">
        <v>45128.960343125</v>
      </c>
      <c r="B11" s="3" t="s">
        <v>273</v>
      </c>
      <c r="C11" s="3" t="s">
        <v>274</v>
      </c>
      <c r="D11" s="3" t="s">
        <v>117</v>
      </c>
      <c r="E11" s="3" t="s">
        <v>123</v>
      </c>
      <c r="F11" s="3" t="s">
        <v>275</v>
      </c>
      <c r="G11" s="3">
        <v>1.0</v>
      </c>
      <c r="H11" s="3">
        <v>1.0</v>
      </c>
      <c r="I11" s="3">
        <v>1.0</v>
      </c>
      <c r="J11" s="3" t="s">
        <v>180</v>
      </c>
      <c r="K11" s="3" t="s">
        <v>119</v>
      </c>
      <c r="L11" s="3" t="s">
        <v>276</v>
      </c>
      <c r="M11" s="3">
        <v>2.023040015E9</v>
      </c>
      <c r="N11" s="3" t="s">
        <v>277</v>
      </c>
      <c r="O11" s="3">
        <v>1.1914473198E10</v>
      </c>
      <c r="P11" s="3">
        <v>1.9414700765E10</v>
      </c>
      <c r="Q11" s="3" t="s">
        <v>123</v>
      </c>
      <c r="R11" s="3">
        <v>1.9414700765E10</v>
      </c>
      <c r="S11" s="6">
        <v>37054.0</v>
      </c>
      <c r="T11" s="3" t="s">
        <v>165</v>
      </c>
      <c r="U11" s="3" t="s">
        <v>125</v>
      </c>
      <c r="V11" s="3" t="s">
        <v>278</v>
      </c>
      <c r="W11" s="7" t="s">
        <v>279</v>
      </c>
      <c r="X11" s="3" t="s">
        <v>168</v>
      </c>
      <c r="Y11" s="3" t="s">
        <v>129</v>
      </c>
      <c r="Z11" s="3" t="s">
        <v>130</v>
      </c>
      <c r="AA11" s="3" t="s">
        <v>131</v>
      </c>
      <c r="AB11" s="3" t="s">
        <v>280</v>
      </c>
      <c r="AC11" s="3" t="s">
        <v>117</v>
      </c>
      <c r="AD11" s="3" t="s">
        <v>117</v>
      </c>
      <c r="AE11" s="3">
        <v>1.0</v>
      </c>
      <c r="AF11" s="3">
        <v>1.0</v>
      </c>
      <c r="AH11" s="8">
        <f t="shared" si="1"/>
        <v>2</v>
      </c>
      <c r="AI11" s="3" t="s">
        <v>226</v>
      </c>
      <c r="AJ11" s="3">
        <v>2455.0</v>
      </c>
      <c r="AK11" s="3" t="s">
        <v>134</v>
      </c>
      <c r="AL11" s="3">
        <f>IFERROR(VLOOKUP(AK11,'Dicionário'!$A$1:$B$153,2,0),"Erro")</f>
        <v>2</v>
      </c>
      <c r="AM11" s="3">
        <v>0.0</v>
      </c>
      <c r="AN11" s="3" t="s">
        <v>133</v>
      </c>
      <c r="AO11" s="3">
        <f>IFERROR(VLOOKUP(AN11,'Dicionário'!$A$1:$B$153,2,0),"Erro")</f>
        <v>2</v>
      </c>
      <c r="AP11" s="3">
        <v>0.0</v>
      </c>
      <c r="AQ11" s="3">
        <f t="shared" si="2"/>
        <v>0</v>
      </c>
      <c r="AR11" s="3" t="s">
        <v>133</v>
      </c>
      <c r="AS11" s="3">
        <f>IFERROR(VLOOKUP(AR11,'Dicionário'!$A$1:$B$153,2,0),"Erro")</f>
        <v>2</v>
      </c>
      <c r="AT11" s="3">
        <v>0.0</v>
      </c>
      <c r="AU11" s="3" t="s">
        <v>133</v>
      </c>
      <c r="AV11" s="3">
        <f>IFERROR(VLOOKUP(AU11,'Dicionário'!$A$1:$B$153,2,0),"Erro")</f>
        <v>2</v>
      </c>
      <c r="AW11" s="3">
        <v>0.0</v>
      </c>
      <c r="AX11" s="3" t="s">
        <v>133</v>
      </c>
      <c r="AY11" s="3">
        <f>IFERROR(VLOOKUP(AX11,'Dicionário'!$A$1:$B$153,2,0),"Erro")</f>
        <v>2</v>
      </c>
      <c r="AZ11" s="3">
        <v>0.0</v>
      </c>
      <c r="BA11" s="3" t="s">
        <v>133</v>
      </c>
      <c r="BB11" s="3">
        <f>IFERROR(VLOOKUP(BA11,'Dicionário'!$A$1:$B$153,2,0),"Erro")</f>
        <v>2</v>
      </c>
      <c r="BC11" s="3">
        <v>0.0</v>
      </c>
      <c r="BD11" s="3" t="s">
        <v>133</v>
      </c>
      <c r="BE11" s="3">
        <f>IFERROR(VLOOKUP(BD11,'Dicionário'!$A$1:$B$153,2,0),"Erro")</f>
        <v>2</v>
      </c>
      <c r="BG11" s="3">
        <v>0.0</v>
      </c>
      <c r="BH11" s="3" t="s">
        <v>199</v>
      </c>
      <c r="BI11" s="3">
        <f>IFERROR(VLOOKUP(BH11,'Dicionário'!$A$1:$B$153,2,0),"Erro")</f>
        <v>2</v>
      </c>
      <c r="BJ11" s="3">
        <v>1050.0</v>
      </c>
      <c r="BK11" s="3" t="s">
        <v>228</v>
      </c>
      <c r="BL11" s="3">
        <f>IFERROR(VLOOKUP(BK11,'Dicionário'!$A$1:$B$153,2,0),"Erro")</f>
        <v>2</v>
      </c>
      <c r="BM11" s="3">
        <v>0.0</v>
      </c>
      <c r="BN11" s="3" t="s">
        <v>146</v>
      </c>
      <c r="BO11" s="3">
        <f>IFERROR(VLOOKUP(BN11,'Dicionário'!$A$1:$B$153,2,0),"Erro")</f>
        <v>2</v>
      </c>
      <c r="BP11" s="3">
        <v>0.0</v>
      </c>
      <c r="BQ11" s="3" t="s">
        <v>141</v>
      </c>
      <c r="BR11" s="3">
        <f>IFERROR(VLOOKUP(BQ11,'Dicionário'!$A$1:$B$153,2,0),"Erro")</f>
        <v>2</v>
      </c>
      <c r="BS11" s="3">
        <v>0.0</v>
      </c>
      <c r="BT11" s="3" t="s">
        <v>141</v>
      </c>
      <c r="BU11" s="3">
        <f>IFERROR(VLOOKUP(BT11,'Dicionário'!$A$1:$B$153,2,0),"Erro")</f>
        <v>2</v>
      </c>
      <c r="BV11" s="3">
        <v>40.0</v>
      </c>
      <c r="BW11" s="3" t="s">
        <v>142</v>
      </c>
      <c r="BX11" s="3">
        <f>IFERROR(VLOOKUP(BW11,'Dicionário'!$A$1:$B$153,2,0),"Erro")</f>
        <v>0</v>
      </c>
      <c r="BY11" s="3" t="s">
        <v>186</v>
      </c>
      <c r="BZ11" s="3">
        <v>0.0</v>
      </c>
      <c r="CA11" s="3" t="s">
        <v>146</v>
      </c>
      <c r="CB11" s="3">
        <f>IFERROR(VLOOKUP(CA11,'Dicionário'!$A$1:$B$153,2,0),"Erro")</f>
        <v>2</v>
      </c>
      <c r="CC11" s="3">
        <v>157.0</v>
      </c>
      <c r="CD11" s="3">
        <v>0.0</v>
      </c>
      <c r="CE11" s="3" t="s">
        <v>146</v>
      </c>
      <c r="CF11" s="3">
        <f>IFERROR(VLOOKUP(CE11,'Dicionário'!$A$1:$B$153,2,0),"Erro")</f>
        <v>2</v>
      </c>
      <c r="CG11" s="3">
        <v>13.0</v>
      </c>
      <c r="CH11" s="3" t="s">
        <v>281</v>
      </c>
      <c r="CI11" s="3">
        <f>IFERROR(VLOOKUP(CH11,'Dicionário'!$A$1:$B$153,2,0),"Erro")</f>
        <v>2</v>
      </c>
      <c r="CJ11" s="3">
        <v>0.0</v>
      </c>
      <c r="CK11" s="3" t="s">
        <v>146</v>
      </c>
      <c r="CL11" s="9">
        <f>IFERROR(VLOOKUP(CK11,'Dicionário'!$A$1:$B$153,2,0),"Erro")</f>
        <v>2</v>
      </c>
      <c r="CN11" s="3">
        <v>0.0</v>
      </c>
      <c r="CO11" s="3">
        <v>0.0</v>
      </c>
      <c r="CP11" s="3">
        <v>0.0</v>
      </c>
      <c r="CQ11" s="3" t="s">
        <v>146</v>
      </c>
      <c r="CR11" s="9">
        <f>IFERROR(VLOOKUP(CQ11,'Dicionário'!$A$1:$B$153,2,0),"Erro")</f>
        <v>2</v>
      </c>
      <c r="CS11" s="3">
        <v>0.0</v>
      </c>
      <c r="CT11" s="3" t="s">
        <v>146</v>
      </c>
      <c r="CU11" s="9">
        <f>IFERROR(VLOOKUP(CT11,'Dicionário'!$A$1:$B$153,2,0),"Erro")</f>
        <v>2</v>
      </c>
      <c r="CV11" s="3">
        <v>0.0</v>
      </c>
      <c r="CW11" s="3" t="s">
        <v>146</v>
      </c>
      <c r="CX11" s="9">
        <f>IFERROR(VLOOKUP(CW11,'Dicionário'!$A$1:$B$153,2,0),"Erro")</f>
        <v>2</v>
      </c>
      <c r="CY11" s="3">
        <v>0.0</v>
      </c>
      <c r="CZ11" s="3" t="s">
        <v>146</v>
      </c>
      <c r="DA11" s="9">
        <f>IFERROR(VLOOKUP(CZ11,'Dicionário'!$A$1:$B$153,2,0),"Erro")</f>
        <v>2</v>
      </c>
      <c r="DC11" s="3" t="s">
        <v>152</v>
      </c>
      <c r="DD11" s="3" t="s">
        <v>151</v>
      </c>
      <c r="DE11" s="9">
        <f>IFERROR(VLOOKUP(DD11,'Dicionário'!$A$1:$B$153,2,0),"Erro")</f>
        <v>1</v>
      </c>
      <c r="DF11" s="3" t="s">
        <v>153</v>
      </c>
      <c r="DH11" s="10">
        <v>2.0</v>
      </c>
      <c r="DI11" s="3" t="s">
        <v>155</v>
      </c>
      <c r="DJ11" s="9">
        <f>IFERROR(VLOOKUP(DI11,'Dicionário'!$A$1:$B$153,2,0),"Erro")</f>
        <v>2</v>
      </c>
      <c r="DK11" s="3" t="s">
        <v>246</v>
      </c>
      <c r="DL11" s="9">
        <f>IFERROR(VLOOKUP(DK11,'Dicionário'!$A$1:$B$153,2,0),"Erro")</f>
        <v>6</v>
      </c>
      <c r="DM11" s="3" t="s">
        <v>156</v>
      </c>
      <c r="DN11" s="9">
        <f>IFERROR(VLOOKUP(DM11,'Dicionário'!$A$1:$B$153,2,0),"Erro")</f>
        <v>5</v>
      </c>
      <c r="DO11" s="8">
        <f>IFERROR(VLOOKUP(N11,Sympla!B:AE,24,0), "erro")</f>
        <v>2018</v>
      </c>
    </row>
    <row r="12">
      <c r="A12" s="4">
        <v>45129.674534907404</v>
      </c>
      <c r="B12" s="3" t="s">
        <v>282</v>
      </c>
      <c r="C12" s="3" t="s">
        <v>283</v>
      </c>
      <c r="D12" s="3" t="s">
        <v>117</v>
      </c>
      <c r="E12" s="3" t="s">
        <v>117</v>
      </c>
      <c r="F12" s="3" t="s">
        <v>284</v>
      </c>
      <c r="G12" s="3">
        <v>2.0</v>
      </c>
      <c r="H12" s="3">
        <v>1.0</v>
      </c>
      <c r="I12" s="3">
        <v>1.0</v>
      </c>
      <c r="J12" s="3" t="s">
        <v>180</v>
      </c>
      <c r="K12" s="3" t="s">
        <v>119</v>
      </c>
      <c r="L12" s="3" t="s">
        <v>285</v>
      </c>
      <c r="M12" s="3">
        <v>2.023040017E9</v>
      </c>
      <c r="N12" s="3" t="s">
        <v>286</v>
      </c>
      <c r="O12" s="3">
        <v>1.197224369E10</v>
      </c>
      <c r="P12" s="3">
        <v>5.71790616E8</v>
      </c>
      <c r="Q12" s="3" t="s">
        <v>123</v>
      </c>
      <c r="R12" s="3">
        <v>2.3955367843E10</v>
      </c>
      <c r="S12" s="6">
        <v>37774.0</v>
      </c>
      <c r="T12" s="3" t="s">
        <v>287</v>
      </c>
      <c r="U12" s="3" t="s">
        <v>125</v>
      </c>
      <c r="V12" s="3" t="s">
        <v>288</v>
      </c>
      <c r="W12" s="7" t="s">
        <v>289</v>
      </c>
      <c r="X12" s="3" t="s">
        <v>290</v>
      </c>
      <c r="Y12" s="3" t="s">
        <v>129</v>
      </c>
      <c r="Z12" s="3" t="s">
        <v>130</v>
      </c>
      <c r="AA12" s="3" t="s">
        <v>131</v>
      </c>
      <c r="AC12" s="3" t="s">
        <v>123</v>
      </c>
      <c r="AD12" s="3" t="s">
        <v>117</v>
      </c>
      <c r="AE12" s="3">
        <v>4.0</v>
      </c>
      <c r="AF12" s="3">
        <v>4.0</v>
      </c>
      <c r="AH12" s="8">
        <f t="shared" si="1"/>
        <v>8</v>
      </c>
      <c r="AI12" s="3" t="s">
        <v>226</v>
      </c>
      <c r="AJ12" s="3">
        <v>0.0</v>
      </c>
      <c r="AK12" s="3" t="s">
        <v>133</v>
      </c>
      <c r="AL12" s="3">
        <f>IFERROR(VLOOKUP(AK12,'Dicionário'!$A$1:$B$153,2,0),"Erro")</f>
        <v>2</v>
      </c>
      <c r="AM12" s="3">
        <v>2415.0</v>
      </c>
      <c r="AN12" s="3" t="s">
        <v>134</v>
      </c>
      <c r="AO12" s="3">
        <f>IFERROR(VLOOKUP(AN12,'Dicionário'!$A$1:$B$153,2,0),"Erro")</f>
        <v>2</v>
      </c>
      <c r="AP12" s="3">
        <v>1280.0</v>
      </c>
      <c r="AQ12" s="3">
        <f t="shared" si="2"/>
        <v>0</v>
      </c>
      <c r="AR12" s="3" t="s">
        <v>134</v>
      </c>
      <c r="AS12" s="3">
        <f>IFERROR(VLOOKUP(AR12,'Dicionário'!$A$1:$B$153,2,0),"Erro")</f>
        <v>2</v>
      </c>
      <c r="AT12" s="3">
        <v>0.0</v>
      </c>
      <c r="AU12" s="3" t="s">
        <v>133</v>
      </c>
      <c r="AV12" s="3">
        <f>IFERROR(VLOOKUP(AU12,'Dicionário'!$A$1:$B$153,2,0),"Erro")</f>
        <v>2</v>
      </c>
      <c r="AW12" s="3">
        <v>0.0</v>
      </c>
      <c r="AX12" s="3" t="s">
        <v>133</v>
      </c>
      <c r="AY12" s="3">
        <f>IFERROR(VLOOKUP(AX12,'Dicionário'!$A$1:$B$153,2,0),"Erro")</f>
        <v>2</v>
      </c>
      <c r="AZ12" s="3">
        <v>0.0</v>
      </c>
      <c r="BA12" s="3" t="s">
        <v>133</v>
      </c>
      <c r="BB12" s="3">
        <f>IFERROR(VLOOKUP(BA12,'Dicionário'!$A$1:$B$153,2,0),"Erro")</f>
        <v>2</v>
      </c>
      <c r="BC12" s="3">
        <v>0.0</v>
      </c>
      <c r="BD12" s="3" t="s">
        <v>133</v>
      </c>
      <c r="BE12" s="3">
        <f>IFERROR(VLOOKUP(BD12,'Dicionário'!$A$1:$B$153,2,0),"Erro")</f>
        <v>2</v>
      </c>
      <c r="BG12" s="3">
        <v>0.0</v>
      </c>
      <c r="BH12" s="3" t="s">
        <v>138</v>
      </c>
      <c r="BI12" s="3">
        <f>IFERROR(VLOOKUP(BH12,'Dicionário'!$A$1:$B$153,2,0),"Erro")</f>
        <v>1</v>
      </c>
      <c r="BJ12" s="3">
        <v>0.0</v>
      </c>
      <c r="BK12" s="3" t="s">
        <v>139</v>
      </c>
      <c r="BL12" s="3">
        <f>IFERROR(VLOOKUP(BK12,'Dicionário'!$A$1:$B$153,2,0),"Erro")</f>
        <v>2</v>
      </c>
      <c r="BM12" s="3">
        <v>0.0</v>
      </c>
      <c r="BN12" s="3" t="s">
        <v>291</v>
      </c>
      <c r="BO12" s="3">
        <f>IFERROR(VLOOKUP(BN12,'Dicionário'!$A$1:$B$153,2,0),"Erro")</f>
        <v>2</v>
      </c>
      <c r="BP12" s="3">
        <v>48.0</v>
      </c>
      <c r="BQ12" s="3" t="s">
        <v>141</v>
      </c>
      <c r="BR12" s="3">
        <f>IFERROR(VLOOKUP(BQ12,'Dicionário'!$A$1:$B$153,2,0),"Erro")</f>
        <v>2</v>
      </c>
      <c r="BS12" s="3">
        <v>125.0</v>
      </c>
      <c r="BT12" s="3" t="s">
        <v>141</v>
      </c>
      <c r="BU12" s="3">
        <f>IFERROR(VLOOKUP(BT12,'Dicionário'!$A$1:$B$153,2,0),"Erro")</f>
        <v>2</v>
      </c>
      <c r="BV12" s="3">
        <v>130.0</v>
      </c>
      <c r="BW12" s="3" t="s">
        <v>142</v>
      </c>
      <c r="BX12" s="3">
        <f>IFERROR(VLOOKUP(BW12,'Dicionário'!$A$1:$B$153,2,0),"Erro")</f>
        <v>0</v>
      </c>
      <c r="BY12" s="3" t="s">
        <v>143</v>
      </c>
      <c r="BZ12" s="3">
        <v>40.0</v>
      </c>
      <c r="CA12" s="3" t="s">
        <v>217</v>
      </c>
      <c r="CB12" s="3">
        <f>IFERROR(VLOOKUP(CA12,'Dicionário'!$A$1:$B$153,2,0),"Erro")</f>
        <v>0</v>
      </c>
      <c r="CC12" s="3">
        <v>233.0</v>
      </c>
      <c r="CD12" s="3">
        <v>0.0</v>
      </c>
      <c r="CE12" s="3" t="s">
        <v>146</v>
      </c>
      <c r="CF12" s="3">
        <f>IFERROR(VLOOKUP(CE12,'Dicionário'!$A$1:$B$153,2,0),"Erro")</f>
        <v>2</v>
      </c>
      <c r="CG12" s="3">
        <v>140.0</v>
      </c>
      <c r="CH12" s="3" t="s">
        <v>292</v>
      </c>
      <c r="CI12" s="3">
        <f>IFERROR(VLOOKUP(CH12,'Dicionário'!$A$1:$B$153,2,0),"Erro")</f>
        <v>0</v>
      </c>
      <c r="CJ12" s="3">
        <v>116.0</v>
      </c>
      <c r="CK12" s="3" t="s">
        <v>147</v>
      </c>
      <c r="CL12" s="9">
        <f>IFERROR(VLOOKUP(CK12,'Dicionário'!$A$1:$B$153,2,0),"Erro")</f>
        <v>2</v>
      </c>
      <c r="CM12" s="3" t="s">
        <v>293</v>
      </c>
      <c r="CN12" s="3">
        <v>1.0</v>
      </c>
      <c r="CO12" s="3">
        <v>0.0</v>
      </c>
      <c r="CP12" s="3">
        <v>820.0</v>
      </c>
      <c r="CQ12" s="3" t="s">
        <v>270</v>
      </c>
      <c r="CR12" s="9">
        <f>IFERROR(VLOOKUP(CQ12,'Dicionário'!$A$1:$B$153,2,0),"Erro")</f>
        <v>0</v>
      </c>
      <c r="CS12" s="3">
        <v>0.0</v>
      </c>
      <c r="CT12" s="3" t="s">
        <v>146</v>
      </c>
      <c r="CU12" s="9">
        <f>IFERROR(VLOOKUP(CT12,'Dicionário'!$A$1:$B$153,2,0),"Erro")</f>
        <v>2</v>
      </c>
      <c r="CV12" s="3">
        <v>0.0</v>
      </c>
      <c r="CW12" s="3" t="s">
        <v>146</v>
      </c>
      <c r="CX12" s="9">
        <f>IFERROR(VLOOKUP(CW12,'Dicionário'!$A$1:$B$153,2,0),"Erro")</f>
        <v>2</v>
      </c>
      <c r="CY12" s="3">
        <v>16071.0</v>
      </c>
      <c r="CZ12" s="3" t="s">
        <v>150</v>
      </c>
      <c r="DA12" s="9">
        <f>IFERROR(VLOOKUP(CZ12,'Dicionário'!$A$1:$B$153,2,0),"Erro")</f>
        <v>2</v>
      </c>
      <c r="DC12" s="3" t="s">
        <v>151</v>
      </c>
      <c r="DD12" s="3" t="s">
        <v>152</v>
      </c>
      <c r="DE12" s="9">
        <f>IFERROR(VLOOKUP(DD12,'Dicionário'!$A$1:$B$153,2,0),"Erro")</f>
        <v>2</v>
      </c>
      <c r="DF12" s="3" t="s">
        <v>153</v>
      </c>
      <c r="DG12" s="3" t="s">
        <v>154</v>
      </c>
      <c r="DH12" s="9">
        <f>IFERROR(VLOOKUP(DG12,'Dicionário'!$A$1:$B$153,2,0),"Erro")</f>
        <v>4</v>
      </c>
      <c r="DI12" s="3" t="s">
        <v>294</v>
      </c>
      <c r="DJ12" s="9">
        <f>IFERROR(VLOOKUP(DI12,'Dicionário'!$A$1:$B$153,2,0),"Erro")</f>
        <v>0</v>
      </c>
      <c r="DK12" s="3" t="s">
        <v>207</v>
      </c>
      <c r="DL12" s="9">
        <f>IFERROR(VLOOKUP(DK12,'Dicionário'!$A$1:$B$153,2,0),"Erro")</f>
        <v>2</v>
      </c>
      <c r="DM12" s="3" t="s">
        <v>295</v>
      </c>
      <c r="DN12" s="9">
        <f>IFERROR(VLOOKUP(DM12,'Dicionário'!$A$1:$B$153,2,0),"Erro")</f>
        <v>4</v>
      </c>
      <c r="DO12" s="8">
        <f>IFERROR(VLOOKUP(N12,Sympla!B:AE,24,0), "erro")</f>
        <v>2020</v>
      </c>
    </row>
    <row r="13">
      <c r="A13" s="4">
        <v>45129.6488284838</v>
      </c>
      <c r="B13" s="3" t="s">
        <v>296</v>
      </c>
      <c r="C13" s="3" t="s">
        <v>297</v>
      </c>
      <c r="D13" s="3" t="s">
        <v>117</v>
      </c>
      <c r="E13" s="3" t="s">
        <v>117</v>
      </c>
      <c r="F13" s="3" t="s">
        <v>123</v>
      </c>
      <c r="G13" s="3">
        <v>2.0</v>
      </c>
      <c r="H13" s="3" t="s">
        <v>160</v>
      </c>
      <c r="I13" s="3" t="s">
        <v>161</v>
      </c>
      <c r="J13" s="3" t="s">
        <v>180</v>
      </c>
      <c r="K13" s="3" t="s">
        <v>119</v>
      </c>
      <c r="L13" s="3" t="s">
        <v>298</v>
      </c>
      <c r="M13" s="3">
        <v>2.023040018E9</v>
      </c>
      <c r="N13" s="3" t="s">
        <v>299</v>
      </c>
      <c r="O13" s="3">
        <v>1.1985626743E10</v>
      </c>
      <c r="P13" s="3">
        <v>5.3231131E8</v>
      </c>
      <c r="Q13" s="3" t="s">
        <v>123</v>
      </c>
      <c r="R13" s="3">
        <v>1.2625454474E10</v>
      </c>
      <c r="S13" s="6">
        <v>38676.0</v>
      </c>
      <c r="T13" s="3" t="s">
        <v>124</v>
      </c>
      <c r="U13" s="3" t="s">
        <v>125</v>
      </c>
      <c r="V13" s="3" t="s">
        <v>300</v>
      </c>
      <c r="W13" s="7" t="s">
        <v>301</v>
      </c>
      <c r="X13" s="3" t="s">
        <v>302</v>
      </c>
      <c r="Y13" s="3" t="s">
        <v>129</v>
      </c>
      <c r="Z13" s="3" t="s">
        <v>130</v>
      </c>
      <c r="AA13" s="3" t="s">
        <v>131</v>
      </c>
      <c r="AC13" s="3" t="s">
        <v>123</v>
      </c>
      <c r="AD13" s="3" t="s">
        <v>123</v>
      </c>
      <c r="AE13" s="3">
        <v>5.0</v>
      </c>
      <c r="AF13" s="3">
        <v>5.0</v>
      </c>
      <c r="AH13" s="8">
        <f t="shared" si="1"/>
        <v>10</v>
      </c>
      <c r="AI13" s="3" t="s">
        <v>132</v>
      </c>
      <c r="AJ13" s="3">
        <v>0.0</v>
      </c>
      <c r="AK13" s="3" t="s">
        <v>133</v>
      </c>
      <c r="AL13" s="3">
        <f>IFERROR(VLOOKUP(AK13,'Dicionário'!$A$1:$B$153,2,0),"Erro")</f>
        <v>2</v>
      </c>
      <c r="AM13" s="3">
        <v>2300.0</v>
      </c>
      <c r="AN13" s="3" t="s">
        <v>135</v>
      </c>
      <c r="AO13" s="3">
        <f>IFERROR(VLOOKUP(AN13,'Dicionário'!$A$1:$B$153,2,0),"Erro")</f>
        <v>2</v>
      </c>
      <c r="AP13" s="3">
        <v>0.0</v>
      </c>
      <c r="AQ13" s="3">
        <f t="shared" si="2"/>
        <v>0</v>
      </c>
      <c r="AR13" s="3" t="s">
        <v>133</v>
      </c>
      <c r="AS13" s="3">
        <f>IFERROR(VLOOKUP(AR13,'Dicionário'!$A$1:$B$153,2,0),"Erro")</f>
        <v>2</v>
      </c>
      <c r="AT13" s="3">
        <v>0.0</v>
      </c>
      <c r="AU13" s="3" t="s">
        <v>133</v>
      </c>
      <c r="AV13" s="3">
        <f>IFERROR(VLOOKUP(AU13,'Dicionário'!$A$1:$B$153,2,0),"Erro")</f>
        <v>2</v>
      </c>
      <c r="AW13" s="3">
        <v>0.0</v>
      </c>
      <c r="AX13" s="3" t="s">
        <v>133</v>
      </c>
      <c r="AY13" s="3">
        <f>IFERROR(VLOOKUP(AX13,'Dicionário'!$A$1:$B$153,2,0),"Erro")</f>
        <v>2</v>
      </c>
      <c r="AZ13" s="3">
        <v>0.0</v>
      </c>
      <c r="BA13" s="3" t="s">
        <v>133</v>
      </c>
      <c r="BB13" s="3">
        <f>IFERROR(VLOOKUP(BA13,'Dicionário'!$A$1:$B$153,2,0),"Erro")</f>
        <v>2</v>
      </c>
      <c r="BC13" s="3">
        <v>750.0</v>
      </c>
      <c r="BD13" s="3" t="s">
        <v>136</v>
      </c>
      <c r="BE13" s="3">
        <f>IFERROR(VLOOKUP(BD13,'Dicionário'!$A$1:$B$153,2,0),"Erro")</f>
        <v>2</v>
      </c>
      <c r="BG13" s="3">
        <v>0.0</v>
      </c>
      <c r="BH13" s="3" t="s">
        <v>199</v>
      </c>
      <c r="BI13" s="3">
        <f>IFERROR(VLOOKUP(BH13,'Dicionário'!$A$1:$B$153,2,0),"Erro")</f>
        <v>2</v>
      </c>
      <c r="BJ13" s="3">
        <v>900.0</v>
      </c>
      <c r="BK13" s="3" t="s">
        <v>228</v>
      </c>
      <c r="BL13" s="3">
        <f>IFERROR(VLOOKUP(BK13,'Dicionário'!$A$1:$B$153,2,0),"Erro")</f>
        <v>2</v>
      </c>
      <c r="BM13" s="3">
        <v>0.0</v>
      </c>
      <c r="BN13" s="3" t="s">
        <v>146</v>
      </c>
      <c r="BO13" s="3">
        <f>IFERROR(VLOOKUP(BN13,'Dicionário'!$A$1:$B$153,2,0),"Erro")</f>
        <v>2</v>
      </c>
      <c r="BP13" s="3">
        <v>84.0</v>
      </c>
      <c r="BQ13" s="3" t="s">
        <v>141</v>
      </c>
      <c r="BR13" s="3">
        <f>IFERROR(VLOOKUP(BQ13,'Dicionário'!$A$1:$B$153,2,0),"Erro")</f>
        <v>2</v>
      </c>
      <c r="BS13" s="3">
        <v>199.0</v>
      </c>
      <c r="BT13" s="3" t="s">
        <v>141</v>
      </c>
      <c r="BU13" s="3">
        <f>IFERROR(VLOOKUP(BT13,'Dicionário'!$A$1:$B$153,2,0),"Erro")</f>
        <v>2</v>
      </c>
      <c r="BV13" s="3">
        <v>0.0</v>
      </c>
      <c r="BW13" s="3" t="s">
        <v>146</v>
      </c>
      <c r="BX13" s="3">
        <f>IFERROR(VLOOKUP(BW13,'Dicionário'!$A$1:$B$153,2,0),"Erro")</f>
        <v>2</v>
      </c>
      <c r="BY13" s="3" t="s">
        <v>303</v>
      </c>
      <c r="BZ13" s="3">
        <v>35.0</v>
      </c>
      <c r="CA13" s="3" t="s">
        <v>144</v>
      </c>
      <c r="CB13" s="3">
        <f>IFERROR(VLOOKUP(CA13,'Dicionário'!$A$1:$B$153,2,0),"Erro")</f>
        <v>2</v>
      </c>
      <c r="CC13" s="3">
        <v>0.0</v>
      </c>
      <c r="CD13" s="3">
        <v>0.0</v>
      </c>
      <c r="CE13" s="3" t="s">
        <v>146</v>
      </c>
      <c r="CF13" s="3">
        <f>IFERROR(VLOOKUP(CE13,'Dicionário'!$A$1:$B$153,2,0),"Erro")</f>
        <v>2</v>
      </c>
      <c r="CG13" s="3">
        <v>160.0</v>
      </c>
      <c r="CH13" s="3" t="s">
        <v>242</v>
      </c>
      <c r="CI13" s="3">
        <f>IFERROR(VLOOKUP(CH13,'Dicionário'!$A$1:$B$153,2,0),"Erro")</f>
        <v>2</v>
      </c>
      <c r="CJ13" s="3">
        <v>0.0</v>
      </c>
      <c r="CK13" s="3" t="s">
        <v>146</v>
      </c>
      <c r="CL13" s="9">
        <f>IFERROR(VLOOKUP(CK13,'Dicionário'!$A$1:$B$153,2,0),"Erro")</f>
        <v>2</v>
      </c>
      <c r="CN13" s="3">
        <v>1.0</v>
      </c>
      <c r="CO13" s="3">
        <v>0.0</v>
      </c>
      <c r="CP13" s="3">
        <v>0.0</v>
      </c>
      <c r="CQ13" s="3" t="s">
        <v>146</v>
      </c>
      <c r="CR13" s="9">
        <f>IFERROR(VLOOKUP(CQ13,'Dicionário'!$A$1:$B$153,2,0),"Erro")</f>
        <v>2</v>
      </c>
      <c r="CS13" s="3">
        <v>0.0</v>
      </c>
      <c r="CT13" s="3" t="s">
        <v>146</v>
      </c>
      <c r="CU13" s="9">
        <f>IFERROR(VLOOKUP(CT13,'Dicionário'!$A$1:$B$153,2,0),"Erro")</f>
        <v>2</v>
      </c>
      <c r="CV13" s="3">
        <v>0.0</v>
      </c>
      <c r="CW13" s="3" t="s">
        <v>146</v>
      </c>
      <c r="CX13" s="9">
        <f>IFERROR(VLOOKUP(CW13,'Dicionário'!$A$1:$B$153,2,0),"Erro")</f>
        <v>2</v>
      </c>
      <c r="CY13" s="3">
        <v>1348.0</v>
      </c>
      <c r="CZ13" s="3" t="s">
        <v>150</v>
      </c>
      <c r="DA13" s="9">
        <f>IFERROR(VLOOKUP(CZ13,'Dicionário'!$A$1:$B$153,2,0),"Erro")</f>
        <v>2</v>
      </c>
      <c r="DC13" s="3" t="s">
        <v>304</v>
      </c>
      <c r="DD13" s="3" t="s">
        <v>152</v>
      </c>
      <c r="DE13" s="9">
        <f>IFERROR(VLOOKUP(DD13,'Dicionário'!$A$1:$B$153,2,0),"Erro")</f>
        <v>2</v>
      </c>
      <c r="DF13" s="3" t="s">
        <v>153</v>
      </c>
      <c r="DG13" s="3" t="s">
        <v>154</v>
      </c>
      <c r="DH13" s="9">
        <f>IFERROR(VLOOKUP(DG13,'Dicionário'!$A$1:$B$153,2,0),"Erro")</f>
        <v>4</v>
      </c>
      <c r="DI13" s="3" t="s">
        <v>155</v>
      </c>
      <c r="DJ13" s="9">
        <f>IFERROR(VLOOKUP(DI13,'Dicionário'!$A$1:$B$153,2,0),"Erro")</f>
        <v>2</v>
      </c>
      <c r="DK13" s="3" t="s">
        <v>207</v>
      </c>
      <c r="DL13" s="9">
        <f>IFERROR(VLOOKUP(DK13,'Dicionário'!$A$1:$B$153,2,0),"Erro")</f>
        <v>2</v>
      </c>
      <c r="DM13" s="3" t="s">
        <v>156</v>
      </c>
      <c r="DN13" s="9">
        <f>IFERROR(VLOOKUP(DM13,'Dicionário'!$A$1:$B$153,2,0),"Erro")</f>
        <v>5</v>
      </c>
      <c r="DO13" s="8">
        <f>IFERROR(VLOOKUP(N13,Sympla!B:AE,24,0), "erro")</f>
        <v>2022</v>
      </c>
    </row>
    <row r="14">
      <c r="A14" s="4">
        <v>45129.94018989583</v>
      </c>
      <c r="B14" s="3" t="s">
        <v>115</v>
      </c>
      <c r="C14" s="3" t="s">
        <v>305</v>
      </c>
      <c r="D14" s="3" t="s">
        <v>117</v>
      </c>
      <c r="E14" s="3" t="s">
        <v>117</v>
      </c>
      <c r="F14" s="3" t="s">
        <v>123</v>
      </c>
      <c r="G14" s="3">
        <v>2.0</v>
      </c>
      <c r="H14" s="3" t="s">
        <v>160</v>
      </c>
      <c r="I14" s="3" t="s">
        <v>161</v>
      </c>
      <c r="J14" s="3" t="s">
        <v>119</v>
      </c>
      <c r="K14" s="3" t="s">
        <v>180</v>
      </c>
      <c r="L14" s="3" t="s">
        <v>306</v>
      </c>
      <c r="M14" s="3">
        <v>2.023040026E9</v>
      </c>
      <c r="N14" s="3" t="s">
        <v>307</v>
      </c>
      <c r="O14" s="3">
        <v>1.1961764102E10</v>
      </c>
      <c r="P14" s="3">
        <v>6.425891E8</v>
      </c>
      <c r="Q14" s="3" t="s">
        <v>123</v>
      </c>
      <c r="R14" s="3">
        <v>5.42137878E10</v>
      </c>
      <c r="S14" s="6">
        <v>38153.0</v>
      </c>
      <c r="T14" s="3" t="s">
        <v>124</v>
      </c>
      <c r="U14" s="3" t="s">
        <v>125</v>
      </c>
      <c r="V14" s="3" t="s">
        <v>308</v>
      </c>
      <c r="W14" s="7" t="s">
        <v>309</v>
      </c>
      <c r="X14" s="3" t="s">
        <v>310</v>
      </c>
      <c r="Y14" s="3" t="s">
        <v>129</v>
      </c>
      <c r="Z14" s="3" t="s">
        <v>130</v>
      </c>
      <c r="AA14" s="3" t="s">
        <v>131</v>
      </c>
      <c r="AC14" s="3" t="s">
        <v>123</v>
      </c>
      <c r="AD14" s="3" t="s">
        <v>123</v>
      </c>
      <c r="AE14" s="3">
        <v>2.0</v>
      </c>
      <c r="AF14" s="3">
        <v>2.0</v>
      </c>
      <c r="AG14" s="3">
        <v>0.0</v>
      </c>
      <c r="AH14" s="8">
        <f t="shared" si="1"/>
        <v>4</v>
      </c>
      <c r="AI14" s="3" t="s">
        <v>226</v>
      </c>
      <c r="AJ14" s="3">
        <v>0.0</v>
      </c>
      <c r="AK14" s="3" t="s">
        <v>133</v>
      </c>
      <c r="AL14" s="3">
        <f>IFERROR(VLOOKUP(AK14,'Dicionário'!$A$1:$B$153,2,0),"Erro")</f>
        <v>2</v>
      </c>
      <c r="AM14" s="3">
        <v>0.0</v>
      </c>
      <c r="AN14" s="3" t="s">
        <v>133</v>
      </c>
      <c r="AO14" s="3">
        <f>IFERROR(VLOOKUP(AN14,'Dicionário'!$A$1:$B$153,2,0),"Erro")</f>
        <v>2</v>
      </c>
      <c r="AP14" s="3">
        <v>1667.0</v>
      </c>
      <c r="AQ14" s="3">
        <f t="shared" si="2"/>
        <v>0</v>
      </c>
      <c r="AR14" s="3" t="s">
        <v>134</v>
      </c>
      <c r="AS14" s="3">
        <f>IFERROR(VLOOKUP(AR14,'Dicionário'!$A$1:$B$153,2,0),"Erro")</f>
        <v>2</v>
      </c>
      <c r="AT14" s="3">
        <v>0.0</v>
      </c>
      <c r="AU14" s="3" t="s">
        <v>133</v>
      </c>
      <c r="AV14" s="3">
        <f>IFERROR(VLOOKUP(AU14,'Dicionário'!$A$1:$B$153,2,0),"Erro")</f>
        <v>2</v>
      </c>
      <c r="AW14" s="3">
        <v>0.0</v>
      </c>
      <c r="AX14" s="3" t="s">
        <v>133</v>
      </c>
      <c r="AY14" s="3">
        <f>IFERROR(VLOOKUP(AX14,'Dicionário'!$A$1:$B$153,2,0),"Erro")</f>
        <v>2</v>
      </c>
      <c r="AZ14" s="3">
        <v>0.0</v>
      </c>
      <c r="BA14" s="3" t="s">
        <v>133</v>
      </c>
      <c r="BB14" s="3">
        <f>IFERROR(VLOOKUP(BA14,'Dicionário'!$A$1:$B$153,2,0),"Erro")</f>
        <v>2</v>
      </c>
      <c r="BC14" s="3">
        <v>0.0</v>
      </c>
      <c r="BD14" s="3" t="s">
        <v>133</v>
      </c>
      <c r="BE14" s="3">
        <f>IFERROR(VLOOKUP(BD14,'Dicionário'!$A$1:$B$153,2,0),"Erro")</f>
        <v>2</v>
      </c>
      <c r="BG14" s="3">
        <v>0.0</v>
      </c>
      <c r="BH14" s="3" t="s">
        <v>199</v>
      </c>
      <c r="BI14" s="3">
        <f>IFERROR(VLOOKUP(BH14,'Dicionário'!$A$1:$B$153,2,0),"Erro")</f>
        <v>2</v>
      </c>
      <c r="BJ14" s="3">
        <v>500.0</v>
      </c>
      <c r="BK14" s="3" t="s">
        <v>200</v>
      </c>
      <c r="BL14" s="3">
        <f>IFERROR(VLOOKUP(BK14,'Dicionário'!$A$1:$B$153,2,0),"Erro")</f>
        <v>0</v>
      </c>
      <c r="BM14" s="3">
        <v>0.0</v>
      </c>
      <c r="BN14" s="3" t="s">
        <v>146</v>
      </c>
      <c r="BO14" s="3">
        <f>IFERROR(VLOOKUP(BN14,'Dicionário'!$A$1:$B$153,2,0),"Erro")</f>
        <v>2</v>
      </c>
      <c r="BP14" s="3">
        <v>71.0</v>
      </c>
      <c r="BQ14" s="3" t="s">
        <v>141</v>
      </c>
      <c r="BR14" s="3">
        <f>IFERROR(VLOOKUP(BQ14,'Dicionário'!$A$1:$B$153,2,0),"Erro")</f>
        <v>2</v>
      </c>
      <c r="BS14" s="3">
        <v>161.0</v>
      </c>
      <c r="BT14" s="3" t="s">
        <v>141</v>
      </c>
      <c r="BU14" s="3">
        <f>IFERROR(VLOOKUP(BT14,'Dicionário'!$A$1:$B$153,2,0),"Erro")</f>
        <v>2</v>
      </c>
      <c r="BV14" s="3">
        <v>73.0</v>
      </c>
      <c r="BW14" s="3" t="s">
        <v>216</v>
      </c>
      <c r="BX14" s="3">
        <f>IFERROR(VLOOKUP(BW14,'Dicionário'!$A$1:$B$153,2,0),"Erro")</f>
        <v>2</v>
      </c>
      <c r="BY14" s="3" t="s">
        <v>186</v>
      </c>
      <c r="BZ14" s="3">
        <v>101.0</v>
      </c>
      <c r="CA14" s="3" t="s">
        <v>144</v>
      </c>
      <c r="CB14" s="3">
        <f>IFERROR(VLOOKUP(CA14,'Dicionário'!$A$1:$B$153,2,0),"Erro")</f>
        <v>2</v>
      </c>
      <c r="CC14" s="3">
        <v>0.0</v>
      </c>
      <c r="CD14" s="3">
        <v>0.0</v>
      </c>
      <c r="CE14" s="3" t="s">
        <v>146</v>
      </c>
      <c r="CF14" s="3">
        <f>IFERROR(VLOOKUP(CE14,'Dicionário'!$A$1:$B$153,2,0),"Erro")</f>
        <v>2</v>
      </c>
      <c r="CG14" s="3">
        <v>0.0</v>
      </c>
      <c r="CH14" s="3" t="s">
        <v>146</v>
      </c>
      <c r="CI14" s="3">
        <f>IFERROR(VLOOKUP(CH14,'Dicionário'!$A$1:$B$153,2,0),"Erro")</f>
        <v>2</v>
      </c>
      <c r="CJ14" s="3">
        <v>140.0</v>
      </c>
      <c r="CK14" s="3" t="s">
        <v>147</v>
      </c>
      <c r="CL14" s="9">
        <f>IFERROR(VLOOKUP(CK14,'Dicionário'!$A$1:$B$153,2,0),"Erro")</f>
        <v>2</v>
      </c>
      <c r="CM14" s="3" t="s">
        <v>311</v>
      </c>
      <c r="CN14" s="3">
        <v>0.0</v>
      </c>
      <c r="CO14" s="3">
        <v>0.0</v>
      </c>
      <c r="CP14" s="3">
        <v>0.0</v>
      </c>
      <c r="CQ14" s="3" t="s">
        <v>146</v>
      </c>
      <c r="CR14" s="9">
        <f>IFERROR(VLOOKUP(CQ14,'Dicionário'!$A$1:$B$153,2,0),"Erro")</f>
        <v>2</v>
      </c>
      <c r="CS14" s="3">
        <v>0.0</v>
      </c>
      <c r="CT14" s="3" t="s">
        <v>150</v>
      </c>
      <c r="CU14" s="9">
        <f>IFERROR(VLOOKUP(CT14,'Dicionário'!$A$1:$B$153,2,0),"Erro")</f>
        <v>2</v>
      </c>
      <c r="CV14" s="3">
        <v>0.0</v>
      </c>
      <c r="CW14" s="3" t="s">
        <v>146</v>
      </c>
      <c r="CX14" s="9">
        <f>IFERROR(VLOOKUP(CW14,'Dicionário'!$A$1:$B$153,2,0),"Erro")</f>
        <v>2</v>
      </c>
      <c r="CY14" s="3">
        <v>0.0</v>
      </c>
      <c r="CZ14" s="3" t="s">
        <v>146</v>
      </c>
      <c r="DA14" s="9">
        <f>IFERROR(VLOOKUP(CZ14,'Dicionário'!$A$1:$B$153,2,0),"Erro")</f>
        <v>2</v>
      </c>
      <c r="DC14" s="3" t="s">
        <v>151</v>
      </c>
      <c r="DD14" s="3" t="s">
        <v>151</v>
      </c>
      <c r="DE14" s="9">
        <f>IFERROR(VLOOKUP(DD14,'Dicionário'!$A$1:$B$153,2,0),"Erro")</f>
        <v>1</v>
      </c>
      <c r="DF14" s="3" t="s">
        <v>153</v>
      </c>
      <c r="DG14" s="3" t="s">
        <v>123</v>
      </c>
      <c r="DH14" s="9">
        <f>IFERROR(VLOOKUP(DG14,'Dicionário'!$A$1:$B$153,2,0),"Erro")</f>
        <v>2</v>
      </c>
      <c r="DI14" s="3" t="s">
        <v>155</v>
      </c>
      <c r="DJ14" s="9">
        <f>IFERROR(VLOOKUP(DI14,'Dicionário'!$A$1:$B$153,2,0),"Erro")</f>
        <v>2</v>
      </c>
      <c r="DK14" s="3" t="s">
        <v>312</v>
      </c>
      <c r="DL14" s="9">
        <f>IFERROR(VLOOKUP(DK14,'Dicionário'!$A$1:$B$153,2,0),"Erro")</f>
        <v>1</v>
      </c>
      <c r="DM14" s="3" t="s">
        <v>156</v>
      </c>
      <c r="DN14" s="9">
        <f>IFERROR(VLOOKUP(DM14,'Dicionário'!$A$1:$B$153,2,0),"Erro")</f>
        <v>5</v>
      </c>
      <c r="DO14" s="8">
        <f>IFERROR(VLOOKUP(N14,Sympla!B:AE,24,0), "erro")</f>
        <v>2021</v>
      </c>
    </row>
    <row r="15">
      <c r="A15" s="4">
        <v>45128.678723958335</v>
      </c>
      <c r="B15" s="3" t="s">
        <v>313</v>
      </c>
      <c r="C15" s="3" t="s">
        <v>314</v>
      </c>
      <c r="D15" s="3" t="s">
        <v>117</v>
      </c>
      <c r="E15" s="3" t="s">
        <v>123</v>
      </c>
      <c r="F15" s="3" t="s">
        <v>123</v>
      </c>
      <c r="G15" s="3">
        <v>1.0</v>
      </c>
      <c r="H15" s="3" t="s">
        <v>160</v>
      </c>
      <c r="I15" s="3" t="s">
        <v>161</v>
      </c>
      <c r="J15" s="3" t="s">
        <v>119</v>
      </c>
      <c r="K15" s="3" t="s">
        <v>180</v>
      </c>
      <c r="L15" s="3" t="s">
        <v>315</v>
      </c>
      <c r="M15" s="3">
        <v>2.023040027E9</v>
      </c>
      <c r="N15" s="3" t="s">
        <v>316</v>
      </c>
      <c r="O15" s="3">
        <v>1.1958821316E10</v>
      </c>
      <c r="P15" s="3" t="s">
        <v>317</v>
      </c>
      <c r="Q15" s="3" t="s">
        <v>123</v>
      </c>
      <c r="R15" s="3">
        <v>3.9835744831E10</v>
      </c>
      <c r="S15" s="6">
        <v>38751.0</v>
      </c>
      <c r="T15" s="3" t="s">
        <v>165</v>
      </c>
      <c r="U15" s="3" t="s">
        <v>125</v>
      </c>
      <c r="V15" s="3" t="s">
        <v>318</v>
      </c>
      <c r="W15" s="7" t="s">
        <v>319</v>
      </c>
      <c r="X15" s="3" t="s">
        <v>168</v>
      </c>
      <c r="Y15" s="3" t="s">
        <v>129</v>
      </c>
      <c r="Z15" s="3" t="s">
        <v>130</v>
      </c>
      <c r="AA15" s="3" t="s">
        <v>131</v>
      </c>
      <c r="AC15" s="3" t="s">
        <v>123</v>
      </c>
      <c r="AD15" s="3" t="s">
        <v>123</v>
      </c>
      <c r="AE15" s="3">
        <v>4.0</v>
      </c>
      <c r="AF15" s="3">
        <v>3.0</v>
      </c>
      <c r="AG15" s="3">
        <v>1.0</v>
      </c>
      <c r="AH15" s="8">
        <f t="shared" si="1"/>
        <v>7</v>
      </c>
      <c r="AI15" s="3" t="s">
        <v>226</v>
      </c>
      <c r="AJ15" s="3">
        <v>0.0</v>
      </c>
      <c r="AK15" s="3" t="s">
        <v>133</v>
      </c>
      <c r="AL15" s="3">
        <f>IFERROR(VLOOKUP(AK15,'Dicionário'!$A$1:$B$153,2,0),"Erro")</f>
        <v>2</v>
      </c>
      <c r="AM15" s="3">
        <v>2289.0</v>
      </c>
      <c r="AN15" s="3" t="s">
        <v>134</v>
      </c>
      <c r="AO15" s="3">
        <f>IFERROR(VLOOKUP(AN15,'Dicionário'!$A$1:$B$153,2,0),"Erro")</f>
        <v>2</v>
      </c>
      <c r="AP15" s="3">
        <v>0.0</v>
      </c>
      <c r="AQ15" s="3">
        <v>0.0</v>
      </c>
      <c r="AR15" s="3" t="s">
        <v>133</v>
      </c>
      <c r="AS15" s="3">
        <f>IFERROR(VLOOKUP(AR15,'Dicionário'!$A$1:$B$153,2,0),"Erro")</f>
        <v>2</v>
      </c>
      <c r="AT15" s="3">
        <v>0.0</v>
      </c>
      <c r="AU15" s="3" t="s">
        <v>133</v>
      </c>
      <c r="AV15" s="3">
        <f>IFERROR(VLOOKUP(AU15,'Dicionário'!$A$1:$B$153,2,0),"Erro")</f>
        <v>2</v>
      </c>
      <c r="AW15" s="3">
        <v>0.0</v>
      </c>
      <c r="AX15" s="3" t="s">
        <v>133</v>
      </c>
      <c r="AY15" s="3">
        <f>IFERROR(VLOOKUP(AX15,'Dicionário'!$A$1:$B$153,2,0),"Erro")</f>
        <v>2</v>
      </c>
      <c r="AZ15" s="3">
        <v>0.0</v>
      </c>
      <c r="BA15" s="3" t="s">
        <v>133</v>
      </c>
      <c r="BB15" s="3">
        <f>IFERROR(VLOOKUP(BA15,'Dicionário'!$A$1:$B$153,2,0),"Erro")</f>
        <v>2</v>
      </c>
      <c r="BC15" s="3">
        <v>800.0</v>
      </c>
      <c r="BD15" s="3" t="s">
        <v>253</v>
      </c>
      <c r="BE15" s="3">
        <f>IFERROR(VLOOKUP(BD15,'Dicionário'!$A$1:$B$153,2,0),"Erro")</f>
        <v>0</v>
      </c>
      <c r="BG15" s="3">
        <v>0.0</v>
      </c>
      <c r="BH15" s="3" t="s">
        <v>240</v>
      </c>
      <c r="BI15" s="3">
        <f>IFERROR(VLOOKUP(BH15,'Dicionário'!$A$1:$B$153,2,0),"Erro")</f>
        <v>3</v>
      </c>
      <c r="BJ15" s="3">
        <v>0.0</v>
      </c>
      <c r="BK15" s="3" t="s">
        <v>241</v>
      </c>
      <c r="BL15" s="3">
        <f>IFERROR(VLOOKUP(BK15,'Dicionário'!$A$1:$B$153,2,0),"Erro")</f>
        <v>2</v>
      </c>
      <c r="BM15" s="3">
        <v>0.0</v>
      </c>
      <c r="BN15" s="3" t="s">
        <v>146</v>
      </c>
      <c r="BO15" s="3">
        <f>IFERROR(VLOOKUP(BN15,'Dicionário'!$A$1:$B$153,2,0),"Erro")</f>
        <v>2</v>
      </c>
      <c r="BP15" s="3">
        <v>72.0</v>
      </c>
      <c r="BQ15" s="3" t="s">
        <v>141</v>
      </c>
      <c r="BR15" s="3">
        <f>IFERROR(VLOOKUP(BQ15,'Dicionário'!$A$1:$B$153,2,0),"Erro")</f>
        <v>2</v>
      </c>
      <c r="BS15" s="3">
        <v>129.0</v>
      </c>
      <c r="BT15" s="3" t="s">
        <v>141</v>
      </c>
      <c r="BU15" s="3">
        <f>IFERROR(VLOOKUP(BT15,'Dicionário'!$A$1:$B$153,2,0),"Erro")</f>
        <v>2</v>
      </c>
      <c r="BV15" s="3">
        <v>53.0</v>
      </c>
      <c r="BW15" s="3" t="s">
        <v>216</v>
      </c>
      <c r="BX15" s="3">
        <f>IFERROR(VLOOKUP(BW15,'Dicionário'!$A$1:$B$153,2,0),"Erro")</f>
        <v>2</v>
      </c>
      <c r="BY15" s="3" t="s">
        <v>143</v>
      </c>
      <c r="BZ15" s="3">
        <v>110.0</v>
      </c>
      <c r="CA15" s="3" t="s">
        <v>144</v>
      </c>
      <c r="CB15" s="3">
        <f>IFERROR(VLOOKUP(CA15,'Dicionário'!$A$1:$B$153,2,0),"Erro")</f>
        <v>2</v>
      </c>
      <c r="CC15" s="3">
        <v>125.0</v>
      </c>
      <c r="CD15" s="3">
        <v>0.0</v>
      </c>
      <c r="CE15" s="3" t="s">
        <v>146</v>
      </c>
      <c r="CF15" s="3">
        <f>IFERROR(VLOOKUP(CE15,'Dicionário'!$A$1:$B$153,2,0),"Erro")</f>
        <v>2</v>
      </c>
      <c r="CG15" s="3">
        <v>144.0</v>
      </c>
      <c r="CH15" s="3" t="s">
        <v>242</v>
      </c>
      <c r="CI15" s="3">
        <f>IFERROR(VLOOKUP(CH15,'Dicionário'!$A$1:$B$153,2,0),"Erro")</f>
        <v>2</v>
      </c>
      <c r="CJ15" s="3">
        <v>0.0</v>
      </c>
      <c r="CK15" s="3" t="s">
        <v>146</v>
      </c>
      <c r="CL15" s="9">
        <f>IFERROR(VLOOKUP(CK15,'Dicionário'!$A$1:$B$153,2,0),"Erro")</f>
        <v>2</v>
      </c>
      <c r="CN15" s="3">
        <v>1.0</v>
      </c>
      <c r="CO15" s="3">
        <v>0.0</v>
      </c>
      <c r="CP15" s="3">
        <v>1092.0</v>
      </c>
      <c r="CQ15" s="3" t="s">
        <v>203</v>
      </c>
      <c r="CR15" s="9">
        <f>IFERROR(VLOOKUP(CQ15,'Dicionário'!$A$1:$B$153,2,0),"Erro")</f>
        <v>2</v>
      </c>
      <c r="CS15" s="3">
        <v>915.0</v>
      </c>
      <c r="CT15" s="3" t="s">
        <v>150</v>
      </c>
      <c r="CU15" s="9">
        <f>IFERROR(VLOOKUP(CT15,'Dicionário'!$A$1:$B$153,2,0),"Erro")</f>
        <v>2</v>
      </c>
      <c r="CV15" s="3">
        <v>0.0</v>
      </c>
      <c r="CW15" s="3" t="s">
        <v>146</v>
      </c>
      <c r="CX15" s="9">
        <f>IFERROR(VLOOKUP(CW15,'Dicionário'!$A$1:$B$153,2,0),"Erro")</f>
        <v>2</v>
      </c>
      <c r="CY15" s="3">
        <v>694.0</v>
      </c>
      <c r="CZ15" s="3" t="s">
        <v>150</v>
      </c>
      <c r="DA15" s="9">
        <f>IFERROR(VLOOKUP(CZ15,'Dicionário'!$A$1:$B$153,2,0),"Erro")</f>
        <v>2</v>
      </c>
      <c r="DB15" s="3" t="s">
        <v>320</v>
      </c>
      <c r="DC15" s="3" t="s">
        <v>151</v>
      </c>
      <c r="DD15" s="3" t="s">
        <v>151</v>
      </c>
      <c r="DE15" s="9">
        <f>IFERROR(VLOOKUP(DD15,'Dicionário'!$A$1:$B$153,2,0),"Erro")</f>
        <v>1</v>
      </c>
      <c r="DF15" s="3" t="s">
        <v>205</v>
      </c>
      <c r="DG15" s="3" t="s">
        <v>123</v>
      </c>
      <c r="DH15" s="9">
        <f>IFERROR(VLOOKUP(DG15,'Dicionário'!$A$1:$B$153,2,0),"Erro")</f>
        <v>2</v>
      </c>
      <c r="DI15" s="3" t="s">
        <v>155</v>
      </c>
      <c r="DJ15" s="9">
        <f>IFERROR(VLOOKUP(DI15,'Dicionário'!$A$1:$B$153,2,0),"Erro")</f>
        <v>2</v>
      </c>
      <c r="DK15" s="3" t="s">
        <v>156</v>
      </c>
      <c r="DL15" s="9">
        <f>IFERROR(VLOOKUP(DK15,'Dicionário'!$A$1:$B$153,2,0),"Erro")</f>
        <v>5</v>
      </c>
      <c r="DM15" s="3" t="s">
        <v>156</v>
      </c>
      <c r="DN15" s="9">
        <f>IFERROR(VLOOKUP(DM15,'Dicionário'!$A$1:$B$153,2,0),"Erro")</f>
        <v>5</v>
      </c>
      <c r="DO15" s="8">
        <f>IFERROR(VLOOKUP(N15,Sympla!B:AE,24,0), "erro")</f>
        <v>2023</v>
      </c>
    </row>
    <row r="16">
      <c r="A16" s="4">
        <v>45128.71267357639</v>
      </c>
      <c r="B16" s="3" t="s">
        <v>178</v>
      </c>
      <c r="C16" s="3" t="s">
        <v>321</v>
      </c>
      <c r="D16" s="3" t="s">
        <v>117</v>
      </c>
      <c r="E16" s="3" t="s">
        <v>123</v>
      </c>
      <c r="F16" s="3" t="s">
        <v>123</v>
      </c>
      <c r="G16" s="3">
        <v>1.0</v>
      </c>
      <c r="H16" s="3" t="s">
        <v>160</v>
      </c>
      <c r="I16" s="3" t="s">
        <v>161</v>
      </c>
      <c r="J16" s="3" t="s">
        <v>322</v>
      </c>
      <c r="K16" s="3" t="s">
        <v>322</v>
      </c>
      <c r="L16" s="3" t="s">
        <v>323</v>
      </c>
      <c r="M16" s="3">
        <v>2.02304003E9</v>
      </c>
      <c r="N16" s="3" t="s">
        <v>324</v>
      </c>
      <c r="O16" s="3">
        <v>1.1962803477E10</v>
      </c>
      <c r="P16" s="3">
        <v>6.0599618E8</v>
      </c>
      <c r="Q16" s="3" t="s">
        <v>123</v>
      </c>
      <c r="R16" s="3">
        <v>5.3394397803E10</v>
      </c>
      <c r="S16" s="6">
        <v>38187.0</v>
      </c>
      <c r="T16" s="3" t="s">
        <v>165</v>
      </c>
      <c r="U16" s="3" t="s">
        <v>125</v>
      </c>
      <c r="V16" s="3" t="s">
        <v>325</v>
      </c>
      <c r="W16" s="7" t="s">
        <v>326</v>
      </c>
      <c r="X16" s="3" t="s">
        <v>168</v>
      </c>
      <c r="Y16" s="3" t="s">
        <v>129</v>
      </c>
      <c r="Z16" s="3" t="s">
        <v>130</v>
      </c>
      <c r="AA16" s="3" t="s">
        <v>131</v>
      </c>
      <c r="AB16" s="3" t="s">
        <v>327</v>
      </c>
      <c r="AC16" s="3" t="s">
        <v>123</v>
      </c>
      <c r="AD16" s="3" t="s">
        <v>117</v>
      </c>
      <c r="AE16" s="3">
        <v>3.0</v>
      </c>
      <c r="AF16" s="3">
        <v>3.0</v>
      </c>
      <c r="AH16" s="8">
        <f t="shared" si="1"/>
        <v>6</v>
      </c>
      <c r="AI16" s="3" t="s">
        <v>226</v>
      </c>
      <c r="AJ16" s="3">
        <v>0.0</v>
      </c>
      <c r="AK16" s="3" t="s">
        <v>133</v>
      </c>
      <c r="AL16" s="3">
        <f>IFERROR(VLOOKUP(AK16,'Dicionário'!$A$1:$B$153,2,0),"Erro")</f>
        <v>2</v>
      </c>
      <c r="AM16" s="3">
        <v>0.0</v>
      </c>
      <c r="AN16" s="3" t="s">
        <v>133</v>
      </c>
      <c r="AO16" s="3">
        <f>IFERROR(VLOOKUP(AN16,'Dicionário'!$A$1:$B$153,2,0),"Erro")</f>
        <v>2</v>
      </c>
      <c r="AP16" s="3">
        <v>0.0</v>
      </c>
      <c r="AQ16" s="3">
        <f t="shared" ref="AQ16:AQ20" si="3">(CV16-CS16)/12</f>
        <v>0</v>
      </c>
      <c r="AR16" s="3" t="s">
        <v>133</v>
      </c>
      <c r="AS16" s="3">
        <f>IFERROR(VLOOKUP(AR16,'Dicionário'!$A$1:$B$153,2,0),"Erro")</f>
        <v>2</v>
      </c>
      <c r="AT16" s="3">
        <v>2544.0</v>
      </c>
      <c r="AU16" s="3" t="s">
        <v>253</v>
      </c>
      <c r="AV16" s="3">
        <f>IFERROR(VLOOKUP(AU16,'Dicionário'!$A$1:$B$153,2,0),"Erro")</f>
        <v>0</v>
      </c>
      <c r="AW16" s="3">
        <v>0.0</v>
      </c>
      <c r="AX16" s="3" t="s">
        <v>133</v>
      </c>
      <c r="AY16" s="3">
        <f>IFERROR(VLOOKUP(AX16,'Dicionário'!$A$1:$B$153,2,0),"Erro")</f>
        <v>2</v>
      </c>
      <c r="AZ16" s="3">
        <v>0.0</v>
      </c>
      <c r="BA16" s="3" t="s">
        <v>133</v>
      </c>
      <c r="BB16" s="3">
        <f>IFERROR(VLOOKUP(BA16,'Dicionário'!$A$1:$B$153,2,0),"Erro")</f>
        <v>2</v>
      </c>
      <c r="BC16" s="3">
        <v>0.0</v>
      </c>
      <c r="BD16" s="3" t="s">
        <v>133</v>
      </c>
      <c r="BE16" s="3">
        <f>IFERROR(VLOOKUP(BD16,'Dicionário'!$A$1:$B$153,2,0),"Erro")</f>
        <v>2</v>
      </c>
      <c r="BG16" s="3">
        <v>0.0</v>
      </c>
      <c r="BH16" s="3" t="s">
        <v>199</v>
      </c>
      <c r="BI16" s="3">
        <f>IFERROR(VLOOKUP(BH16,'Dicionário'!$A$1:$B$153,2,0),"Erro")</f>
        <v>2</v>
      </c>
      <c r="BJ16" s="3">
        <v>3200.0</v>
      </c>
      <c r="BK16" s="3" t="s">
        <v>328</v>
      </c>
      <c r="BL16" s="3">
        <f>IFERROR(VLOOKUP(BK16,'Dicionário'!$A$1:$B$153,2,0),"Erro")</f>
        <v>0</v>
      </c>
      <c r="BM16" s="3">
        <v>0.0</v>
      </c>
      <c r="BN16" s="3" t="s">
        <v>146</v>
      </c>
      <c r="BO16" s="3">
        <f>IFERROR(VLOOKUP(BN16,'Dicionário'!$A$1:$B$153,2,0),"Erro")</f>
        <v>2</v>
      </c>
      <c r="BP16" s="3">
        <v>80.0</v>
      </c>
      <c r="BQ16" s="3" t="s">
        <v>329</v>
      </c>
      <c r="BR16" s="3">
        <f>IFERROR(VLOOKUP(BQ16,'Dicionário'!$A$1:$B$153,2,0),"Erro")</f>
        <v>0</v>
      </c>
      <c r="BS16" s="3">
        <v>60.0</v>
      </c>
      <c r="BT16" s="3" t="s">
        <v>255</v>
      </c>
      <c r="BU16" s="3">
        <f>IFERROR(VLOOKUP(BT16,'Dicionário'!$A$1:$B$153,2,0),"Erro")</f>
        <v>0</v>
      </c>
      <c r="BV16" s="3">
        <v>90.0</v>
      </c>
      <c r="BW16" s="3" t="s">
        <v>216</v>
      </c>
      <c r="BX16" s="3">
        <f>IFERROR(VLOOKUP(BW16,'Dicionário'!$A$1:$B$153,2,0),"Erro")</f>
        <v>2</v>
      </c>
      <c r="BY16" s="3" t="s">
        <v>143</v>
      </c>
      <c r="BZ16" s="3">
        <v>120.0</v>
      </c>
      <c r="CA16" s="3" t="s">
        <v>217</v>
      </c>
      <c r="CB16" s="3">
        <f>IFERROR(VLOOKUP(CA16,'Dicionário'!$A$1:$B$153,2,0),"Erro")</f>
        <v>0</v>
      </c>
      <c r="CC16" s="3">
        <v>40.0</v>
      </c>
      <c r="CD16" s="3">
        <v>0.0</v>
      </c>
      <c r="CE16" s="3" t="s">
        <v>146</v>
      </c>
      <c r="CF16" s="3">
        <f>IFERROR(VLOOKUP(CE16,'Dicionário'!$A$1:$B$153,2,0),"Erro")</f>
        <v>2</v>
      </c>
      <c r="CG16" s="3">
        <v>0.0</v>
      </c>
      <c r="CH16" s="3" t="s">
        <v>146</v>
      </c>
      <c r="CI16" s="3">
        <f>IFERROR(VLOOKUP(CH16,'Dicionário'!$A$1:$B$153,2,0),"Erro")</f>
        <v>2</v>
      </c>
      <c r="CJ16" s="3">
        <v>200.0</v>
      </c>
      <c r="CK16" s="3" t="s">
        <v>147</v>
      </c>
      <c r="CL16" s="9">
        <f>IFERROR(VLOOKUP(CK16,'Dicionário'!$A$1:$B$153,2,0),"Erro")</f>
        <v>2</v>
      </c>
      <c r="CM16" s="3" t="s">
        <v>330</v>
      </c>
      <c r="CN16" s="3">
        <v>0.0</v>
      </c>
      <c r="CO16" s="3">
        <v>0.0</v>
      </c>
      <c r="CP16" s="3">
        <v>0.0</v>
      </c>
      <c r="CQ16" s="3" t="s">
        <v>146</v>
      </c>
      <c r="CR16" s="9">
        <f>IFERROR(VLOOKUP(CQ16,'Dicionário'!$A$1:$B$153,2,0),"Erro")</f>
        <v>2</v>
      </c>
      <c r="CS16" s="3">
        <v>0.0</v>
      </c>
      <c r="CT16" s="3" t="s">
        <v>146</v>
      </c>
      <c r="CU16" s="9">
        <f>IFERROR(VLOOKUP(CT16,'Dicionário'!$A$1:$B$153,2,0),"Erro")</f>
        <v>2</v>
      </c>
      <c r="CV16" s="3">
        <v>0.0</v>
      </c>
      <c r="CW16" s="3" t="s">
        <v>146</v>
      </c>
      <c r="CX16" s="9">
        <f>IFERROR(VLOOKUP(CW16,'Dicionário'!$A$1:$B$153,2,0),"Erro")</f>
        <v>2</v>
      </c>
      <c r="CY16" s="3">
        <v>0.0</v>
      </c>
      <c r="CZ16" s="3" t="s">
        <v>146</v>
      </c>
      <c r="DA16" s="9">
        <f>IFERROR(VLOOKUP(CZ16,'Dicionário'!$A$1:$B$153,2,0),"Erro")</f>
        <v>2</v>
      </c>
      <c r="DC16" s="3" t="s">
        <v>304</v>
      </c>
      <c r="DD16" s="3" t="s">
        <v>151</v>
      </c>
      <c r="DE16" s="9">
        <f>IFERROR(VLOOKUP(DD16,'Dicionário'!$A$1:$B$153,2,0),"Erro")</f>
        <v>1</v>
      </c>
      <c r="DF16" s="3" t="s">
        <v>153</v>
      </c>
      <c r="DG16" s="3" t="s">
        <v>123</v>
      </c>
      <c r="DH16" s="9">
        <f>IFERROR(VLOOKUP(DG16,'Dicionário'!$A$1:$B$153,2,0),"Erro")</f>
        <v>2</v>
      </c>
      <c r="DI16" s="3" t="s">
        <v>155</v>
      </c>
      <c r="DJ16" s="9">
        <f>IFERROR(VLOOKUP(DI16,'Dicionário'!$A$1:$B$153,2,0),"Erro")</f>
        <v>2</v>
      </c>
      <c r="DK16" s="3" t="s">
        <v>156</v>
      </c>
      <c r="DL16" s="9">
        <f>IFERROR(VLOOKUP(DK16,'Dicionário'!$A$1:$B$153,2,0),"Erro")</f>
        <v>5</v>
      </c>
      <c r="DM16" s="3" t="s">
        <v>230</v>
      </c>
      <c r="DN16" s="9">
        <f>IFERROR(VLOOKUP(DM16,'Dicionário'!$A$1:$B$153,2,0),"Erro")</f>
        <v>7</v>
      </c>
      <c r="DO16" s="8">
        <f>IFERROR(VLOOKUP(N16,Sympla!B:AE,24,0), "erro")</f>
        <v>2022</v>
      </c>
    </row>
    <row r="17">
      <c r="A17" s="4">
        <v>45128.77046550926</v>
      </c>
      <c r="B17" s="3" t="s">
        <v>157</v>
      </c>
      <c r="C17" s="3" t="s">
        <v>331</v>
      </c>
      <c r="D17" s="3" t="s">
        <v>117</v>
      </c>
      <c r="E17" s="3" t="s">
        <v>117</v>
      </c>
      <c r="F17" s="3" t="s">
        <v>123</v>
      </c>
      <c r="G17" s="3">
        <v>1.0</v>
      </c>
      <c r="H17" s="3">
        <v>1.0</v>
      </c>
      <c r="I17" s="3" t="s">
        <v>161</v>
      </c>
      <c r="J17" s="3" t="s">
        <v>119</v>
      </c>
      <c r="K17" s="3" t="s">
        <v>180</v>
      </c>
      <c r="L17" s="3" t="s">
        <v>332</v>
      </c>
      <c r="M17" s="3">
        <v>2.023040034E9</v>
      </c>
      <c r="N17" s="3" t="s">
        <v>333</v>
      </c>
      <c r="O17" s="3">
        <v>1.1949884515E10</v>
      </c>
      <c r="P17" s="3" t="s">
        <v>334</v>
      </c>
      <c r="Q17" s="3" t="s">
        <v>123</v>
      </c>
      <c r="R17" s="3">
        <v>3.9268839873E10</v>
      </c>
      <c r="S17" s="6">
        <v>33841.0</v>
      </c>
      <c r="T17" s="3" t="s">
        <v>165</v>
      </c>
      <c r="U17" s="3" t="s">
        <v>125</v>
      </c>
      <c r="V17" s="3" t="s">
        <v>335</v>
      </c>
      <c r="W17" s="7" t="s">
        <v>336</v>
      </c>
      <c r="X17" s="3" t="s">
        <v>168</v>
      </c>
      <c r="Y17" s="3" t="s">
        <v>129</v>
      </c>
      <c r="Z17" s="3" t="s">
        <v>130</v>
      </c>
      <c r="AA17" s="3">
        <v>1.0</v>
      </c>
      <c r="AC17" s="3" t="s">
        <v>123</v>
      </c>
      <c r="AD17" s="3" t="s">
        <v>117</v>
      </c>
      <c r="AE17" s="3">
        <v>3.0</v>
      </c>
      <c r="AF17" s="3">
        <v>3.0</v>
      </c>
      <c r="AH17" s="8">
        <f t="shared" si="1"/>
        <v>6</v>
      </c>
      <c r="AI17" s="3" t="s">
        <v>226</v>
      </c>
      <c r="AJ17" s="3">
        <v>0.0</v>
      </c>
      <c r="AK17" s="3" t="s">
        <v>266</v>
      </c>
      <c r="AL17" s="3">
        <f>IFERROR(VLOOKUP(AK17,'Dicionário'!$A$1:$B$153,2,0),"Erro")</f>
        <v>2</v>
      </c>
      <c r="AM17" s="3">
        <v>0.0</v>
      </c>
      <c r="AN17" s="3" t="s">
        <v>133</v>
      </c>
      <c r="AO17" s="3">
        <f>IFERROR(VLOOKUP(AN17,'Dicionário'!$A$1:$B$153,2,0),"Erro")</f>
        <v>2</v>
      </c>
      <c r="AP17" s="3">
        <v>2210.0</v>
      </c>
      <c r="AQ17" s="3">
        <f t="shared" si="3"/>
        <v>0</v>
      </c>
      <c r="AR17" s="3" t="s">
        <v>134</v>
      </c>
      <c r="AS17" s="3">
        <f>IFERROR(VLOOKUP(AR17,'Dicionário'!$A$1:$B$153,2,0),"Erro")</f>
        <v>2</v>
      </c>
      <c r="AT17" s="3">
        <v>0.0</v>
      </c>
      <c r="AU17" s="3" t="s">
        <v>133</v>
      </c>
      <c r="AV17" s="3">
        <f>IFERROR(VLOOKUP(AU17,'Dicionário'!$A$1:$B$153,2,0),"Erro")</f>
        <v>2</v>
      </c>
      <c r="AW17" s="3">
        <v>0.0</v>
      </c>
      <c r="AX17" s="3" t="s">
        <v>133</v>
      </c>
      <c r="AY17" s="3">
        <f>IFERROR(VLOOKUP(AX17,'Dicionário'!$A$1:$B$153,2,0),"Erro")</f>
        <v>2</v>
      </c>
      <c r="AZ17" s="3">
        <v>0.0</v>
      </c>
      <c r="BA17" s="3" t="s">
        <v>133</v>
      </c>
      <c r="BB17" s="3">
        <f>IFERROR(VLOOKUP(BA17,'Dicionário'!$A$1:$B$153,2,0),"Erro")</f>
        <v>2</v>
      </c>
      <c r="BC17" s="3">
        <v>0.0</v>
      </c>
      <c r="BD17" s="3" t="s">
        <v>133</v>
      </c>
      <c r="BE17" s="3">
        <f>IFERROR(VLOOKUP(BD17,'Dicionário'!$A$1:$B$153,2,0),"Erro")</f>
        <v>2</v>
      </c>
      <c r="BF17" s="3" t="s">
        <v>337</v>
      </c>
      <c r="BG17" s="3">
        <v>0.0</v>
      </c>
      <c r="BH17" s="3" t="s">
        <v>199</v>
      </c>
      <c r="BI17" s="3">
        <f>IFERROR(VLOOKUP(BH17,'Dicionário'!$A$1:$B$153,2,0),"Erro")</f>
        <v>2</v>
      </c>
      <c r="BJ17" s="3">
        <v>800.0</v>
      </c>
      <c r="BK17" s="3" t="s">
        <v>228</v>
      </c>
      <c r="BL17" s="3">
        <f>IFERROR(VLOOKUP(BK17,'Dicionário'!$A$1:$B$153,2,0),"Erro")</f>
        <v>2</v>
      </c>
      <c r="BM17" s="3">
        <v>0.0</v>
      </c>
      <c r="BN17" s="3" t="s">
        <v>146</v>
      </c>
      <c r="BO17" s="3">
        <f>IFERROR(VLOOKUP(BN17,'Dicionário'!$A$1:$B$153,2,0),"Erro")</f>
        <v>2</v>
      </c>
      <c r="BP17" s="3">
        <v>135.0</v>
      </c>
      <c r="BQ17" s="3" t="s">
        <v>141</v>
      </c>
      <c r="BR17" s="3">
        <f>IFERROR(VLOOKUP(BQ17,'Dicionário'!$A$1:$B$153,2,0),"Erro")</f>
        <v>2</v>
      </c>
      <c r="BS17" s="3">
        <v>367.0</v>
      </c>
      <c r="BT17" s="3" t="s">
        <v>141</v>
      </c>
      <c r="BU17" s="3">
        <f>IFERROR(VLOOKUP(BT17,'Dicionário'!$A$1:$B$153,2,0),"Erro")</f>
        <v>2</v>
      </c>
      <c r="BV17" s="3">
        <v>40.0</v>
      </c>
      <c r="BW17" s="3" t="s">
        <v>142</v>
      </c>
      <c r="BX17" s="3">
        <f>IFERROR(VLOOKUP(BW17,'Dicionário'!$A$1:$B$153,2,0),"Erro")</f>
        <v>0</v>
      </c>
      <c r="BY17" s="3" t="s">
        <v>303</v>
      </c>
      <c r="BZ17" s="3">
        <v>0.0</v>
      </c>
      <c r="CA17" s="3" t="s">
        <v>146</v>
      </c>
      <c r="CB17" s="3">
        <f>IFERROR(VLOOKUP(CA17,'Dicionário'!$A$1:$B$153,2,0),"Erro")</f>
        <v>2</v>
      </c>
      <c r="CC17" s="3">
        <v>0.0</v>
      </c>
      <c r="CD17" s="3">
        <v>0.0</v>
      </c>
      <c r="CE17" s="3" t="s">
        <v>146</v>
      </c>
      <c r="CF17" s="3">
        <f>IFERROR(VLOOKUP(CE17,'Dicionário'!$A$1:$B$153,2,0),"Erro")</f>
        <v>2</v>
      </c>
      <c r="CG17" s="3">
        <v>0.0</v>
      </c>
      <c r="CH17" s="3" t="s">
        <v>146</v>
      </c>
      <c r="CI17" s="3">
        <f>IFERROR(VLOOKUP(CH17,'Dicionário'!$A$1:$B$153,2,0),"Erro")</f>
        <v>2</v>
      </c>
      <c r="CJ17" s="3">
        <v>64.0</v>
      </c>
      <c r="CK17" s="3" t="s">
        <v>147</v>
      </c>
      <c r="CL17" s="9">
        <f>IFERROR(VLOOKUP(CK17,'Dicionário'!$A$1:$B$153,2,0),"Erro")</f>
        <v>2</v>
      </c>
      <c r="CM17" s="3" t="s">
        <v>338</v>
      </c>
      <c r="CN17" s="3">
        <v>0.0</v>
      </c>
      <c r="CO17" s="3">
        <v>0.0</v>
      </c>
      <c r="CP17" s="3">
        <v>0.0</v>
      </c>
      <c r="CQ17" s="3" t="s">
        <v>146</v>
      </c>
      <c r="CR17" s="9">
        <f>IFERROR(VLOOKUP(CQ17,'Dicionário'!$A$1:$B$153,2,0),"Erro")</f>
        <v>2</v>
      </c>
      <c r="CS17" s="3">
        <v>0.0</v>
      </c>
      <c r="CT17" s="3" t="s">
        <v>150</v>
      </c>
      <c r="CU17" s="9">
        <f>IFERROR(VLOOKUP(CT17,'Dicionário'!$A$1:$B$153,2,0),"Erro")</f>
        <v>2</v>
      </c>
      <c r="CV17" s="3">
        <v>0.0</v>
      </c>
      <c r="CW17" s="3" t="s">
        <v>146</v>
      </c>
      <c r="CX17" s="9">
        <f>IFERROR(VLOOKUP(CW17,'Dicionário'!$A$1:$B$153,2,0),"Erro")</f>
        <v>2</v>
      </c>
      <c r="CY17" s="3">
        <v>600.0</v>
      </c>
      <c r="CZ17" s="3" t="s">
        <v>270</v>
      </c>
      <c r="DA17" s="9">
        <f>IFERROR(VLOOKUP(CZ17,'Dicionário'!$A$1:$B$153,2,0),"Erro")</f>
        <v>0</v>
      </c>
      <c r="DC17" s="3" t="s">
        <v>151</v>
      </c>
      <c r="DD17" s="3" t="s">
        <v>151</v>
      </c>
      <c r="DE17" s="9">
        <f>IFERROR(VLOOKUP(DD17,'Dicionário'!$A$1:$B$153,2,0),"Erro")</f>
        <v>1</v>
      </c>
      <c r="DF17" s="3" t="s">
        <v>153</v>
      </c>
      <c r="DG17" s="3" t="s">
        <v>123</v>
      </c>
      <c r="DH17" s="9">
        <f>IFERROR(VLOOKUP(DG17,'Dicionário'!$A$1:$B$153,2,0),"Erro")</f>
        <v>2</v>
      </c>
      <c r="DI17" s="3" t="s">
        <v>155</v>
      </c>
      <c r="DJ17" s="9">
        <f>IFERROR(VLOOKUP(DI17,'Dicionário'!$A$1:$B$153,2,0),"Erro")</f>
        <v>2</v>
      </c>
      <c r="DK17" s="3" t="s">
        <v>188</v>
      </c>
      <c r="DL17" s="9">
        <f>IFERROR(VLOOKUP(DK17,'Dicionário'!$A$1:$B$153,2,0),"Erro")</f>
        <v>1</v>
      </c>
      <c r="DM17" s="3" t="s">
        <v>156</v>
      </c>
      <c r="DN17" s="9">
        <f>IFERROR(VLOOKUP(DM17,'Dicionário'!$A$1:$B$153,2,0),"Erro")</f>
        <v>5</v>
      </c>
      <c r="DO17" s="8">
        <f>IFERROR(VLOOKUP(N17,Sympla!B:AE,24,0), "erro")</f>
        <v>2011</v>
      </c>
    </row>
    <row r="18">
      <c r="A18" s="4">
        <v>45128.96883534722</v>
      </c>
      <c r="B18" s="3" t="s">
        <v>339</v>
      </c>
      <c r="C18" s="3" t="s">
        <v>340</v>
      </c>
      <c r="D18" s="3" t="s">
        <v>117</v>
      </c>
      <c r="E18" s="3" t="s">
        <v>117</v>
      </c>
      <c r="F18" s="3" t="s">
        <v>341</v>
      </c>
      <c r="G18" s="3">
        <v>1.0</v>
      </c>
      <c r="H18" s="3">
        <v>2.0</v>
      </c>
      <c r="I18" s="3" t="s">
        <v>161</v>
      </c>
      <c r="J18" s="3" t="s">
        <v>180</v>
      </c>
      <c r="K18" s="3" t="s">
        <v>261</v>
      </c>
      <c r="L18" s="3" t="s">
        <v>342</v>
      </c>
      <c r="M18" s="3">
        <v>2.023040036E9</v>
      </c>
      <c r="N18" s="3" t="s">
        <v>343</v>
      </c>
      <c r="O18" s="3">
        <v>1.1946350819E10</v>
      </c>
      <c r="P18" s="3">
        <v>5.20859601E8</v>
      </c>
      <c r="Q18" s="3" t="s">
        <v>123</v>
      </c>
      <c r="R18" s="3">
        <v>3.9692350819E10</v>
      </c>
      <c r="S18" s="6">
        <v>38220.0</v>
      </c>
      <c r="T18" s="3" t="s">
        <v>165</v>
      </c>
      <c r="U18" s="3" t="s">
        <v>125</v>
      </c>
      <c r="V18" s="3" t="s">
        <v>344</v>
      </c>
      <c r="W18" s="7" t="s">
        <v>345</v>
      </c>
      <c r="X18" s="3" t="s">
        <v>168</v>
      </c>
      <c r="Y18" s="3" t="s">
        <v>129</v>
      </c>
      <c r="Z18" s="3" t="s">
        <v>130</v>
      </c>
      <c r="AA18" s="3" t="s">
        <v>131</v>
      </c>
      <c r="AC18" s="3" t="s">
        <v>117</v>
      </c>
      <c r="AD18" s="3" t="s">
        <v>117</v>
      </c>
      <c r="AE18" s="3">
        <v>2.0</v>
      </c>
      <c r="AF18" s="3">
        <v>2.0</v>
      </c>
      <c r="AH18" s="8">
        <f t="shared" si="1"/>
        <v>4</v>
      </c>
      <c r="AI18" s="3" t="s">
        <v>132</v>
      </c>
      <c r="AJ18" s="3">
        <v>879.0</v>
      </c>
      <c r="AK18" s="3" t="s">
        <v>134</v>
      </c>
      <c r="AL18" s="3">
        <f>IFERROR(VLOOKUP(AK18,'Dicionário'!$A$1:$B$153,2,0),"Erro")</f>
        <v>2</v>
      </c>
      <c r="AM18" s="3">
        <v>1400.0</v>
      </c>
      <c r="AN18" s="3" t="s">
        <v>135</v>
      </c>
      <c r="AO18" s="3">
        <f>IFERROR(VLOOKUP(AN18,'Dicionário'!$A$1:$B$153,2,0),"Erro")</f>
        <v>2</v>
      </c>
      <c r="AP18" s="3">
        <v>0.0</v>
      </c>
      <c r="AQ18" s="3">
        <f t="shared" si="3"/>
        <v>0</v>
      </c>
      <c r="AR18" s="3" t="s">
        <v>133</v>
      </c>
      <c r="AS18" s="3">
        <f>IFERROR(VLOOKUP(AR18,'Dicionário'!$A$1:$B$153,2,0),"Erro")</f>
        <v>2</v>
      </c>
      <c r="AT18" s="3">
        <v>0.0</v>
      </c>
      <c r="AU18" s="3" t="s">
        <v>133</v>
      </c>
      <c r="AV18" s="3">
        <f>IFERROR(VLOOKUP(AU18,'Dicionário'!$A$1:$B$153,2,0),"Erro")</f>
        <v>2</v>
      </c>
      <c r="AW18" s="3">
        <v>0.0</v>
      </c>
      <c r="AX18" s="3" t="s">
        <v>133</v>
      </c>
      <c r="AY18" s="3">
        <f>IFERROR(VLOOKUP(AX18,'Dicionário'!$A$1:$B$153,2,0),"Erro")</f>
        <v>2</v>
      </c>
      <c r="AZ18" s="3">
        <v>0.0</v>
      </c>
      <c r="BA18" s="3" t="s">
        <v>133</v>
      </c>
      <c r="BB18" s="3">
        <f>IFERROR(VLOOKUP(BA18,'Dicionário'!$A$1:$B$153,2,0),"Erro")</f>
        <v>2</v>
      </c>
      <c r="BC18" s="3">
        <v>600.0</v>
      </c>
      <c r="BD18" s="3" t="s">
        <v>136</v>
      </c>
      <c r="BE18" s="3">
        <f>IFERROR(VLOOKUP(BD18,'Dicionário'!$A$1:$B$153,2,0),"Erro")</f>
        <v>2</v>
      </c>
      <c r="BG18" s="3">
        <v>0.0</v>
      </c>
      <c r="BH18" s="3" t="s">
        <v>240</v>
      </c>
      <c r="BI18" s="3">
        <f>IFERROR(VLOOKUP(BH18,'Dicionário'!$A$1:$B$153,2,0),"Erro")</f>
        <v>3</v>
      </c>
      <c r="BJ18" s="3">
        <v>0.0</v>
      </c>
      <c r="BK18" s="3" t="s">
        <v>241</v>
      </c>
      <c r="BL18" s="3">
        <f>IFERROR(VLOOKUP(BK18,'Dicionário'!$A$1:$B$153,2,0),"Erro")</f>
        <v>2</v>
      </c>
      <c r="BM18" s="3">
        <v>0.0</v>
      </c>
      <c r="BN18" s="3" t="s">
        <v>146</v>
      </c>
      <c r="BO18" s="3">
        <f>IFERROR(VLOOKUP(BN18,'Dicionário'!$A$1:$B$153,2,0),"Erro")</f>
        <v>2</v>
      </c>
      <c r="BP18" s="3">
        <v>20.0</v>
      </c>
      <c r="BQ18" s="3" t="s">
        <v>141</v>
      </c>
      <c r="BR18" s="3">
        <f>IFERROR(VLOOKUP(BQ18,'Dicionário'!$A$1:$B$153,2,0),"Erro")</f>
        <v>2</v>
      </c>
      <c r="BS18" s="3">
        <v>135.0</v>
      </c>
      <c r="BT18" s="3" t="s">
        <v>141</v>
      </c>
      <c r="BU18" s="3">
        <f>IFERROR(VLOOKUP(BT18,'Dicionário'!$A$1:$B$153,2,0),"Erro")</f>
        <v>2</v>
      </c>
      <c r="BV18" s="3">
        <v>30.0</v>
      </c>
      <c r="BW18" s="3" t="s">
        <v>346</v>
      </c>
      <c r="BX18" s="3">
        <f>IFERROR(VLOOKUP(BW18,'Dicionário'!$A$1:$B$153,2,0),"Erro")</f>
        <v>2</v>
      </c>
      <c r="BY18" s="3" t="s">
        <v>303</v>
      </c>
      <c r="BZ18" s="3">
        <v>0.0</v>
      </c>
      <c r="CA18" s="3" t="s">
        <v>146</v>
      </c>
      <c r="CB18" s="3">
        <f>IFERROR(VLOOKUP(CA18,'Dicionário'!$A$1:$B$153,2,0),"Erro")</f>
        <v>2</v>
      </c>
      <c r="CC18" s="3">
        <v>233.0</v>
      </c>
      <c r="CD18" s="3">
        <v>0.0</v>
      </c>
      <c r="CE18" s="3" t="s">
        <v>146</v>
      </c>
      <c r="CF18" s="3">
        <f>IFERROR(VLOOKUP(CE18,'Dicionário'!$A$1:$B$153,2,0),"Erro")</f>
        <v>2</v>
      </c>
      <c r="CG18" s="3">
        <v>0.0</v>
      </c>
      <c r="CH18" s="3" t="s">
        <v>146</v>
      </c>
      <c r="CI18" s="3">
        <f>IFERROR(VLOOKUP(CH18,'Dicionário'!$A$1:$B$153,2,0),"Erro")</f>
        <v>2</v>
      </c>
      <c r="CJ18" s="3">
        <v>130.0</v>
      </c>
      <c r="CK18" s="3" t="s">
        <v>147</v>
      </c>
      <c r="CL18" s="9">
        <f>IFERROR(VLOOKUP(CK18,'Dicionário'!$A$1:$B$153,2,0),"Erro")</f>
        <v>2</v>
      </c>
      <c r="CM18" s="3" t="s">
        <v>347</v>
      </c>
      <c r="CN18" s="3">
        <v>0.0</v>
      </c>
      <c r="CO18" s="3">
        <v>0.0</v>
      </c>
      <c r="CP18" s="3">
        <v>0.0</v>
      </c>
      <c r="CQ18" s="3" t="s">
        <v>146</v>
      </c>
      <c r="CR18" s="9">
        <f>IFERROR(VLOOKUP(CQ18,'Dicionário'!$A$1:$B$153,2,0),"Erro")</f>
        <v>2</v>
      </c>
      <c r="CS18" s="3">
        <v>0.0</v>
      </c>
      <c r="CT18" s="3" t="s">
        <v>146</v>
      </c>
      <c r="CU18" s="9">
        <f>IFERROR(VLOOKUP(CT18,'Dicionário'!$A$1:$B$153,2,0),"Erro")</f>
        <v>2</v>
      </c>
      <c r="CV18" s="3">
        <v>0.0</v>
      </c>
      <c r="CW18" s="3" t="s">
        <v>146</v>
      </c>
      <c r="CX18" s="9">
        <f>IFERROR(VLOOKUP(CW18,'Dicionário'!$A$1:$B$153,2,0),"Erro")</f>
        <v>2</v>
      </c>
      <c r="CY18" s="3">
        <v>0.0</v>
      </c>
      <c r="CZ18" s="3" t="s">
        <v>146</v>
      </c>
      <c r="DA18" s="9">
        <f>IFERROR(VLOOKUP(CZ18,'Dicionário'!$A$1:$B$153,2,0),"Erro")</f>
        <v>2</v>
      </c>
      <c r="DC18" s="3" t="s">
        <v>304</v>
      </c>
      <c r="DD18" s="3" t="s">
        <v>151</v>
      </c>
      <c r="DE18" s="9">
        <f>IFERROR(VLOOKUP(DD18,'Dicionário'!$A$1:$B$153,2,0),"Erro")</f>
        <v>1</v>
      </c>
      <c r="DF18" s="3" t="s">
        <v>153</v>
      </c>
      <c r="DH18" s="10">
        <v>2.0</v>
      </c>
      <c r="DI18" s="3" t="s">
        <v>155</v>
      </c>
      <c r="DJ18" s="9">
        <f>IFERROR(VLOOKUP(DI18,'Dicionário'!$A$1:$B$153,2,0),"Erro")</f>
        <v>2</v>
      </c>
      <c r="DK18" s="3" t="s">
        <v>177</v>
      </c>
      <c r="DL18" s="9">
        <f>IFERROR(VLOOKUP(DK18,'Dicionário'!$A$1:$B$153,2,0),"Erro")</f>
        <v>3</v>
      </c>
      <c r="DM18" s="3" t="s">
        <v>156</v>
      </c>
      <c r="DN18" s="9">
        <f>IFERROR(VLOOKUP(DM18,'Dicionário'!$A$1:$B$153,2,0),"Erro")</f>
        <v>5</v>
      </c>
      <c r="DO18" s="8">
        <f>IFERROR(VLOOKUP(N18,Sympla!B:AE,24,0), "erro")</f>
        <v>2022</v>
      </c>
    </row>
    <row r="19">
      <c r="A19" s="4">
        <v>45128.93702336805</v>
      </c>
      <c r="B19" s="3" t="s">
        <v>348</v>
      </c>
      <c r="C19" s="3" t="s">
        <v>349</v>
      </c>
      <c r="D19" s="3" t="s">
        <v>117</v>
      </c>
      <c r="E19" s="3" t="s">
        <v>117</v>
      </c>
      <c r="F19" s="3" t="s">
        <v>123</v>
      </c>
      <c r="G19" s="3">
        <v>1.0</v>
      </c>
      <c r="H19" s="3" t="s">
        <v>160</v>
      </c>
      <c r="I19" s="3">
        <v>1.0</v>
      </c>
      <c r="J19" s="3" t="s">
        <v>119</v>
      </c>
      <c r="K19" s="3" t="s">
        <v>180</v>
      </c>
      <c r="L19" s="3" t="s">
        <v>350</v>
      </c>
      <c r="M19" s="3">
        <v>2.023040037E9</v>
      </c>
      <c r="N19" s="3" t="s">
        <v>351</v>
      </c>
      <c r="O19" s="3">
        <v>1.1945897468E10</v>
      </c>
      <c r="P19" s="3">
        <v>5.55107875E8</v>
      </c>
      <c r="Q19" s="3" t="s">
        <v>123</v>
      </c>
      <c r="R19" s="3">
        <v>4.5270670879E10</v>
      </c>
      <c r="S19" s="6">
        <v>37566.0</v>
      </c>
      <c r="T19" s="3" t="s">
        <v>287</v>
      </c>
      <c r="U19" s="3" t="s">
        <v>125</v>
      </c>
      <c r="V19" s="3" t="s">
        <v>352</v>
      </c>
      <c r="W19" s="7" t="s">
        <v>353</v>
      </c>
      <c r="X19" s="3" t="s">
        <v>168</v>
      </c>
      <c r="Y19" s="3" t="s">
        <v>129</v>
      </c>
      <c r="Z19" s="3" t="s">
        <v>130</v>
      </c>
      <c r="AA19" s="3" t="s">
        <v>131</v>
      </c>
      <c r="AC19" s="3" t="s">
        <v>123</v>
      </c>
      <c r="AD19" s="3" t="s">
        <v>117</v>
      </c>
      <c r="AE19" s="3">
        <v>4.0</v>
      </c>
      <c r="AF19" s="3">
        <v>4.0</v>
      </c>
      <c r="AH19" s="8">
        <f t="shared" si="1"/>
        <v>8</v>
      </c>
      <c r="AI19" s="3" t="s">
        <v>226</v>
      </c>
      <c r="AJ19" s="3">
        <v>0.0</v>
      </c>
      <c r="AK19" s="3" t="s">
        <v>133</v>
      </c>
      <c r="AL19" s="3">
        <f>IFERROR(VLOOKUP(AK19,'Dicionário'!$A$1:$B$153,2,0),"Erro")</f>
        <v>2</v>
      </c>
      <c r="AM19" s="3">
        <v>0.0</v>
      </c>
      <c r="AN19" s="3" t="s">
        <v>133</v>
      </c>
      <c r="AO19" s="3">
        <f>IFERROR(VLOOKUP(AN19,'Dicionário'!$A$1:$B$153,2,0),"Erro")</f>
        <v>2</v>
      </c>
      <c r="AP19" s="3">
        <v>0.0</v>
      </c>
      <c r="AQ19" s="3">
        <f t="shared" si="3"/>
        <v>0</v>
      </c>
      <c r="AR19" s="3" t="s">
        <v>133</v>
      </c>
      <c r="AS19" s="3">
        <f>IFERROR(VLOOKUP(AR19,'Dicionário'!$A$1:$B$153,2,0),"Erro")</f>
        <v>2</v>
      </c>
      <c r="AT19" s="3">
        <v>1850.0</v>
      </c>
      <c r="AU19" s="3" t="s">
        <v>266</v>
      </c>
      <c r="AV19" s="3">
        <f>IFERROR(VLOOKUP(AU19,'Dicionário'!$A$1:$B$153,2,0),"Erro")</f>
        <v>2</v>
      </c>
      <c r="AW19" s="3">
        <v>0.0</v>
      </c>
      <c r="AX19" s="3" t="s">
        <v>133</v>
      </c>
      <c r="AY19" s="3">
        <f>IFERROR(VLOOKUP(AX19,'Dicionário'!$A$1:$B$153,2,0),"Erro")</f>
        <v>2</v>
      </c>
      <c r="AZ19" s="3">
        <v>0.0</v>
      </c>
      <c r="BA19" s="3" t="s">
        <v>133</v>
      </c>
      <c r="BB19" s="3">
        <f>IFERROR(VLOOKUP(BA19,'Dicionário'!$A$1:$B$153,2,0),"Erro")</f>
        <v>2</v>
      </c>
      <c r="BC19" s="3">
        <v>709.0</v>
      </c>
      <c r="BD19" s="3" t="s">
        <v>253</v>
      </c>
      <c r="BE19" s="3">
        <f>IFERROR(VLOOKUP(BD19,'Dicionário'!$A$1:$B$153,2,0),"Erro")</f>
        <v>0</v>
      </c>
      <c r="BG19" s="3">
        <v>0.0</v>
      </c>
      <c r="BH19" s="3" t="s">
        <v>138</v>
      </c>
      <c r="BI19" s="3">
        <f>IFERROR(VLOOKUP(BH19,'Dicionário'!$A$1:$B$153,2,0),"Erro")</f>
        <v>1</v>
      </c>
      <c r="BJ19" s="3">
        <v>0.0</v>
      </c>
      <c r="BK19" s="3" t="s">
        <v>139</v>
      </c>
      <c r="BL19" s="3">
        <f>IFERROR(VLOOKUP(BK19,'Dicionário'!$A$1:$B$153,2,0),"Erro")</f>
        <v>2</v>
      </c>
      <c r="BM19" s="3">
        <v>5000.0</v>
      </c>
      <c r="BN19" s="3" t="s">
        <v>140</v>
      </c>
      <c r="BO19" s="3">
        <f>IFERROR(VLOOKUP(BN19,'Dicionário'!$A$1:$B$153,2,0),"Erro")</f>
        <v>0</v>
      </c>
      <c r="BP19" s="3">
        <v>154.0</v>
      </c>
      <c r="BQ19" s="3" t="s">
        <v>141</v>
      </c>
      <c r="BR19" s="3">
        <f>IFERROR(VLOOKUP(BQ19,'Dicionário'!$A$1:$B$153,2,0),"Erro")</f>
        <v>2</v>
      </c>
      <c r="BS19" s="3">
        <v>158.0</v>
      </c>
      <c r="BT19" s="3" t="s">
        <v>141</v>
      </c>
      <c r="BU19" s="3">
        <f>IFERROR(VLOOKUP(BT19,'Dicionário'!$A$1:$B$153,2,0),"Erro")</f>
        <v>2</v>
      </c>
      <c r="BV19" s="3">
        <v>60.0</v>
      </c>
      <c r="BW19" s="3" t="s">
        <v>142</v>
      </c>
      <c r="BX19" s="3">
        <f>IFERROR(VLOOKUP(BW19,'Dicionário'!$A$1:$B$153,2,0),"Erro")</f>
        <v>0</v>
      </c>
      <c r="BY19" s="3" t="s">
        <v>354</v>
      </c>
      <c r="BZ19" s="3">
        <v>0.0</v>
      </c>
      <c r="CA19" s="3" t="s">
        <v>146</v>
      </c>
      <c r="CB19" s="3">
        <f>IFERROR(VLOOKUP(CA19,'Dicionário'!$A$1:$B$153,2,0),"Erro")</f>
        <v>2</v>
      </c>
      <c r="CC19" s="3">
        <v>194.0</v>
      </c>
      <c r="CD19" s="3">
        <v>0.0</v>
      </c>
      <c r="CE19" s="3" t="s">
        <v>146</v>
      </c>
      <c r="CF19" s="3">
        <f>IFERROR(VLOOKUP(CE19,'Dicionário'!$A$1:$B$153,2,0),"Erro")</f>
        <v>2</v>
      </c>
      <c r="CG19" s="3">
        <v>0.0</v>
      </c>
      <c r="CH19" s="3" t="s">
        <v>146</v>
      </c>
      <c r="CI19" s="3">
        <f>IFERROR(VLOOKUP(CH19,'Dicionário'!$A$1:$B$153,2,0),"Erro")</f>
        <v>2</v>
      </c>
      <c r="CJ19" s="3">
        <v>220.0</v>
      </c>
      <c r="CK19" s="3" t="s">
        <v>147</v>
      </c>
      <c r="CL19" s="9">
        <f>IFERROR(VLOOKUP(CK19,'Dicionário'!$A$1:$B$153,2,0),"Erro")</f>
        <v>2</v>
      </c>
      <c r="CM19" s="3" t="s">
        <v>355</v>
      </c>
      <c r="CN19" s="3">
        <v>0.0</v>
      </c>
      <c r="CO19" s="3">
        <v>0.0</v>
      </c>
      <c r="CP19" s="3">
        <v>0.0</v>
      </c>
      <c r="CQ19" s="3" t="s">
        <v>146</v>
      </c>
      <c r="CR19" s="9">
        <f>IFERROR(VLOOKUP(CQ19,'Dicionário'!$A$1:$B$153,2,0),"Erro")</f>
        <v>2</v>
      </c>
      <c r="CS19" s="3">
        <v>0.0</v>
      </c>
      <c r="CT19" s="3" t="s">
        <v>146</v>
      </c>
      <c r="CU19" s="9">
        <f>IFERROR(VLOOKUP(CT19,'Dicionário'!$A$1:$B$153,2,0),"Erro")</f>
        <v>2</v>
      </c>
      <c r="CV19" s="3">
        <v>0.0</v>
      </c>
      <c r="CW19" s="3" t="s">
        <v>146</v>
      </c>
      <c r="CX19" s="9">
        <f>IFERROR(VLOOKUP(CW19,'Dicionário'!$A$1:$B$153,2,0),"Erro")</f>
        <v>2</v>
      </c>
      <c r="CY19" s="3">
        <v>0.0</v>
      </c>
      <c r="CZ19" s="3" t="s">
        <v>146</v>
      </c>
      <c r="DA19" s="9">
        <f>IFERROR(VLOOKUP(CZ19,'Dicionário'!$A$1:$B$153,2,0),"Erro")</f>
        <v>2</v>
      </c>
      <c r="DC19" s="3" t="s">
        <v>151</v>
      </c>
      <c r="DD19" s="3" t="s">
        <v>151</v>
      </c>
      <c r="DE19" s="9">
        <f>IFERROR(VLOOKUP(DD19,'Dicionário'!$A$1:$B$153,2,0),"Erro")</f>
        <v>1</v>
      </c>
      <c r="DF19" s="3" t="s">
        <v>153</v>
      </c>
      <c r="DG19" s="3" t="s">
        <v>123</v>
      </c>
      <c r="DH19" s="9">
        <f>IFERROR(VLOOKUP(DG19,'Dicionário'!$A$1:$B$153,2,0),"Erro")</f>
        <v>2</v>
      </c>
      <c r="DI19" s="3" t="s">
        <v>155</v>
      </c>
      <c r="DJ19" s="9">
        <f>IFERROR(VLOOKUP(DI19,'Dicionário'!$A$1:$B$153,2,0),"Erro")</f>
        <v>2</v>
      </c>
      <c r="DK19" s="3" t="s">
        <v>312</v>
      </c>
      <c r="DL19" s="9">
        <f>IFERROR(VLOOKUP(DK19,'Dicionário'!$A$1:$B$153,2,0),"Erro")</f>
        <v>1</v>
      </c>
      <c r="DM19" s="3" t="s">
        <v>156</v>
      </c>
      <c r="DN19" s="9">
        <f>IFERROR(VLOOKUP(DM19,'Dicionário'!$A$1:$B$153,2,0),"Erro")</f>
        <v>5</v>
      </c>
      <c r="DO19" s="8">
        <f>IFERROR(VLOOKUP(N19,Sympla!B:AE,24,0), "erro")</f>
        <v>2020</v>
      </c>
    </row>
    <row r="20">
      <c r="A20" s="4">
        <v>45128.90764385417</v>
      </c>
      <c r="B20" s="3" t="s">
        <v>356</v>
      </c>
      <c r="C20" s="3" t="s">
        <v>357</v>
      </c>
      <c r="D20" s="3" t="s">
        <v>117</v>
      </c>
      <c r="E20" s="3" t="s">
        <v>123</v>
      </c>
      <c r="F20" s="3" t="s">
        <v>358</v>
      </c>
      <c r="G20" s="3">
        <v>1.0</v>
      </c>
      <c r="H20" s="3">
        <v>1.0</v>
      </c>
      <c r="I20" s="3" t="s">
        <v>161</v>
      </c>
      <c r="J20" s="3" t="s">
        <v>119</v>
      </c>
      <c r="K20" s="3" t="s">
        <v>180</v>
      </c>
      <c r="L20" s="3" t="s">
        <v>359</v>
      </c>
      <c r="M20" s="3">
        <v>2.023040038E9</v>
      </c>
      <c r="N20" s="3" t="s">
        <v>360</v>
      </c>
      <c r="O20" s="3">
        <v>1.1962702006E10</v>
      </c>
      <c r="P20" s="3" t="s">
        <v>361</v>
      </c>
      <c r="Q20" s="3" t="s">
        <v>123</v>
      </c>
      <c r="R20" s="3">
        <v>5.3837783812E10</v>
      </c>
      <c r="S20" s="6">
        <v>38523.0</v>
      </c>
      <c r="T20" s="3" t="s">
        <v>165</v>
      </c>
      <c r="U20" s="3" t="s">
        <v>125</v>
      </c>
      <c r="V20" s="3" t="s">
        <v>362</v>
      </c>
      <c r="W20" s="7" t="s">
        <v>363</v>
      </c>
      <c r="X20" s="3" t="s">
        <v>196</v>
      </c>
      <c r="Y20" s="3" t="s">
        <v>129</v>
      </c>
      <c r="Z20" s="3" t="s">
        <v>130</v>
      </c>
      <c r="AA20" s="3" t="s">
        <v>131</v>
      </c>
      <c r="AC20" s="3" t="s">
        <v>117</v>
      </c>
      <c r="AD20" s="3" t="s">
        <v>117</v>
      </c>
      <c r="AE20" s="3">
        <v>5.0</v>
      </c>
      <c r="AF20" s="3">
        <v>2.0</v>
      </c>
      <c r="AH20" s="8">
        <f t="shared" si="1"/>
        <v>4</v>
      </c>
      <c r="AI20" s="3" t="s">
        <v>132</v>
      </c>
      <c r="AJ20" s="3">
        <v>660.0</v>
      </c>
      <c r="AK20" s="3" t="s">
        <v>253</v>
      </c>
      <c r="AL20" s="3">
        <f>IFERROR(VLOOKUP(AK20,'Dicionário'!$A$1:$B$153,2,0),"Erro")</f>
        <v>0</v>
      </c>
      <c r="AM20" s="3">
        <v>1200.0</v>
      </c>
      <c r="AN20" s="3" t="s">
        <v>267</v>
      </c>
      <c r="AO20" s="3">
        <f>IFERROR(VLOOKUP(AN20,'Dicionário'!$A$1:$B$153,2,0),"Erro")</f>
        <v>0</v>
      </c>
      <c r="AP20" s="3">
        <v>4200.0</v>
      </c>
      <c r="AQ20" s="3">
        <f t="shared" si="3"/>
        <v>0</v>
      </c>
      <c r="AR20" s="3" t="s">
        <v>267</v>
      </c>
      <c r="AS20" s="3">
        <f>IFERROR(VLOOKUP(AR20,'Dicionário'!$A$1:$B$153,2,0),"Erro")</f>
        <v>0</v>
      </c>
      <c r="AT20" s="3">
        <v>0.0</v>
      </c>
      <c r="AU20" s="3" t="s">
        <v>133</v>
      </c>
      <c r="AV20" s="3">
        <f>IFERROR(VLOOKUP(AU20,'Dicionário'!$A$1:$B$153,2,0),"Erro")</f>
        <v>2</v>
      </c>
      <c r="AW20" s="3">
        <v>0.0</v>
      </c>
      <c r="AX20" s="3" t="s">
        <v>133</v>
      </c>
      <c r="AY20" s="3">
        <f>IFERROR(VLOOKUP(AX20,'Dicionário'!$A$1:$B$153,2,0),"Erro")</f>
        <v>2</v>
      </c>
      <c r="AZ20" s="3">
        <v>0.0</v>
      </c>
      <c r="BA20" s="3" t="s">
        <v>133</v>
      </c>
      <c r="BB20" s="3">
        <f>IFERROR(VLOOKUP(BA20,'Dicionário'!$A$1:$B$153,2,0),"Erro")</f>
        <v>2</v>
      </c>
      <c r="BC20" s="3">
        <v>0.0</v>
      </c>
      <c r="BD20" s="3" t="s">
        <v>133</v>
      </c>
      <c r="BE20" s="3">
        <f>IFERROR(VLOOKUP(BD20,'Dicionário'!$A$1:$B$153,2,0),"Erro")</f>
        <v>2</v>
      </c>
      <c r="BG20" s="3">
        <v>0.0</v>
      </c>
      <c r="BH20" s="3" t="s">
        <v>240</v>
      </c>
      <c r="BI20" s="3">
        <f>IFERROR(VLOOKUP(BH20,'Dicionário'!$A$1:$B$153,2,0),"Erro")</f>
        <v>3</v>
      </c>
      <c r="BJ20" s="3">
        <v>0.0</v>
      </c>
      <c r="BK20" s="3" t="s">
        <v>241</v>
      </c>
      <c r="BL20" s="3">
        <f>IFERROR(VLOOKUP(BK20,'Dicionário'!$A$1:$B$153,2,0),"Erro")</f>
        <v>2</v>
      </c>
      <c r="BM20" s="3">
        <v>0.0</v>
      </c>
      <c r="BN20" s="3" t="s">
        <v>146</v>
      </c>
      <c r="BO20" s="3">
        <f>IFERROR(VLOOKUP(BN20,'Dicionário'!$A$1:$B$153,2,0),"Erro")</f>
        <v>2</v>
      </c>
      <c r="BP20" s="3">
        <v>0.0</v>
      </c>
      <c r="BQ20" s="3" t="s">
        <v>364</v>
      </c>
      <c r="BR20" s="3">
        <f>IFERROR(VLOOKUP(BQ20,'Dicionário'!$A$1:$B$153,2,0),"Erro")</f>
        <v>1</v>
      </c>
      <c r="BS20" s="3">
        <v>0.0</v>
      </c>
      <c r="BT20" s="3" t="s">
        <v>365</v>
      </c>
      <c r="BU20" s="3">
        <f>IFERROR(VLOOKUP(BT20,'Dicionário'!$A$1:$B$153,2,0),"Erro")</f>
        <v>1</v>
      </c>
      <c r="BV20" s="3">
        <v>206.0</v>
      </c>
      <c r="BW20" s="3" t="s">
        <v>366</v>
      </c>
      <c r="BX20" s="3">
        <f>IFERROR(VLOOKUP(BW20,'Dicionário'!$A$1:$B$153,2,0),"Erro")</f>
        <v>0</v>
      </c>
      <c r="BY20" s="3" t="s">
        <v>143</v>
      </c>
      <c r="BZ20" s="3">
        <v>311.0</v>
      </c>
      <c r="CA20" s="3" t="s">
        <v>367</v>
      </c>
      <c r="CB20" s="3">
        <f>IFERROR(VLOOKUP(CA20,'Dicionário'!$A$1:$B$153,2,0),"Erro")</f>
        <v>0</v>
      </c>
      <c r="CC20" s="3">
        <v>250.0</v>
      </c>
      <c r="CD20" s="3">
        <v>400.0</v>
      </c>
      <c r="CE20" s="3" t="s">
        <v>145</v>
      </c>
      <c r="CF20" s="3">
        <f>IFERROR(VLOOKUP(CE20,'Dicionário'!$A$1:$B$153,2,0),"Erro")</f>
        <v>0</v>
      </c>
      <c r="CG20" s="3">
        <v>0.0</v>
      </c>
      <c r="CH20" s="3" t="s">
        <v>146</v>
      </c>
      <c r="CI20" s="3">
        <f>IFERROR(VLOOKUP(CH20,'Dicionário'!$A$1:$B$153,2,0),"Erro")</f>
        <v>2</v>
      </c>
      <c r="CJ20" s="3">
        <v>510.0</v>
      </c>
      <c r="CK20" s="3" t="s">
        <v>269</v>
      </c>
      <c r="CL20" s="9">
        <f>IFERROR(VLOOKUP(CK20,'Dicionário'!$A$1:$B$153,2,0),"Erro")</f>
        <v>0</v>
      </c>
      <c r="CM20" s="3" t="s">
        <v>368</v>
      </c>
      <c r="CN20" s="3">
        <v>1.0</v>
      </c>
      <c r="CO20" s="3">
        <v>0.0</v>
      </c>
      <c r="CP20" s="3">
        <v>1144.0</v>
      </c>
      <c r="CQ20" s="3" t="s">
        <v>270</v>
      </c>
      <c r="CR20" s="9">
        <f>IFERROR(VLOOKUP(CQ20,'Dicionário'!$A$1:$B$153,2,0),"Erro")</f>
        <v>0</v>
      </c>
      <c r="CS20" s="3">
        <v>0.0</v>
      </c>
      <c r="CT20" s="3" t="s">
        <v>271</v>
      </c>
      <c r="CU20" s="9">
        <f>IFERROR(VLOOKUP(CT20,'Dicionário'!$A$1:$B$153,2,0),"Erro")</f>
        <v>2</v>
      </c>
      <c r="CV20" s="3">
        <v>0.0</v>
      </c>
      <c r="CW20" s="3" t="s">
        <v>271</v>
      </c>
      <c r="CX20" s="9">
        <f>IFERROR(VLOOKUP(CW20,'Dicionário'!$A$1:$B$153,2,0),"Erro")</f>
        <v>2</v>
      </c>
      <c r="CY20" s="3">
        <v>0.0</v>
      </c>
      <c r="CZ20" s="3" t="s">
        <v>146</v>
      </c>
      <c r="DA20" s="9">
        <f>IFERROR(VLOOKUP(CZ20,'Dicionário'!$A$1:$B$153,2,0),"Erro")</f>
        <v>2</v>
      </c>
      <c r="DB20" s="3" t="s">
        <v>369</v>
      </c>
      <c r="DC20" s="3" t="s">
        <v>151</v>
      </c>
      <c r="DD20" s="3" t="s">
        <v>152</v>
      </c>
      <c r="DE20" s="9">
        <f>IFERROR(VLOOKUP(DD20,'Dicionário'!$A$1:$B$153,2,0),"Erro")</f>
        <v>2</v>
      </c>
      <c r="DF20" s="3" t="s">
        <v>153</v>
      </c>
      <c r="DG20" s="3" t="s">
        <v>245</v>
      </c>
      <c r="DH20" s="9">
        <f>IFERROR(VLOOKUP(DG20,'Dicionário'!$A$1:$B$153,2,0),"Erro")</f>
        <v>3</v>
      </c>
      <c r="DI20" s="3" t="s">
        <v>155</v>
      </c>
      <c r="DJ20" s="9">
        <f>IFERROR(VLOOKUP(DI20,'Dicionário'!$A$1:$B$153,2,0),"Erro")</f>
        <v>2</v>
      </c>
      <c r="DK20" s="3" t="s">
        <v>230</v>
      </c>
      <c r="DL20" s="9">
        <f>IFERROR(VLOOKUP(DK20,'Dicionário'!$A$1:$B$153,2,0),"Erro")</f>
        <v>7</v>
      </c>
      <c r="DM20" s="3" t="s">
        <v>246</v>
      </c>
      <c r="DN20" s="9">
        <f>IFERROR(VLOOKUP(DM20,'Dicionário'!$A$1:$B$153,2,0),"Erro")</f>
        <v>6</v>
      </c>
      <c r="DO20" s="8">
        <f>IFERROR(VLOOKUP(N20,Sympla!B:AE,24,0), "erro")</f>
        <v>2022</v>
      </c>
    </row>
    <row r="21">
      <c r="A21" s="4">
        <v>45129.78854256944</v>
      </c>
      <c r="B21" s="3" t="s">
        <v>370</v>
      </c>
      <c r="C21" s="3" t="s">
        <v>371</v>
      </c>
      <c r="D21" s="3" t="s">
        <v>117</v>
      </c>
      <c r="E21" s="3" t="s">
        <v>117</v>
      </c>
      <c r="F21" s="3" t="s">
        <v>123</v>
      </c>
      <c r="G21" s="3" t="s">
        <v>160</v>
      </c>
      <c r="H21" s="3" t="s">
        <v>160</v>
      </c>
      <c r="I21" s="3" t="s">
        <v>161</v>
      </c>
      <c r="J21" s="3" t="s">
        <v>119</v>
      </c>
      <c r="K21" s="3" t="s">
        <v>180</v>
      </c>
      <c r="L21" s="3" t="s">
        <v>372</v>
      </c>
      <c r="M21" s="3">
        <v>2.023040039E9</v>
      </c>
      <c r="N21" s="3" t="s">
        <v>373</v>
      </c>
      <c r="O21" s="3">
        <v>1.1978440076E10</v>
      </c>
      <c r="P21" s="3" t="s">
        <v>374</v>
      </c>
      <c r="Q21" s="3" t="s">
        <v>123</v>
      </c>
      <c r="R21" s="3">
        <v>7.0758610262E10</v>
      </c>
      <c r="S21" s="6">
        <v>38821.0</v>
      </c>
      <c r="T21" s="3" t="s">
        <v>165</v>
      </c>
      <c r="U21" s="3" t="s">
        <v>125</v>
      </c>
      <c r="V21" s="3" t="s">
        <v>375</v>
      </c>
      <c r="W21" s="7" t="s">
        <v>376</v>
      </c>
      <c r="X21" s="3" t="s">
        <v>168</v>
      </c>
      <c r="Y21" s="3" t="s">
        <v>129</v>
      </c>
      <c r="Z21" s="3" t="s">
        <v>130</v>
      </c>
      <c r="AA21" s="3" t="s">
        <v>131</v>
      </c>
      <c r="AC21" s="3" t="s">
        <v>123</v>
      </c>
      <c r="AD21" s="3" t="s">
        <v>123</v>
      </c>
      <c r="AE21" s="3">
        <v>2.0</v>
      </c>
      <c r="AF21" s="3">
        <v>2.0</v>
      </c>
      <c r="AH21" s="8">
        <f t="shared" si="1"/>
        <v>4</v>
      </c>
      <c r="AI21" s="3" t="s">
        <v>226</v>
      </c>
      <c r="AJ21" s="3">
        <v>0.0</v>
      </c>
      <c r="AK21" s="3" t="s">
        <v>133</v>
      </c>
      <c r="AL21" s="3">
        <f>IFERROR(VLOOKUP(AK21,'Dicionário'!$A$1:$B$153,2,0),"Erro")</f>
        <v>2</v>
      </c>
      <c r="AM21" s="3">
        <v>0.0</v>
      </c>
      <c r="AN21" s="3" t="s">
        <v>133</v>
      </c>
      <c r="AO21" s="3">
        <f>IFERROR(VLOOKUP(AN21,'Dicionário'!$A$1:$B$153,2,0),"Erro")</f>
        <v>2</v>
      </c>
      <c r="AP21" s="3">
        <v>0.0</v>
      </c>
      <c r="AQ21" s="3">
        <v>0.0</v>
      </c>
      <c r="AR21" s="3" t="s">
        <v>133</v>
      </c>
      <c r="AS21" s="3">
        <f>IFERROR(VLOOKUP(AR21,'Dicionário'!$A$1:$B$153,2,0),"Erro")</f>
        <v>2</v>
      </c>
      <c r="AT21" s="3">
        <v>1749.0</v>
      </c>
      <c r="AU21" s="3" t="s">
        <v>134</v>
      </c>
      <c r="AV21" s="3">
        <f>IFERROR(VLOOKUP(AU21,'Dicionário'!$A$1:$B$153,2,0),"Erro")</f>
        <v>2</v>
      </c>
      <c r="AW21" s="3">
        <v>0.0</v>
      </c>
      <c r="AX21" s="3" t="s">
        <v>133</v>
      </c>
      <c r="AY21" s="3">
        <f>IFERROR(VLOOKUP(AX21,'Dicionário'!$A$1:$B$153,2,0),"Erro")</f>
        <v>2</v>
      </c>
      <c r="AZ21" s="3">
        <v>0.0</v>
      </c>
      <c r="BA21" s="3" t="s">
        <v>133</v>
      </c>
      <c r="BB21" s="3">
        <f>IFERROR(VLOOKUP(BA21,'Dicionário'!$A$1:$B$153,2,0),"Erro")</f>
        <v>2</v>
      </c>
      <c r="BC21" s="3">
        <v>0.0</v>
      </c>
      <c r="BD21" s="3" t="s">
        <v>133</v>
      </c>
      <c r="BE21" s="3">
        <f>IFERROR(VLOOKUP(BD21,'Dicionário'!$A$1:$B$153,2,0),"Erro")</f>
        <v>2</v>
      </c>
      <c r="BG21" s="3">
        <v>0.0</v>
      </c>
      <c r="BH21" s="3" t="s">
        <v>199</v>
      </c>
      <c r="BI21" s="3">
        <f>IFERROR(VLOOKUP(BH21,'Dicionário'!$A$1:$B$153,2,0),"Erro")</f>
        <v>2</v>
      </c>
      <c r="BJ21" s="3">
        <v>1300.0</v>
      </c>
      <c r="BK21" s="3" t="s">
        <v>228</v>
      </c>
      <c r="BL21" s="3">
        <f>IFERROR(VLOOKUP(BK21,'Dicionário'!$A$1:$B$153,2,0),"Erro")</f>
        <v>2</v>
      </c>
      <c r="BM21" s="3">
        <v>100.0</v>
      </c>
      <c r="BN21" s="3" t="s">
        <v>172</v>
      </c>
      <c r="BO21" s="3">
        <f>IFERROR(VLOOKUP(BN21,'Dicionário'!$A$1:$B$153,2,0),"Erro")</f>
        <v>2</v>
      </c>
      <c r="BP21" s="3">
        <v>76.0</v>
      </c>
      <c r="BQ21" s="3" t="s">
        <v>141</v>
      </c>
      <c r="BR21" s="3">
        <f>IFERROR(VLOOKUP(BQ21,'Dicionário'!$A$1:$B$153,2,0),"Erro")</f>
        <v>2</v>
      </c>
      <c r="BS21" s="3">
        <v>44.0</v>
      </c>
      <c r="BT21" s="3" t="s">
        <v>141</v>
      </c>
      <c r="BU21" s="3">
        <f>IFERROR(VLOOKUP(BT21,'Dicionário'!$A$1:$B$153,2,0),"Erro")</f>
        <v>2</v>
      </c>
      <c r="BV21" s="3">
        <v>50.0</v>
      </c>
      <c r="BW21" s="3" t="s">
        <v>216</v>
      </c>
      <c r="BX21" s="3">
        <f>IFERROR(VLOOKUP(BW21,'Dicionário'!$A$1:$B$153,2,0),"Erro")</f>
        <v>2</v>
      </c>
      <c r="BY21" s="3" t="s">
        <v>143</v>
      </c>
      <c r="BZ21" s="3">
        <v>102.0</v>
      </c>
      <c r="CA21" s="3" t="s">
        <v>144</v>
      </c>
      <c r="CB21" s="3">
        <f>IFERROR(VLOOKUP(CA21,'Dicionário'!$A$1:$B$153,2,0),"Erro")</f>
        <v>2</v>
      </c>
      <c r="CC21" s="3">
        <v>200.0</v>
      </c>
      <c r="CD21" s="3">
        <v>0.0</v>
      </c>
      <c r="CE21" s="3" t="s">
        <v>146</v>
      </c>
      <c r="CF21" s="3">
        <f>IFERROR(VLOOKUP(CE21,'Dicionário'!$A$1:$B$153,2,0),"Erro")</f>
        <v>2</v>
      </c>
      <c r="CG21" s="3">
        <v>0.0</v>
      </c>
      <c r="CH21" s="3" t="s">
        <v>292</v>
      </c>
      <c r="CI21" s="3">
        <f>IFERROR(VLOOKUP(CH21,'Dicionário'!$A$1:$B$153,2,0),"Erro")</f>
        <v>0</v>
      </c>
      <c r="CJ21" s="3">
        <v>45.0</v>
      </c>
      <c r="CK21" s="3" t="s">
        <v>147</v>
      </c>
      <c r="CL21" s="9">
        <f>IFERROR(VLOOKUP(CK21,'Dicionário'!$A$1:$B$153,2,0),"Erro")</f>
        <v>2</v>
      </c>
      <c r="CM21" s="3" t="s">
        <v>377</v>
      </c>
      <c r="CN21" s="3">
        <v>0.0</v>
      </c>
      <c r="CO21" s="3">
        <v>0.0</v>
      </c>
      <c r="CP21" s="3">
        <v>0.0</v>
      </c>
      <c r="CQ21" s="3" t="s">
        <v>146</v>
      </c>
      <c r="CR21" s="9">
        <f>IFERROR(VLOOKUP(CQ21,'Dicionário'!$A$1:$B$153,2,0),"Erro")</f>
        <v>2</v>
      </c>
      <c r="CS21" s="3">
        <v>174.0</v>
      </c>
      <c r="CT21" s="3" t="s">
        <v>150</v>
      </c>
      <c r="CU21" s="9">
        <f>IFERROR(VLOOKUP(CT21,'Dicionário'!$A$1:$B$153,2,0),"Erro")</f>
        <v>2</v>
      </c>
      <c r="CV21" s="3">
        <v>0.0</v>
      </c>
      <c r="CW21" s="3" t="s">
        <v>146</v>
      </c>
      <c r="CX21" s="9">
        <f>IFERROR(VLOOKUP(CW21,'Dicionário'!$A$1:$B$153,2,0),"Erro")</f>
        <v>2</v>
      </c>
      <c r="CY21" s="3">
        <v>0.0</v>
      </c>
      <c r="CZ21" s="3" t="s">
        <v>146</v>
      </c>
      <c r="DA21" s="9">
        <f>IFERROR(VLOOKUP(CZ21,'Dicionário'!$A$1:$B$153,2,0),"Erro")</f>
        <v>2</v>
      </c>
      <c r="DB21" s="3" t="s">
        <v>378</v>
      </c>
      <c r="DC21" s="3" t="s">
        <v>152</v>
      </c>
      <c r="DD21" s="3" t="s">
        <v>152</v>
      </c>
      <c r="DE21" s="9">
        <f>IFERROR(VLOOKUP(DD21,'Dicionário'!$A$1:$B$153,2,0),"Erro")</f>
        <v>2</v>
      </c>
      <c r="DF21" s="3" t="s">
        <v>153</v>
      </c>
      <c r="DG21" s="3" t="s">
        <v>123</v>
      </c>
      <c r="DH21" s="9">
        <f>IFERROR(VLOOKUP(DG21,'Dicionário'!$A$1:$B$153,2,0),"Erro")</f>
        <v>2</v>
      </c>
      <c r="DI21" s="3" t="s">
        <v>155</v>
      </c>
      <c r="DJ21" s="9">
        <f>IFERROR(VLOOKUP(DI21,'Dicionário'!$A$1:$B$153,2,0),"Erro")</f>
        <v>2</v>
      </c>
      <c r="DK21" s="3" t="s">
        <v>230</v>
      </c>
      <c r="DL21" s="9">
        <f>IFERROR(VLOOKUP(DK21,'Dicionário'!$A$1:$B$153,2,0),"Erro")</f>
        <v>7</v>
      </c>
      <c r="DM21" s="3" t="s">
        <v>156</v>
      </c>
      <c r="DN21" s="9">
        <f>IFERROR(VLOOKUP(DM21,'Dicionário'!$A$1:$B$153,2,0),"Erro")</f>
        <v>5</v>
      </c>
      <c r="DO21" s="8">
        <f>IFERROR(VLOOKUP(N21,Sympla!B:AE,24,0), "erro")</f>
        <v>2022</v>
      </c>
    </row>
    <row r="22">
      <c r="A22" s="4">
        <v>45129.92517559028</v>
      </c>
      <c r="B22" s="3" t="s">
        <v>379</v>
      </c>
      <c r="C22" s="3" t="s">
        <v>380</v>
      </c>
      <c r="D22" s="3" t="s">
        <v>117</v>
      </c>
      <c r="E22" s="3" t="s">
        <v>123</v>
      </c>
      <c r="F22" s="3" t="s">
        <v>123</v>
      </c>
      <c r="G22" s="3">
        <v>1.0</v>
      </c>
      <c r="H22" s="3" t="s">
        <v>160</v>
      </c>
      <c r="I22" s="3" t="s">
        <v>161</v>
      </c>
      <c r="J22" s="3" t="s">
        <v>119</v>
      </c>
      <c r="K22" s="3" t="s">
        <v>180</v>
      </c>
      <c r="L22" s="3" t="s">
        <v>381</v>
      </c>
      <c r="M22" s="3">
        <v>2.023040044E9</v>
      </c>
      <c r="N22" s="3" t="s">
        <v>382</v>
      </c>
      <c r="O22" s="3">
        <v>1.1970334993E10</v>
      </c>
      <c r="P22" s="3">
        <v>5.95488535E8</v>
      </c>
      <c r="Q22" s="3" t="s">
        <v>123</v>
      </c>
      <c r="R22" s="3">
        <v>5.76605478E8</v>
      </c>
      <c r="S22" s="6">
        <v>38099.0</v>
      </c>
      <c r="T22" s="3" t="s">
        <v>165</v>
      </c>
      <c r="U22" s="3" t="s">
        <v>125</v>
      </c>
      <c r="V22" s="3" t="s">
        <v>383</v>
      </c>
      <c r="W22" s="7" t="s">
        <v>384</v>
      </c>
      <c r="X22" s="3" t="s">
        <v>385</v>
      </c>
      <c r="Y22" s="3" t="s">
        <v>129</v>
      </c>
      <c r="Z22" s="3" t="s">
        <v>130</v>
      </c>
      <c r="AA22" s="3" t="s">
        <v>131</v>
      </c>
      <c r="AC22" s="3" t="s">
        <v>123</v>
      </c>
      <c r="AD22" s="3" t="s">
        <v>123</v>
      </c>
      <c r="AE22" s="3">
        <v>4.0</v>
      </c>
      <c r="AF22" s="3">
        <v>4.0</v>
      </c>
      <c r="AH22" s="8">
        <f t="shared" si="1"/>
        <v>8</v>
      </c>
      <c r="AI22" s="3" t="s">
        <v>226</v>
      </c>
      <c r="AJ22" s="3">
        <v>0.0</v>
      </c>
      <c r="AK22" s="3" t="s">
        <v>133</v>
      </c>
      <c r="AL22" s="3">
        <f>IFERROR(VLOOKUP(AK22,'Dicionário'!$A$1:$B$153,2,0),"Erro")</f>
        <v>2</v>
      </c>
      <c r="AM22" s="3">
        <v>2197.0</v>
      </c>
      <c r="AN22" s="3" t="s">
        <v>386</v>
      </c>
      <c r="AO22" s="3">
        <f>IFERROR(VLOOKUP(AN22,'Dicionário'!$A$1:$B$153,2,0),"Erro")</f>
        <v>2</v>
      </c>
      <c r="AP22" s="3">
        <v>0.0</v>
      </c>
      <c r="AQ22" s="3">
        <f t="shared" ref="AQ22:AQ23" si="4">(CV22-CS22)/12</f>
        <v>0</v>
      </c>
      <c r="AR22" s="3" t="s">
        <v>133</v>
      </c>
      <c r="AS22" s="3">
        <f>IFERROR(VLOOKUP(AR22,'Dicionário'!$A$1:$B$153,2,0),"Erro")</f>
        <v>2</v>
      </c>
      <c r="AT22" s="3">
        <v>0.0</v>
      </c>
      <c r="AU22" s="3" t="s">
        <v>133</v>
      </c>
      <c r="AV22" s="3">
        <f>IFERROR(VLOOKUP(AU22,'Dicionário'!$A$1:$B$153,2,0),"Erro")</f>
        <v>2</v>
      </c>
      <c r="AW22" s="3">
        <v>0.0</v>
      </c>
      <c r="AX22" s="3" t="s">
        <v>133</v>
      </c>
      <c r="AY22" s="3">
        <f>IFERROR(VLOOKUP(AX22,'Dicionário'!$A$1:$B$153,2,0),"Erro")</f>
        <v>2</v>
      </c>
      <c r="AZ22" s="3">
        <v>0.0</v>
      </c>
      <c r="BA22" s="3" t="s">
        <v>133</v>
      </c>
      <c r="BB22" s="3">
        <f>IFERROR(VLOOKUP(BA22,'Dicionário'!$A$1:$B$153,2,0),"Erro")</f>
        <v>2</v>
      </c>
      <c r="BC22" s="3">
        <v>0.0</v>
      </c>
      <c r="BD22" s="3" t="s">
        <v>133</v>
      </c>
      <c r="BE22" s="3">
        <f>IFERROR(VLOOKUP(BD22,'Dicionário'!$A$1:$B$153,2,0),"Erro")</f>
        <v>2</v>
      </c>
      <c r="BG22" s="3">
        <v>0.0</v>
      </c>
      <c r="BH22" s="3" t="s">
        <v>240</v>
      </c>
      <c r="BI22" s="3">
        <f>IFERROR(VLOOKUP(BH22,'Dicionário'!$A$1:$B$153,2,0),"Erro")</f>
        <v>3</v>
      </c>
      <c r="BJ22" s="3">
        <v>0.0</v>
      </c>
      <c r="BK22" s="3" t="s">
        <v>241</v>
      </c>
      <c r="BL22" s="3">
        <f>IFERROR(VLOOKUP(BK22,'Dicionário'!$A$1:$B$153,2,0),"Erro")</f>
        <v>2</v>
      </c>
      <c r="BM22" s="3">
        <v>0.0</v>
      </c>
      <c r="BN22" s="3" t="s">
        <v>146</v>
      </c>
      <c r="BO22" s="3">
        <f>IFERROR(VLOOKUP(BN22,'Dicionário'!$A$1:$B$153,2,0),"Erro")</f>
        <v>2</v>
      </c>
      <c r="BP22" s="3">
        <v>75.0</v>
      </c>
      <c r="BQ22" s="3" t="s">
        <v>141</v>
      </c>
      <c r="BR22" s="3">
        <f>IFERROR(VLOOKUP(BQ22,'Dicionário'!$A$1:$B$153,2,0),"Erro")</f>
        <v>2</v>
      </c>
      <c r="BS22" s="3">
        <v>125.0</v>
      </c>
      <c r="BT22" s="3" t="s">
        <v>141</v>
      </c>
      <c r="BU22" s="3">
        <f>IFERROR(VLOOKUP(BT22,'Dicionário'!$A$1:$B$153,2,0),"Erro")</f>
        <v>2</v>
      </c>
      <c r="BV22" s="3">
        <v>0.0</v>
      </c>
      <c r="BW22" s="3" t="s">
        <v>146</v>
      </c>
      <c r="BX22" s="3">
        <f>IFERROR(VLOOKUP(BW22,'Dicionário'!$A$1:$B$153,2,0),"Erro")</f>
        <v>2</v>
      </c>
      <c r="BY22" s="3" t="s">
        <v>143</v>
      </c>
      <c r="BZ22" s="3">
        <v>100.0</v>
      </c>
      <c r="CA22" s="3" t="s">
        <v>144</v>
      </c>
      <c r="CB22" s="3">
        <f>IFERROR(VLOOKUP(CA22,'Dicionário'!$A$1:$B$153,2,0),"Erro")</f>
        <v>2</v>
      </c>
      <c r="CC22" s="3">
        <v>300.0</v>
      </c>
      <c r="CD22" s="3">
        <v>0.0</v>
      </c>
      <c r="CE22" s="3" t="s">
        <v>146</v>
      </c>
      <c r="CF22" s="3">
        <f>IFERROR(VLOOKUP(CE22,'Dicionário'!$A$1:$B$153,2,0),"Erro")</f>
        <v>2</v>
      </c>
      <c r="CG22" s="3">
        <v>0.0</v>
      </c>
      <c r="CH22" s="3" t="s">
        <v>146</v>
      </c>
      <c r="CI22" s="3">
        <f>IFERROR(VLOOKUP(CH22,'Dicionário'!$A$1:$B$153,2,0),"Erro")</f>
        <v>2</v>
      </c>
      <c r="CJ22" s="3">
        <v>100.0</v>
      </c>
      <c r="CK22" s="3" t="s">
        <v>147</v>
      </c>
      <c r="CL22" s="9">
        <f>IFERROR(VLOOKUP(CK22,'Dicionário'!$A$1:$B$153,2,0),"Erro")</f>
        <v>2</v>
      </c>
      <c r="CM22" s="3" t="s">
        <v>387</v>
      </c>
      <c r="CN22" s="3">
        <v>0.0</v>
      </c>
      <c r="CO22" s="3">
        <v>0.0</v>
      </c>
      <c r="CP22" s="3">
        <v>0.0</v>
      </c>
      <c r="CQ22" s="3" t="s">
        <v>146</v>
      </c>
      <c r="CR22" s="9">
        <f>IFERROR(VLOOKUP(CQ22,'Dicionário'!$A$1:$B$153,2,0),"Erro")</f>
        <v>2</v>
      </c>
      <c r="CS22" s="3">
        <v>0.0</v>
      </c>
      <c r="CT22" s="3" t="s">
        <v>146</v>
      </c>
      <c r="CU22" s="9">
        <f>IFERROR(VLOOKUP(CT22,'Dicionário'!$A$1:$B$153,2,0),"Erro")</f>
        <v>2</v>
      </c>
      <c r="CV22" s="3">
        <v>0.0</v>
      </c>
      <c r="CW22" s="3" t="s">
        <v>146</v>
      </c>
      <c r="CX22" s="9">
        <f>IFERROR(VLOOKUP(CW22,'Dicionário'!$A$1:$B$153,2,0),"Erro")</f>
        <v>2</v>
      </c>
      <c r="CY22" s="3">
        <v>0.0</v>
      </c>
      <c r="CZ22" s="3" t="s">
        <v>146</v>
      </c>
      <c r="DA22" s="9">
        <f>IFERROR(VLOOKUP(CZ22,'Dicionário'!$A$1:$B$153,2,0),"Erro")</f>
        <v>2</v>
      </c>
      <c r="DC22" s="3" t="s">
        <v>151</v>
      </c>
      <c r="DD22" s="3" t="s">
        <v>151</v>
      </c>
      <c r="DE22" s="9">
        <f>IFERROR(VLOOKUP(DD22,'Dicionário'!$A$1:$B$153,2,0),"Erro")</f>
        <v>1</v>
      </c>
      <c r="DF22" s="3" t="s">
        <v>205</v>
      </c>
      <c r="DH22" s="10">
        <v>2.0</v>
      </c>
      <c r="DI22" s="3" t="s">
        <v>155</v>
      </c>
      <c r="DJ22" s="9">
        <f>IFERROR(VLOOKUP(DI22,'Dicionário'!$A$1:$B$153,2,0),"Erro")</f>
        <v>2</v>
      </c>
      <c r="DK22" s="3" t="s">
        <v>295</v>
      </c>
      <c r="DL22" s="9">
        <f>IFERROR(VLOOKUP(DK22,'Dicionário'!$A$1:$B$153,2,0),"Erro")</f>
        <v>4</v>
      </c>
      <c r="DM22" s="3" t="s">
        <v>156</v>
      </c>
      <c r="DN22" s="9">
        <f>IFERROR(VLOOKUP(DM22,'Dicionário'!$A$1:$B$153,2,0),"Erro")</f>
        <v>5</v>
      </c>
      <c r="DO22" s="8">
        <f>IFERROR(VLOOKUP(N22,Sympla!B:AE,24,0), "erro")</f>
        <v>2023</v>
      </c>
    </row>
    <row r="23">
      <c r="A23" s="4">
        <v>45128.8450787037</v>
      </c>
      <c r="B23" s="3" t="s">
        <v>388</v>
      </c>
      <c r="C23" s="3" t="s">
        <v>389</v>
      </c>
      <c r="D23" s="3" t="s">
        <v>117</v>
      </c>
      <c r="E23" s="3" t="s">
        <v>123</v>
      </c>
      <c r="F23" s="3" t="s">
        <v>123</v>
      </c>
      <c r="G23" s="3" t="s">
        <v>160</v>
      </c>
      <c r="H23" s="3" t="s">
        <v>160</v>
      </c>
      <c r="I23" s="3" t="s">
        <v>161</v>
      </c>
      <c r="J23" s="3" t="s">
        <v>119</v>
      </c>
      <c r="K23" s="3" t="s">
        <v>390</v>
      </c>
      <c r="L23" s="3" t="s">
        <v>391</v>
      </c>
      <c r="M23" s="3">
        <v>2.023040042E9</v>
      </c>
      <c r="N23" s="3" t="s">
        <v>392</v>
      </c>
      <c r="O23" s="3">
        <v>1.1910932241E10</v>
      </c>
      <c r="P23" s="3" t="s">
        <v>393</v>
      </c>
      <c r="Q23" s="3" t="s">
        <v>123</v>
      </c>
      <c r="R23" s="3">
        <v>6.03746278E10</v>
      </c>
      <c r="S23" s="6">
        <v>38321.0</v>
      </c>
      <c r="T23" s="3" t="s">
        <v>124</v>
      </c>
      <c r="U23" s="3" t="s">
        <v>125</v>
      </c>
      <c r="V23" s="3" t="s">
        <v>394</v>
      </c>
      <c r="W23" s="7" t="s">
        <v>395</v>
      </c>
      <c r="X23" s="3" t="s">
        <v>168</v>
      </c>
      <c r="Y23" s="3" t="s">
        <v>129</v>
      </c>
      <c r="Z23" s="3" t="s">
        <v>130</v>
      </c>
      <c r="AA23" s="3" t="s">
        <v>131</v>
      </c>
      <c r="AC23" s="3" t="s">
        <v>123</v>
      </c>
      <c r="AD23" s="3" t="s">
        <v>123</v>
      </c>
      <c r="AE23" s="3">
        <v>4.0</v>
      </c>
      <c r="AF23" s="3">
        <v>4.0</v>
      </c>
      <c r="AG23" s="3">
        <v>0.0</v>
      </c>
      <c r="AH23" s="8">
        <f t="shared" si="1"/>
        <v>8</v>
      </c>
      <c r="AI23" s="3" t="s">
        <v>226</v>
      </c>
      <c r="AJ23" s="3">
        <v>0.0</v>
      </c>
      <c r="AK23" s="3" t="s">
        <v>133</v>
      </c>
      <c r="AL23" s="3">
        <f>IFERROR(VLOOKUP(AK23,'Dicionário'!$A$1:$B$153,2,0),"Erro")</f>
        <v>2</v>
      </c>
      <c r="AM23" s="3">
        <v>2069.0</v>
      </c>
      <c r="AN23" s="3" t="s">
        <v>136</v>
      </c>
      <c r="AO23" s="3">
        <f>IFERROR(VLOOKUP(AN23,'Dicionário'!$A$1:$B$153,2,0),"Erro")</f>
        <v>2</v>
      </c>
      <c r="AP23" s="3">
        <v>0.0</v>
      </c>
      <c r="AQ23" s="3">
        <f t="shared" si="4"/>
        <v>0</v>
      </c>
      <c r="AR23" s="3" t="s">
        <v>133</v>
      </c>
      <c r="AS23" s="3">
        <f>IFERROR(VLOOKUP(AR23,'Dicionário'!$A$1:$B$153,2,0),"Erro")</f>
        <v>2</v>
      </c>
      <c r="AT23" s="3">
        <v>0.0</v>
      </c>
      <c r="AU23" s="3" t="s">
        <v>133</v>
      </c>
      <c r="AV23" s="3">
        <f>IFERROR(VLOOKUP(AU23,'Dicionário'!$A$1:$B$153,2,0),"Erro")</f>
        <v>2</v>
      </c>
      <c r="AW23" s="3">
        <v>0.0</v>
      </c>
      <c r="AX23" s="3" t="s">
        <v>133</v>
      </c>
      <c r="AY23" s="3">
        <f>IFERROR(VLOOKUP(AX23,'Dicionário'!$A$1:$B$153,2,0),"Erro")</f>
        <v>2</v>
      </c>
      <c r="AZ23" s="3">
        <v>0.0</v>
      </c>
      <c r="BA23" s="3" t="s">
        <v>133</v>
      </c>
      <c r="BB23" s="3">
        <f>IFERROR(VLOOKUP(BA23,'Dicionário'!$A$1:$B$153,2,0),"Erro")</f>
        <v>2</v>
      </c>
      <c r="BC23" s="3">
        <v>0.0</v>
      </c>
      <c r="BD23" s="3" t="s">
        <v>133</v>
      </c>
      <c r="BE23" s="3">
        <f>IFERROR(VLOOKUP(BD23,'Dicionário'!$A$1:$B$153,2,0),"Erro")</f>
        <v>2</v>
      </c>
      <c r="BF23" s="3" t="s">
        <v>396</v>
      </c>
      <c r="BG23" s="3">
        <v>0.0</v>
      </c>
      <c r="BH23" s="3" t="s">
        <v>240</v>
      </c>
      <c r="BI23" s="3">
        <f>IFERROR(VLOOKUP(BH23,'Dicionário'!$A$1:$B$153,2,0),"Erro")</f>
        <v>3</v>
      </c>
      <c r="BJ23" s="3">
        <v>0.0</v>
      </c>
      <c r="BK23" s="3" t="s">
        <v>241</v>
      </c>
      <c r="BL23" s="3">
        <f>IFERROR(VLOOKUP(BK23,'Dicionário'!$A$1:$B$153,2,0),"Erro")</f>
        <v>2</v>
      </c>
      <c r="BM23" s="3">
        <v>0.0</v>
      </c>
      <c r="BN23" s="3" t="s">
        <v>397</v>
      </c>
      <c r="BO23" s="3">
        <f>IFERROR(VLOOKUP(BN23,'Dicionário'!$A$1:$B$153,2,0),"Erro")</f>
        <v>2</v>
      </c>
      <c r="BP23" s="3">
        <v>75.0</v>
      </c>
      <c r="BQ23" s="3" t="s">
        <v>141</v>
      </c>
      <c r="BR23" s="3">
        <f>IFERROR(VLOOKUP(BQ23,'Dicionário'!$A$1:$B$153,2,0),"Erro")</f>
        <v>2</v>
      </c>
      <c r="BS23" s="3">
        <v>236.0</v>
      </c>
      <c r="BT23" s="3" t="s">
        <v>141</v>
      </c>
      <c r="BU23" s="3">
        <f>IFERROR(VLOOKUP(BT23,'Dicionário'!$A$1:$B$153,2,0),"Erro")</f>
        <v>2</v>
      </c>
      <c r="BV23" s="3">
        <v>100.0</v>
      </c>
      <c r="BW23" s="3" t="s">
        <v>142</v>
      </c>
      <c r="BX23" s="3">
        <f>IFERROR(VLOOKUP(BW23,'Dicionário'!$A$1:$B$153,2,0),"Erro")</f>
        <v>0</v>
      </c>
      <c r="BY23" s="3" t="s">
        <v>143</v>
      </c>
      <c r="BZ23" s="3">
        <v>120.0</v>
      </c>
      <c r="CA23" s="3" t="s">
        <v>144</v>
      </c>
      <c r="CB23" s="3">
        <f>IFERROR(VLOOKUP(CA23,'Dicionário'!$A$1:$B$153,2,0),"Erro")</f>
        <v>2</v>
      </c>
      <c r="CC23" s="3">
        <v>40.0</v>
      </c>
      <c r="CD23" s="3">
        <v>0.0</v>
      </c>
      <c r="CE23" s="3" t="s">
        <v>146</v>
      </c>
      <c r="CF23" s="3">
        <f>IFERROR(VLOOKUP(CE23,'Dicionário'!$A$1:$B$153,2,0),"Erro")</f>
        <v>2</v>
      </c>
      <c r="CG23" s="3">
        <v>0.0</v>
      </c>
      <c r="CH23" s="3" t="s">
        <v>146</v>
      </c>
      <c r="CI23" s="3">
        <f>IFERROR(VLOOKUP(CH23,'Dicionário'!$A$1:$B$153,2,0),"Erro")</f>
        <v>2</v>
      </c>
      <c r="CJ23" s="3">
        <v>105.0</v>
      </c>
      <c r="CK23" s="3" t="s">
        <v>269</v>
      </c>
      <c r="CL23" s="9">
        <f>IFERROR(VLOOKUP(CK23,'Dicionário'!$A$1:$B$153,2,0),"Erro")</f>
        <v>0</v>
      </c>
      <c r="CM23" s="3" t="s">
        <v>293</v>
      </c>
      <c r="CN23" s="3">
        <v>0.0</v>
      </c>
      <c r="CO23" s="3">
        <v>0.0</v>
      </c>
      <c r="CP23" s="3">
        <v>0.0</v>
      </c>
      <c r="CQ23" s="3" t="s">
        <v>146</v>
      </c>
      <c r="CR23" s="9">
        <f>IFERROR(VLOOKUP(CQ23,'Dicionário'!$A$1:$B$153,2,0),"Erro")</f>
        <v>2</v>
      </c>
      <c r="CS23" s="3">
        <v>0.0</v>
      </c>
      <c r="CT23" s="3" t="s">
        <v>146</v>
      </c>
      <c r="CU23" s="9">
        <f>IFERROR(VLOOKUP(CT23,'Dicionário'!$A$1:$B$153,2,0),"Erro")</f>
        <v>2</v>
      </c>
      <c r="CV23" s="3">
        <v>0.0</v>
      </c>
      <c r="CW23" s="3" t="s">
        <v>146</v>
      </c>
      <c r="CX23" s="9">
        <f>IFERROR(VLOOKUP(CW23,'Dicionário'!$A$1:$B$153,2,0),"Erro")</f>
        <v>2</v>
      </c>
      <c r="CY23" s="3">
        <v>0.0</v>
      </c>
      <c r="CZ23" s="3" t="s">
        <v>146</v>
      </c>
      <c r="DA23" s="9">
        <f>IFERROR(VLOOKUP(CZ23,'Dicionário'!$A$1:$B$153,2,0),"Erro")</f>
        <v>2</v>
      </c>
      <c r="DB23" s="3" t="s">
        <v>398</v>
      </c>
      <c r="DC23" s="3" t="s">
        <v>152</v>
      </c>
      <c r="DD23" s="3" t="s">
        <v>152</v>
      </c>
      <c r="DE23" s="9">
        <f>IFERROR(VLOOKUP(DD23,'Dicionário'!$A$1:$B$153,2,0),"Erro")</f>
        <v>2</v>
      </c>
      <c r="DF23" s="3" t="s">
        <v>153</v>
      </c>
      <c r="DG23" s="3" t="s">
        <v>123</v>
      </c>
      <c r="DH23" s="9">
        <f>IFERROR(VLOOKUP(DG23,'Dicionário'!$A$1:$B$153,2,0),"Erro")</f>
        <v>2</v>
      </c>
      <c r="DI23" s="3" t="s">
        <v>399</v>
      </c>
      <c r="DJ23" s="9">
        <f>IFERROR(VLOOKUP(DI23,'Dicionário'!$A$1:$B$153,2,0),"Erro")</f>
        <v>1</v>
      </c>
      <c r="DK23" s="3" t="s">
        <v>246</v>
      </c>
      <c r="DL23" s="9">
        <f>IFERROR(VLOOKUP(DK23,'Dicionário'!$A$1:$B$153,2,0),"Erro")</f>
        <v>6</v>
      </c>
      <c r="DM23" s="3" t="s">
        <v>156</v>
      </c>
      <c r="DN23" s="9">
        <f>IFERROR(VLOOKUP(DM23,'Dicionário'!$A$1:$B$153,2,0),"Erro")</f>
        <v>5</v>
      </c>
      <c r="DO23" s="8">
        <f>IFERROR(VLOOKUP(N23,Sympla!B:AE,24,0), "erro")</f>
        <v>2022</v>
      </c>
    </row>
    <row r="24">
      <c r="A24" s="4">
        <v>45129.84796950231</v>
      </c>
      <c r="B24" s="3" t="s">
        <v>400</v>
      </c>
      <c r="C24" s="3" t="s">
        <v>401</v>
      </c>
      <c r="D24" s="3" t="s">
        <v>117</v>
      </c>
      <c r="E24" s="3" t="s">
        <v>117</v>
      </c>
      <c r="F24" s="3" t="s">
        <v>123</v>
      </c>
      <c r="G24" s="3">
        <v>2.0</v>
      </c>
      <c r="H24" s="3">
        <v>2.0</v>
      </c>
      <c r="I24" s="3" t="s">
        <v>161</v>
      </c>
      <c r="J24" s="3" t="s">
        <v>119</v>
      </c>
      <c r="K24" s="3" t="s">
        <v>180</v>
      </c>
      <c r="L24" s="3" t="s">
        <v>402</v>
      </c>
      <c r="M24" s="3">
        <v>2.023040048E9</v>
      </c>
      <c r="N24" s="3" t="s">
        <v>403</v>
      </c>
      <c r="O24" s="3">
        <v>1.1949368648E10</v>
      </c>
      <c r="P24" s="3">
        <v>5.95206232E8</v>
      </c>
      <c r="Q24" s="3" t="s">
        <v>123</v>
      </c>
      <c r="R24" s="3">
        <v>5.0522999824E10</v>
      </c>
      <c r="S24" s="6">
        <v>38402.0</v>
      </c>
      <c r="T24" s="3" t="s">
        <v>124</v>
      </c>
      <c r="U24" s="3" t="s">
        <v>125</v>
      </c>
      <c r="V24" s="3" t="s">
        <v>404</v>
      </c>
      <c r="W24" s="7" t="s">
        <v>405</v>
      </c>
      <c r="X24" s="3" t="s">
        <v>290</v>
      </c>
      <c r="Y24" s="3" t="s">
        <v>129</v>
      </c>
      <c r="Z24" s="3" t="s">
        <v>130</v>
      </c>
      <c r="AA24" s="3" t="s">
        <v>131</v>
      </c>
      <c r="AC24" s="3" t="s">
        <v>123</v>
      </c>
      <c r="AD24" s="3" t="s">
        <v>117</v>
      </c>
      <c r="AE24" s="3">
        <v>4.0</v>
      </c>
      <c r="AF24" s="3">
        <v>4.0</v>
      </c>
      <c r="AH24" s="8">
        <f t="shared" si="1"/>
        <v>8</v>
      </c>
      <c r="AI24" s="3" t="s">
        <v>226</v>
      </c>
      <c r="AJ24" s="3">
        <v>0.0</v>
      </c>
      <c r="AK24" s="3" t="s">
        <v>133</v>
      </c>
      <c r="AL24" s="3">
        <f>IFERROR(VLOOKUP(AK24,'Dicionário'!$A$1:$B$153,2,0),"Erro")</f>
        <v>2</v>
      </c>
      <c r="AM24" s="3">
        <v>2276.0</v>
      </c>
      <c r="AN24" s="3" t="s">
        <v>386</v>
      </c>
      <c r="AO24" s="3">
        <f>IFERROR(VLOOKUP(AN24,'Dicionário'!$A$1:$B$153,2,0),"Erro")</f>
        <v>2</v>
      </c>
      <c r="AP24" s="3">
        <v>0.0</v>
      </c>
      <c r="AQ24" s="3">
        <v>0.0</v>
      </c>
      <c r="AR24" s="3" t="s">
        <v>133</v>
      </c>
      <c r="AS24" s="3">
        <f>IFERROR(VLOOKUP(AR24,'Dicionário'!$A$1:$B$153,2,0),"Erro")</f>
        <v>2</v>
      </c>
      <c r="AT24" s="3">
        <v>0.0</v>
      </c>
      <c r="AU24" s="3" t="s">
        <v>133</v>
      </c>
      <c r="AV24" s="3">
        <f>IFERROR(VLOOKUP(AU24,'Dicionário'!$A$1:$B$153,2,0),"Erro")</f>
        <v>2</v>
      </c>
      <c r="AW24" s="3">
        <v>0.0</v>
      </c>
      <c r="AX24" s="3" t="s">
        <v>133</v>
      </c>
      <c r="AY24" s="3">
        <f>IFERROR(VLOOKUP(AX24,'Dicionário'!$A$1:$B$153,2,0),"Erro")</f>
        <v>2</v>
      </c>
      <c r="AZ24" s="3">
        <v>0.0</v>
      </c>
      <c r="BA24" s="3" t="s">
        <v>133</v>
      </c>
      <c r="BB24" s="3">
        <f>IFERROR(VLOOKUP(BA24,'Dicionário'!$A$1:$B$153,2,0),"Erro")</f>
        <v>2</v>
      </c>
      <c r="BC24" s="3">
        <v>0.0</v>
      </c>
      <c r="BD24" s="3" t="s">
        <v>133</v>
      </c>
      <c r="BE24" s="3">
        <f>IFERROR(VLOOKUP(BD24,'Dicionário'!$A$1:$B$153,2,0),"Erro")</f>
        <v>2</v>
      </c>
      <c r="BG24" s="3">
        <v>0.0</v>
      </c>
      <c r="BH24" s="3" t="s">
        <v>138</v>
      </c>
      <c r="BI24" s="3">
        <f>IFERROR(VLOOKUP(BH24,'Dicionário'!$A$1:$B$153,2,0),"Erro")</f>
        <v>1</v>
      </c>
      <c r="BJ24" s="3">
        <v>0.0</v>
      </c>
      <c r="BK24" s="3" t="s">
        <v>139</v>
      </c>
      <c r="BL24" s="3">
        <f>IFERROR(VLOOKUP(BK24,'Dicionário'!$A$1:$B$153,2,0),"Erro")</f>
        <v>2</v>
      </c>
      <c r="BM24" s="3">
        <v>299.0</v>
      </c>
      <c r="BN24" s="3" t="s">
        <v>172</v>
      </c>
      <c r="BO24" s="3">
        <f>IFERROR(VLOOKUP(BN24,'Dicionário'!$A$1:$B$153,2,0),"Erro")</f>
        <v>2</v>
      </c>
      <c r="BP24" s="3">
        <v>74.0</v>
      </c>
      <c r="BQ24" s="3" t="s">
        <v>141</v>
      </c>
      <c r="BR24" s="3">
        <f>IFERROR(VLOOKUP(BQ24,'Dicionário'!$A$1:$B$153,2,0),"Erro")</f>
        <v>2</v>
      </c>
      <c r="BS24" s="3">
        <v>175.0</v>
      </c>
      <c r="BT24" s="3" t="s">
        <v>141</v>
      </c>
      <c r="BU24" s="3">
        <f>IFERROR(VLOOKUP(BT24,'Dicionário'!$A$1:$B$153,2,0),"Erro")</f>
        <v>2</v>
      </c>
      <c r="BV24" s="3">
        <v>144.0</v>
      </c>
      <c r="BW24" s="3" t="s">
        <v>216</v>
      </c>
      <c r="BX24" s="3">
        <f>IFERROR(VLOOKUP(BW24,'Dicionário'!$A$1:$B$153,2,0),"Erro")</f>
        <v>2</v>
      </c>
      <c r="BY24" s="3" t="s">
        <v>143</v>
      </c>
      <c r="BZ24" s="3">
        <v>123.0</v>
      </c>
      <c r="CA24" s="3" t="s">
        <v>144</v>
      </c>
      <c r="CB24" s="3">
        <f>IFERROR(VLOOKUP(CA24,'Dicionário'!$A$1:$B$153,2,0),"Erro")</f>
        <v>2</v>
      </c>
      <c r="CC24" s="3">
        <v>300.0</v>
      </c>
      <c r="CD24" s="3">
        <v>0.0</v>
      </c>
      <c r="CE24" s="3" t="s">
        <v>146</v>
      </c>
      <c r="CF24" s="3">
        <f>IFERROR(VLOOKUP(CE24,'Dicionário'!$A$1:$B$153,2,0),"Erro")</f>
        <v>2</v>
      </c>
      <c r="CG24" s="3">
        <v>0.0</v>
      </c>
      <c r="CH24" s="3" t="s">
        <v>146</v>
      </c>
      <c r="CI24" s="3">
        <f>IFERROR(VLOOKUP(CH24,'Dicionário'!$A$1:$B$153,2,0),"Erro")</f>
        <v>2</v>
      </c>
      <c r="CJ24" s="3">
        <v>350.0</v>
      </c>
      <c r="CK24" s="3" t="s">
        <v>406</v>
      </c>
      <c r="CL24" s="9">
        <f>IFERROR(VLOOKUP(CK24,'Dicionário'!$A$1:$B$153,2,0),"Erro")</f>
        <v>2</v>
      </c>
      <c r="CM24" s="3" t="s">
        <v>407</v>
      </c>
      <c r="CN24" s="3">
        <v>1.0</v>
      </c>
      <c r="CO24" s="3">
        <v>0.0</v>
      </c>
      <c r="CP24" s="3">
        <v>1848.0</v>
      </c>
      <c r="CQ24" s="3" t="s">
        <v>150</v>
      </c>
      <c r="CR24" s="9">
        <f>IFERROR(VLOOKUP(CQ24,'Dicionário'!$A$1:$B$153,2,0),"Erro")</f>
        <v>2</v>
      </c>
      <c r="CS24" s="3">
        <v>543.0</v>
      </c>
      <c r="CT24" s="3" t="s">
        <v>150</v>
      </c>
      <c r="CU24" s="9">
        <f>IFERROR(VLOOKUP(CT24,'Dicionário'!$A$1:$B$153,2,0),"Erro")</f>
        <v>2</v>
      </c>
      <c r="CV24" s="3">
        <v>0.0</v>
      </c>
      <c r="CW24" s="3" t="s">
        <v>150</v>
      </c>
      <c r="CX24" s="9">
        <f>IFERROR(VLOOKUP(CW24,'Dicionário'!$A$1:$B$153,2,0),"Erro")</f>
        <v>2</v>
      </c>
      <c r="CY24" s="3">
        <v>0.0</v>
      </c>
      <c r="CZ24" s="3" t="s">
        <v>146</v>
      </c>
      <c r="DA24" s="9">
        <f>IFERROR(VLOOKUP(CZ24,'Dicionário'!$A$1:$B$153,2,0),"Erro")</f>
        <v>2</v>
      </c>
      <c r="DC24" s="3" t="s">
        <v>151</v>
      </c>
      <c r="DD24" s="3" t="s">
        <v>151</v>
      </c>
      <c r="DE24" s="9">
        <f>IFERROR(VLOOKUP(DD24,'Dicionário'!$A$1:$B$153,2,0),"Erro")</f>
        <v>1</v>
      </c>
      <c r="DF24" s="3" t="s">
        <v>153</v>
      </c>
      <c r="DH24" s="10">
        <v>2.0</v>
      </c>
      <c r="DI24" s="3" t="s">
        <v>155</v>
      </c>
      <c r="DJ24" s="9">
        <f>IFERROR(VLOOKUP(DI24,'Dicionário'!$A$1:$B$153,2,0),"Erro")</f>
        <v>2</v>
      </c>
      <c r="DK24" s="3" t="s">
        <v>230</v>
      </c>
      <c r="DL24" s="9">
        <f>IFERROR(VLOOKUP(DK24,'Dicionário'!$A$1:$B$153,2,0),"Erro")</f>
        <v>7</v>
      </c>
      <c r="DM24" s="3" t="s">
        <v>156</v>
      </c>
      <c r="DN24" s="9">
        <f>IFERROR(VLOOKUP(DM24,'Dicionário'!$A$1:$B$153,2,0),"Erro")</f>
        <v>5</v>
      </c>
      <c r="DO24" s="8">
        <f>IFERROR(VLOOKUP(N24,Sympla!B:AE,24,0), "erro")</f>
        <v>2022</v>
      </c>
    </row>
    <row r="25">
      <c r="A25" s="4">
        <v>45129.65195503472</v>
      </c>
      <c r="B25" s="3" t="s">
        <v>408</v>
      </c>
      <c r="C25" s="3" t="s">
        <v>409</v>
      </c>
      <c r="D25" s="3" t="s">
        <v>117</v>
      </c>
      <c r="E25" s="3" t="s">
        <v>123</v>
      </c>
      <c r="F25" s="3" t="s">
        <v>123</v>
      </c>
      <c r="G25" s="3" t="s">
        <v>160</v>
      </c>
      <c r="H25" s="3" t="s">
        <v>160</v>
      </c>
      <c r="I25" s="3" t="s">
        <v>161</v>
      </c>
      <c r="J25" s="3" t="s">
        <v>119</v>
      </c>
      <c r="K25" s="3" t="s">
        <v>120</v>
      </c>
      <c r="L25" s="3" t="s">
        <v>410</v>
      </c>
      <c r="M25" s="3">
        <v>2.023040049E9</v>
      </c>
      <c r="N25" s="3" t="s">
        <v>411</v>
      </c>
      <c r="O25" s="3">
        <v>1.1957973917E10</v>
      </c>
      <c r="P25" s="3">
        <v>6.06560944E8</v>
      </c>
      <c r="Q25" s="3" t="s">
        <v>123</v>
      </c>
      <c r="R25" s="3">
        <v>4.471490583E10</v>
      </c>
      <c r="S25" s="6">
        <v>38570.0</v>
      </c>
      <c r="T25" s="3" t="s">
        <v>165</v>
      </c>
      <c r="U25" s="3" t="s">
        <v>125</v>
      </c>
      <c r="V25" s="3" t="s">
        <v>412</v>
      </c>
      <c r="W25" s="7" t="s">
        <v>413</v>
      </c>
      <c r="X25" s="3" t="s">
        <v>168</v>
      </c>
      <c r="Y25" s="3" t="s">
        <v>129</v>
      </c>
      <c r="Z25" s="3" t="s">
        <v>130</v>
      </c>
      <c r="AA25" s="3" t="s">
        <v>131</v>
      </c>
      <c r="AB25" s="3" t="s">
        <v>414</v>
      </c>
      <c r="AC25" s="3" t="s">
        <v>123</v>
      </c>
      <c r="AD25" s="3" t="s">
        <v>123</v>
      </c>
      <c r="AE25" s="3">
        <v>2.0</v>
      </c>
      <c r="AF25" s="3">
        <v>1.0</v>
      </c>
      <c r="AG25" s="3">
        <v>1.0</v>
      </c>
      <c r="AH25" s="8">
        <f t="shared" si="1"/>
        <v>3</v>
      </c>
      <c r="AI25" s="3" t="s">
        <v>226</v>
      </c>
      <c r="AJ25" s="3">
        <v>0.0</v>
      </c>
      <c r="AK25" s="3" t="s">
        <v>133</v>
      </c>
      <c r="AL25" s="3">
        <f>IFERROR(VLOOKUP(AK25,'Dicionário'!$A$1:$B$153,2,0),"Erro")</f>
        <v>2</v>
      </c>
      <c r="AM25" s="3">
        <v>0.0</v>
      </c>
      <c r="AN25" s="3" t="s">
        <v>133</v>
      </c>
      <c r="AO25" s="3">
        <f>IFERROR(VLOOKUP(AN25,'Dicionário'!$A$1:$B$153,2,0),"Erro")</f>
        <v>2</v>
      </c>
      <c r="AP25" s="3">
        <v>2606.0</v>
      </c>
      <c r="AQ25" s="3">
        <v>0.0</v>
      </c>
      <c r="AR25" s="3" t="s">
        <v>266</v>
      </c>
      <c r="AS25" s="3">
        <f>IFERROR(VLOOKUP(AR25,'Dicionário'!$A$1:$B$153,2,0),"Erro")</f>
        <v>2</v>
      </c>
      <c r="AT25" s="3">
        <v>0.0</v>
      </c>
      <c r="AU25" s="3" t="s">
        <v>133</v>
      </c>
      <c r="AV25" s="3">
        <f>IFERROR(VLOOKUP(AU25,'Dicionário'!$A$1:$B$153,2,0),"Erro")</f>
        <v>2</v>
      </c>
      <c r="AW25" s="3">
        <v>0.0</v>
      </c>
      <c r="AX25" s="3" t="s">
        <v>133</v>
      </c>
      <c r="AY25" s="3">
        <f>IFERROR(VLOOKUP(AX25,'Dicionário'!$A$1:$B$153,2,0),"Erro")</f>
        <v>2</v>
      </c>
      <c r="AZ25" s="3">
        <v>0.0</v>
      </c>
      <c r="BA25" s="3" t="s">
        <v>133</v>
      </c>
      <c r="BB25" s="3">
        <f>IFERROR(VLOOKUP(BA25,'Dicionário'!$A$1:$B$153,2,0),"Erro")</f>
        <v>2</v>
      </c>
      <c r="BC25" s="3">
        <v>0.0</v>
      </c>
      <c r="BD25" s="3" t="s">
        <v>133</v>
      </c>
      <c r="BE25" s="3">
        <f>IFERROR(VLOOKUP(BD25,'Dicionário'!$A$1:$B$153,2,0),"Erro")</f>
        <v>2</v>
      </c>
      <c r="BF25" s="3" t="s">
        <v>415</v>
      </c>
      <c r="BG25" s="3">
        <v>1.0</v>
      </c>
      <c r="BH25" s="3" t="s">
        <v>138</v>
      </c>
      <c r="BI25" s="3">
        <f>IFERROR(VLOOKUP(BH25,'Dicionário'!$A$1:$B$153,2,0),"Erro")</f>
        <v>1</v>
      </c>
      <c r="BJ25" s="3">
        <v>300.0</v>
      </c>
      <c r="BK25" s="3" t="s">
        <v>416</v>
      </c>
      <c r="BL25" s="3">
        <f>IFERROR(VLOOKUP(BK25,'Dicionário'!$A$1:$B$153,2,0),"Erro")</f>
        <v>0</v>
      </c>
      <c r="BM25" s="3">
        <v>0.0</v>
      </c>
      <c r="BN25" s="3" t="s">
        <v>146</v>
      </c>
      <c r="BO25" s="3">
        <f>IFERROR(VLOOKUP(BN25,'Dicionário'!$A$1:$B$153,2,0),"Erro")</f>
        <v>2</v>
      </c>
      <c r="BP25" s="3">
        <v>75.0</v>
      </c>
      <c r="BQ25" s="3" t="s">
        <v>329</v>
      </c>
      <c r="BR25" s="3">
        <f>IFERROR(VLOOKUP(BQ25,'Dicionário'!$A$1:$B$153,2,0),"Erro")</f>
        <v>0</v>
      </c>
      <c r="BS25" s="3">
        <v>0.0</v>
      </c>
      <c r="BT25" s="3" t="s">
        <v>255</v>
      </c>
      <c r="BU25" s="3">
        <f>IFERROR(VLOOKUP(BT25,'Dicionário'!$A$1:$B$153,2,0),"Erro")</f>
        <v>0</v>
      </c>
      <c r="BV25" s="3">
        <v>13.0</v>
      </c>
      <c r="BW25" s="3" t="s">
        <v>216</v>
      </c>
      <c r="BX25" s="3">
        <f>IFERROR(VLOOKUP(BW25,'Dicionário'!$A$1:$B$153,2,0),"Erro")</f>
        <v>2</v>
      </c>
      <c r="BY25" s="3" t="s">
        <v>143</v>
      </c>
      <c r="BZ25" s="3">
        <v>139.0</v>
      </c>
      <c r="CA25" s="3" t="s">
        <v>144</v>
      </c>
      <c r="CB25" s="3">
        <f>IFERROR(VLOOKUP(CA25,'Dicionário'!$A$1:$B$153,2,0),"Erro")</f>
        <v>2</v>
      </c>
      <c r="CC25" s="3">
        <v>66.0</v>
      </c>
      <c r="CD25" s="3">
        <v>0.0</v>
      </c>
      <c r="CE25" s="3" t="s">
        <v>146</v>
      </c>
      <c r="CF25" s="3">
        <f>IFERROR(VLOOKUP(CE25,'Dicionário'!$A$1:$B$153,2,0),"Erro")</f>
        <v>2</v>
      </c>
      <c r="CG25" s="3">
        <v>0.0</v>
      </c>
      <c r="CH25" s="3" t="s">
        <v>146</v>
      </c>
      <c r="CI25" s="3">
        <f>IFERROR(VLOOKUP(CH25,'Dicionário'!$A$1:$B$153,2,0),"Erro")</f>
        <v>2</v>
      </c>
      <c r="CJ25" s="3">
        <v>55.0</v>
      </c>
      <c r="CK25" s="3" t="s">
        <v>146</v>
      </c>
      <c r="CL25" s="9">
        <f>IFERROR(VLOOKUP(CK25,'Dicionário'!$A$1:$B$153,2,0),"Erro")</f>
        <v>2</v>
      </c>
      <c r="CN25" s="3">
        <v>0.0</v>
      </c>
      <c r="CO25" s="3">
        <v>0.0</v>
      </c>
      <c r="CP25" s="3">
        <v>0.0</v>
      </c>
      <c r="CQ25" s="3" t="s">
        <v>146</v>
      </c>
      <c r="CR25" s="9">
        <f>IFERROR(VLOOKUP(CQ25,'Dicionário'!$A$1:$B$153,2,0),"Erro")</f>
        <v>2</v>
      </c>
      <c r="CS25" s="3">
        <v>2840.0</v>
      </c>
      <c r="CT25" s="3" t="s">
        <v>417</v>
      </c>
      <c r="CU25" s="9">
        <f>IFERROR(VLOOKUP(CT25,'Dicionário'!$A$1:$B$153,2,0),"Erro")</f>
        <v>0</v>
      </c>
      <c r="CV25" s="3">
        <v>0.0</v>
      </c>
      <c r="CW25" s="3" t="s">
        <v>146</v>
      </c>
      <c r="CX25" s="9">
        <f>IFERROR(VLOOKUP(CW25,'Dicionário'!$A$1:$B$153,2,0),"Erro")</f>
        <v>2</v>
      </c>
      <c r="CY25" s="3">
        <v>0.0</v>
      </c>
      <c r="CZ25" s="3" t="s">
        <v>146</v>
      </c>
      <c r="DA25" s="9">
        <f>IFERROR(VLOOKUP(CZ25,'Dicionário'!$A$1:$B$153,2,0),"Erro")</f>
        <v>2</v>
      </c>
      <c r="DB25" s="3" t="s">
        <v>418</v>
      </c>
      <c r="DC25" s="3" t="s">
        <v>304</v>
      </c>
      <c r="DD25" s="3" t="s">
        <v>257</v>
      </c>
      <c r="DE25" s="9">
        <f>IFERROR(VLOOKUP(DD25,'Dicionário'!$A$1:$B$153,2,0),"Erro")</f>
        <v>3</v>
      </c>
      <c r="DF25" s="3" t="s">
        <v>205</v>
      </c>
      <c r="DG25" s="3" t="s">
        <v>245</v>
      </c>
      <c r="DH25" s="9">
        <f>IFERROR(VLOOKUP(DG25,'Dicionário'!$A$1:$B$153,2,0),"Erro")</f>
        <v>3</v>
      </c>
      <c r="DI25" s="3" t="s">
        <v>206</v>
      </c>
      <c r="DJ25" s="9">
        <f>IFERROR(VLOOKUP(DI25,'Dicionário'!$A$1:$B$153,2,0),"Erro")</f>
        <v>1</v>
      </c>
      <c r="DK25" s="3" t="s">
        <v>207</v>
      </c>
      <c r="DL25" s="9">
        <f>IFERROR(VLOOKUP(DK25,'Dicionário'!$A$1:$B$153,2,0),"Erro")</f>
        <v>2</v>
      </c>
      <c r="DM25" s="3" t="s">
        <v>156</v>
      </c>
      <c r="DN25" s="9">
        <f>IFERROR(VLOOKUP(DM25,'Dicionário'!$A$1:$B$153,2,0),"Erro")</f>
        <v>5</v>
      </c>
      <c r="DO25" s="8">
        <f>IFERROR(VLOOKUP(N25,Sympla!B:AE,24,0), "erro")</f>
        <v>2023</v>
      </c>
    </row>
    <row r="26">
      <c r="A26" s="4">
        <v>45128.69410486111</v>
      </c>
      <c r="B26" s="3" t="s">
        <v>419</v>
      </c>
      <c r="C26" s="3" t="s">
        <v>420</v>
      </c>
      <c r="D26" s="3" t="s">
        <v>117</v>
      </c>
      <c r="E26" s="3" t="s">
        <v>123</v>
      </c>
      <c r="F26" s="3" t="s">
        <v>123</v>
      </c>
      <c r="G26" s="3">
        <v>3.0</v>
      </c>
      <c r="H26" s="3">
        <v>2.0</v>
      </c>
      <c r="I26" s="3">
        <v>2.0</v>
      </c>
      <c r="J26" s="3" t="s">
        <v>119</v>
      </c>
      <c r="K26" s="3" t="s">
        <v>261</v>
      </c>
      <c r="L26" s="3" t="s">
        <v>421</v>
      </c>
      <c r="M26" s="3">
        <v>2.023040052E9</v>
      </c>
      <c r="N26" s="3" t="s">
        <v>422</v>
      </c>
      <c r="O26" s="3">
        <v>1.1945943082E10</v>
      </c>
      <c r="P26" s="3">
        <v>3.91474297E8</v>
      </c>
      <c r="Q26" s="3" t="s">
        <v>123</v>
      </c>
      <c r="R26" s="3">
        <v>3.4878183888E10</v>
      </c>
      <c r="S26" s="6">
        <v>36400.0</v>
      </c>
      <c r="T26" s="3" t="s">
        <v>287</v>
      </c>
      <c r="U26" s="3" t="s">
        <v>125</v>
      </c>
      <c r="V26" s="3" t="s">
        <v>423</v>
      </c>
      <c r="W26" s="7" t="s">
        <v>424</v>
      </c>
      <c r="X26" s="3" t="s">
        <v>168</v>
      </c>
      <c r="Y26" s="3" t="s">
        <v>129</v>
      </c>
      <c r="Z26" s="3" t="s">
        <v>130</v>
      </c>
      <c r="AA26" s="3" t="s">
        <v>131</v>
      </c>
      <c r="AC26" s="3" t="s">
        <v>117</v>
      </c>
      <c r="AD26" s="3" t="s">
        <v>117</v>
      </c>
      <c r="AE26" s="3">
        <v>2.0</v>
      </c>
      <c r="AF26" s="3">
        <v>1.0</v>
      </c>
      <c r="AH26" s="8">
        <f t="shared" si="1"/>
        <v>2</v>
      </c>
      <c r="AI26" s="3" t="s">
        <v>132</v>
      </c>
      <c r="AJ26" s="3">
        <v>1200.0</v>
      </c>
      <c r="AK26" s="3" t="s">
        <v>135</v>
      </c>
      <c r="AL26" s="3">
        <f>IFERROR(VLOOKUP(AK26,'Dicionário'!$A$1:$B$153,2,0),"Erro")</f>
        <v>2</v>
      </c>
      <c r="AM26" s="3">
        <v>0.0</v>
      </c>
      <c r="AN26" s="3" t="s">
        <v>133</v>
      </c>
      <c r="AO26" s="3">
        <f>IFERROR(VLOOKUP(AN26,'Dicionário'!$A$1:$B$153,2,0),"Erro")</f>
        <v>2</v>
      </c>
      <c r="AP26" s="3">
        <v>3802.0</v>
      </c>
      <c r="AQ26" s="3">
        <f t="shared" ref="AQ26:AQ27" si="5">(CV26-CS26)/12</f>
        <v>0</v>
      </c>
      <c r="AR26" s="3" t="s">
        <v>134</v>
      </c>
      <c r="AS26" s="3">
        <f>IFERROR(VLOOKUP(AR26,'Dicionário'!$A$1:$B$153,2,0),"Erro")</f>
        <v>2</v>
      </c>
      <c r="AT26" s="3">
        <v>0.0</v>
      </c>
      <c r="AU26" s="3" t="s">
        <v>133</v>
      </c>
      <c r="AV26" s="3">
        <f>IFERROR(VLOOKUP(AU26,'Dicionário'!$A$1:$B$153,2,0),"Erro")</f>
        <v>2</v>
      </c>
      <c r="AW26" s="3">
        <v>0.0</v>
      </c>
      <c r="AX26" s="3" t="s">
        <v>133</v>
      </c>
      <c r="AY26" s="3">
        <f>IFERROR(VLOOKUP(AX26,'Dicionário'!$A$1:$B$153,2,0),"Erro")</f>
        <v>2</v>
      </c>
      <c r="AZ26" s="3">
        <v>0.0</v>
      </c>
      <c r="BA26" s="3" t="s">
        <v>133</v>
      </c>
      <c r="BB26" s="3">
        <f>IFERROR(VLOOKUP(BA26,'Dicionário'!$A$1:$B$153,2,0),"Erro")</f>
        <v>2</v>
      </c>
      <c r="BC26" s="3">
        <v>0.0</v>
      </c>
      <c r="BD26" s="3" t="s">
        <v>133</v>
      </c>
      <c r="BE26" s="3">
        <f>IFERROR(VLOOKUP(BD26,'Dicionário'!$A$1:$B$153,2,0),"Erro")</f>
        <v>2</v>
      </c>
      <c r="BF26" s="7" t="s">
        <v>425</v>
      </c>
      <c r="BG26" s="3">
        <v>0.0</v>
      </c>
      <c r="BH26" s="3" t="s">
        <v>199</v>
      </c>
      <c r="BI26" s="3">
        <f>IFERROR(VLOOKUP(BH26,'Dicionário'!$A$1:$B$153,2,0),"Erro")</f>
        <v>2</v>
      </c>
      <c r="BJ26" s="3">
        <v>1000.0</v>
      </c>
      <c r="BK26" s="3" t="s">
        <v>200</v>
      </c>
      <c r="BL26" s="3">
        <f>IFERROR(VLOOKUP(BK26,'Dicionário'!$A$1:$B$153,2,0),"Erro")</f>
        <v>0</v>
      </c>
      <c r="BM26" s="3">
        <v>1218.0</v>
      </c>
      <c r="BN26" s="3" t="s">
        <v>140</v>
      </c>
      <c r="BO26" s="3">
        <f>IFERROR(VLOOKUP(BN26,'Dicionário'!$A$1:$B$153,2,0),"Erro")</f>
        <v>0</v>
      </c>
      <c r="BP26" s="3">
        <v>70.0</v>
      </c>
      <c r="BQ26" s="3" t="s">
        <v>329</v>
      </c>
      <c r="BR26" s="3">
        <f>IFERROR(VLOOKUP(BQ26,'Dicionário'!$A$1:$B$153,2,0),"Erro")</f>
        <v>0</v>
      </c>
      <c r="BS26" s="3">
        <v>168.0</v>
      </c>
      <c r="BT26" s="3" t="s">
        <v>255</v>
      </c>
      <c r="BU26" s="3">
        <f>IFERROR(VLOOKUP(BT26,'Dicionário'!$A$1:$B$153,2,0),"Erro")</f>
        <v>0</v>
      </c>
      <c r="BV26" s="3">
        <v>0.0</v>
      </c>
      <c r="BW26" s="3" t="s">
        <v>146</v>
      </c>
      <c r="BX26" s="3">
        <f>IFERROR(VLOOKUP(BW26,'Dicionário'!$A$1:$B$153,2,0),"Erro")</f>
        <v>2</v>
      </c>
      <c r="BY26" s="3" t="s">
        <v>143</v>
      </c>
      <c r="BZ26" s="3">
        <v>127.0</v>
      </c>
      <c r="CA26" s="3" t="s">
        <v>217</v>
      </c>
      <c r="CB26" s="3">
        <f>IFERROR(VLOOKUP(CA26,'Dicionário'!$A$1:$B$153,2,0),"Erro")</f>
        <v>0</v>
      </c>
      <c r="CC26" s="3">
        <v>550.0</v>
      </c>
      <c r="CD26" s="3">
        <v>0.0</v>
      </c>
      <c r="CE26" s="3" t="s">
        <v>146</v>
      </c>
      <c r="CF26" s="3">
        <f>IFERROR(VLOOKUP(CE26,'Dicionário'!$A$1:$B$153,2,0),"Erro")</f>
        <v>2</v>
      </c>
      <c r="CG26" s="3">
        <v>23.0</v>
      </c>
      <c r="CH26" s="3" t="s">
        <v>281</v>
      </c>
      <c r="CI26" s="3">
        <f>IFERROR(VLOOKUP(CH26,'Dicionário'!$A$1:$B$153,2,0),"Erro")</f>
        <v>2</v>
      </c>
      <c r="CJ26" s="3">
        <v>440.0</v>
      </c>
      <c r="CK26" s="3" t="s">
        <v>269</v>
      </c>
      <c r="CL26" s="9">
        <f>IFERROR(VLOOKUP(CK26,'Dicionário'!$A$1:$B$153,2,0),"Erro")</f>
        <v>0</v>
      </c>
      <c r="CM26" s="3" t="s">
        <v>426</v>
      </c>
      <c r="CN26" s="3">
        <v>1.0</v>
      </c>
      <c r="CO26" s="3">
        <v>0.0</v>
      </c>
      <c r="CP26" s="3">
        <v>3171.0</v>
      </c>
      <c r="CQ26" s="3" t="s">
        <v>270</v>
      </c>
      <c r="CR26" s="9">
        <f>IFERROR(VLOOKUP(CQ26,'Dicionário'!$A$1:$B$153,2,0),"Erro")</f>
        <v>0</v>
      </c>
      <c r="CS26" s="3">
        <v>0.0</v>
      </c>
      <c r="CT26" s="3" t="s">
        <v>140</v>
      </c>
      <c r="CU26" s="9">
        <f>IFERROR(VLOOKUP(CT26,'Dicionário'!$A$1:$B$153,2,0),"Erro")</f>
        <v>0</v>
      </c>
      <c r="CV26" s="3">
        <v>0.0</v>
      </c>
      <c r="CW26" s="3" t="s">
        <v>140</v>
      </c>
      <c r="CX26" s="9">
        <f>IFERROR(VLOOKUP(CW26,'Dicionário'!$A$1:$B$153,2,0),"Erro")</f>
        <v>0</v>
      </c>
      <c r="CY26" s="3">
        <v>0.0</v>
      </c>
      <c r="CZ26" s="3" t="s">
        <v>146</v>
      </c>
      <c r="DA26" s="9">
        <f>IFERROR(VLOOKUP(CZ26,'Dicionário'!$A$1:$B$153,2,0),"Erro")</f>
        <v>2</v>
      </c>
      <c r="DC26" s="3" t="s">
        <v>151</v>
      </c>
      <c r="DD26" s="3" t="s">
        <v>151</v>
      </c>
      <c r="DE26" s="9">
        <f>IFERROR(VLOOKUP(DD26,'Dicionário'!$A$1:$B$153,2,0),"Erro")</f>
        <v>1</v>
      </c>
      <c r="DF26" s="3" t="s">
        <v>153</v>
      </c>
      <c r="DH26" s="10">
        <v>2.0</v>
      </c>
      <c r="DI26" s="3" t="s">
        <v>155</v>
      </c>
      <c r="DJ26" s="9">
        <f>IFERROR(VLOOKUP(DI26,'Dicionário'!$A$1:$B$153,2,0),"Erro")</f>
        <v>2</v>
      </c>
      <c r="DK26" s="3" t="s">
        <v>230</v>
      </c>
      <c r="DL26" s="9">
        <f>IFERROR(VLOOKUP(DK26,'Dicionário'!$A$1:$B$153,2,0),"Erro")</f>
        <v>7</v>
      </c>
      <c r="DM26" s="3" t="s">
        <v>230</v>
      </c>
      <c r="DN26" s="9">
        <f>IFERROR(VLOOKUP(DM26,'Dicionário'!$A$1:$B$153,2,0),"Erro")</f>
        <v>7</v>
      </c>
      <c r="DO26" s="8">
        <f>IFERROR(VLOOKUP(N26,Sympla!B:AE,24,0), "erro")</f>
        <v>2018</v>
      </c>
    </row>
    <row r="27">
      <c r="A27" s="4">
        <v>45129.752613414355</v>
      </c>
      <c r="B27" s="3" t="s">
        <v>427</v>
      </c>
      <c r="C27" s="3" t="s">
        <v>428</v>
      </c>
      <c r="D27" s="3" t="s">
        <v>117</v>
      </c>
      <c r="E27" s="3" t="s">
        <v>123</v>
      </c>
      <c r="F27" s="3" t="s">
        <v>123</v>
      </c>
      <c r="G27" s="3" t="s">
        <v>160</v>
      </c>
      <c r="H27" s="3" t="s">
        <v>160</v>
      </c>
      <c r="I27" s="3" t="s">
        <v>161</v>
      </c>
      <c r="J27" s="3" t="s">
        <v>119</v>
      </c>
      <c r="K27" s="3" t="s">
        <v>180</v>
      </c>
      <c r="L27" s="3" t="s">
        <v>429</v>
      </c>
      <c r="M27" s="3">
        <v>2.023040053E9</v>
      </c>
      <c r="N27" s="3" t="s">
        <v>430</v>
      </c>
      <c r="O27" s="3">
        <v>1.1976484645E10</v>
      </c>
      <c r="P27" s="3">
        <v>5.54355462E8</v>
      </c>
      <c r="Q27" s="3" t="s">
        <v>123</v>
      </c>
      <c r="R27" s="3">
        <v>5.4523442843E10</v>
      </c>
      <c r="S27" s="6">
        <v>38420.0</v>
      </c>
      <c r="T27" s="3" t="s">
        <v>287</v>
      </c>
      <c r="U27" s="3" t="s">
        <v>125</v>
      </c>
      <c r="V27" s="3" t="s">
        <v>431</v>
      </c>
      <c r="W27" s="7" t="s">
        <v>432</v>
      </c>
      <c r="X27" s="3" t="s">
        <v>168</v>
      </c>
      <c r="Y27" s="3" t="s">
        <v>129</v>
      </c>
      <c r="Z27" s="3" t="s">
        <v>130</v>
      </c>
      <c r="AA27" s="3" t="s">
        <v>131</v>
      </c>
      <c r="AC27" s="3" t="s">
        <v>123</v>
      </c>
      <c r="AD27" s="3" t="s">
        <v>117</v>
      </c>
      <c r="AE27" s="3">
        <v>2.0</v>
      </c>
      <c r="AF27" s="3">
        <v>2.0</v>
      </c>
      <c r="AH27" s="8">
        <f t="shared" si="1"/>
        <v>4</v>
      </c>
      <c r="AI27" s="3" t="s">
        <v>226</v>
      </c>
      <c r="AJ27" s="3">
        <v>0.0</v>
      </c>
      <c r="AK27" s="3" t="s">
        <v>133</v>
      </c>
      <c r="AL27" s="3">
        <f>IFERROR(VLOOKUP(AK27,'Dicionário'!$A$1:$B$153,2,0),"Erro")</f>
        <v>2</v>
      </c>
      <c r="AM27" s="3">
        <v>0.0</v>
      </c>
      <c r="AN27" s="3" t="s">
        <v>133</v>
      </c>
      <c r="AO27" s="3">
        <f>IFERROR(VLOOKUP(AN27,'Dicionário'!$A$1:$B$153,2,0),"Erro")</f>
        <v>2</v>
      </c>
      <c r="AP27" s="3">
        <v>4674.0</v>
      </c>
      <c r="AQ27" s="3">
        <f t="shared" si="5"/>
        <v>0</v>
      </c>
      <c r="AR27" s="3" t="s">
        <v>134</v>
      </c>
      <c r="AS27" s="3">
        <f>IFERROR(VLOOKUP(AR27,'Dicionário'!$A$1:$B$153,2,0),"Erro")</f>
        <v>2</v>
      </c>
      <c r="AT27" s="3">
        <v>0.0</v>
      </c>
      <c r="AU27" s="3" t="s">
        <v>133</v>
      </c>
      <c r="AV27" s="3">
        <f>IFERROR(VLOOKUP(AU27,'Dicionário'!$A$1:$B$153,2,0),"Erro")</f>
        <v>2</v>
      </c>
      <c r="AW27" s="3">
        <v>0.0</v>
      </c>
      <c r="AX27" s="3" t="s">
        <v>133</v>
      </c>
      <c r="AY27" s="3">
        <f>IFERROR(VLOOKUP(AX27,'Dicionário'!$A$1:$B$153,2,0),"Erro")</f>
        <v>2</v>
      </c>
      <c r="AZ27" s="3">
        <v>0.0</v>
      </c>
      <c r="BA27" s="3" t="s">
        <v>133</v>
      </c>
      <c r="BB27" s="3">
        <f>IFERROR(VLOOKUP(BA27,'Dicionário'!$A$1:$B$153,2,0),"Erro")</f>
        <v>2</v>
      </c>
      <c r="BC27" s="3">
        <v>0.0</v>
      </c>
      <c r="BD27" s="3" t="s">
        <v>133</v>
      </c>
      <c r="BE27" s="3">
        <f>IFERROR(VLOOKUP(BD27,'Dicionário'!$A$1:$B$153,2,0),"Erro")</f>
        <v>2</v>
      </c>
      <c r="BF27" s="3" t="s">
        <v>433</v>
      </c>
      <c r="BG27" s="3">
        <v>0.0</v>
      </c>
      <c r="BH27" s="3" t="s">
        <v>199</v>
      </c>
      <c r="BI27" s="3">
        <f>IFERROR(VLOOKUP(BH27,'Dicionário'!$A$1:$B$153,2,0),"Erro")</f>
        <v>2</v>
      </c>
      <c r="BJ27" s="3">
        <v>800.0</v>
      </c>
      <c r="BK27" s="3" t="s">
        <v>328</v>
      </c>
      <c r="BL27" s="3">
        <f>IFERROR(VLOOKUP(BK27,'Dicionário'!$A$1:$B$153,2,0),"Erro")</f>
        <v>0</v>
      </c>
      <c r="BM27" s="3">
        <v>1200.0</v>
      </c>
      <c r="BN27" s="3" t="s">
        <v>172</v>
      </c>
      <c r="BO27" s="3">
        <f>IFERROR(VLOOKUP(BN27,'Dicionário'!$A$1:$B$153,2,0),"Erro")</f>
        <v>2</v>
      </c>
      <c r="BP27" s="3">
        <v>74.0</v>
      </c>
      <c r="BQ27" s="3" t="s">
        <v>141</v>
      </c>
      <c r="BR27" s="3">
        <f>IFERROR(VLOOKUP(BQ27,'Dicionário'!$A$1:$B$153,2,0),"Erro")</f>
        <v>2</v>
      </c>
      <c r="BS27" s="3">
        <v>145.0</v>
      </c>
      <c r="BT27" s="3" t="s">
        <v>141</v>
      </c>
      <c r="BU27" s="3">
        <f>IFERROR(VLOOKUP(BT27,'Dicionário'!$A$1:$B$153,2,0),"Erro")</f>
        <v>2</v>
      </c>
      <c r="BV27" s="3">
        <v>65.0</v>
      </c>
      <c r="BW27" s="3" t="s">
        <v>216</v>
      </c>
      <c r="BX27" s="3">
        <f>IFERROR(VLOOKUP(BW27,'Dicionário'!$A$1:$B$153,2,0),"Erro")</f>
        <v>2</v>
      </c>
      <c r="BY27" s="3" t="s">
        <v>143</v>
      </c>
      <c r="BZ27" s="3">
        <v>99.0</v>
      </c>
      <c r="CA27" s="3" t="s">
        <v>144</v>
      </c>
      <c r="CB27" s="3">
        <f>IFERROR(VLOOKUP(CA27,'Dicionário'!$A$1:$B$153,2,0),"Erro")</f>
        <v>2</v>
      </c>
      <c r="CC27" s="3">
        <v>400.0</v>
      </c>
      <c r="CD27" s="3">
        <v>0.0</v>
      </c>
      <c r="CE27" s="3" t="s">
        <v>146</v>
      </c>
      <c r="CF27" s="3">
        <f>IFERROR(VLOOKUP(CE27,'Dicionário'!$A$1:$B$153,2,0),"Erro")</f>
        <v>2</v>
      </c>
      <c r="CG27" s="3">
        <v>950.0</v>
      </c>
      <c r="CH27" s="3" t="s">
        <v>292</v>
      </c>
      <c r="CI27" s="3">
        <f>IFERROR(VLOOKUP(CH27,'Dicionário'!$A$1:$B$153,2,0),"Erro")</f>
        <v>0</v>
      </c>
      <c r="CJ27" s="3">
        <v>400.0</v>
      </c>
      <c r="CK27" s="3" t="s">
        <v>269</v>
      </c>
      <c r="CL27" s="9">
        <f>IFERROR(VLOOKUP(CK27,'Dicionário'!$A$1:$B$153,2,0),"Erro")</f>
        <v>0</v>
      </c>
      <c r="CM27" s="3" t="s">
        <v>434</v>
      </c>
      <c r="CN27" s="3">
        <v>1.0</v>
      </c>
      <c r="CO27" s="3">
        <v>1.0</v>
      </c>
      <c r="CP27" s="3">
        <v>11992.0</v>
      </c>
      <c r="CQ27" s="3" t="s">
        <v>150</v>
      </c>
      <c r="CR27" s="9">
        <f>IFERROR(VLOOKUP(CQ27,'Dicionário'!$A$1:$B$153,2,0),"Erro")</f>
        <v>2</v>
      </c>
      <c r="CS27" s="3">
        <v>0.0</v>
      </c>
      <c r="CT27" s="3" t="s">
        <v>146</v>
      </c>
      <c r="CU27" s="9">
        <f>IFERROR(VLOOKUP(CT27,'Dicionário'!$A$1:$B$153,2,0),"Erro")</f>
        <v>2</v>
      </c>
      <c r="CV27" s="3">
        <v>0.0</v>
      </c>
      <c r="CW27" s="3" t="s">
        <v>146</v>
      </c>
      <c r="CX27" s="9">
        <f>IFERROR(VLOOKUP(CW27,'Dicionário'!$A$1:$B$153,2,0),"Erro")</f>
        <v>2</v>
      </c>
      <c r="CY27" s="3">
        <v>0.0</v>
      </c>
      <c r="CZ27" s="3" t="s">
        <v>146</v>
      </c>
      <c r="DA27" s="9">
        <f>IFERROR(VLOOKUP(CZ27,'Dicionário'!$A$1:$B$153,2,0),"Erro")</f>
        <v>2</v>
      </c>
      <c r="DC27" s="3" t="s">
        <v>151</v>
      </c>
      <c r="DD27" s="3" t="s">
        <v>151</v>
      </c>
      <c r="DE27" s="9">
        <f>IFERROR(VLOOKUP(DD27,'Dicionário'!$A$1:$B$153,2,0),"Erro")</f>
        <v>1</v>
      </c>
      <c r="DF27" s="3" t="s">
        <v>205</v>
      </c>
      <c r="DH27" s="10">
        <v>2.0</v>
      </c>
      <c r="DI27" s="3" t="s">
        <v>155</v>
      </c>
      <c r="DJ27" s="9">
        <f>IFERROR(VLOOKUP(DI27,'Dicionário'!$A$1:$B$153,2,0),"Erro")</f>
        <v>2</v>
      </c>
      <c r="DK27" s="3" t="s">
        <v>177</v>
      </c>
      <c r="DL27" s="9">
        <f>IFERROR(VLOOKUP(DK27,'Dicionário'!$A$1:$B$153,2,0),"Erro")</f>
        <v>3</v>
      </c>
      <c r="DM27" s="3" t="s">
        <v>156</v>
      </c>
      <c r="DN27" s="9">
        <f>IFERROR(VLOOKUP(DM27,'Dicionário'!$A$1:$B$153,2,0),"Erro")</f>
        <v>5</v>
      </c>
      <c r="DO27" s="8">
        <f>IFERROR(VLOOKUP(N27,Sympla!B:AE,24,0), "erro")</f>
        <v>2023</v>
      </c>
    </row>
    <row r="28">
      <c r="A28" s="4">
        <v>45128.77175364584</v>
      </c>
      <c r="B28" s="3" t="s">
        <v>419</v>
      </c>
      <c r="C28" s="3" t="s">
        <v>435</v>
      </c>
      <c r="D28" s="3" t="s">
        <v>117</v>
      </c>
      <c r="E28" s="3" t="s">
        <v>123</v>
      </c>
      <c r="F28" s="3" t="s">
        <v>436</v>
      </c>
      <c r="G28" s="3">
        <v>4.0</v>
      </c>
      <c r="H28" s="3" t="s">
        <v>160</v>
      </c>
      <c r="I28" s="3">
        <v>1.0</v>
      </c>
      <c r="J28" s="3" t="s">
        <v>180</v>
      </c>
      <c r="K28" s="3" t="s">
        <v>119</v>
      </c>
      <c r="L28" s="3" t="s">
        <v>437</v>
      </c>
      <c r="M28" s="3">
        <v>2.023040054E9</v>
      </c>
      <c r="N28" s="3" t="s">
        <v>438</v>
      </c>
      <c r="O28" s="3">
        <v>1.1987079032E10</v>
      </c>
      <c r="P28" s="3">
        <v>5.32381051E8</v>
      </c>
      <c r="Q28" s="3" t="s">
        <v>123</v>
      </c>
      <c r="R28" s="3">
        <v>3.4783278814E10</v>
      </c>
      <c r="S28" s="6">
        <v>37148.0</v>
      </c>
      <c r="T28" s="3" t="s">
        <v>165</v>
      </c>
      <c r="U28" s="3" t="s">
        <v>125</v>
      </c>
      <c r="V28" s="3" t="s">
        <v>439</v>
      </c>
      <c r="W28" s="7" t="s">
        <v>440</v>
      </c>
      <c r="X28" s="3" t="s">
        <v>441</v>
      </c>
      <c r="Y28" s="3" t="s">
        <v>129</v>
      </c>
      <c r="Z28" s="3" t="s">
        <v>130</v>
      </c>
      <c r="AA28" s="3" t="s">
        <v>131</v>
      </c>
      <c r="AC28" s="3" t="s">
        <v>123</v>
      </c>
      <c r="AD28" s="3" t="s">
        <v>123</v>
      </c>
      <c r="AE28" s="3">
        <v>3.0</v>
      </c>
      <c r="AF28" s="3">
        <v>3.0</v>
      </c>
      <c r="AH28" s="8">
        <f t="shared" si="1"/>
        <v>6</v>
      </c>
      <c r="AI28" s="3" t="s">
        <v>226</v>
      </c>
      <c r="AJ28" s="3">
        <v>0.0</v>
      </c>
      <c r="AK28" s="3" t="s">
        <v>133</v>
      </c>
      <c r="AL28" s="3">
        <f>IFERROR(VLOOKUP(AK28,'Dicionário'!$A$1:$B$153,2,0),"Erro")</f>
        <v>2</v>
      </c>
      <c r="AM28" s="3">
        <v>3114.0</v>
      </c>
      <c r="AN28" s="3" t="s">
        <v>386</v>
      </c>
      <c r="AO28" s="3">
        <f>IFERROR(VLOOKUP(AN28,'Dicionário'!$A$1:$B$153,2,0),"Erro")</f>
        <v>2</v>
      </c>
      <c r="AP28" s="3">
        <v>6021.0</v>
      </c>
      <c r="AQ28" s="3">
        <v>0.0</v>
      </c>
      <c r="AR28" s="3" t="s">
        <v>134</v>
      </c>
      <c r="AS28" s="3">
        <f>IFERROR(VLOOKUP(AR28,'Dicionário'!$A$1:$B$153,2,0),"Erro")</f>
        <v>2</v>
      </c>
      <c r="AT28" s="3">
        <v>0.0</v>
      </c>
      <c r="AU28" s="3" t="s">
        <v>133</v>
      </c>
      <c r="AV28" s="3">
        <f>IFERROR(VLOOKUP(AU28,'Dicionário'!$A$1:$B$153,2,0),"Erro")</f>
        <v>2</v>
      </c>
      <c r="AW28" s="3">
        <v>0.0</v>
      </c>
      <c r="AX28" s="3" t="s">
        <v>133</v>
      </c>
      <c r="AY28" s="3">
        <f>IFERROR(VLOOKUP(AX28,'Dicionário'!$A$1:$B$153,2,0),"Erro")</f>
        <v>2</v>
      </c>
      <c r="AZ28" s="3">
        <v>0.0</v>
      </c>
      <c r="BA28" s="3" t="s">
        <v>133</v>
      </c>
      <c r="BB28" s="3">
        <f>IFERROR(VLOOKUP(BA28,'Dicionário'!$A$1:$B$153,2,0),"Erro")</f>
        <v>2</v>
      </c>
      <c r="BC28" s="3">
        <v>876.0</v>
      </c>
      <c r="BD28" s="3" t="s">
        <v>134</v>
      </c>
      <c r="BE28" s="3">
        <f>IFERROR(VLOOKUP(BD28,'Dicionário'!$A$1:$B$153,2,0),"Erro")</f>
        <v>2</v>
      </c>
      <c r="BF28" s="3" t="s">
        <v>442</v>
      </c>
      <c r="BG28" s="3">
        <v>0.0</v>
      </c>
      <c r="BH28" s="3" t="s">
        <v>443</v>
      </c>
      <c r="BI28" s="3">
        <f>IFERROR(VLOOKUP(BH28,'Dicionário'!$A$1:$B$153,2,0),"Erro")</f>
        <v>4</v>
      </c>
      <c r="BJ28" s="3">
        <v>0.0</v>
      </c>
      <c r="BK28" s="3" t="s">
        <v>139</v>
      </c>
      <c r="BL28" s="3">
        <f>IFERROR(VLOOKUP(BK28,'Dicionário'!$A$1:$B$153,2,0),"Erro")</f>
        <v>2</v>
      </c>
      <c r="BM28" s="3">
        <v>4392.0</v>
      </c>
      <c r="BN28" s="3" t="s">
        <v>172</v>
      </c>
      <c r="BO28" s="3">
        <f>IFERROR(VLOOKUP(BN28,'Dicionário'!$A$1:$B$153,2,0),"Erro")</f>
        <v>2</v>
      </c>
      <c r="BP28" s="3">
        <v>80.0</v>
      </c>
      <c r="BQ28" s="3" t="s">
        <v>329</v>
      </c>
      <c r="BR28" s="3">
        <f>IFERROR(VLOOKUP(BQ28,'Dicionário'!$A$1:$B$153,2,0),"Erro")</f>
        <v>0</v>
      </c>
      <c r="BS28" s="3">
        <v>171.0</v>
      </c>
      <c r="BT28" s="3" t="s">
        <v>141</v>
      </c>
      <c r="BU28" s="3">
        <f>IFERROR(VLOOKUP(BT28,'Dicionário'!$A$1:$B$153,2,0),"Erro")</f>
        <v>2</v>
      </c>
      <c r="BV28" s="3">
        <v>73.0</v>
      </c>
      <c r="BW28" s="3" t="s">
        <v>216</v>
      </c>
      <c r="BX28" s="3">
        <f>IFERROR(VLOOKUP(BW28,'Dicionário'!$A$1:$B$153,2,0),"Erro")</f>
        <v>2</v>
      </c>
      <c r="BY28" s="3" t="s">
        <v>143</v>
      </c>
      <c r="BZ28" s="3">
        <v>100.0</v>
      </c>
      <c r="CA28" s="3" t="s">
        <v>217</v>
      </c>
      <c r="CB28" s="3">
        <f>IFERROR(VLOOKUP(CA28,'Dicionário'!$A$1:$B$153,2,0),"Erro")</f>
        <v>0</v>
      </c>
      <c r="CC28" s="3">
        <v>0.0</v>
      </c>
      <c r="CD28" s="3">
        <v>0.0</v>
      </c>
      <c r="CE28" s="3" t="s">
        <v>146</v>
      </c>
      <c r="CF28" s="3">
        <f>IFERROR(VLOOKUP(CE28,'Dicionário'!$A$1:$B$153,2,0),"Erro")</f>
        <v>2</v>
      </c>
      <c r="CG28" s="3">
        <v>363.0</v>
      </c>
      <c r="CH28" s="3" t="s">
        <v>281</v>
      </c>
      <c r="CI28" s="3">
        <f>IFERROR(VLOOKUP(CH28,'Dicionário'!$A$1:$B$153,2,0),"Erro")</f>
        <v>2</v>
      </c>
      <c r="CJ28" s="3">
        <v>525.0</v>
      </c>
      <c r="CK28" s="3" t="s">
        <v>406</v>
      </c>
      <c r="CL28" s="9">
        <f>IFERROR(VLOOKUP(CK28,'Dicionário'!$A$1:$B$153,2,0),"Erro")</f>
        <v>2</v>
      </c>
      <c r="CM28" s="3" t="s">
        <v>444</v>
      </c>
      <c r="CN28" s="3">
        <v>1.0</v>
      </c>
      <c r="CO28" s="3">
        <v>0.0</v>
      </c>
      <c r="CP28" s="3">
        <v>1100.0</v>
      </c>
      <c r="CQ28" s="3" t="s">
        <v>203</v>
      </c>
      <c r="CR28" s="9">
        <f>IFERROR(VLOOKUP(CQ28,'Dicionário'!$A$1:$B$153,2,0),"Erro")</f>
        <v>2</v>
      </c>
      <c r="CS28" s="3">
        <v>994.0</v>
      </c>
      <c r="CT28" s="3" t="s">
        <v>150</v>
      </c>
      <c r="CU28" s="9">
        <f>IFERROR(VLOOKUP(CT28,'Dicionário'!$A$1:$B$153,2,0),"Erro")</f>
        <v>2</v>
      </c>
      <c r="CV28" s="3">
        <v>0.0</v>
      </c>
      <c r="CW28" s="3" t="s">
        <v>150</v>
      </c>
      <c r="CX28" s="9">
        <f>IFERROR(VLOOKUP(CW28,'Dicionário'!$A$1:$B$153,2,0),"Erro")</f>
        <v>2</v>
      </c>
      <c r="CY28" s="3">
        <v>57650.0</v>
      </c>
      <c r="CZ28" s="3" t="s">
        <v>445</v>
      </c>
      <c r="DA28" s="9">
        <f>IFERROR(VLOOKUP(CZ28,'Dicionário'!$A$1:$B$153,2,0),"Erro")</f>
        <v>2</v>
      </c>
      <c r="DC28" s="3" t="s">
        <v>151</v>
      </c>
      <c r="DD28" s="3" t="s">
        <v>151</v>
      </c>
      <c r="DE28" s="9">
        <f>IFERROR(VLOOKUP(DD28,'Dicionário'!$A$1:$B$153,2,0),"Erro")</f>
        <v>1</v>
      </c>
      <c r="DF28" s="3" t="s">
        <v>153</v>
      </c>
      <c r="DH28" s="10">
        <v>2.0</v>
      </c>
      <c r="DI28" s="3" t="s">
        <v>155</v>
      </c>
      <c r="DJ28" s="9">
        <f>IFERROR(VLOOKUP(DI28,'Dicionário'!$A$1:$B$153,2,0),"Erro")</f>
        <v>2</v>
      </c>
      <c r="DK28" s="3" t="s">
        <v>177</v>
      </c>
      <c r="DL28" s="9">
        <f>IFERROR(VLOOKUP(DK28,'Dicionário'!$A$1:$B$153,2,0),"Erro")</f>
        <v>3</v>
      </c>
      <c r="DM28" s="3" t="s">
        <v>156</v>
      </c>
      <c r="DN28" s="9">
        <f>IFERROR(VLOOKUP(DM28,'Dicionário'!$A$1:$B$153,2,0),"Erro")</f>
        <v>5</v>
      </c>
      <c r="DO28" s="8">
        <f>IFERROR(VLOOKUP(N28,Sympla!B:AE,24,0), "erro")</f>
        <v>2017</v>
      </c>
    </row>
    <row r="29">
      <c r="A29" s="4">
        <v>45129.85794488426</v>
      </c>
      <c r="B29" s="3" t="s">
        <v>379</v>
      </c>
      <c r="C29" s="3" t="s">
        <v>446</v>
      </c>
      <c r="D29" s="3" t="s">
        <v>117</v>
      </c>
      <c r="E29" s="3" t="s">
        <v>123</v>
      </c>
      <c r="F29" s="3" t="s">
        <v>447</v>
      </c>
      <c r="G29" s="3">
        <v>3.0</v>
      </c>
      <c r="H29" s="3" t="s">
        <v>160</v>
      </c>
      <c r="I29" s="3" t="s">
        <v>161</v>
      </c>
      <c r="J29" s="3" t="s">
        <v>180</v>
      </c>
      <c r="K29" s="3" t="s">
        <v>119</v>
      </c>
      <c r="L29" s="3" t="s">
        <v>448</v>
      </c>
      <c r="M29" s="3">
        <v>2.023040055E9</v>
      </c>
      <c r="N29" s="3" t="s">
        <v>449</v>
      </c>
      <c r="O29" s="3">
        <v>1.1947248212E10</v>
      </c>
      <c r="P29" s="3" t="s">
        <v>450</v>
      </c>
      <c r="Q29" s="3" t="s">
        <v>123</v>
      </c>
      <c r="R29" s="3">
        <v>5.120835588E10</v>
      </c>
      <c r="S29" s="6">
        <v>38411.0</v>
      </c>
      <c r="T29" s="3" t="s">
        <v>124</v>
      </c>
      <c r="U29" s="3" t="s">
        <v>125</v>
      </c>
      <c r="V29" s="3" t="s">
        <v>451</v>
      </c>
      <c r="W29" s="7" t="s">
        <v>452</v>
      </c>
      <c r="X29" s="3" t="s">
        <v>290</v>
      </c>
      <c r="Y29" s="3" t="s">
        <v>129</v>
      </c>
      <c r="Z29" s="3" t="s">
        <v>130</v>
      </c>
      <c r="AA29" s="3" t="s">
        <v>131</v>
      </c>
      <c r="AC29" s="3" t="s">
        <v>117</v>
      </c>
      <c r="AD29" s="3" t="s">
        <v>117</v>
      </c>
      <c r="AE29" s="3">
        <v>5.0</v>
      </c>
      <c r="AF29" s="3">
        <v>5.0</v>
      </c>
      <c r="AH29" s="8">
        <f t="shared" si="1"/>
        <v>10</v>
      </c>
      <c r="AI29" s="3" t="s">
        <v>132</v>
      </c>
      <c r="AJ29" s="3">
        <v>800.0</v>
      </c>
      <c r="AK29" s="3" t="s">
        <v>267</v>
      </c>
      <c r="AL29" s="3">
        <f>IFERROR(VLOOKUP(AK29,'Dicionário'!$A$1:$B$153,2,0),"Erro")</f>
        <v>0</v>
      </c>
      <c r="AM29" s="3">
        <v>2600.0</v>
      </c>
      <c r="AN29" s="3" t="s">
        <v>267</v>
      </c>
      <c r="AO29" s="3">
        <f>IFERROR(VLOOKUP(AN29,'Dicionário'!$A$1:$B$153,2,0),"Erro")</f>
        <v>0</v>
      </c>
      <c r="AP29" s="3">
        <v>3908.0</v>
      </c>
      <c r="AQ29" s="3">
        <v>0.0</v>
      </c>
      <c r="AR29" s="3" t="s">
        <v>267</v>
      </c>
      <c r="AS29" s="3">
        <f>IFERROR(VLOOKUP(AR29,'Dicionário'!$A$1:$B$153,2,0),"Erro")</f>
        <v>0</v>
      </c>
      <c r="AT29" s="3">
        <v>0.0</v>
      </c>
      <c r="AU29" s="3" t="s">
        <v>133</v>
      </c>
      <c r="AV29" s="3">
        <f>IFERROR(VLOOKUP(AU29,'Dicionário'!$A$1:$B$153,2,0),"Erro")</f>
        <v>2</v>
      </c>
      <c r="AW29" s="3">
        <v>0.0</v>
      </c>
      <c r="AX29" s="3" t="s">
        <v>133</v>
      </c>
      <c r="AY29" s="3">
        <f>IFERROR(VLOOKUP(AX29,'Dicionário'!$A$1:$B$153,2,0),"Erro")</f>
        <v>2</v>
      </c>
      <c r="AZ29" s="3">
        <v>0.0</v>
      </c>
      <c r="BA29" s="3" t="s">
        <v>133</v>
      </c>
      <c r="BB29" s="3">
        <f>IFERROR(VLOOKUP(BA29,'Dicionário'!$A$1:$B$153,2,0),"Erro")</f>
        <v>2</v>
      </c>
      <c r="BC29" s="3">
        <v>0.0</v>
      </c>
      <c r="BD29" s="3" t="s">
        <v>133</v>
      </c>
      <c r="BE29" s="3">
        <f>IFERROR(VLOOKUP(BD29,'Dicionário'!$A$1:$B$153,2,0),"Erro")</f>
        <v>2</v>
      </c>
      <c r="BF29" s="3" t="s">
        <v>453</v>
      </c>
      <c r="BG29" s="3">
        <v>0.0</v>
      </c>
      <c r="BH29" s="3" t="s">
        <v>199</v>
      </c>
      <c r="BI29" s="3">
        <f>IFERROR(VLOOKUP(BH29,'Dicionário'!$A$1:$B$153,2,0),"Erro")</f>
        <v>2</v>
      </c>
      <c r="BJ29" s="3">
        <v>1320.0</v>
      </c>
      <c r="BK29" s="3" t="s">
        <v>328</v>
      </c>
      <c r="BL29" s="3">
        <f>IFERROR(VLOOKUP(BK29,'Dicionário'!$A$1:$B$153,2,0),"Erro")</f>
        <v>0</v>
      </c>
      <c r="BM29" s="3">
        <v>0.0</v>
      </c>
      <c r="BN29" s="3" t="s">
        <v>146</v>
      </c>
      <c r="BO29" s="3">
        <f>IFERROR(VLOOKUP(BN29,'Dicionário'!$A$1:$B$153,2,0),"Erro")</f>
        <v>2</v>
      </c>
      <c r="BP29" s="3">
        <v>149.0</v>
      </c>
      <c r="BQ29" s="3" t="s">
        <v>141</v>
      </c>
      <c r="BR29" s="3">
        <f>IFERROR(VLOOKUP(BQ29,'Dicionário'!$A$1:$B$153,2,0),"Erro")</f>
        <v>2</v>
      </c>
      <c r="BS29" s="3">
        <v>288.0</v>
      </c>
      <c r="BT29" s="3" t="s">
        <v>141</v>
      </c>
      <c r="BU29" s="3">
        <f>IFERROR(VLOOKUP(BT29,'Dicionário'!$A$1:$B$153,2,0),"Erro")</f>
        <v>2</v>
      </c>
      <c r="BV29" s="3">
        <v>107.0</v>
      </c>
      <c r="BW29" s="3" t="s">
        <v>142</v>
      </c>
      <c r="BX29" s="3">
        <f>IFERROR(VLOOKUP(BW29,'Dicionário'!$A$1:$B$153,2,0),"Erro")</f>
        <v>0</v>
      </c>
      <c r="BY29" s="3" t="s">
        <v>186</v>
      </c>
      <c r="BZ29" s="3">
        <v>271.0</v>
      </c>
      <c r="CA29" s="3" t="s">
        <v>217</v>
      </c>
      <c r="CB29" s="3">
        <f>IFERROR(VLOOKUP(CA29,'Dicionário'!$A$1:$B$153,2,0),"Erro")</f>
        <v>0</v>
      </c>
      <c r="CC29" s="3">
        <v>350.0</v>
      </c>
      <c r="CD29" s="3">
        <v>1600.0</v>
      </c>
      <c r="CE29" s="3" t="s">
        <v>145</v>
      </c>
      <c r="CF29" s="3">
        <f>IFERROR(VLOOKUP(CE29,'Dicionário'!$A$1:$B$153,2,0),"Erro")</f>
        <v>0</v>
      </c>
      <c r="CG29" s="3">
        <v>2000.0</v>
      </c>
      <c r="CH29" s="3" t="s">
        <v>292</v>
      </c>
      <c r="CI29" s="3">
        <f>IFERROR(VLOOKUP(CH29,'Dicionário'!$A$1:$B$153,2,0),"Erro")</f>
        <v>0</v>
      </c>
      <c r="CJ29" s="3">
        <v>0.0</v>
      </c>
      <c r="CK29" s="3" t="s">
        <v>146</v>
      </c>
      <c r="CL29" s="9">
        <f>IFERROR(VLOOKUP(CK29,'Dicionário'!$A$1:$B$153,2,0),"Erro")</f>
        <v>2</v>
      </c>
      <c r="CN29" s="3">
        <v>1.0</v>
      </c>
      <c r="CO29" s="3">
        <v>0.0</v>
      </c>
      <c r="CP29" s="3">
        <v>1509.0</v>
      </c>
      <c r="CQ29" s="3" t="s">
        <v>270</v>
      </c>
      <c r="CR29" s="9">
        <f>IFERROR(VLOOKUP(CQ29,'Dicionário'!$A$1:$B$153,2,0),"Erro")</f>
        <v>0</v>
      </c>
      <c r="CS29" s="3">
        <v>8304.0</v>
      </c>
      <c r="CT29" s="3" t="s">
        <v>150</v>
      </c>
      <c r="CU29" s="9">
        <f>IFERROR(VLOOKUP(CT29,'Dicionário'!$A$1:$B$153,2,0),"Erro")</f>
        <v>2</v>
      </c>
      <c r="CV29" s="3">
        <v>0.0</v>
      </c>
      <c r="CW29" s="3" t="s">
        <v>146</v>
      </c>
      <c r="CX29" s="9">
        <f>IFERROR(VLOOKUP(CW29,'Dicionário'!$A$1:$B$153,2,0),"Erro")</f>
        <v>2</v>
      </c>
      <c r="CY29" s="3">
        <v>0.0</v>
      </c>
      <c r="CZ29" s="3" t="s">
        <v>146</v>
      </c>
      <c r="DA29" s="9">
        <f>IFERROR(VLOOKUP(CZ29,'Dicionário'!$A$1:$B$153,2,0),"Erro")</f>
        <v>2</v>
      </c>
      <c r="DB29" s="3" t="s">
        <v>454</v>
      </c>
      <c r="DC29" s="3" t="s">
        <v>304</v>
      </c>
      <c r="DD29" s="3" t="s">
        <v>151</v>
      </c>
      <c r="DE29" s="9">
        <f>IFERROR(VLOOKUP(DD29,'Dicionário'!$A$1:$B$153,2,0),"Erro")</f>
        <v>1</v>
      </c>
      <c r="DF29" s="3" t="s">
        <v>153</v>
      </c>
      <c r="DH29" s="10">
        <v>2.0</v>
      </c>
      <c r="DI29" s="3" t="s">
        <v>155</v>
      </c>
      <c r="DJ29" s="9">
        <f>IFERROR(VLOOKUP(DI29,'Dicionário'!$A$1:$B$153,2,0),"Erro")</f>
        <v>2</v>
      </c>
      <c r="DK29" s="3" t="s">
        <v>156</v>
      </c>
      <c r="DL29" s="9">
        <f>IFERROR(VLOOKUP(DK29,'Dicionário'!$A$1:$B$153,2,0),"Erro")</f>
        <v>5</v>
      </c>
      <c r="DM29" s="3" t="s">
        <v>156</v>
      </c>
      <c r="DN29" s="9">
        <f>IFERROR(VLOOKUP(DM29,'Dicionário'!$A$1:$B$153,2,0),"Erro")</f>
        <v>5</v>
      </c>
      <c r="DO29" s="8">
        <f>IFERROR(VLOOKUP(N29,Sympla!B:AE,24,0), "erro")</f>
        <v>2022</v>
      </c>
    </row>
    <row r="30">
      <c r="A30" s="4">
        <v>45128.9443502662</v>
      </c>
      <c r="B30" s="3" t="s">
        <v>339</v>
      </c>
      <c r="C30" s="3" t="s">
        <v>455</v>
      </c>
      <c r="D30" s="3" t="s">
        <v>117</v>
      </c>
      <c r="E30" s="3" t="s">
        <v>123</v>
      </c>
      <c r="F30" s="3" t="s">
        <v>456</v>
      </c>
      <c r="G30" s="3">
        <v>2.0</v>
      </c>
      <c r="H30" s="3">
        <v>3.0</v>
      </c>
      <c r="I30" s="3" t="s">
        <v>161</v>
      </c>
      <c r="J30" s="3" t="s">
        <v>119</v>
      </c>
      <c r="K30" s="3" t="s">
        <v>180</v>
      </c>
      <c r="L30" s="3" t="s">
        <v>457</v>
      </c>
      <c r="M30" s="3">
        <v>2.023040056E9</v>
      </c>
      <c r="N30" s="3" t="s">
        <v>458</v>
      </c>
      <c r="O30" s="3">
        <v>1.194206417E10</v>
      </c>
      <c r="P30" s="3" t="s">
        <v>459</v>
      </c>
      <c r="Q30" s="3" t="s">
        <v>123</v>
      </c>
      <c r="R30" s="3">
        <v>4.9790165889E10</v>
      </c>
      <c r="S30" s="6">
        <v>36777.0</v>
      </c>
      <c r="T30" s="3" t="s">
        <v>124</v>
      </c>
      <c r="U30" s="3" t="s">
        <v>125</v>
      </c>
      <c r="V30" s="3" t="s">
        <v>460</v>
      </c>
      <c r="W30" s="7" t="s">
        <v>461</v>
      </c>
      <c r="X30" s="3" t="s">
        <v>168</v>
      </c>
      <c r="Y30" s="3" t="s">
        <v>129</v>
      </c>
      <c r="Z30" s="3" t="s">
        <v>130</v>
      </c>
      <c r="AA30" s="3" t="s">
        <v>131</v>
      </c>
      <c r="AC30" s="3" t="s">
        <v>123</v>
      </c>
      <c r="AD30" s="3" t="s">
        <v>117</v>
      </c>
      <c r="AE30" s="3">
        <v>2.0</v>
      </c>
      <c r="AF30" s="3">
        <v>2.0</v>
      </c>
      <c r="AH30" s="8">
        <f t="shared" si="1"/>
        <v>4</v>
      </c>
      <c r="AI30" s="3" t="s">
        <v>226</v>
      </c>
      <c r="AJ30" s="3">
        <v>0.0</v>
      </c>
      <c r="AK30" s="3" t="s">
        <v>133</v>
      </c>
      <c r="AL30" s="3">
        <f>IFERROR(VLOOKUP(AK30,'Dicionário'!$A$1:$B$153,2,0),"Erro")</f>
        <v>2</v>
      </c>
      <c r="AM30" s="3">
        <v>0.0</v>
      </c>
      <c r="AN30" s="3" t="s">
        <v>133</v>
      </c>
      <c r="AO30" s="3">
        <f>IFERROR(VLOOKUP(AN30,'Dicionário'!$A$1:$B$153,2,0),"Erro")</f>
        <v>2</v>
      </c>
      <c r="AP30" s="3">
        <v>160.0</v>
      </c>
      <c r="AQ30" s="3">
        <v>0.0</v>
      </c>
      <c r="AR30" s="3" t="s">
        <v>133</v>
      </c>
      <c r="AS30" s="3">
        <f>IFERROR(VLOOKUP(AR30,'Dicionário'!$A$1:$B$153,2,0),"Erro")</f>
        <v>2</v>
      </c>
      <c r="AT30" s="3">
        <v>0.0</v>
      </c>
      <c r="AU30" s="3" t="s">
        <v>133</v>
      </c>
      <c r="AV30" s="3">
        <f>IFERROR(VLOOKUP(AU30,'Dicionário'!$A$1:$B$153,2,0),"Erro")</f>
        <v>2</v>
      </c>
      <c r="AW30" s="3">
        <v>0.0</v>
      </c>
      <c r="AX30" s="3" t="s">
        <v>133</v>
      </c>
      <c r="AY30" s="3">
        <f>IFERROR(VLOOKUP(AX30,'Dicionário'!$A$1:$B$153,2,0),"Erro")</f>
        <v>2</v>
      </c>
      <c r="AZ30" s="3">
        <v>2451.0</v>
      </c>
      <c r="BA30" s="3" t="s">
        <v>134</v>
      </c>
      <c r="BB30" s="3">
        <f>IFERROR(VLOOKUP(BA30,'Dicionário'!$A$1:$B$153,2,0),"Erro")</f>
        <v>2</v>
      </c>
      <c r="BC30" s="3">
        <v>0.0</v>
      </c>
      <c r="BD30" s="3" t="s">
        <v>133</v>
      </c>
      <c r="BE30" s="3">
        <f>IFERROR(VLOOKUP(BD30,'Dicionário'!$A$1:$B$153,2,0),"Erro")</f>
        <v>2</v>
      </c>
      <c r="BG30" s="3">
        <v>0.0</v>
      </c>
      <c r="BH30" s="3" t="s">
        <v>199</v>
      </c>
      <c r="BI30" s="3">
        <f>IFERROR(VLOOKUP(BH30,'Dicionário'!$A$1:$B$153,2,0),"Erro")</f>
        <v>2</v>
      </c>
      <c r="BJ30" s="3">
        <v>1891.0</v>
      </c>
      <c r="BK30" s="3" t="s">
        <v>228</v>
      </c>
      <c r="BL30" s="3">
        <f>IFERROR(VLOOKUP(BK30,'Dicionário'!$A$1:$B$153,2,0),"Erro")</f>
        <v>2</v>
      </c>
      <c r="BM30" s="3">
        <v>0.0</v>
      </c>
      <c r="BN30" s="3" t="s">
        <v>146</v>
      </c>
      <c r="BO30" s="3">
        <f>IFERROR(VLOOKUP(BN30,'Dicionário'!$A$1:$B$153,2,0),"Erro")</f>
        <v>2</v>
      </c>
      <c r="BP30" s="3">
        <v>0.0</v>
      </c>
      <c r="BQ30" s="3" t="s">
        <v>141</v>
      </c>
      <c r="BR30" s="3">
        <f>IFERROR(VLOOKUP(BQ30,'Dicionário'!$A$1:$B$153,2,0),"Erro")</f>
        <v>2</v>
      </c>
      <c r="BS30" s="3">
        <v>188.0</v>
      </c>
      <c r="BT30" s="3" t="s">
        <v>141</v>
      </c>
      <c r="BU30" s="3">
        <f>IFERROR(VLOOKUP(BT30,'Dicionário'!$A$1:$B$153,2,0),"Erro")</f>
        <v>2</v>
      </c>
      <c r="BV30" s="3">
        <v>76.0</v>
      </c>
      <c r="BW30" s="3" t="s">
        <v>216</v>
      </c>
      <c r="BX30" s="3">
        <f>IFERROR(VLOOKUP(BW30,'Dicionário'!$A$1:$B$153,2,0),"Erro")</f>
        <v>2</v>
      </c>
      <c r="BY30" s="3" t="s">
        <v>143</v>
      </c>
      <c r="BZ30" s="3">
        <v>118.0</v>
      </c>
      <c r="CA30" s="3" t="s">
        <v>144</v>
      </c>
      <c r="CB30" s="3">
        <f>IFERROR(VLOOKUP(CA30,'Dicionário'!$A$1:$B$153,2,0),"Erro")</f>
        <v>2</v>
      </c>
      <c r="CC30" s="3">
        <v>200.0</v>
      </c>
      <c r="CD30" s="3">
        <v>0.0</v>
      </c>
      <c r="CE30" s="3" t="s">
        <v>146</v>
      </c>
      <c r="CF30" s="3">
        <f>IFERROR(VLOOKUP(CE30,'Dicionário'!$A$1:$B$153,2,0),"Erro")</f>
        <v>2</v>
      </c>
      <c r="CG30" s="3">
        <v>0.0</v>
      </c>
      <c r="CH30" s="3" t="s">
        <v>146</v>
      </c>
      <c r="CI30" s="3">
        <f>IFERROR(VLOOKUP(CH30,'Dicionário'!$A$1:$B$153,2,0),"Erro")</f>
        <v>2</v>
      </c>
      <c r="CJ30" s="3">
        <v>258.0</v>
      </c>
      <c r="CK30" s="3" t="s">
        <v>147</v>
      </c>
      <c r="CL30" s="9">
        <f>IFERROR(VLOOKUP(CK30,'Dicionário'!$A$1:$B$153,2,0),"Erro")</f>
        <v>2</v>
      </c>
      <c r="CM30" s="3" t="s">
        <v>347</v>
      </c>
      <c r="CN30" s="3">
        <v>0.0</v>
      </c>
      <c r="CO30" s="3">
        <v>0.0</v>
      </c>
      <c r="CP30" s="3">
        <v>0.0</v>
      </c>
      <c r="CQ30" s="3" t="s">
        <v>146</v>
      </c>
      <c r="CR30" s="9">
        <f>IFERROR(VLOOKUP(CQ30,'Dicionário'!$A$1:$B$153,2,0),"Erro")</f>
        <v>2</v>
      </c>
      <c r="CS30" s="3">
        <v>0.0</v>
      </c>
      <c r="CT30" s="3" t="s">
        <v>150</v>
      </c>
      <c r="CU30" s="9">
        <f>IFERROR(VLOOKUP(CT30,'Dicionário'!$A$1:$B$153,2,0),"Erro")</f>
        <v>2</v>
      </c>
      <c r="CV30" s="3">
        <v>1927.0</v>
      </c>
      <c r="CW30" s="3" t="s">
        <v>150</v>
      </c>
      <c r="CX30" s="9">
        <f>IFERROR(VLOOKUP(CW30,'Dicionário'!$A$1:$B$153,2,0),"Erro")</f>
        <v>2</v>
      </c>
      <c r="CY30" s="3">
        <v>0.0</v>
      </c>
      <c r="CZ30" s="3" t="s">
        <v>146</v>
      </c>
      <c r="DA30" s="9">
        <f>IFERROR(VLOOKUP(CZ30,'Dicionário'!$A$1:$B$153,2,0),"Erro")</f>
        <v>2</v>
      </c>
      <c r="DC30" s="3" t="s">
        <v>304</v>
      </c>
      <c r="DD30" s="3" t="s">
        <v>151</v>
      </c>
      <c r="DE30" s="9">
        <f>IFERROR(VLOOKUP(DD30,'Dicionário'!$A$1:$B$153,2,0),"Erro")</f>
        <v>1</v>
      </c>
      <c r="DF30" s="3" t="s">
        <v>153</v>
      </c>
      <c r="DH30" s="10">
        <v>2.0</v>
      </c>
      <c r="DI30" s="3" t="s">
        <v>155</v>
      </c>
      <c r="DJ30" s="9">
        <f>IFERROR(VLOOKUP(DI30,'Dicionário'!$A$1:$B$153,2,0),"Erro")</f>
        <v>2</v>
      </c>
      <c r="DK30" s="3" t="s">
        <v>156</v>
      </c>
      <c r="DL30" s="9">
        <f>IFERROR(VLOOKUP(DK30,'Dicionário'!$A$1:$B$153,2,0),"Erro")</f>
        <v>5</v>
      </c>
      <c r="DM30" s="3" t="s">
        <v>230</v>
      </c>
      <c r="DN30" s="9">
        <f>IFERROR(VLOOKUP(DM30,'Dicionário'!$A$1:$B$153,2,0),"Erro")</f>
        <v>7</v>
      </c>
      <c r="DO30" s="8">
        <f>IFERROR(VLOOKUP(N30,Sympla!B:AE,24,0), "erro")</f>
        <v>2018</v>
      </c>
    </row>
    <row r="31">
      <c r="A31" s="4">
        <v>45129.86296940972</v>
      </c>
      <c r="B31" s="3" t="s">
        <v>208</v>
      </c>
      <c r="C31" s="3" t="s">
        <v>462</v>
      </c>
      <c r="D31" s="3" t="s">
        <v>117</v>
      </c>
      <c r="E31" s="3" t="s">
        <v>123</v>
      </c>
      <c r="F31" s="3" t="s">
        <v>123</v>
      </c>
      <c r="G31" s="3">
        <v>1.0</v>
      </c>
      <c r="H31" s="3">
        <v>2.0</v>
      </c>
      <c r="I31" s="3" t="s">
        <v>161</v>
      </c>
      <c r="J31" s="3" t="s">
        <v>119</v>
      </c>
      <c r="K31" s="3" t="s">
        <v>180</v>
      </c>
      <c r="L31" s="3" t="s">
        <v>463</v>
      </c>
      <c r="M31" s="3">
        <v>2.023040061E9</v>
      </c>
      <c r="N31" s="3" t="s">
        <v>464</v>
      </c>
      <c r="O31" s="3">
        <v>1.1992725946E10</v>
      </c>
      <c r="P31" s="3">
        <v>6.0847723E8</v>
      </c>
      <c r="Q31" s="3" t="s">
        <v>123</v>
      </c>
      <c r="R31" s="3">
        <v>5.3237754838E10</v>
      </c>
      <c r="S31" s="6">
        <v>38400.0</v>
      </c>
      <c r="T31" s="3" t="s">
        <v>124</v>
      </c>
      <c r="U31" s="3" t="s">
        <v>125</v>
      </c>
      <c r="V31" s="3">
        <v>0.0</v>
      </c>
      <c r="W31" s="7" t="s">
        <v>465</v>
      </c>
      <c r="X31" s="3" t="s">
        <v>168</v>
      </c>
      <c r="Y31" s="3" t="s">
        <v>129</v>
      </c>
      <c r="Z31" s="3" t="s">
        <v>130</v>
      </c>
      <c r="AA31" s="3" t="s">
        <v>131</v>
      </c>
      <c r="AC31" s="3" t="s">
        <v>123</v>
      </c>
      <c r="AD31" s="3" t="s">
        <v>123</v>
      </c>
      <c r="AE31" s="3">
        <v>3.0</v>
      </c>
      <c r="AF31" s="3">
        <v>3.0</v>
      </c>
      <c r="AH31" s="8">
        <f t="shared" si="1"/>
        <v>6</v>
      </c>
      <c r="AI31" s="3" t="s">
        <v>132</v>
      </c>
      <c r="AJ31" s="3">
        <v>0.0</v>
      </c>
      <c r="AK31" s="3" t="s">
        <v>133</v>
      </c>
      <c r="AL31" s="3">
        <f>IFERROR(VLOOKUP(AK31,'Dicionário'!$A$1:$B$153,2,0),"Erro")</f>
        <v>2</v>
      </c>
      <c r="AM31" s="3">
        <v>4646.0</v>
      </c>
      <c r="AN31" s="3" t="s">
        <v>253</v>
      </c>
      <c r="AO31" s="3">
        <f>IFERROR(VLOOKUP(AN31,'Dicionário'!$A$1:$B$153,2,0),"Erro")</f>
        <v>0</v>
      </c>
      <c r="AP31" s="3">
        <v>0.0</v>
      </c>
      <c r="AQ31" s="3">
        <f>(CV31-CS31)/12</f>
        <v>0</v>
      </c>
      <c r="AR31" s="3" t="s">
        <v>133</v>
      </c>
      <c r="AS31" s="3">
        <f>IFERROR(VLOOKUP(AR31,'Dicionário'!$A$1:$B$153,2,0),"Erro")</f>
        <v>2</v>
      </c>
      <c r="AT31" s="3">
        <v>0.0</v>
      </c>
      <c r="AU31" s="3" t="s">
        <v>133</v>
      </c>
      <c r="AV31" s="3">
        <f>IFERROR(VLOOKUP(AU31,'Dicionário'!$A$1:$B$153,2,0),"Erro")</f>
        <v>2</v>
      </c>
      <c r="AW31" s="3">
        <v>0.0</v>
      </c>
      <c r="AX31" s="3" t="s">
        <v>133</v>
      </c>
      <c r="AY31" s="3">
        <f>IFERROR(VLOOKUP(AX31,'Dicionário'!$A$1:$B$153,2,0),"Erro")</f>
        <v>2</v>
      </c>
      <c r="AZ31" s="3">
        <v>0.0</v>
      </c>
      <c r="BA31" s="3" t="s">
        <v>133</v>
      </c>
      <c r="BB31" s="3">
        <f>IFERROR(VLOOKUP(BA31,'Dicionário'!$A$1:$B$153,2,0),"Erro")</f>
        <v>2</v>
      </c>
      <c r="BC31" s="3">
        <v>0.0</v>
      </c>
      <c r="BD31" s="3" t="s">
        <v>133</v>
      </c>
      <c r="BE31" s="3">
        <f>IFERROR(VLOOKUP(BD31,'Dicionário'!$A$1:$B$153,2,0),"Erro")</f>
        <v>2</v>
      </c>
      <c r="BG31" s="3">
        <v>1.0</v>
      </c>
      <c r="BH31" s="3" t="s">
        <v>199</v>
      </c>
      <c r="BI31" s="3">
        <f>IFERROR(VLOOKUP(BH31,'Dicionário'!$A$1:$B$153,2,0),"Erro")</f>
        <v>2</v>
      </c>
      <c r="BJ31" s="3">
        <v>2400.0</v>
      </c>
      <c r="BK31" s="3" t="s">
        <v>328</v>
      </c>
      <c r="BL31" s="3">
        <f>IFERROR(VLOOKUP(BK31,'Dicionário'!$A$1:$B$153,2,0),"Erro")</f>
        <v>0</v>
      </c>
      <c r="BM31" s="3">
        <v>270.0</v>
      </c>
      <c r="BN31" s="3" t="s">
        <v>140</v>
      </c>
      <c r="BO31" s="3">
        <f>IFERROR(VLOOKUP(BN31,'Dicionário'!$A$1:$B$153,2,0),"Erro")</f>
        <v>0</v>
      </c>
      <c r="BP31" s="3">
        <v>100.0</v>
      </c>
      <c r="BQ31" s="3" t="s">
        <v>329</v>
      </c>
      <c r="BR31" s="3">
        <f>IFERROR(VLOOKUP(BQ31,'Dicionário'!$A$1:$B$153,2,0),"Erro")</f>
        <v>0</v>
      </c>
      <c r="BS31" s="3">
        <v>100.0</v>
      </c>
      <c r="BT31" s="3" t="s">
        <v>255</v>
      </c>
      <c r="BU31" s="3">
        <f>IFERROR(VLOOKUP(BT31,'Dicionário'!$A$1:$B$153,2,0),"Erro")</f>
        <v>0</v>
      </c>
      <c r="BV31" s="3">
        <v>118.0</v>
      </c>
      <c r="BW31" s="3" t="s">
        <v>216</v>
      </c>
      <c r="BX31" s="3">
        <f>IFERROR(VLOOKUP(BW31,'Dicionário'!$A$1:$B$153,2,0),"Erro")</f>
        <v>2</v>
      </c>
      <c r="BY31" s="3" t="s">
        <v>143</v>
      </c>
      <c r="BZ31" s="3">
        <v>118.0</v>
      </c>
      <c r="CA31" s="3" t="s">
        <v>144</v>
      </c>
      <c r="CB31" s="3">
        <f>IFERROR(VLOOKUP(CA31,'Dicionário'!$A$1:$B$153,2,0),"Erro")</f>
        <v>2</v>
      </c>
      <c r="CC31" s="3">
        <v>600.0</v>
      </c>
      <c r="CD31" s="3">
        <v>0.0</v>
      </c>
      <c r="CE31" s="3" t="s">
        <v>146</v>
      </c>
      <c r="CF31" s="3">
        <f>IFERROR(VLOOKUP(CE31,'Dicionário'!$A$1:$B$153,2,0),"Erro")</f>
        <v>2</v>
      </c>
      <c r="CG31" s="3">
        <v>1800.0</v>
      </c>
      <c r="CH31" s="3" t="s">
        <v>292</v>
      </c>
      <c r="CI31" s="3">
        <f>IFERROR(VLOOKUP(CH31,'Dicionário'!$A$1:$B$153,2,0),"Erro")</f>
        <v>0</v>
      </c>
      <c r="CJ31" s="3">
        <v>200.0</v>
      </c>
      <c r="CK31" s="3" t="s">
        <v>147</v>
      </c>
      <c r="CL31" s="9">
        <f>IFERROR(VLOOKUP(CK31,'Dicionário'!$A$1:$B$153,2,0),"Erro")</f>
        <v>2</v>
      </c>
      <c r="CM31" s="3" t="s">
        <v>466</v>
      </c>
      <c r="CN31" s="3">
        <v>1.0</v>
      </c>
      <c r="CO31" s="3">
        <v>0.0</v>
      </c>
      <c r="CP31" s="3">
        <v>1300.0</v>
      </c>
      <c r="CQ31" s="3" t="s">
        <v>270</v>
      </c>
      <c r="CR31" s="9">
        <f>IFERROR(VLOOKUP(CQ31,'Dicionário'!$A$1:$B$153,2,0),"Erro")</f>
        <v>0</v>
      </c>
      <c r="CS31" s="3">
        <v>0.0</v>
      </c>
      <c r="CT31" s="3" t="s">
        <v>150</v>
      </c>
      <c r="CU31" s="9">
        <f>IFERROR(VLOOKUP(CT31,'Dicionário'!$A$1:$B$153,2,0),"Erro")</f>
        <v>2</v>
      </c>
      <c r="CV31" s="3">
        <v>0.0</v>
      </c>
      <c r="CW31" s="3" t="s">
        <v>150</v>
      </c>
      <c r="CX31" s="9">
        <f>IFERROR(VLOOKUP(CW31,'Dicionário'!$A$1:$B$153,2,0),"Erro")</f>
        <v>2</v>
      </c>
      <c r="CY31" s="3">
        <v>40000.0</v>
      </c>
      <c r="CZ31" s="3" t="s">
        <v>270</v>
      </c>
      <c r="DA31" s="9">
        <f>IFERROR(VLOOKUP(CZ31,'Dicionário'!$A$1:$B$153,2,0),"Erro")</f>
        <v>0</v>
      </c>
      <c r="DB31" s="3" t="s">
        <v>467</v>
      </c>
      <c r="DC31" s="3" t="s">
        <v>152</v>
      </c>
      <c r="DD31" s="3" t="s">
        <v>152</v>
      </c>
      <c r="DE31" s="9">
        <f>IFERROR(VLOOKUP(DD31,'Dicionário'!$A$1:$B$153,2,0),"Erro")</f>
        <v>2</v>
      </c>
      <c r="DF31" s="3" t="s">
        <v>153</v>
      </c>
      <c r="DG31" s="3" t="s">
        <v>123</v>
      </c>
      <c r="DH31" s="9">
        <f>IFERROR(VLOOKUP(DG31,'Dicionário'!$A$1:$B$153,2,0),"Erro")</f>
        <v>2</v>
      </c>
      <c r="DI31" s="3" t="s">
        <v>155</v>
      </c>
      <c r="DJ31" s="9">
        <f>IFERROR(VLOOKUP(DI31,'Dicionário'!$A$1:$B$153,2,0),"Erro")</f>
        <v>2</v>
      </c>
      <c r="DK31" s="3" t="s">
        <v>230</v>
      </c>
      <c r="DL31" s="9">
        <f>IFERROR(VLOOKUP(DK31,'Dicionário'!$A$1:$B$153,2,0),"Erro")</f>
        <v>7</v>
      </c>
      <c r="DM31" s="3" t="s">
        <v>295</v>
      </c>
      <c r="DN31" s="9">
        <f>IFERROR(VLOOKUP(DM31,'Dicionário'!$A$1:$B$153,2,0),"Erro")</f>
        <v>4</v>
      </c>
      <c r="DO31" s="8">
        <f>IFERROR(VLOOKUP(N31,Sympla!B:AE,24,0), "erro")</f>
        <v>2022</v>
      </c>
    </row>
    <row r="32">
      <c r="A32" s="4">
        <v>45128.89306162037</v>
      </c>
      <c r="B32" s="3" t="s">
        <v>313</v>
      </c>
      <c r="C32" s="3" t="s">
        <v>468</v>
      </c>
      <c r="D32" s="3" t="s">
        <v>117</v>
      </c>
      <c r="E32" s="3" t="s">
        <v>123</v>
      </c>
      <c r="F32" s="3" t="s">
        <v>123</v>
      </c>
      <c r="G32" s="3">
        <v>1.0</v>
      </c>
      <c r="H32" s="3">
        <v>1.0</v>
      </c>
      <c r="I32" s="3" t="s">
        <v>161</v>
      </c>
      <c r="J32" s="3" t="s">
        <v>119</v>
      </c>
      <c r="K32" s="3" t="s">
        <v>120</v>
      </c>
      <c r="L32" s="3" t="s">
        <v>469</v>
      </c>
      <c r="M32" s="3">
        <v>2.02304006E9</v>
      </c>
      <c r="N32" s="3" t="s">
        <v>470</v>
      </c>
      <c r="O32" s="3">
        <v>1.1958401396E10</v>
      </c>
      <c r="P32" s="3">
        <v>6.74046961E8</v>
      </c>
      <c r="Q32" s="3" t="s">
        <v>123</v>
      </c>
      <c r="R32" s="3">
        <v>4.7067777801E10</v>
      </c>
      <c r="S32" s="6">
        <v>38248.0</v>
      </c>
      <c r="T32" s="3" t="s">
        <v>165</v>
      </c>
      <c r="U32" s="3" t="s">
        <v>125</v>
      </c>
      <c r="V32" s="3" t="s">
        <v>471</v>
      </c>
      <c r="W32" s="7" t="s">
        <v>472</v>
      </c>
      <c r="X32" s="3" t="s">
        <v>168</v>
      </c>
      <c r="Y32" s="3" t="s">
        <v>129</v>
      </c>
      <c r="Z32" s="3" t="s">
        <v>130</v>
      </c>
      <c r="AA32" s="3" t="s">
        <v>131</v>
      </c>
      <c r="AC32" s="3" t="s">
        <v>123</v>
      </c>
      <c r="AD32" s="3" t="s">
        <v>117</v>
      </c>
      <c r="AE32" s="3">
        <v>5.0</v>
      </c>
      <c r="AF32" s="3">
        <v>5.0</v>
      </c>
      <c r="AG32" s="3">
        <v>0.0</v>
      </c>
      <c r="AH32" s="8">
        <f t="shared" si="1"/>
        <v>10</v>
      </c>
      <c r="AI32" s="3" t="s">
        <v>226</v>
      </c>
      <c r="AJ32" s="3">
        <v>0.0</v>
      </c>
      <c r="AK32" s="3" t="s">
        <v>133</v>
      </c>
      <c r="AL32" s="3">
        <f>IFERROR(VLOOKUP(AK32,'Dicionário'!$A$1:$B$153,2,0),"Erro")</f>
        <v>2</v>
      </c>
      <c r="AM32" s="3">
        <v>2078.0</v>
      </c>
      <c r="AN32" s="3" t="s">
        <v>134</v>
      </c>
      <c r="AO32" s="3">
        <f>IFERROR(VLOOKUP(AN32,'Dicionário'!$A$1:$B$153,2,0),"Erro")</f>
        <v>2</v>
      </c>
      <c r="AP32" s="3">
        <v>2178.0</v>
      </c>
      <c r="AQ32" s="3">
        <v>0.0</v>
      </c>
      <c r="AR32" s="3" t="s">
        <v>134</v>
      </c>
      <c r="AS32" s="3">
        <f>IFERROR(VLOOKUP(AR32,'Dicionário'!$A$1:$B$153,2,0),"Erro")</f>
        <v>2</v>
      </c>
      <c r="AT32" s="3">
        <v>0.0</v>
      </c>
      <c r="AU32" s="3" t="s">
        <v>133</v>
      </c>
      <c r="AV32" s="3">
        <f>IFERROR(VLOOKUP(AU32,'Dicionário'!$A$1:$B$153,2,0),"Erro")</f>
        <v>2</v>
      </c>
      <c r="AW32" s="3">
        <v>0.0</v>
      </c>
      <c r="AX32" s="3" t="s">
        <v>133</v>
      </c>
      <c r="AY32" s="3">
        <f>IFERROR(VLOOKUP(AX32,'Dicionário'!$A$1:$B$153,2,0),"Erro")</f>
        <v>2</v>
      </c>
      <c r="AZ32" s="3">
        <v>0.0</v>
      </c>
      <c r="BA32" s="3" t="s">
        <v>133</v>
      </c>
      <c r="BB32" s="3">
        <f>IFERROR(VLOOKUP(BA32,'Dicionário'!$A$1:$B$153,2,0),"Erro")</f>
        <v>2</v>
      </c>
      <c r="BC32" s="3">
        <v>0.0</v>
      </c>
      <c r="BD32" s="3" t="s">
        <v>133</v>
      </c>
      <c r="BE32" s="3">
        <f>IFERROR(VLOOKUP(BD32,'Dicionário'!$A$1:$B$153,2,0),"Erro")</f>
        <v>2</v>
      </c>
      <c r="BF32" s="3" t="s">
        <v>473</v>
      </c>
      <c r="BG32" s="3">
        <v>0.0</v>
      </c>
      <c r="BH32" s="3" t="s">
        <v>138</v>
      </c>
      <c r="BI32" s="3">
        <f>IFERROR(VLOOKUP(BH32,'Dicionário'!$A$1:$B$153,2,0),"Erro")</f>
        <v>1</v>
      </c>
      <c r="BJ32" s="3">
        <v>0.0</v>
      </c>
      <c r="BK32" s="3" t="s">
        <v>139</v>
      </c>
      <c r="BL32" s="3">
        <f>IFERROR(VLOOKUP(BK32,'Dicionário'!$A$1:$B$153,2,0),"Erro")</f>
        <v>2</v>
      </c>
      <c r="BM32" s="3">
        <v>0.0</v>
      </c>
      <c r="BN32" s="3" t="s">
        <v>397</v>
      </c>
      <c r="BO32" s="3">
        <f>IFERROR(VLOOKUP(BN32,'Dicionário'!$A$1:$B$153,2,0),"Erro")</f>
        <v>2</v>
      </c>
      <c r="BP32" s="3">
        <v>19.0</v>
      </c>
      <c r="BQ32" s="3" t="s">
        <v>141</v>
      </c>
      <c r="BR32" s="3">
        <f>IFERROR(VLOOKUP(BQ32,'Dicionário'!$A$1:$B$153,2,0),"Erro")</f>
        <v>2</v>
      </c>
      <c r="BS32" s="3">
        <v>155.0</v>
      </c>
      <c r="BT32" s="3" t="s">
        <v>141</v>
      </c>
      <c r="BU32" s="3">
        <f>IFERROR(VLOOKUP(BT32,'Dicionário'!$A$1:$B$153,2,0),"Erro")</f>
        <v>2</v>
      </c>
      <c r="BV32" s="3">
        <v>155.0</v>
      </c>
      <c r="BW32" s="3" t="s">
        <v>216</v>
      </c>
      <c r="BX32" s="3">
        <f>IFERROR(VLOOKUP(BW32,'Dicionário'!$A$1:$B$153,2,0),"Erro")</f>
        <v>2</v>
      </c>
      <c r="BY32" s="3" t="s">
        <v>143</v>
      </c>
      <c r="BZ32" s="3">
        <v>0.0</v>
      </c>
      <c r="CA32" s="3" t="s">
        <v>146</v>
      </c>
      <c r="CB32" s="3">
        <f>IFERROR(VLOOKUP(CA32,'Dicionário'!$A$1:$B$153,2,0),"Erro")</f>
        <v>2</v>
      </c>
      <c r="CC32" s="3">
        <v>622.0</v>
      </c>
      <c r="CD32" s="3">
        <v>0.0</v>
      </c>
      <c r="CE32" s="3" t="s">
        <v>146</v>
      </c>
      <c r="CF32" s="3">
        <f>IFERROR(VLOOKUP(CE32,'Dicionário'!$A$1:$B$153,2,0),"Erro")</f>
        <v>2</v>
      </c>
      <c r="CG32" s="3">
        <v>0.0</v>
      </c>
      <c r="CH32" s="3" t="s">
        <v>146</v>
      </c>
      <c r="CI32" s="3">
        <f>IFERROR(VLOOKUP(CH32,'Dicionário'!$A$1:$B$153,2,0),"Erro")</f>
        <v>2</v>
      </c>
      <c r="CJ32" s="3">
        <v>150.0</v>
      </c>
      <c r="CK32" s="3" t="s">
        <v>147</v>
      </c>
      <c r="CL32" s="9">
        <f>IFERROR(VLOOKUP(CK32,'Dicionário'!$A$1:$B$153,2,0),"Erro")</f>
        <v>2</v>
      </c>
      <c r="CM32" s="3" t="s">
        <v>474</v>
      </c>
      <c r="CN32" s="3">
        <v>1.0</v>
      </c>
      <c r="CO32" s="3">
        <v>1.0</v>
      </c>
      <c r="CP32" s="3">
        <v>1118.0</v>
      </c>
      <c r="CQ32" s="3" t="s">
        <v>203</v>
      </c>
      <c r="CR32" s="9">
        <f>IFERROR(VLOOKUP(CQ32,'Dicionário'!$A$1:$B$153,2,0),"Erro")</f>
        <v>2</v>
      </c>
      <c r="CS32" s="3">
        <v>0.0</v>
      </c>
      <c r="CT32" s="3" t="s">
        <v>150</v>
      </c>
      <c r="CU32" s="9">
        <f>IFERROR(VLOOKUP(CT32,'Dicionário'!$A$1:$B$153,2,0),"Erro")</f>
        <v>2</v>
      </c>
      <c r="CV32" s="3">
        <v>1478.0</v>
      </c>
      <c r="CW32" s="3" t="s">
        <v>150</v>
      </c>
      <c r="CX32" s="9">
        <f>IFERROR(VLOOKUP(CW32,'Dicionário'!$A$1:$B$153,2,0),"Erro")</f>
        <v>2</v>
      </c>
      <c r="CY32" s="3">
        <v>0.0</v>
      </c>
      <c r="CZ32" s="3" t="s">
        <v>146</v>
      </c>
      <c r="DA32" s="9">
        <f>IFERROR(VLOOKUP(CZ32,'Dicionário'!$A$1:$B$153,2,0),"Erro")</f>
        <v>2</v>
      </c>
      <c r="DC32" s="3" t="s">
        <v>151</v>
      </c>
      <c r="DD32" s="3" t="s">
        <v>151</v>
      </c>
      <c r="DE32" s="9">
        <f>IFERROR(VLOOKUP(DD32,'Dicionário'!$A$1:$B$153,2,0),"Erro")</f>
        <v>1</v>
      </c>
      <c r="DF32" s="3" t="s">
        <v>153</v>
      </c>
      <c r="DG32" s="3" t="s">
        <v>123</v>
      </c>
      <c r="DH32" s="9">
        <f>IFERROR(VLOOKUP(DG32,'Dicionário'!$A$1:$B$153,2,0),"Erro")</f>
        <v>2</v>
      </c>
      <c r="DI32" s="3" t="s">
        <v>155</v>
      </c>
      <c r="DJ32" s="9">
        <f>IFERROR(VLOOKUP(DI32,'Dicionário'!$A$1:$B$153,2,0),"Erro")</f>
        <v>2</v>
      </c>
      <c r="DK32" s="3" t="s">
        <v>295</v>
      </c>
      <c r="DL32" s="9">
        <f>IFERROR(VLOOKUP(DK32,'Dicionário'!$A$1:$B$153,2,0),"Erro")</f>
        <v>4</v>
      </c>
      <c r="DM32" s="3" t="s">
        <v>230</v>
      </c>
      <c r="DN32" s="9">
        <f>IFERROR(VLOOKUP(DM32,'Dicionário'!$A$1:$B$153,2,0),"Erro")</f>
        <v>7</v>
      </c>
      <c r="DO32" s="8">
        <f>IFERROR(VLOOKUP(N32,Sympla!B:AE,24,0), "erro")</f>
        <v>2022</v>
      </c>
    </row>
    <row r="33">
      <c r="A33" s="4">
        <v>45128.94631251157</v>
      </c>
      <c r="B33" s="3" t="s">
        <v>388</v>
      </c>
      <c r="C33" s="3" t="s">
        <v>475</v>
      </c>
      <c r="D33" s="3" t="s">
        <v>117</v>
      </c>
      <c r="E33" s="3" t="s">
        <v>117</v>
      </c>
      <c r="F33" s="3" t="s">
        <v>476</v>
      </c>
      <c r="G33" s="3">
        <v>1.0</v>
      </c>
      <c r="H33" s="3">
        <v>1.0</v>
      </c>
      <c r="I33" s="3">
        <v>1.0</v>
      </c>
      <c r="J33" s="3" t="s">
        <v>119</v>
      </c>
      <c r="K33" s="3" t="s">
        <v>322</v>
      </c>
      <c r="L33" s="3" t="s">
        <v>477</v>
      </c>
      <c r="M33" s="3">
        <v>2.023040063E9</v>
      </c>
      <c r="N33" s="3" t="s">
        <v>478</v>
      </c>
      <c r="O33" s="3">
        <v>1.1916384362E10</v>
      </c>
      <c r="P33" s="3" t="s">
        <v>479</v>
      </c>
      <c r="Q33" s="3" t="s">
        <v>123</v>
      </c>
      <c r="R33" s="3">
        <v>2.3971407803E10</v>
      </c>
      <c r="S33" s="6">
        <v>37185.0</v>
      </c>
      <c r="T33" s="3" t="s">
        <v>165</v>
      </c>
      <c r="U33" s="3" t="s">
        <v>125</v>
      </c>
      <c r="V33" s="3" t="s">
        <v>480</v>
      </c>
      <c r="W33" s="7" t="s">
        <v>481</v>
      </c>
      <c r="X33" s="3" t="s">
        <v>310</v>
      </c>
      <c r="Y33" s="3" t="s">
        <v>129</v>
      </c>
      <c r="Z33" s="3" t="s">
        <v>130</v>
      </c>
      <c r="AA33" s="3" t="s">
        <v>131</v>
      </c>
      <c r="AC33" s="3" t="s">
        <v>117</v>
      </c>
      <c r="AD33" s="3" t="s">
        <v>117</v>
      </c>
      <c r="AE33" s="3">
        <v>6.0</v>
      </c>
      <c r="AF33" s="3">
        <v>0.0</v>
      </c>
      <c r="AG33" s="3">
        <v>6.0</v>
      </c>
      <c r="AH33" s="8">
        <f t="shared" si="1"/>
        <v>6</v>
      </c>
      <c r="AI33" s="3" t="s">
        <v>132</v>
      </c>
      <c r="AJ33" s="3">
        <v>600.0</v>
      </c>
      <c r="AK33" s="3" t="s">
        <v>135</v>
      </c>
      <c r="AL33" s="3">
        <f>IFERROR(VLOOKUP(AK33,'Dicionário'!$A$1:$B$153,2,0),"Erro")</f>
        <v>2</v>
      </c>
      <c r="AM33" s="3">
        <v>1500.0</v>
      </c>
      <c r="AN33" s="3" t="s">
        <v>267</v>
      </c>
      <c r="AO33" s="3">
        <f>IFERROR(VLOOKUP(AN33,'Dicionário'!$A$1:$B$153,2,0),"Erro")</f>
        <v>0</v>
      </c>
      <c r="AP33" s="3">
        <v>1500.0</v>
      </c>
      <c r="AQ33" s="3">
        <f t="shared" ref="AQ33:AQ38" si="6">(CV33-CS33)/12</f>
        <v>0</v>
      </c>
      <c r="AR33" s="3" t="s">
        <v>267</v>
      </c>
      <c r="AS33" s="3">
        <f>IFERROR(VLOOKUP(AR33,'Dicionário'!$A$1:$B$153,2,0),"Erro")</f>
        <v>0</v>
      </c>
      <c r="AT33" s="3">
        <v>0.0</v>
      </c>
      <c r="AU33" s="3" t="s">
        <v>133</v>
      </c>
      <c r="AV33" s="3">
        <f>IFERROR(VLOOKUP(AU33,'Dicionário'!$A$1:$B$153,2,0),"Erro")</f>
        <v>2</v>
      </c>
      <c r="AW33" s="3">
        <v>0.0</v>
      </c>
      <c r="AX33" s="3" t="s">
        <v>133</v>
      </c>
      <c r="AY33" s="3">
        <f>IFERROR(VLOOKUP(AX33,'Dicionário'!$A$1:$B$153,2,0),"Erro")</f>
        <v>2</v>
      </c>
      <c r="AZ33" s="3">
        <v>0.0</v>
      </c>
      <c r="BA33" s="3" t="s">
        <v>133</v>
      </c>
      <c r="BB33" s="3">
        <f>IFERROR(VLOOKUP(BA33,'Dicionário'!$A$1:$B$153,2,0),"Erro")</f>
        <v>2</v>
      </c>
      <c r="BC33" s="3">
        <v>3600.0</v>
      </c>
      <c r="BD33" s="3" t="s">
        <v>136</v>
      </c>
      <c r="BE33" s="3">
        <f>IFERROR(VLOOKUP(BD33,'Dicionário'!$A$1:$B$153,2,0),"Erro")</f>
        <v>2</v>
      </c>
      <c r="BF33" s="3" t="s">
        <v>482</v>
      </c>
      <c r="BG33" s="3">
        <v>0.0</v>
      </c>
      <c r="BH33" s="3" t="s">
        <v>199</v>
      </c>
      <c r="BI33" s="3">
        <f>IFERROR(VLOOKUP(BH33,'Dicionário'!$A$1:$B$153,2,0),"Erro")</f>
        <v>2</v>
      </c>
      <c r="BJ33" s="3">
        <v>1500.0</v>
      </c>
      <c r="BK33" s="3" t="s">
        <v>228</v>
      </c>
      <c r="BL33" s="3">
        <f>IFERROR(VLOOKUP(BK33,'Dicionário'!$A$1:$B$153,2,0),"Erro")</f>
        <v>2</v>
      </c>
      <c r="BM33" s="3">
        <v>0.0</v>
      </c>
      <c r="BN33" s="3" t="s">
        <v>146</v>
      </c>
      <c r="BO33" s="3">
        <f>IFERROR(VLOOKUP(BN33,'Dicionário'!$A$1:$B$153,2,0),"Erro")</f>
        <v>2</v>
      </c>
      <c r="BP33" s="3">
        <v>68.0</v>
      </c>
      <c r="BQ33" s="3" t="s">
        <v>141</v>
      </c>
      <c r="BR33" s="3">
        <f>IFERROR(VLOOKUP(BQ33,'Dicionário'!$A$1:$B$153,2,0),"Erro")</f>
        <v>2</v>
      </c>
      <c r="BS33" s="3">
        <v>127.0</v>
      </c>
      <c r="BT33" s="3" t="s">
        <v>141</v>
      </c>
      <c r="BU33" s="3">
        <f>IFERROR(VLOOKUP(BT33,'Dicionário'!$A$1:$B$153,2,0),"Erro")</f>
        <v>2</v>
      </c>
      <c r="BV33" s="3">
        <v>0.0</v>
      </c>
      <c r="BW33" s="3" t="s">
        <v>146</v>
      </c>
      <c r="BX33" s="3">
        <f>IFERROR(VLOOKUP(BW33,'Dicionário'!$A$1:$B$153,2,0),"Erro")</f>
        <v>2</v>
      </c>
      <c r="BY33" s="3" t="s">
        <v>303</v>
      </c>
      <c r="BZ33" s="3">
        <v>100.0</v>
      </c>
      <c r="CA33" s="3" t="s">
        <v>144</v>
      </c>
      <c r="CB33" s="3">
        <f>IFERROR(VLOOKUP(CA33,'Dicionário'!$A$1:$B$153,2,0),"Erro")</f>
        <v>2</v>
      </c>
      <c r="CC33" s="3">
        <v>1558.0</v>
      </c>
      <c r="CD33" s="3">
        <v>0.0</v>
      </c>
      <c r="CE33" s="3" t="s">
        <v>146</v>
      </c>
      <c r="CF33" s="3">
        <f>IFERROR(VLOOKUP(CE33,'Dicionário'!$A$1:$B$153,2,0),"Erro")</f>
        <v>2</v>
      </c>
      <c r="CG33" s="3">
        <v>0.0</v>
      </c>
      <c r="CH33" s="3" t="s">
        <v>146</v>
      </c>
      <c r="CI33" s="3">
        <f>IFERROR(VLOOKUP(CH33,'Dicionário'!$A$1:$B$153,2,0),"Erro")</f>
        <v>2</v>
      </c>
      <c r="CJ33" s="3">
        <v>60.0</v>
      </c>
      <c r="CK33" s="3" t="s">
        <v>147</v>
      </c>
      <c r="CL33" s="9">
        <f>IFERROR(VLOOKUP(CK33,'Dicionário'!$A$1:$B$153,2,0),"Erro")</f>
        <v>2</v>
      </c>
      <c r="CM33" s="3" t="s">
        <v>293</v>
      </c>
      <c r="CN33" s="3">
        <v>0.0</v>
      </c>
      <c r="CO33" s="3">
        <v>0.0</v>
      </c>
      <c r="CP33" s="3">
        <v>0.0</v>
      </c>
      <c r="CQ33" s="3" t="s">
        <v>146</v>
      </c>
      <c r="CR33" s="9">
        <f>IFERROR(VLOOKUP(CQ33,'Dicionário'!$A$1:$B$153,2,0),"Erro")</f>
        <v>2</v>
      </c>
      <c r="CS33" s="3">
        <v>0.0</v>
      </c>
      <c r="CT33" s="3" t="s">
        <v>146</v>
      </c>
      <c r="CU33" s="9">
        <f>IFERROR(VLOOKUP(CT33,'Dicionário'!$A$1:$B$153,2,0),"Erro")</f>
        <v>2</v>
      </c>
      <c r="CV33" s="3">
        <v>0.0</v>
      </c>
      <c r="CW33" s="3" t="s">
        <v>146</v>
      </c>
      <c r="CX33" s="9">
        <f>IFERROR(VLOOKUP(CW33,'Dicionário'!$A$1:$B$153,2,0),"Erro")</f>
        <v>2</v>
      </c>
      <c r="CY33" s="3">
        <v>0.0</v>
      </c>
      <c r="CZ33" s="3" t="s">
        <v>146</v>
      </c>
      <c r="DA33" s="9">
        <f>IFERROR(VLOOKUP(CZ33,'Dicionário'!$A$1:$B$153,2,0),"Erro")</f>
        <v>2</v>
      </c>
      <c r="DB33" s="3" t="s">
        <v>483</v>
      </c>
      <c r="DC33" s="3" t="s">
        <v>151</v>
      </c>
      <c r="DD33" s="3" t="s">
        <v>151</v>
      </c>
      <c r="DE33" s="9">
        <f>IFERROR(VLOOKUP(DD33,'Dicionário'!$A$1:$B$153,2,0),"Erro")</f>
        <v>1</v>
      </c>
      <c r="DF33" s="3" t="s">
        <v>153</v>
      </c>
      <c r="DG33" s="3" t="s">
        <v>123</v>
      </c>
      <c r="DH33" s="9">
        <f>IFERROR(VLOOKUP(DG33,'Dicionário'!$A$1:$B$153,2,0),"Erro")</f>
        <v>2</v>
      </c>
      <c r="DI33" s="3" t="s">
        <v>155</v>
      </c>
      <c r="DJ33" s="9">
        <f>IFERROR(VLOOKUP(DI33,'Dicionário'!$A$1:$B$153,2,0),"Erro")</f>
        <v>2</v>
      </c>
      <c r="DK33" s="3" t="s">
        <v>156</v>
      </c>
      <c r="DL33" s="9">
        <f>IFERROR(VLOOKUP(DK33,'Dicionário'!$A$1:$B$153,2,0),"Erro")</f>
        <v>5</v>
      </c>
      <c r="DM33" s="3" t="s">
        <v>156</v>
      </c>
      <c r="DN33" s="9">
        <f>IFERROR(VLOOKUP(DM33,'Dicionário'!$A$1:$B$153,2,0),"Erro")</f>
        <v>5</v>
      </c>
      <c r="DO33" s="8">
        <f>IFERROR(VLOOKUP(N33,Sympla!B:AE,24,0), "erro")</f>
        <v>2019</v>
      </c>
    </row>
    <row r="34">
      <c r="A34" s="4">
        <v>45128.94020722222</v>
      </c>
      <c r="B34" s="3" t="s">
        <v>484</v>
      </c>
      <c r="C34" s="3" t="s">
        <v>485</v>
      </c>
      <c r="D34" s="3" t="s">
        <v>117</v>
      </c>
      <c r="E34" s="3" t="s">
        <v>123</v>
      </c>
      <c r="F34" s="3" t="s">
        <v>486</v>
      </c>
      <c r="G34" s="3" t="s">
        <v>160</v>
      </c>
      <c r="H34" s="3" t="s">
        <v>160</v>
      </c>
      <c r="I34" s="3" t="s">
        <v>161</v>
      </c>
      <c r="J34" s="3" t="s">
        <v>180</v>
      </c>
      <c r="K34" s="3" t="s">
        <v>119</v>
      </c>
      <c r="L34" s="3" t="s">
        <v>487</v>
      </c>
      <c r="M34" s="3">
        <v>2.023040062E9</v>
      </c>
      <c r="N34" s="3" t="s">
        <v>488</v>
      </c>
      <c r="O34" s="3">
        <v>1.1981230733E10</v>
      </c>
      <c r="P34" s="3">
        <v>5.09461712E8</v>
      </c>
      <c r="Q34" s="3" t="s">
        <v>123</v>
      </c>
      <c r="R34" s="3">
        <v>5.147322884E10</v>
      </c>
      <c r="S34" s="6">
        <v>38159.0</v>
      </c>
      <c r="T34" s="3" t="s">
        <v>124</v>
      </c>
      <c r="U34" s="3" t="s">
        <v>125</v>
      </c>
      <c r="V34" s="3" t="s">
        <v>489</v>
      </c>
      <c r="W34" s="7" t="s">
        <v>490</v>
      </c>
      <c r="X34" s="3" t="s">
        <v>491</v>
      </c>
      <c r="Y34" s="3" t="s">
        <v>129</v>
      </c>
      <c r="Z34" s="3" t="s">
        <v>130</v>
      </c>
      <c r="AA34" s="3" t="s">
        <v>131</v>
      </c>
      <c r="AC34" s="3" t="s">
        <v>123</v>
      </c>
      <c r="AD34" s="3" t="s">
        <v>123</v>
      </c>
      <c r="AE34" s="3">
        <v>4.0</v>
      </c>
      <c r="AF34" s="3">
        <v>3.0</v>
      </c>
      <c r="AG34" s="3">
        <v>1.0</v>
      </c>
      <c r="AH34" s="8">
        <f t="shared" si="1"/>
        <v>7</v>
      </c>
      <c r="AI34" s="3" t="s">
        <v>132</v>
      </c>
      <c r="AJ34" s="3">
        <v>0.0</v>
      </c>
      <c r="AK34" s="3" t="s">
        <v>133</v>
      </c>
      <c r="AL34" s="3">
        <f>IFERROR(VLOOKUP(AK34,'Dicionário'!$A$1:$B$153,2,0),"Erro")</f>
        <v>2</v>
      </c>
      <c r="AM34" s="3">
        <v>1600.0</v>
      </c>
      <c r="AN34" s="3" t="s">
        <v>135</v>
      </c>
      <c r="AO34" s="3">
        <f>IFERROR(VLOOKUP(AN34,'Dicionário'!$A$1:$B$153,2,0),"Erro")</f>
        <v>2</v>
      </c>
      <c r="AP34" s="3">
        <v>0.0</v>
      </c>
      <c r="AQ34" s="3">
        <f t="shared" si="6"/>
        <v>0</v>
      </c>
      <c r="AR34" s="3" t="s">
        <v>133</v>
      </c>
      <c r="AS34" s="3">
        <f>IFERROR(VLOOKUP(AR34,'Dicionário'!$A$1:$B$153,2,0),"Erro")</f>
        <v>2</v>
      </c>
      <c r="AT34" s="3">
        <v>0.0</v>
      </c>
      <c r="AU34" s="3" t="s">
        <v>133</v>
      </c>
      <c r="AV34" s="3">
        <f>IFERROR(VLOOKUP(AU34,'Dicionário'!$A$1:$B$153,2,0),"Erro")</f>
        <v>2</v>
      </c>
      <c r="AW34" s="3">
        <v>0.0</v>
      </c>
      <c r="AX34" s="3" t="s">
        <v>133</v>
      </c>
      <c r="AY34" s="3">
        <f>IFERROR(VLOOKUP(AX34,'Dicionário'!$A$1:$B$153,2,0),"Erro")</f>
        <v>2</v>
      </c>
      <c r="AZ34" s="3">
        <v>0.0</v>
      </c>
      <c r="BA34" s="3" t="s">
        <v>133</v>
      </c>
      <c r="BB34" s="3">
        <f>IFERROR(VLOOKUP(BA34,'Dicionário'!$A$1:$B$153,2,0),"Erro")</f>
        <v>2</v>
      </c>
      <c r="BC34" s="3">
        <v>0.0</v>
      </c>
      <c r="BD34" s="3" t="s">
        <v>133</v>
      </c>
      <c r="BE34" s="3">
        <f>IFERROR(VLOOKUP(BD34,'Dicionário'!$A$1:$B$153,2,0),"Erro")</f>
        <v>2</v>
      </c>
      <c r="BF34" s="3" t="s">
        <v>492</v>
      </c>
      <c r="BG34" s="3">
        <v>0.0</v>
      </c>
      <c r="BH34" s="3" t="s">
        <v>240</v>
      </c>
      <c r="BI34" s="3">
        <f>IFERROR(VLOOKUP(BH34,'Dicionário'!$A$1:$B$153,2,0),"Erro")</f>
        <v>3</v>
      </c>
      <c r="BJ34" s="3">
        <v>0.0</v>
      </c>
      <c r="BK34" s="3" t="s">
        <v>241</v>
      </c>
      <c r="BL34" s="3">
        <f>IFERROR(VLOOKUP(BK34,'Dicionário'!$A$1:$B$153,2,0),"Erro")</f>
        <v>2</v>
      </c>
      <c r="BM34" s="3">
        <v>0.0</v>
      </c>
      <c r="BN34" s="3" t="s">
        <v>397</v>
      </c>
      <c r="BO34" s="3">
        <f>IFERROR(VLOOKUP(BN34,'Dicionário'!$A$1:$B$153,2,0),"Erro")</f>
        <v>2</v>
      </c>
      <c r="BP34" s="3">
        <v>239.0</v>
      </c>
      <c r="BQ34" s="3" t="s">
        <v>141</v>
      </c>
      <c r="BR34" s="3">
        <f>IFERROR(VLOOKUP(BQ34,'Dicionário'!$A$1:$B$153,2,0),"Erro")</f>
        <v>2</v>
      </c>
      <c r="BS34" s="3">
        <v>300.0</v>
      </c>
      <c r="BT34" s="3" t="s">
        <v>141</v>
      </c>
      <c r="BU34" s="3">
        <f>IFERROR(VLOOKUP(BT34,'Dicionário'!$A$1:$B$153,2,0),"Erro")</f>
        <v>2</v>
      </c>
      <c r="BV34" s="3">
        <v>36.0</v>
      </c>
      <c r="BW34" s="3" t="s">
        <v>142</v>
      </c>
      <c r="BX34" s="3">
        <f>IFERROR(VLOOKUP(BW34,'Dicionário'!$A$1:$B$153,2,0),"Erro")</f>
        <v>0</v>
      </c>
      <c r="BY34" s="3" t="s">
        <v>143</v>
      </c>
      <c r="BZ34" s="3">
        <v>0.0</v>
      </c>
      <c r="CA34" s="3" t="s">
        <v>146</v>
      </c>
      <c r="CB34" s="3">
        <f>IFERROR(VLOOKUP(CA34,'Dicionário'!$A$1:$B$153,2,0),"Erro")</f>
        <v>2</v>
      </c>
      <c r="CC34" s="3">
        <v>30.0</v>
      </c>
      <c r="CD34" s="3">
        <v>0.0</v>
      </c>
      <c r="CE34" s="3" t="s">
        <v>146</v>
      </c>
      <c r="CF34" s="3">
        <f>IFERROR(VLOOKUP(CE34,'Dicionário'!$A$1:$B$153,2,0),"Erro")</f>
        <v>2</v>
      </c>
      <c r="CG34" s="3">
        <v>0.0</v>
      </c>
      <c r="CH34" s="3" t="s">
        <v>146</v>
      </c>
      <c r="CI34" s="3">
        <f>IFERROR(VLOOKUP(CH34,'Dicionário'!$A$1:$B$153,2,0),"Erro")</f>
        <v>2</v>
      </c>
      <c r="CJ34" s="3">
        <v>40.0</v>
      </c>
      <c r="CK34" s="3" t="s">
        <v>147</v>
      </c>
      <c r="CL34" s="9">
        <f>IFERROR(VLOOKUP(CK34,'Dicionário'!$A$1:$B$153,2,0),"Erro")</f>
        <v>2</v>
      </c>
      <c r="CM34" s="3" t="s">
        <v>493</v>
      </c>
      <c r="CN34" s="3">
        <v>0.0</v>
      </c>
      <c r="CO34" s="3">
        <v>1.0</v>
      </c>
      <c r="CP34" s="3">
        <v>130.0</v>
      </c>
      <c r="CQ34" s="3" t="s">
        <v>270</v>
      </c>
      <c r="CR34" s="9">
        <f>IFERROR(VLOOKUP(CQ34,'Dicionário'!$A$1:$B$153,2,0),"Erro")</f>
        <v>0</v>
      </c>
      <c r="CS34" s="3">
        <v>0.0</v>
      </c>
      <c r="CT34" s="3" t="s">
        <v>146</v>
      </c>
      <c r="CU34" s="9">
        <f>IFERROR(VLOOKUP(CT34,'Dicionário'!$A$1:$B$153,2,0),"Erro")</f>
        <v>2</v>
      </c>
      <c r="CV34" s="3">
        <v>0.0</v>
      </c>
      <c r="CW34" s="3" t="s">
        <v>146</v>
      </c>
      <c r="CX34" s="9">
        <f>IFERROR(VLOOKUP(CW34,'Dicionário'!$A$1:$B$153,2,0),"Erro")</f>
        <v>2</v>
      </c>
      <c r="CY34" s="3">
        <v>0.0</v>
      </c>
      <c r="CZ34" s="3" t="s">
        <v>146</v>
      </c>
      <c r="DA34" s="9">
        <f>IFERROR(VLOOKUP(CZ34,'Dicionário'!$A$1:$B$153,2,0),"Erro")</f>
        <v>2</v>
      </c>
      <c r="DB34" s="3" t="s">
        <v>494</v>
      </c>
      <c r="DC34" s="3" t="s">
        <v>151</v>
      </c>
      <c r="DD34" s="3" t="s">
        <v>151</v>
      </c>
      <c r="DE34" s="9">
        <f>IFERROR(VLOOKUP(DD34,'Dicionário'!$A$1:$B$153,2,0),"Erro")</f>
        <v>1</v>
      </c>
      <c r="DF34" s="3" t="s">
        <v>205</v>
      </c>
      <c r="DH34" s="10">
        <v>2.0</v>
      </c>
      <c r="DI34" s="3" t="s">
        <v>155</v>
      </c>
      <c r="DJ34" s="9">
        <f>IFERROR(VLOOKUP(DI34,'Dicionário'!$A$1:$B$153,2,0),"Erro")</f>
        <v>2</v>
      </c>
      <c r="DK34" s="3" t="s">
        <v>246</v>
      </c>
      <c r="DL34" s="9">
        <f>IFERROR(VLOOKUP(DK34,'Dicionário'!$A$1:$B$153,2,0),"Erro")</f>
        <v>6</v>
      </c>
      <c r="DM34" s="3" t="s">
        <v>156</v>
      </c>
      <c r="DN34" s="9">
        <f>IFERROR(VLOOKUP(DM34,'Dicionário'!$A$1:$B$153,2,0),"Erro")</f>
        <v>5</v>
      </c>
      <c r="DO34" s="8">
        <f>IFERROR(VLOOKUP(N34,Sympla!B:AE,24,0), "erro")</f>
        <v>2023</v>
      </c>
    </row>
    <row r="35">
      <c r="A35" s="4">
        <v>45128.76538575231</v>
      </c>
      <c r="B35" s="3" t="s">
        <v>231</v>
      </c>
      <c r="C35" s="3" t="s">
        <v>495</v>
      </c>
      <c r="D35" s="3" t="s">
        <v>117</v>
      </c>
      <c r="E35" s="3" t="s">
        <v>117</v>
      </c>
      <c r="F35" s="3" t="s">
        <v>496</v>
      </c>
      <c r="G35" s="3">
        <v>1.0</v>
      </c>
      <c r="H35" s="3" t="s">
        <v>160</v>
      </c>
      <c r="I35" s="3" t="s">
        <v>161</v>
      </c>
      <c r="J35" s="3" t="s">
        <v>180</v>
      </c>
      <c r="K35" s="3" t="s">
        <v>119</v>
      </c>
      <c r="L35" s="3" t="s">
        <v>497</v>
      </c>
      <c r="M35" s="3">
        <v>2.023040068E9</v>
      </c>
      <c r="N35" s="3" t="s">
        <v>498</v>
      </c>
      <c r="O35" s="3">
        <v>1.1986750029E10</v>
      </c>
      <c r="P35" s="3">
        <v>5.79067919E8</v>
      </c>
      <c r="Q35" s="3" t="s">
        <v>123</v>
      </c>
      <c r="R35" s="3">
        <v>4.9785322807E10</v>
      </c>
      <c r="S35" s="6">
        <v>38442.0</v>
      </c>
      <c r="T35" s="3" t="s">
        <v>124</v>
      </c>
      <c r="U35" s="3" t="s">
        <v>125</v>
      </c>
      <c r="V35" s="3" t="s">
        <v>499</v>
      </c>
      <c r="W35" s="7" t="s">
        <v>500</v>
      </c>
      <c r="X35" s="3" t="s">
        <v>168</v>
      </c>
      <c r="Y35" s="3" t="s">
        <v>129</v>
      </c>
      <c r="Z35" s="3" t="s">
        <v>130</v>
      </c>
      <c r="AA35" s="3" t="s">
        <v>131</v>
      </c>
      <c r="AC35" s="3" t="s">
        <v>117</v>
      </c>
      <c r="AD35" s="3" t="s">
        <v>117</v>
      </c>
      <c r="AE35" s="3">
        <v>2.0</v>
      </c>
      <c r="AF35" s="3">
        <v>1.0</v>
      </c>
      <c r="AH35" s="8">
        <f t="shared" si="1"/>
        <v>2</v>
      </c>
      <c r="AI35" s="3" t="s">
        <v>226</v>
      </c>
      <c r="AJ35" s="3">
        <v>350.0</v>
      </c>
      <c r="AK35" s="3" t="s">
        <v>267</v>
      </c>
      <c r="AL35" s="3">
        <f>IFERROR(VLOOKUP(AK35,'Dicionário'!$A$1:$B$153,2,0),"Erro")</f>
        <v>0</v>
      </c>
      <c r="AM35" s="3">
        <v>0.0</v>
      </c>
      <c r="AN35" s="3" t="s">
        <v>133</v>
      </c>
      <c r="AO35" s="3">
        <f>IFERROR(VLOOKUP(AN35,'Dicionário'!$A$1:$B$153,2,0),"Erro")</f>
        <v>2</v>
      </c>
      <c r="AP35" s="3">
        <v>2600.0</v>
      </c>
      <c r="AQ35" s="3">
        <f t="shared" si="6"/>
        <v>0</v>
      </c>
      <c r="AR35" s="3" t="s">
        <v>197</v>
      </c>
      <c r="AS35" s="3">
        <f>IFERROR(VLOOKUP(AR35,'Dicionário'!$A$1:$B$153,2,0),"Erro")</f>
        <v>0</v>
      </c>
      <c r="AT35" s="3">
        <v>0.0</v>
      </c>
      <c r="AU35" s="3" t="s">
        <v>133</v>
      </c>
      <c r="AV35" s="3">
        <f>IFERROR(VLOOKUP(AU35,'Dicionário'!$A$1:$B$153,2,0),"Erro")</f>
        <v>2</v>
      </c>
      <c r="AW35" s="3">
        <v>0.0</v>
      </c>
      <c r="AX35" s="3" t="s">
        <v>133</v>
      </c>
      <c r="AY35" s="3">
        <f>IFERROR(VLOOKUP(AX35,'Dicionário'!$A$1:$B$153,2,0),"Erro")</f>
        <v>2</v>
      </c>
      <c r="AZ35" s="3">
        <v>0.0</v>
      </c>
      <c r="BA35" s="3" t="s">
        <v>133</v>
      </c>
      <c r="BB35" s="3">
        <f>IFERROR(VLOOKUP(BA35,'Dicionário'!$A$1:$B$153,2,0),"Erro")</f>
        <v>2</v>
      </c>
      <c r="BC35" s="3">
        <v>0.0</v>
      </c>
      <c r="BD35" s="3" t="s">
        <v>133</v>
      </c>
      <c r="BE35" s="3">
        <f>IFERROR(VLOOKUP(BD35,'Dicionário'!$A$1:$B$153,2,0),"Erro")</f>
        <v>2</v>
      </c>
      <c r="BG35" s="3">
        <v>0.0</v>
      </c>
      <c r="BH35" s="3" t="s">
        <v>199</v>
      </c>
      <c r="BI35" s="3">
        <f>IFERROR(VLOOKUP(BH35,'Dicionário'!$A$1:$B$153,2,0),"Erro")</f>
        <v>2</v>
      </c>
      <c r="BJ35" s="3">
        <v>850.0</v>
      </c>
      <c r="BK35" s="3" t="s">
        <v>228</v>
      </c>
      <c r="BL35" s="3">
        <f>IFERROR(VLOOKUP(BK35,'Dicionário'!$A$1:$B$153,2,0),"Erro")</f>
        <v>2</v>
      </c>
      <c r="BM35" s="3">
        <v>0.0</v>
      </c>
      <c r="BN35" s="3" t="s">
        <v>146</v>
      </c>
      <c r="BO35" s="3">
        <f>IFERROR(VLOOKUP(BN35,'Dicionário'!$A$1:$B$153,2,0),"Erro")</f>
        <v>2</v>
      </c>
      <c r="BP35" s="3">
        <v>100.0</v>
      </c>
      <c r="BQ35" s="3" t="s">
        <v>329</v>
      </c>
      <c r="BR35" s="3">
        <f>IFERROR(VLOOKUP(BQ35,'Dicionário'!$A$1:$B$153,2,0),"Erro")</f>
        <v>0</v>
      </c>
      <c r="BS35" s="3">
        <v>100.0</v>
      </c>
      <c r="BT35" s="3" t="s">
        <v>255</v>
      </c>
      <c r="BU35" s="3">
        <f>IFERROR(VLOOKUP(BT35,'Dicionário'!$A$1:$B$153,2,0),"Erro")</f>
        <v>0</v>
      </c>
      <c r="BV35" s="3">
        <v>0.0</v>
      </c>
      <c r="BW35" s="3" t="s">
        <v>146</v>
      </c>
      <c r="BX35" s="3">
        <f>IFERROR(VLOOKUP(BW35,'Dicionário'!$A$1:$B$153,2,0),"Erro")</f>
        <v>2</v>
      </c>
      <c r="BY35" s="3" t="s">
        <v>143</v>
      </c>
      <c r="BZ35" s="3">
        <v>0.0</v>
      </c>
      <c r="CA35" s="3" t="s">
        <v>146</v>
      </c>
      <c r="CB35" s="3">
        <f>IFERROR(VLOOKUP(CA35,'Dicionário'!$A$1:$B$153,2,0),"Erro")</f>
        <v>2</v>
      </c>
      <c r="CC35" s="3">
        <v>206.0</v>
      </c>
      <c r="CD35" s="3">
        <v>0.0</v>
      </c>
      <c r="CE35" s="3" t="s">
        <v>146</v>
      </c>
      <c r="CF35" s="3">
        <f>IFERROR(VLOOKUP(CE35,'Dicionário'!$A$1:$B$153,2,0),"Erro")</f>
        <v>2</v>
      </c>
      <c r="CG35" s="3">
        <v>0.0</v>
      </c>
      <c r="CH35" s="3" t="s">
        <v>146</v>
      </c>
      <c r="CI35" s="3">
        <f>IFERROR(VLOOKUP(CH35,'Dicionário'!$A$1:$B$153,2,0),"Erro")</f>
        <v>2</v>
      </c>
      <c r="CJ35" s="3">
        <v>0.0</v>
      </c>
      <c r="CK35" s="3" t="s">
        <v>146</v>
      </c>
      <c r="CL35" s="9">
        <f>IFERROR(VLOOKUP(CK35,'Dicionário'!$A$1:$B$153,2,0),"Erro")</f>
        <v>2</v>
      </c>
      <c r="CN35" s="3">
        <v>0.0</v>
      </c>
      <c r="CO35" s="3">
        <v>0.0</v>
      </c>
      <c r="CP35" s="3">
        <v>0.0</v>
      </c>
      <c r="CQ35" s="3" t="s">
        <v>146</v>
      </c>
      <c r="CR35" s="9">
        <f>IFERROR(VLOOKUP(CQ35,'Dicionário'!$A$1:$B$153,2,0),"Erro")</f>
        <v>2</v>
      </c>
      <c r="CS35" s="3">
        <v>0.0</v>
      </c>
      <c r="CT35" s="3" t="s">
        <v>146</v>
      </c>
      <c r="CU35" s="9">
        <f>IFERROR(VLOOKUP(CT35,'Dicionário'!$A$1:$B$153,2,0),"Erro")</f>
        <v>2</v>
      </c>
      <c r="CV35" s="3">
        <v>0.0</v>
      </c>
      <c r="CW35" s="3" t="s">
        <v>146</v>
      </c>
      <c r="CX35" s="9">
        <f>IFERROR(VLOOKUP(CW35,'Dicionário'!$A$1:$B$153,2,0),"Erro")</f>
        <v>2</v>
      </c>
      <c r="CY35" s="3">
        <v>0.0</v>
      </c>
      <c r="CZ35" s="3" t="s">
        <v>146</v>
      </c>
      <c r="DA35" s="9">
        <f>IFERROR(VLOOKUP(CZ35,'Dicionário'!$A$1:$B$153,2,0),"Erro")</f>
        <v>2</v>
      </c>
      <c r="DC35" s="3" t="s">
        <v>151</v>
      </c>
      <c r="DD35" s="3" t="s">
        <v>151</v>
      </c>
      <c r="DE35" s="9">
        <f>IFERROR(VLOOKUP(DD35,'Dicionário'!$A$1:$B$153,2,0),"Erro")</f>
        <v>1</v>
      </c>
      <c r="DF35" s="3" t="s">
        <v>153</v>
      </c>
      <c r="DG35" s="3" t="s">
        <v>123</v>
      </c>
      <c r="DH35" s="9">
        <f>IFERROR(VLOOKUP(DG35,'Dicionário'!$A$1:$B$153,2,0),"Erro")</f>
        <v>2</v>
      </c>
      <c r="DI35" s="3" t="s">
        <v>155</v>
      </c>
      <c r="DJ35" s="9">
        <f>IFERROR(VLOOKUP(DI35,'Dicionário'!$A$1:$B$153,2,0),"Erro")</f>
        <v>2</v>
      </c>
      <c r="DK35" s="3" t="s">
        <v>295</v>
      </c>
      <c r="DL35" s="9">
        <f>IFERROR(VLOOKUP(DK35,'Dicionário'!$A$1:$B$153,2,0),"Erro")</f>
        <v>4</v>
      </c>
      <c r="DM35" s="3" t="s">
        <v>295</v>
      </c>
      <c r="DN35" s="9">
        <f>IFERROR(VLOOKUP(DM35,'Dicionário'!$A$1:$B$153,2,0),"Erro")</f>
        <v>4</v>
      </c>
      <c r="DO35" s="8">
        <f>IFERROR(VLOOKUP(N35,Sympla!B:AE,24,0), "erro")</f>
        <v>2022</v>
      </c>
    </row>
    <row r="36">
      <c r="A36" s="4">
        <v>45129.80100355324</v>
      </c>
      <c r="B36" s="3" t="s">
        <v>419</v>
      </c>
      <c r="C36" s="3" t="s">
        <v>501</v>
      </c>
      <c r="D36" s="3" t="s">
        <v>117</v>
      </c>
      <c r="E36" s="3" t="s">
        <v>117</v>
      </c>
      <c r="F36" s="3" t="s">
        <v>502</v>
      </c>
      <c r="G36" s="3">
        <v>2.0</v>
      </c>
      <c r="H36" s="3">
        <v>1.0</v>
      </c>
      <c r="I36" s="3" t="s">
        <v>161</v>
      </c>
      <c r="J36" s="3" t="s">
        <v>119</v>
      </c>
      <c r="K36" s="3" t="s">
        <v>180</v>
      </c>
      <c r="L36" s="3" t="s">
        <v>503</v>
      </c>
      <c r="M36" s="3">
        <v>2.023040071E9</v>
      </c>
      <c r="N36" s="3" t="s">
        <v>504</v>
      </c>
      <c r="O36" s="3">
        <v>1.195866078E10</v>
      </c>
      <c r="P36" s="3">
        <v>5.71314442E8</v>
      </c>
      <c r="Q36" s="3" t="s">
        <v>123</v>
      </c>
      <c r="R36" s="3">
        <v>5.0885934814E10</v>
      </c>
      <c r="S36" s="6">
        <v>37324.0</v>
      </c>
      <c r="T36" s="3" t="s">
        <v>124</v>
      </c>
      <c r="U36" s="3" t="s">
        <v>125</v>
      </c>
      <c r="V36" s="3" t="s">
        <v>505</v>
      </c>
      <c r="W36" s="7" t="s">
        <v>506</v>
      </c>
      <c r="X36" s="3" t="s">
        <v>168</v>
      </c>
      <c r="Y36" s="3" t="s">
        <v>129</v>
      </c>
      <c r="Z36" s="3" t="s">
        <v>130</v>
      </c>
      <c r="AA36" s="3" t="s">
        <v>131</v>
      </c>
      <c r="AC36" s="3" t="s">
        <v>117</v>
      </c>
      <c r="AD36" s="3" t="s">
        <v>117</v>
      </c>
      <c r="AE36" s="3">
        <v>1.0</v>
      </c>
      <c r="AF36" s="3">
        <v>1.0</v>
      </c>
      <c r="AH36" s="8">
        <f t="shared" si="1"/>
        <v>2</v>
      </c>
      <c r="AI36" s="3" t="s">
        <v>132</v>
      </c>
      <c r="AJ36" s="3">
        <v>1250.0</v>
      </c>
      <c r="AK36" s="3" t="s">
        <v>135</v>
      </c>
      <c r="AL36" s="3">
        <f>IFERROR(VLOOKUP(AK36,'Dicionário'!$A$1:$B$153,2,0),"Erro")</f>
        <v>2</v>
      </c>
      <c r="AM36" s="3">
        <v>0.0</v>
      </c>
      <c r="AN36" s="3" t="s">
        <v>133</v>
      </c>
      <c r="AO36" s="3">
        <f>IFERROR(VLOOKUP(AN36,'Dicionário'!$A$1:$B$153,2,0),"Erro")</f>
        <v>2</v>
      </c>
      <c r="AP36" s="3">
        <v>0.0</v>
      </c>
      <c r="AQ36" s="3">
        <f t="shared" si="6"/>
        <v>0</v>
      </c>
      <c r="AR36" s="3" t="s">
        <v>133</v>
      </c>
      <c r="AS36" s="3">
        <f>IFERROR(VLOOKUP(AR36,'Dicionário'!$A$1:$B$153,2,0),"Erro")</f>
        <v>2</v>
      </c>
      <c r="AT36" s="3">
        <v>0.0</v>
      </c>
      <c r="AU36" s="3" t="s">
        <v>133</v>
      </c>
      <c r="AV36" s="3">
        <f>IFERROR(VLOOKUP(AU36,'Dicionário'!$A$1:$B$153,2,0),"Erro")</f>
        <v>2</v>
      </c>
      <c r="AW36" s="3">
        <v>0.0</v>
      </c>
      <c r="AX36" s="3" t="s">
        <v>133</v>
      </c>
      <c r="AY36" s="3">
        <f>IFERROR(VLOOKUP(AX36,'Dicionário'!$A$1:$B$153,2,0),"Erro")</f>
        <v>2</v>
      </c>
      <c r="AZ36" s="3">
        <v>0.0</v>
      </c>
      <c r="BA36" s="3" t="s">
        <v>133</v>
      </c>
      <c r="BB36" s="3">
        <f>IFERROR(VLOOKUP(BA36,'Dicionário'!$A$1:$B$153,2,0),"Erro")</f>
        <v>2</v>
      </c>
      <c r="BC36" s="3">
        <v>0.0</v>
      </c>
      <c r="BD36" s="3" t="s">
        <v>133</v>
      </c>
      <c r="BE36" s="3">
        <f>IFERROR(VLOOKUP(BD36,'Dicionário'!$A$1:$B$153,2,0),"Erro")</f>
        <v>2</v>
      </c>
      <c r="BG36" s="3">
        <v>1.0</v>
      </c>
      <c r="BH36" s="3" t="s">
        <v>199</v>
      </c>
      <c r="BI36" s="3">
        <f>IFERROR(VLOOKUP(BH36,'Dicionário'!$A$1:$B$153,2,0),"Erro")</f>
        <v>2</v>
      </c>
      <c r="BJ36" s="3">
        <v>700.0</v>
      </c>
      <c r="BK36" s="3" t="s">
        <v>228</v>
      </c>
      <c r="BL36" s="3">
        <f>IFERROR(VLOOKUP(BK36,'Dicionário'!$A$1:$B$153,2,0),"Erro")</f>
        <v>2</v>
      </c>
      <c r="BM36" s="3">
        <v>0.0</v>
      </c>
      <c r="BN36" s="3" t="s">
        <v>146</v>
      </c>
      <c r="BO36" s="3">
        <f>IFERROR(VLOOKUP(BN36,'Dicionário'!$A$1:$B$153,2,0),"Erro")</f>
        <v>2</v>
      </c>
      <c r="BP36" s="3">
        <v>70.0</v>
      </c>
      <c r="BQ36" s="3" t="s">
        <v>329</v>
      </c>
      <c r="BR36" s="3">
        <f>IFERROR(VLOOKUP(BQ36,'Dicionário'!$A$1:$B$153,2,0),"Erro")</f>
        <v>0</v>
      </c>
      <c r="BS36" s="3">
        <v>94.0</v>
      </c>
      <c r="BT36" s="3" t="s">
        <v>141</v>
      </c>
      <c r="BU36" s="3">
        <f>IFERROR(VLOOKUP(BT36,'Dicionário'!$A$1:$B$153,2,0),"Erro")</f>
        <v>2</v>
      </c>
      <c r="BV36" s="3">
        <v>0.0</v>
      </c>
      <c r="BW36" s="3" t="s">
        <v>146</v>
      </c>
      <c r="BX36" s="3">
        <f>IFERROR(VLOOKUP(BW36,'Dicionário'!$A$1:$B$153,2,0),"Erro")</f>
        <v>2</v>
      </c>
      <c r="BY36" s="3" t="s">
        <v>143</v>
      </c>
      <c r="BZ36" s="3">
        <v>70.0</v>
      </c>
      <c r="CA36" s="3" t="s">
        <v>144</v>
      </c>
      <c r="CB36" s="3">
        <f>IFERROR(VLOOKUP(CA36,'Dicionário'!$A$1:$B$153,2,0),"Erro")</f>
        <v>2</v>
      </c>
      <c r="CC36" s="3">
        <v>80.0</v>
      </c>
      <c r="CD36" s="3">
        <v>0.0</v>
      </c>
      <c r="CE36" s="3" t="s">
        <v>146</v>
      </c>
      <c r="CF36" s="3">
        <f>IFERROR(VLOOKUP(CE36,'Dicionário'!$A$1:$B$153,2,0),"Erro")</f>
        <v>2</v>
      </c>
      <c r="CG36" s="3">
        <v>0.0</v>
      </c>
      <c r="CH36" s="3" t="s">
        <v>146</v>
      </c>
      <c r="CI36" s="3">
        <f>IFERROR(VLOOKUP(CH36,'Dicionário'!$A$1:$B$153,2,0),"Erro")</f>
        <v>2</v>
      </c>
      <c r="CJ36" s="3">
        <v>150.0</v>
      </c>
      <c r="CK36" s="3" t="s">
        <v>147</v>
      </c>
      <c r="CL36" s="9">
        <f>IFERROR(VLOOKUP(CK36,'Dicionário'!$A$1:$B$153,2,0),"Erro")</f>
        <v>2</v>
      </c>
      <c r="CM36" s="3" t="s">
        <v>507</v>
      </c>
      <c r="CN36" s="3">
        <v>0.0</v>
      </c>
      <c r="CO36" s="3">
        <v>0.0</v>
      </c>
      <c r="CP36" s="3">
        <v>0.0</v>
      </c>
      <c r="CQ36" s="3" t="s">
        <v>146</v>
      </c>
      <c r="CR36" s="9">
        <f>IFERROR(VLOOKUP(CQ36,'Dicionário'!$A$1:$B$153,2,0),"Erro")</f>
        <v>2</v>
      </c>
      <c r="CS36" s="3">
        <v>0.0</v>
      </c>
      <c r="CT36" s="3" t="s">
        <v>146</v>
      </c>
      <c r="CU36" s="9">
        <f>IFERROR(VLOOKUP(CT36,'Dicionário'!$A$1:$B$153,2,0),"Erro")</f>
        <v>2</v>
      </c>
      <c r="CV36" s="3">
        <v>0.0</v>
      </c>
      <c r="CW36" s="3" t="s">
        <v>146</v>
      </c>
      <c r="CX36" s="9">
        <f>IFERROR(VLOOKUP(CW36,'Dicionário'!$A$1:$B$153,2,0),"Erro")</f>
        <v>2</v>
      </c>
      <c r="CY36" s="3">
        <v>0.0</v>
      </c>
      <c r="CZ36" s="3" t="s">
        <v>146</v>
      </c>
      <c r="DA36" s="9">
        <f>IFERROR(VLOOKUP(CZ36,'Dicionário'!$A$1:$B$153,2,0),"Erro")</f>
        <v>2</v>
      </c>
      <c r="DC36" s="3" t="s">
        <v>151</v>
      </c>
      <c r="DD36" s="3" t="s">
        <v>151</v>
      </c>
      <c r="DE36" s="9">
        <f>IFERROR(VLOOKUP(DD36,'Dicionário'!$A$1:$B$153,2,0),"Erro")</f>
        <v>1</v>
      </c>
      <c r="DF36" s="3" t="s">
        <v>153</v>
      </c>
      <c r="DH36" s="10">
        <v>2.0</v>
      </c>
      <c r="DI36" s="3" t="s">
        <v>155</v>
      </c>
      <c r="DJ36" s="9">
        <f>IFERROR(VLOOKUP(DI36,'Dicionário'!$A$1:$B$153,2,0),"Erro")</f>
        <v>2</v>
      </c>
      <c r="DK36" s="3" t="s">
        <v>177</v>
      </c>
      <c r="DL36" s="9">
        <f>IFERROR(VLOOKUP(DK36,'Dicionário'!$A$1:$B$153,2,0),"Erro")</f>
        <v>3</v>
      </c>
      <c r="DM36" s="3" t="s">
        <v>156</v>
      </c>
      <c r="DN36" s="9">
        <f>IFERROR(VLOOKUP(DM36,'Dicionário'!$A$1:$B$153,2,0),"Erro")</f>
        <v>5</v>
      </c>
      <c r="DO36" s="8">
        <f>IFERROR(VLOOKUP(N36,Sympla!B:AE,24,0), "erro")</f>
        <v>2019</v>
      </c>
    </row>
    <row r="37">
      <c r="A37" s="4">
        <v>45129.93127136574</v>
      </c>
      <c r="B37" s="3" t="s">
        <v>508</v>
      </c>
      <c r="C37" s="3" t="s">
        <v>509</v>
      </c>
      <c r="D37" s="3" t="s">
        <v>117</v>
      </c>
      <c r="E37" s="3" t="s">
        <v>117</v>
      </c>
      <c r="F37" s="3" t="s">
        <v>510</v>
      </c>
      <c r="G37" s="3">
        <v>1.0</v>
      </c>
      <c r="H37" s="3">
        <v>1.0</v>
      </c>
      <c r="I37" s="3" t="s">
        <v>161</v>
      </c>
      <c r="J37" s="3" t="s">
        <v>119</v>
      </c>
      <c r="K37" s="3" t="s">
        <v>180</v>
      </c>
      <c r="L37" s="3" t="s">
        <v>511</v>
      </c>
      <c r="M37" s="3">
        <v>2.023040073E9</v>
      </c>
      <c r="N37" s="3" t="s">
        <v>512</v>
      </c>
      <c r="O37" s="3">
        <v>1.197195538E10</v>
      </c>
      <c r="P37" s="3">
        <v>5.48707728E8</v>
      </c>
      <c r="Q37" s="3" t="s">
        <v>123</v>
      </c>
      <c r="R37" s="3">
        <v>5.6183391883E10</v>
      </c>
      <c r="S37" s="6">
        <v>38217.0</v>
      </c>
      <c r="T37" s="3" t="s">
        <v>287</v>
      </c>
      <c r="U37" s="3" t="s">
        <v>125</v>
      </c>
      <c r="V37" s="3" t="s">
        <v>513</v>
      </c>
      <c r="W37" s="3">
        <v>8.992026E7</v>
      </c>
      <c r="X37" s="3" t="s">
        <v>514</v>
      </c>
      <c r="Y37" s="3" t="s">
        <v>129</v>
      </c>
      <c r="Z37" s="3" t="s">
        <v>130</v>
      </c>
      <c r="AA37" s="3" t="s">
        <v>131</v>
      </c>
      <c r="AC37" s="3" t="s">
        <v>123</v>
      </c>
      <c r="AD37" s="3" t="s">
        <v>123</v>
      </c>
      <c r="AE37" s="3">
        <v>4.0</v>
      </c>
      <c r="AF37" s="3">
        <v>4.0</v>
      </c>
      <c r="AH37" s="8">
        <f t="shared" si="1"/>
        <v>8</v>
      </c>
      <c r="AI37" s="3" t="s">
        <v>226</v>
      </c>
      <c r="AJ37" s="3">
        <v>0.0</v>
      </c>
      <c r="AK37" s="3" t="s">
        <v>133</v>
      </c>
      <c r="AL37" s="3">
        <f>IFERROR(VLOOKUP(AK37,'Dicionário'!$A$1:$B$153,2,0),"Erro")</f>
        <v>2</v>
      </c>
      <c r="AM37" s="3">
        <v>0.0</v>
      </c>
      <c r="AN37" s="3" t="s">
        <v>133</v>
      </c>
      <c r="AO37" s="3">
        <f>IFERROR(VLOOKUP(AN37,'Dicionário'!$A$1:$B$153,2,0),"Erro")</f>
        <v>2</v>
      </c>
      <c r="AP37" s="3">
        <v>1300.0</v>
      </c>
      <c r="AQ37" s="3">
        <f t="shared" si="6"/>
        <v>0</v>
      </c>
      <c r="AR37" s="3" t="s">
        <v>267</v>
      </c>
      <c r="AS37" s="3">
        <f>IFERROR(VLOOKUP(AR37,'Dicionário'!$A$1:$B$153,2,0),"Erro")</f>
        <v>0</v>
      </c>
      <c r="AT37" s="3">
        <v>0.0</v>
      </c>
      <c r="AU37" s="3" t="s">
        <v>133</v>
      </c>
      <c r="AV37" s="3">
        <f>IFERROR(VLOOKUP(AU37,'Dicionário'!$A$1:$B$153,2,0),"Erro")</f>
        <v>2</v>
      </c>
      <c r="AW37" s="3">
        <v>0.0</v>
      </c>
      <c r="AX37" s="3" t="s">
        <v>133</v>
      </c>
      <c r="AY37" s="3">
        <f>IFERROR(VLOOKUP(AX37,'Dicionário'!$A$1:$B$153,2,0),"Erro")</f>
        <v>2</v>
      </c>
      <c r="AZ37" s="3">
        <v>0.0</v>
      </c>
      <c r="BA37" s="3" t="s">
        <v>133</v>
      </c>
      <c r="BB37" s="3">
        <f>IFERROR(VLOOKUP(BA37,'Dicionário'!$A$1:$B$153,2,0),"Erro")</f>
        <v>2</v>
      </c>
      <c r="BC37" s="3">
        <v>0.0</v>
      </c>
      <c r="BD37" s="3" t="s">
        <v>133</v>
      </c>
      <c r="BE37" s="3">
        <f>IFERROR(VLOOKUP(BD37,'Dicionário'!$A$1:$B$153,2,0),"Erro")</f>
        <v>2</v>
      </c>
      <c r="BG37" s="3">
        <v>0.0</v>
      </c>
      <c r="BH37" s="3" t="s">
        <v>240</v>
      </c>
      <c r="BI37" s="3">
        <f>IFERROR(VLOOKUP(BH37,'Dicionário'!$A$1:$B$153,2,0),"Erro")</f>
        <v>3</v>
      </c>
      <c r="BJ37" s="3">
        <v>600.0</v>
      </c>
      <c r="BK37" s="3" t="s">
        <v>241</v>
      </c>
      <c r="BL37" s="3">
        <f>IFERROR(VLOOKUP(BK37,'Dicionário'!$A$1:$B$153,2,0),"Erro")</f>
        <v>2</v>
      </c>
      <c r="BM37" s="3">
        <v>0.0</v>
      </c>
      <c r="BN37" s="3" t="s">
        <v>146</v>
      </c>
      <c r="BO37" s="3">
        <f>IFERROR(VLOOKUP(BN37,'Dicionário'!$A$1:$B$153,2,0),"Erro")</f>
        <v>2</v>
      </c>
      <c r="BP37" s="3">
        <v>60.0</v>
      </c>
      <c r="BQ37" s="3" t="s">
        <v>515</v>
      </c>
      <c r="BR37" s="3">
        <f>IFERROR(VLOOKUP(BQ37,'Dicionário'!$A$1:$B$153,2,0),"Erro")</f>
        <v>2</v>
      </c>
      <c r="BS37" s="3">
        <v>308.0</v>
      </c>
      <c r="BT37" s="3" t="s">
        <v>141</v>
      </c>
      <c r="BU37" s="3">
        <f>IFERROR(VLOOKUP(BT37,'Dicionário'!$A$1:$B$153,2,0),"Erro")</f>
        <v>2</v>
      </c>
      <c r="BV37" s="3">
        <v>160.0</v>
      </c>
      <c r="BW37" s="3" t="s">
        <v>142</v>
      </c>
      <c r="BX37" s="3">
        <f>IFERROR(VLOOKUP(BW37,'Dicionário'!$A$1:$B$153,2,0),"Erro")</f>
        <v>0</v>
      </c>
      <c r="BY37" s="3" t="s">
        <v>143</v>
      </c>
      <c r="BZ37" s="3">
        <v>100.0</v>
      </c>
      <c r="CA37" s="3" t="s">
        <v>217</v>
      </c>
      <c r="CB37" s="3">
        <f>IFERROR(VLOOKUP(CA37,'Dicionário'!$A$1:$B$153,2,0),"Erro")</f>
        <v>0</v>
      </c>
      <c r="CC37" s="3">
        <v>300.0</v>
      </c>
      <c r="CD37" s="3">
        <v>0.0</v>
      </c>
      <c r="CE37" s="3" t="s">
        <v>146</v>
      </c>
      <c r="CF37" s="3">
        <f>IFERROR(VLOOKUP(CE37,'Dicionário'!$A$1:$B$153,2,0),"Erro")</f>
        <v>2</v>
      </c>
      <c r="CG37" s="3">
        <v>80.0</v>
      </c>
      <c r="CH37" s="3" t="s">
        <v>242</v>
      </c>
      <c r="CI37" s="3">
        <f>IFERROR(VLOOKUP(CH37,'Dicionário'!$A$1:$B$153,2,0),"Erro")</f>
        <v>2</v>
      </c>
      <c r="CJ37" s="3">
        <v>50.0</v>
      </c>
      <c r="CK37" s="3" t="s">
        <v>147</v>
      </c>
      <c r="CL37" s="9">
        <f>IFERROR(VLOOKUP(CK37,'Dicionário'!$A$1:$B$153,2,0),"Erro")</f>
        <v>2</v>
      </c>
      <c r="CM37" s="3" t="s">
        <v>516</v>
      </c>
      <c r="CN37" s="3">
        <v>0.0</v>
      </c>
      <c r="CO37" s="3">
        <v>0.0</v>
      </c>
      <c r="CP37" s="3">
        <v>0.0</v>
      </c>
      <c r="CQ37" s="3" t="s">
        <v>146</v>
      </c>
      <c r="CR37" s="9">
        <f>IFERROR(VLOOKUP(CQ37,'Dicionário'!$A$1:$B$153,2,0),"Erro")</f>
        <v>2</v>
      </c>
      <c r="CS37" s="3">
        <v>0.0</v>
      </c>
      <c r="CT37" s="3" t="s">
        <v>150</v>
      </c>
      <c r="CU37" s="9">
        <f>IFERROR(VLOOKUP(CT37,'Dicionário'!$A$1:$B$153,2,0),"Erro")</f>
        <v>2</v>
      </c>
      <c r="CV37" s="3">
        <v>0.0</v>
      </c>
      <c r="CW37" s="3" t="s">
        <v>150</v>
      </c>
      <c r="CX37" s="9">
        <f>IFERROR(VLOOKUP(CW37,'Dicionário'!$A$1:$B$153,2,0),"Erro")</f>
        <v>2</v>
      </c>
      <c r="CY37" s="3">
        <v>0.0</v>
      </c>
      <c r="CZ37" s="3" t="s">
        <v>146</v>
      </c>
      <c r="DA37" s="9">
        <f>IFERROR(VLOOKUP(CZ37,'Dicionário'!$A$1:$B$153,2,0),"Erro")</f>
        <v>2</v>
      </c>
      <c r="DC37" s="3" t="s">
        <v>151</v>
      </c>
      <c r="DD37" s="3" t="s">
        <v>151</v>
      </c>
      <c r="DE37" s="9">
        <f>IFERROR(VLOOKUP(DD37,'Dicionário'!$A$1:$B$153,2,0),"Erro")</f>
        <v>1</v>
      </c>
      <c r="DF37" s="3" t="s">
        <v>153</v>
      </c>
      <c r="DH37" s="10">
        <v>2.0</v>
      </c>
      <c r="DI37" s="3" t="s">
        <v>155</v>
      </c>
      <c r="DJ37" s="9">
        <f>IFERROR(VLOOKUP(DI37,'Dicionário'!$A$1:$B$153,2,0),"Erro")</f>
        <v>2</v>
      </c>
      <c r="DK37" s="3" t="s">
        <v>312</v>
      </c>
      <c r="DL37" s="9">
        <f>IFERROR(VLOOKUP(DK37,'Dicionário'!$A$1:$B$153,2,0),"Erro")</f>
        <v>1</v>
      </c>
      <c r="DM37" s="3" t="s">
        <v>230</v>
      </c>
      <c r="DN37" s="9">
        <f>IFERROR(VLOOKUP(DM37,'Dicionário'!$A$1:$B$153,2,0),"Erro")</f>
        <v>7</v>
      </c>
      <c r="DO37" s="8">
        <f>IFERROR(VLOOKUP(N37,Sympla!B:AE,24,0), "erro")</f>
        <v>2022</v>
      </c>
    </row>
    <row r="38">
      <c r="A38" s="4">
        <v>45129.66824271991</v>
      </c>
      <c r="B38" s="3" t="s">
        <v>517</v>
      </c>
      <c r="C38" s="3" t="s">
        <v>518</v>
      </c>
      <c r="D38" s="3" t="s">
        <v>117</v>
      </c>
      <c r="E38" s="3" t="s">
        <v>123</v>
      </c>
      <c r="F38" s="3" t="s">
        <v>519</v>
      </c>
      <c r="G38" s="3">
        <v>1.0</v>
      </c>
      <c r="H38" s="3">
        <v>1.0</v>
      </c>
      <c r="I38" s="3" t="s">
        <v>161</v>
      </c>
      <c r="J38" s="3" t="s">
        <v>119</v>
      </c>
      <c r="K38" s="3" t="s">
        <v>180</v>
      </c>
      <c r="L38" s="3" t="s">
        <v>520</v>
      </c>
      <c r="M38" s="3">
        <v>2.023040024E9</v>
      </c>
      <c r="N38" s="3" t="s">
        <v>521</v>
      </c>
      <c r="O38" s="3">
        <v>1.1975872147E10</v>
      </c>
      <c r="P38" s="3">
        <v>5.51302422E8</v>
      </c>
      <c r="Q38" s="3" t="s">
        <v>123</v>
      </c>
      <c r="R38" s="3">
        <v>5.401873484E10</v>
      </c>
      <c r="S38" s="6">
        <v>38349.0</v>
      </c>
      <c r="T38" s="3" t="s">
        <v>124</v>
      </c>
      <c r="U38" s="3" t="s">
        <v>125</v>
      </c>
      <c r="V38" s="3" t="s">
        <v>522</v>
      </c>
      <c r="W38" s="7" t="s">
        <v>523</v>
      </c>
      <c r="X38" s="3" t="s">
        <v>196</v>
      </c>
      <c r="Y38" s="3" t="s">
        <v>129</v>
      </c>
      <c r="Z38" s="3" t="s">
        <v>130</v>
      </c>
      <c r="AA38" s="3" t="s">
        <v>131</v>
      </c>
      <c r="AC38" s="3" t="s">
        <v>123</v>
      </c>
      <c r="AD38" s="3" t="s">
        <v>123</v>
      </c>
      <c r="AE38" s="3">
        <v>4.0</v>
      </c>
      <c r="AF38" s="3">
        <v>0.0</v>
      </c>
      <c r="AH38" s="8">
        <f t="shared" si="1"/>
        <v>0</v>
      </c>
      <c r="AI38" s="3" t="s">
        <v>226</v>
      </c>
      <c r="AJ38" s="3">
        <v>0.0</v>
      </c>
      <c r="AK38" s="3" t="s">
        <v>133</v>
      </c>
      <c r="AL38" s="3">
        <f>IFERROR(VLOOKUP(AK38,'Dicionário'!$A$1:$B$153,2,0),"Erro")</f>
        <v>2</v>
      </c>
      <c r="AM38" s="3">
        <v>2000.0</v>
      </c>
      <c r="AN38" s="3" t="s">
        <v>267</v>
      </c>
      <c r="AO38" s="3">
        <f>IFERROR(VLOOKUP(AN38,'Dicionário'!$A$1:$B$153,2,0),"Erro")</f>
        <v>0</v>
      </c>
      <c r="AP38" s="3">
        <v>2000.0</v>
      </c>
      <c r="AQ38" s="3">
        <f t="shared" si="6"/>
        <v>0</v>
      </c>
      <c r="AR38" s="3" t="s">
        <v>267</v>
      </c>
      <c r="AS38" s="3">
        <f>IFERROR(VLOOKUP(AR38,'Dicionário'!$A$1:$B$153,2,0),"Erro")</f>
        <v>0</v>
      </c>
      <c r="AT38" s="3">
        <v>1300.0</v>
      </c>
      <c r="AU38" s="3" t="s">
        <v>267</v>
      </c>
      <c r="AV38" s="3">
        <f>IFERROR(VLOOKUP(AU38,'Dicionário'!$A$1:$B$153,2,0),"Erro")</f>
        <v>0</v>
      </c>
      <c r="AW38" s="3">
        <v>0.0</v>
      </c>
      <c r="AX38" s="3" t="s">
        <v>133</v>
      </c>
      <c r="AY38" s="3">
        <f>IFERROR(VLOOKUP(AX38,'Dicionário'!$A$1:$B$153,2,0),"Erro")</f>
        <v>2</v>
      </c>
      <c r="AZ38" s="3">
        <v>0.0</v>
      </c>
      <c r="BA38" s="3" t="s">
        <v>133</v>
      </c>
      <c r="BB38" s="3">
        <f>IFERROR(VLOOKUP(BA38,'Dicionário'!$A$1:$B$153,2,0),"Erro")</f>
        <v>2</v>
      </c>
      <c r="BC38" s="3">
        <v>0.0</v>
      </c>
      <c r="BD38" s="3" t="s">
        <v>133</v>
      </c>
      <c r="BE38" s="3">
        <f>IFERROR(VLOOKUP(BD38,'Dicionário'!$A$1:$B$153,2,0),"Erro")</f>
        <v>2</v>
      </c>
      <c r="BG38" s="3">
        <v>0.0</v>
      </c>
      <c r="BH38" s="3" t="s">
        <v>138</v>
      </c>
      <c r="BI38" s="3">
        <f>IFERROR(VLOOKUP(BH38,'Dicionário'!$A$1:$B$153,2,0),"Erro")</f>
        <v>1</v>
      </c>
      <c r="BJ38" s="3">
        <v>0.0</v>
      </c>
      <c r="BK38" s="3" t="s">
        <v>139</v>
      </c>
      <c r="BL38" s="3">
        <f>IFERROR(VLOOKUP(BK38,'Dicionário'!$A$1:$B$153,2,0),"Erro")</f>
        <v>2</v>
      </c>
      <c r="BM38" s="3">
        <v>0.0</v>
      </c>
      <c r="BN38" s="3" t="s">
        <v>146</v>
      </c>
      <c r="BO38" s="3">
        <f>IFERROR(VLOOKUP(BN38,'Dicionário'!$A$1:$B$153,2,0),"Erro")</f>
        <v>2</v>
      </c>
      <c r="BP38" s="3">
        <v>80.0</v>
      </c>
      <c r="BQ38" s="3" t="s">
        <v>329</v>
      </c>
      <c r="BR38" s="3">
        <f>IFERROR(VLOOKUP(BQ38,'Dicionário'!$A$1:$B$153,2,0),"Erro")</f>
        <v>0</v>
      </c>
      <c r="BS38" s="3">
        <v>80.0</v>
      </c>
      <c r="BT38" s="3" t="s">
        <v>255</v>
      </c>
      <c r="BU38" s="3">
        <f>IFERROR(VLOOKUP(BT38,'Dicionário'!$A$1:$B$153,2,0),"Erro")</f>
        <v>0</v>
      </c>
      <c r="BV38" s="3">
        <v>0.0</v>
      </c>
      <c r="BW38" s="3" t="s">
        <v>146</v>
      </c>
      <c r="BX38" s="3">
        <f>IFERROR(VLOOKUP(BW38,'Dicionário'!$A$1:$B$153,2,0),"Erro")</f>
        <v>2</v>
      </c>
      <c r="BY38" s="3" t="s">
        <v>186</v>
      </c>
      <c r="BZ38" s="3">
        <v>0.0</v>
      </c>
      <c r="CA38" s="3" t="s">
        <v>146</v>
      </c>
      <c r="CB38" s="3">
        <f>IFERROR(VLOOKUP(CA38,'Dicionário'!$A$1:$B$153,2,0),"Erro")</f>
        <v>2</v>
      </c>
      <c r="CC38" s="3">
        <v>200.0</v>
      </c>
      <c r="CD38" s="3">
        <v>0.0</v>
      </c>
      <c r="CE38" s="3" t="s">
        <v>146</v>
      </c>
      <c r="CF38" s="3">
        <f>IFERROR(VLOOKUP(CE38,'Dicionário'!$A$1:$B$153,2,0),"Erro")</f>
        <v>2</v>
      </c>
      <c r="CG38" s="3">
        <v>0.0</v>
      </c>
      <c r="CH38" s="3" t="s">
        <v>146</v>
      </c>
      <c r="CI38" s="3">
        <f>IFERROR(VLOOKUP(CH38,'Dicionário'!$A$1:$B$153,2,0),"Erro")</f>
        <v>2</v>
      </c>
      <c r="CJ38" s="3">
        <v>86.0</v>
      </c>
      <c r="CK38" s="3" t="s">
        <v>147</v>
      </c>
      <c r="CL38" s="9">
        <f>IFERROR(VLOOKUP(CK38,'Dicionário'!$A$1:$B$153,2,0),"Erro")</f>
        <v>2</v>
      </c>
      <c r="CM38" s="3" t="s">
        <v>524</v>
      </c>
      <c r="CN38" s="3">
        <v>1.0</v>
      </c>
      <c r="CO38" s="3">
        <v>1.0</v>
      </c>
      <c r="CP38" s="3">
        <v>0.0</v>
      </c>
      <c r="CQ38" s="3" t="s">
        <v>146</v>
      </c>
      <c r="CR38" s="9">
        <f>IFERROR(VLOOKUP(CQ38,'Dicionário'!$A$1:$B$153,2,0),"Erro")</f>
        <v>2</v>
      </c>
      <c r="CS38" s="3">
        <v>0.0</v>
      </c>
      <c r="CT38" s="3" t="s">
        <v>146</v>
      </c>
      <c r="CU38" s="9">
        <f>IFERROR(VLOOKUP(CT38,'Dicionário'!$A$1:$B$153,2,0),"Erro")</f>
        <v>2</v>
      </c>
      <c r="CV38" s="3">
        <v>0.0</v>
      </c>
      <c r="CW38" s="3" t="s">
        <v>146</v>
      </c>
      <c r="CX38" s="9">
        <f>IFERROR(VLOOKUP(CW38,'Dicionário'!$A$1:$B$153,2,0),"Erro")</f>
        <v>2</v>
      </c>
      <c r="CY38" s="3">
        <v>0.0</v>
      </c>
      <c r="CZ38" s="3" t="s">
        <v>146</v>
      </c>
      <c r="DA38" s="9">
        <f>IFERROR(VLOOKUP(CZ38,'Dicionário'!$A$1:$B$153,2,0),"Erro")</f>
        <v>2</v>
      </c>
      <c r="DC38" s="3" t="s">
        <v>151</v>
      </c>
      <c r="DD38" s="3" t="s">
        <v>151</v>
      </c>
      <c r="DE38" s="9">
        <f>IFERROR(VLOOKUP(DD38,'Dicionário'!$A$1:$B$153,2,0),"Erro")</f>
        <v>1</v>
      </c>
      <c r="DF38" s="3" t="s">
        <v>153</v>
      </c>
      <c r="DH38" s="10">
        <v>2.0</v>
      </c>
      <c r="DI38" s="3" t="s">
        <v>294</v>
      </c>
      <c r="DJ38" s="9">
        <f>IFERROR(VLOOKUP(DI38,'Dicionário'!$A$1:$B$153,2,0),"Erro")</f>
        <v>0</v>
      </c>
      <c r="DK38" s="3" t="s">
        <v>295</v>
      </c>
      <c r="DL38" s="9">
        <f>IFERROR(VLOOKUP(DK38,'Dicionário'!$A$1:$B$153,2,0),"Erro")</f>
        <v>4</v>
      </c>
      <c r="DM38" s="3" t="s">
        <v>230</v>
      </c>
      <c r="DN38" s="9">
        <f>IFERROR(VLOOKUP(DM38,'Dicionário'!$A$1:$B$153,2,0),"Erro")</f>
        <v>7</v>
      </c>
      <c r="DO38" s="8">
        <f>IFERROR(VLOOKUP(N38,Sympla!B:AE,24,0), "erro")</f>
        <v>2022</v>
      </c>
    </row>
    <row r="39">
      <c r="A39" s="4">
        <v>45128.890114016205</v>
      </c>
      <c r="B39" s="3" t="s">
        <v>484</v>
      </c>
      <c r="C39" s="3" t="s">
        <v>525</v>
      </c>
      <c r="D39" s="3" t="s">
        <v>117</v>
      </c>
      <c r="E39" s="3" t="s">
        <v>123</v>
      </c>
      <c r="F39" s="3" t="s">
        <v>526</v>
      </c>
      <c r="G39" s="3">
        <v>1.0</v>
      </c>
      <c r="H39" s="3">
        <v>3.0</v>
      </c>
      <c r="I39" s="3" t="s">
        <v>161</v>
      </c>
      <c r="J39" s="3" t="s">
        <v>119</v>
      </c>
      <c r="K39" s="3" t="s">
        <v>180</v>
      </c>
      <c r="L39" s="3" t="s">
        <v>527</v>
      </c>
      <c r="M39" s="3">
        <v>2.02304008E9</v>
      </c>
      <c r="N39" s="3" t="s">
        <v>528</v>
      </c>
      <c r="O39" s="3">
        <v>1.1948849446E10</v>
      </c>
      <c r="P39" s="3">
        <v>5.4749993E8</v>
      </c>
      <c r="Q39" s="3" t="s">
        <v>123</v>
      </c>
      <c r="R39" s="3">
        <v>4.3406854885E10</v>
      </c>
      <c r="S39" s="6">
        <v>38406.0</v>
      </c>
      <c r="T39" s="3" t="s">
        <v>165</v>
      </c>
      <c r="U39" s="3" t="s">
        <v>125</v>
      </c>
      <c r="V39" s="3" t="s">
        <v>529</v>
      </c>
      <c r="W39" s="7" t="s">
        <v>530</v>
      </c>
      <c r="X39" s="3" t="s">
        <v>491</v>
      </c>
      <c r="Y39" s="3" t="s">
        <v>129</v>
      </c>
      <c r="Z39" s="3" t="s">
        <v>130</v>
      </c>
      <c r="AA39" s="3" t="s">
        <v>131</v>
      </c>
      <c r="AC39" s="3" t="s">
        <v>123</v>
      </c>
      <c r="AD39" s="3" t="s">
        <v>123</v>
      </c>
      <c r="AE39" s="3">
        <v>5.0</v>
      </c>
      <c r="AF39" s="3">
        <v>1.0</v>
      </c>
      <c r="AG39" s="3">
        <v>4.0</v>
      </c>
      <c r="AH39" s="8">
        <f t="shared" si="1"/>
        <v>6</v>
      </c>
      <c r="AI39" s="3" t="s">
        <v>226</v>
      </c>
      <c r="AJ39" s="3">
        <v>0.0</v>
      </c>
      <c r="AK39" s="3" t="s">
        <v>133</v>
      </c>
      <c r="AL39" s="3">
        <f>IFERROR(VLOOKUP(AK39,'Dicionário'!$A$1:$B$153,2,0),"Erro")</f>
        <v>2</v>
      </c>
      <c r="AM39" s="3">
        <v>0.0</v>
      </c>
      <c r="AN39" s="3" t="s">
        <v>133</v>
      </c>
      <c r="AO39" s="3">
        <f>IFERROR(VLOOKUP(AN39,'Dicionário'!$A$1:$B$153,2,0),"Erro")</f>
        <v>2</v>
      </c>
      <c r="AP39" s="3">
        <v>2103.0</v>
      </c>
      <c r="AQ39" s="3">
        <v>0.0</v>
      </c>
      <c r="AR39" s="3" t="s">
        <v>134</v>
      </c>
      <c r="AS39" s="3">
        <f>IFERROR(VLOOKUP(AR39,'Dicionário'!$A$1:$B$153,2,0),"Erro")</f>
        <v>2</v>
      </c>
      <c r="AT39" s="3">
        <v>0.0</v>
      </c>
      <c r="AU39" s="3" t="s">
        <v>133</v>
      </c>
      <c r="AV39" s="3">
        <f>IFERROR(VLOOKUP(AU39,'Dicionário'!$A$1:$B$153,2,0),"Erro")</f>
        <v>2</v>
      </c>
      <c r="AW39" s="3">
        <v>0.0</v>
      </c>
      <c r="AX39" s="3" t="s">
        <v>133</v>
      </c>
      <c r="AY39" s="3">
        <f>IFERROR(VLOOKUP(AX39,'Dicionário'!$A$1:$B$153,2,0),"Erro")</f>
        <v>2</v>
      </c>
      <c r="AZ39" s="3">
        <v>2500.0</v>
      </c>
      <c r="BA39" s="3" t="s">
        <v>267</v>
      </c>
      <c r="BB39" s="3">
        <f>IFERROR(VLOOKUP(BA39,'Dicionário'!$A$1:$B$153,2,0),"Erro")</f>
        <v>0</v>
      </c>
      <c r="BC39" s="3">
        <v>0.0</v>
      </c>
      <c r="BD39" s="3" t="s">
        <v>133</v>
      </c>
      <c r="BE39" s="3">
        <f>IFERROR(VLOOKUP(BD39,'Dicionário'!$A$1:$B$153,2,0),"Erro")</f>
        <v>2</v>
      </c>
      <c r="BG39" s="3">
        <v>1.0</v>
      </c>
      <c r="BH39" s="3" t="s">
        <v>138</v>
      </c>
      <c r="BI39" s="3">
        <f>IFERROR(VLOOKUP(BH39,'Dicionário'!$A$1:$B$153,2,0),"Erro")</f>
        <v>1</v>
      </c>
      <c r="BJ39" s="3">
        <v>842.0</v>
      </c>
      <c r="BK39" s="3" t="s">
        <v>185</v>
      </c>
      <c r="BL39" s="3">
        <f>IFERROR(VLOOKUP(BK39,'Dicionário'!$A$1:$B$153,2,0),"Erro")</f>
        <v>2</v>
      </c>
      <c r="BM39" s="3">
        <v>0.0</v>
      </c>
      <c r="BN39" s="3" t="s">
        <v>140</v>
      </c>
      <c r="BO39" s="3">
        <f>IFERROR(VLOOKUP(BN39,'Dicionário'!$A$1:$B$153,2,0),"Erro")</f>
        <v>0</v>
      </c>
      <c r="BP39" s="3">
        <v>151.0</v>
      </c>
      <c r="BQ39" s="3" t="s">
        <v>141</v>
      </c>
      <c r="BR39" s="3">
        <f>IFERROR(VLOOKUP(BQ39,'Dicionário'!$A$1:$B$153,2,0),"Erro")</f>
        <v>2</v>
      </c>
      <c r="BS39" s="3">
        <v>150.0</v>
      </c>
      <c r="BT39" s="3" t="s">
        <v>255</v>
      </c>
      <c r="BU39" s="3">
        <f>IFERROR(VLOOKUP(BT39,'Dicionário'!$A$1:$B$153,2,0),"Erro")</f>
        <v>0</v>
      </c>
      <c r="BV39" s="3">
        <v>200.0</v>
      </c>
      <c r="BW39" s="3" t="s">
        <v>142</v>
      </c>
      <c r="BX39" s="3">
        <f>IFERROR(VLOOKUP(BW39,'Dicionário'!$A$1:$B$153,2,0),"Erro")</f>
        <v>0</v>
      </c>
      <c r="BY39" s="3" t="s">
        <v>186</v>
      </c>
      <c r="BZ39" s="3">
        <v>100.0</v>
      </c>
      <c r="CA39" s="3" t="s">
        <v>217</v>
      </c>
      <c r="CB39" s="3">
        <f>IFERROR(VLOOKUP(CA39,'Dicionário'!$A$1:$B$153,2,0),"Erro")</f>
        <v>0</v>
      </c>
      <c r="CC39" s="3">
        <v>120.0</v>
      </c>
      <c r="CD39" s="3">
        <v>839.0</v>
      </c>
      <c r="CE39" s="3" t="s">
        <v>531</v>
      </c>
      <c r="CF39" s="3">
        <f>IFERROR(VLOOKUP(CE39,'Dicionário'!$A$1:$B$153,2,0),"Erro")</f>
        <v>1</v>
      </c>
      <c r="CG39" s="3">
        <v>0.0</v>
      </c>
      <c r="CH39" s="3" t="s">
        <v>146</v>
      </c>
      <c r="CI39" s="3">
        <f>IFERROR(VLOOKUP(CH39,'Dicionário'!$A$1:$B$153,2,0),"Erro")</f>
        <v>2</v>
      </c>
      <c r="CJ39" s="3">
        <v>100.0</v>
      </c>
      <c r="CK39" s="3" t="s">
        <v>147</v>
      </c>
      <c r="CL39" s="9">
        <f>IFERROR(VLOOKUP(CK39,'Dicionário'!$A$1:$B$153,2,0),"Erro")</f>
        <v>2</v>
      </c>
      <c r="CM39" s="3" t="s">
        <v>532</v>
      </c>
      <c r="CN39" s="3">
        <v>1.0</v>
      </c>
      <c r="CO39" s="3">
        <v>0.0</v>
      </c>
      <c r="CP39" s="3">
        <v>0.0</v>
      </c>
      <c r="CQ39" s="3" t="s">
        <v>270</v>
      </c>
      <c r="CR39" s="9">
        <f>IFERROR(VLOOKUP(CQ39,'Dicionário'!$A$1:$B$153,2,0),"Erro")</f>
        <v>0</v>
      </c>
      <c r="CS39" s="3">
        <v>662.0</v>
      </c>
      <c r="CT39" s="3" t="s">
        <v>150</v>
      </c>
      <c r="CU39" s="9">
        <f>IFERROR(VLOOKUP(CT39,'Dicionário'!$A$1:$B$153,2,0),"Erro")</f>
        <v>2</v>
      </c>
      <c r="CV39" s="3">
        <v>0.0</v>
      </c>
      <c r="CW39" s="3" t="s">
        <v>146</v>
      </c>
      <c r="CX39" s="9">
        <f>IFERROR(VLOOKUP(CW39,'Dicionário'!$A$1:$B$153,2,0),"Erro")</f>
        <v>2</v>
      </c>
      <c r="CY39" s="3">
        <v>1200.0</v>
      </c>
      <c r="CZ39" s="3" t="s">
        <v>533</v>
      </c>
      <c r="DA39" s="9">
        <f>IFERROR(VLOOKUP(CZ39,'Dicionário'!$A$1:$B$153,2,0),"Erro")</f>
        <v>1</v>
      </c>
      <c r="DB39" s="3" t="s">
        <v>534</v>
      </c>
      <c r="DC39" s="3" t="s">
        <v>151</v>
      </c>
      <c r="DD39" s="3" t="s">
        <v>151</v>
      </c>
      <c r="DE39" s="9">
        <f>IFERROR(VLOOKUP(DD39,'Dicionário'!$A$1:$B$153,2,0),"Erro")</f>
        <v>1</v>
      </c>
      <c r="DF39" s="3" t="s">
        <v>153</v>
      </c>
      <c r="DG39" s="3" t="s">
        <v>123</v>
      </c>
      <c r="DH39" s="9">
        <f>IFERROR(VLOOKUP(DG39,'Dicionário'!$A$1:$B$153,2,0),"Erro")</f>
        <v>2</v>
      </c>
      <c r="DI39" s="3" t="s">
        <v>155</v>
      </c>
      <c r="DJ39" s="9">
        <f>IFERROR(VLOOKUP(DI39,'Dicionário'!$A$1:$B$153,2,0),"Erro")</f>
        <v>2</v>
      </c>
      <c r="DK39" s="3" t="s">
        <v>156</v>
      </c>
      <c r="DL39" s="9">
        <f>IFERROR(VLOOKUP(DK39,'Dicionário'!$A$1:$B$153,2,0),"Erro")</f>
        <v>5</v>
      </c>
      <c r="DM39" s="3" t="s">
        <v>230</v>
      </c>
      <c r="DN39" s="9">
        <f>IFERROR(VLOOKUP(DM39,'Dicionário'!$A$1:$B$153,2,0),"Erro")</f>
        <v>7</v>
      </c>
      <c r="DO39" s="8">
        <f>IFERROR(VLOOKUP(N39,Sympla!B:AE,24,0), "erro")</f>
        <v>2022</v>
      </c>
    </row>
    <row r="40">
      <c r="A40" s="4">
        <v>45128.770469317125</v>
      </c>
      <c r="B40" s="3" t="s">
        <v>535</v>
      </c>
      <c r="C40" s="3" t="s">
        <v>536</v>
      </c>
      <c r="D40" s="3" t="s">
        <v>117</v>
      </c>
      <c r="E40" s="3" t="s">
        <v>123</v>
      </c>
      <c r="F40" s="3" t="s">
        <v>123</v>
      </c>
      <c r="G40" s="3">
        <v>1.0</v>
      </c>
      <c r="H40" s="3">
        <v>1.0</v>
      </c>
      <c r="I40" s="3" t="s">
        <v>161</v>
      </c>
      <c r="J40" s="3" t="s">
        <v>180</v>
      </c>
      <c r="K40" s="3" t="s">
        <v>322</v>
      </c>
      <c r="L40" s="3" t="s">
        <v>537</v>
      </c>
      <c r="M40" s="3">
        <v>2.023040085E9</v>
      </c>
      <c r="N40" s="3" t="s">
        <v>538</v>
      </c>
      <c r="O40" s="3">
        <v>1.1986297679E10</v>
      </c>
      <c r="P40" s="3">
        <v>6.71395932E8</v>
      </c>
      <c r="Q40" s="3" t="s">
        <v>123</v>
      </c>
      <c r="R40" s="7" t="s">
        <v>539</v>
      </c>
      <c r="S40" s="6">
        <v>36777.0</v>
      </c>
      <c r="T40" s="3" t="s">
        <v>165</v>
      </c>
      <c r="U40" s="3" t="s">
        <v>125</v>
      </c>
      <c r="V40" s="3" t="s">
        <v>540</v>
      </c>
      <c r="W40" s="7" t="s">
        <v>541</v>
      </c>
      <c r="X40" s="3" t="s">
        <v>168</v>
      </c>
      <c r="Y40" s="3" t="s">
        <v>129</v>
      </c>
      <c r="Z40" s="3" t="s">
        <v>130</v>
      </c>
      <c r="AA40" s="3" t="s">
        <v>131</v>
      </c>
      <c r="AC40" s="3" t="s">
        <v>123</v>
      </c>
      <c r="AD40" s="3" t="s">
        <v>117</v>
      </c>
      <c r="AE40" s="3">
        <v>2.0</v>
      </c>
      <c r="AF40" s="3">
        <v>2.0</v>
      </c>
      <c r="AH40" s="8">
        <f t="shared" si="1"/>
        <v>4</v>
      </c>
      <c r="AI40" s="3" t="s">
        <v>226</v>
      </c>
      <c r="AJ40" s="3">
        <v>0.0</v>
      </c>
      <c r="AK40" s="3" t="s">
        <v>133</v>
      </c>
      <c r="AL40" s="3">
        <f>IFERROR(VLOOKUP(AK40,'Dicionário'!$A$1:$B$153,2,0),"Erro")</f>
        <v>2</v>
      </c>
      <c r="AM40" s="3">
        <v>0.0</v>
      </c>
      <c r="AN40" s="3" t="s">
        <v>133</v>
      </c>
      <c r="AO40" s="3">
        <f>IFERROR(VLOOKUP(AN40,'Dicionário'!$A$1:$B$153,2,0),"Erro")</f>
        <v>2</v>
      </c>
      <c r="AP40" s="3">
        <v>2200.0</v>
      </c>
      <c r="AQ40" s="3">
        <f t="shared" ref="AQ40:AQ41" si="7">(CV40-CS40)/12</f>
        <v>0</v>
      </c>
      <c r="AR40" s="3" t="s">
        <v>253</v>
      </c>
      <c r="AS40" s="3">
        <f>IFERROR(VLOOKUP(AR40,'Dicionário'!$A$1:$B$153,2,0),"Erro")</f>
        <v>0</v>
      </c>
      <c r="AT40" s="3">
        <v>0.0</v>
      </c>
      <c r="AU40" s="3" t="s">
        <v>133</v>
      </c>
      <c r="AV40" s="3">
        <f>IFERROR(VLOOKUP(AU40,'Dicionário'!$A$1:$B$153,2,0),"Erro")</f>
        <v>2</v>
      </c>
      <c r="AW40" s="3">
        <v>0.0</v>
      </c>
      <c r="AX40" s="3" t="s">
        <v>133</v>
      </c>
      <c r="AY40" s="3">
        <f>IFERROR(VLOOKUP(AX40,'Dicionário'!$A$1:$B$153,2,0),"Erro")</f>
        <v>2</v>
      </c>
      <c r="AZ40" s="3">
        <v>0.0</v>
      </c>
      <c r="BA40" s="3" t="s">
        <v>133</v>
      </c>
      <c r="BB40" s="3">
        <f>IFERROR(VLOOKUP(BA40,'Dicionário'!$A$1:$B$153,2,0),"Erro")</f>
        <v>2</v>
      </c>
      <c r="BC40" s="3">
        <v>0.0</v>
      </c>
      <c r="BD40" s="3" t="s">
        <v>133</v>
      </c>
      <c r="BE40" s="3">
        <f>IFERROR(VLOOKUP(BD40,'Dicionário'!$A$1:$B$153,2,0),"Erro")</f>
        <v>2</v>
      </c>
      <c r="BF40" s="3" t="s">
        <v>542</v>
      </c>
      <c r="BG40" s="3">
        <v>0.0</v>
      </c>
      <c r="BH40" s="3" t="s">
        <v>199</v>
      </c>
      <c r="BI40" s="3">
        <f>IFERROR(VLOOKUP(BH40,'Dicionário'!$A$1:$B$153,2,0),"Erro")</f>
        <v>2</v>
      </c>
      <c r="BJ40" s="3">
        <v>500.0</v>
      </c>
      <c r="BK40" s="3" t="s">
        <v>200</v>
      </c>
      <c r="BL40" s="3">
        <f>IFERROR(VLOOKUP(BK40,'Dicionário'!$A$1:$B$153,2,0),"Erro")</f>
        <v>0</v>
      </c>
      <c r="BM40" s="3">
        <v>0.0</v>
      </c>
      <c r="BN40" s="3" t="s">
        <v>146</v>
      </c>
      <c r="BO40" s="3">
        <f>IFERROR(VLOOKUP(BN40,'Dicionário'!$A$1:$B$153,2,0),"Erro")</f>
        <v>2</v>
      </c>
      <c r="BP40" s="3">
        <v>64.0</v>
      </c>
      <c r="BQ40" s="3" t="s">
        <v>141</v>
      </c>
      <c r="BR40" s="3">
        <f>IFERROR(VLOOKUP(BQ40,'Dicionário'!$A$1:$B$153,2,0),"Erro")</f>
        <v>2</v>
      </c>
      <c r="BS40" s="3">
        <v>133.0</v>
      </c>
      <c r="BT40" s="3" t="s">
        <v>141</v>
      </c>
      <c r="BU40" s="3">
        <f>IFERROR(VLOOKUP(BT40,'Dicionário'!$A$1:$B$153,2,0),"Erro")</f>
        <v>2</v>
      </c>
      <c r="BV40" s="3">
        <v>30.0</v>
      </c>
      <c r="BW40" s="3" t="s">
        <v>142</v>
      </c>
      <c r="BX40" s="3">
        <f>IFERROR(VLOOKUP(BW40,'Dicionário'!$A$1:$B$153,2,0),"Erro")</f>
        <v>0</v>
      </c>
      <c r="BY40" s="3" t="s">
        <v>143</v>
      </c>
      <c r="BZ40" s="3">
        <v>100.0</v>
      </c>
      <c r="CA40" s="3" t="s">
        <v>144</v>
      </c>
      <c r="CB40" s="3">
        <f>IFERROR(VLOOKUP(CA40,'Dicionário'!$A$1:$B$153,2,0),"Erro")</f>
        <v>2</v>
      </c>
      <c r="CC40" s="3">
        <v>218.0</v>
      </c>
      <c r="CD40" s="3">
        <v>0.0</v>
      </c>
      <c r="CE40" s="3" t="s">
        <v>146</v>
      </c>
      <c r="CF40" s="3">
        <f>IFERROR(VLOOKUP(CE40,'Dicionário'!$A$1:$B$153,2,0),"Erro")</f>
        <v>2</v>
      </c>
      <c r="CG40" s="3">
        <v>0.0</v>
      </c>
      <c r="CH40" s="3" t="s">
        <v>146</v>
      </c>
      <c r="CI40" s="3">
        <f>IFERROR(VLOOKUP(CH40,'Dicionário'!$A$1:$B$153,2,0),"Erro")</f>
        <v>2</v>
      </c>
      <c r="CJ40" s="3">
        <v>110.0</v>
      </c>
      <c r="CK40" s="3" t="s">
        <v>147</v>
      </c>
      <c r="CL40" s="9">
        <f>IFERROR(VLOOKUP(CK40,'Dicionário'!$A$1:$B$153,2,0),"Erro")</f>
        <v>2</v>
      </c>
      <c r="CM40" s="3" t="s">
        <v>543</v>
      </c>
      <c r="CN40" s="3">
        <v>0.0</v>
      </c>
      <c r="CO40" s="3">
        <v>0.0</v>
      </c>
      <c r="CP40" s="3">
        <v>0.0</v>
      </c>
      <c r="CQ40" s="3" t="s">
        <v>146</v>
      </c>
      <c r="CR40" s="9">
        <f>IFERROR(VLOOKUP(CQ40,'Dicionário'!$A$1:$B$153,2,0),"Erro")</f>
        <v>2</v>
      </c>
      <c r="CS40" s="3">
        <v>0.0</v>
      </c>
      <c r="CT40" s="3" t="s">
        <v>271</v>
      </c>
      <c r="CU40" s="9">
        <f>IFERROR(VLOOKUP(CT40,'Dicionário'!$A$1:$B$153,2,0),"Erro")</f>
        <v>2</v>
      </c>
      <c r="CV40" s="3">
        <v>0.0</v>
      </c>
      <c r="CW40" s="3" t="s">
        <v>271</v>
      </c>
      <c r="CX40" s="9">
        <f>IFERROR(VLOOKUP(CW40,'Dicionário'!$A$1:$B$153,2,0),"Erro")</f>
        <v>2</v>
      </c>
      <c r="CY40" s="3">
        <v>0.0</v>
      </c>
      <c r="CZ40" s="3" t="s">
        <v>146</v>
      </c>
      <c r="DA40" s="9">
        <f>IFERROR(VLOOKUP(CZ40,'Dicionário'!$A$1:$B$153,2,0),"Erro")</f>
        <v>2</v>
      </c>
      <c r="DB40" s="3" t="s">
        <v>544</v>
      </c>
      <c r="DC40" s="3" t="s">
        <v>151</v>
      </c>
      <c r="DD40" s="3" t="s">
        <v>151</v>
      </c>
      <c r="DE40" s="9">
        <f>IFERROR(VLOOKUP(DD40,'Dicionário'!$A$1:$B$153,2,0),"Erro")</f>
        <v>1</v>
      </c>
      <c r="DF40" s="3" t="s">
        <v>153</v>
      </c>
      <c r="DH40" s="10">
        <v>2.0</v>
      </c>
      <c r="DI40" s="3" t="s">
        <v>155</v>
      </c>
      <c r="DJ40" s="9">
        <f>IFERROR(VLOOKUP(DI40,'Dicionário'!$A$1:$B$153,2,0),"Erro")</f>
        <v>2</v>
      </c>
      <c r="DK40" s="3" t="s">
        <v>312</v>
      </c>
      <c r="DL40" s="9">
        <f>IFERROR(VLOOKUP(DK40,'Dicionário'!$A$1:$B$153,2,0),"Erro")</f>
        <v>1</v>
      </c>
      <c r="DM40" s="3" t="s">
        <v>207</v>
      </c>
      <c r="DN40" s="9">
        <f>IFERROR(VLOOKUP(DM40,'Dicionário'!$A$1:$B$153,2,0),"Erro")</f>
        <v>2</v>
      </c>
      <c r="DO40" s="8">
        <f>IFERROR(VLOOKUP(N40,Sympla!B:AE,24,0), "erro")</f>
        <v>2019</v>
      </c>
    </row>
    <row r="41">
      <c r="A41" s="4">
        <v>45129.91530165509</v>
      </c>
      <c r="B41" s="3" t="s">
        <v>508</v>
      </c>
      <c r="C41" s="3" t="s">
        <v>545</v>
      </c>
      <c r="D41" s="3" t="s">
        <v>117</v>
      </c>
      <c r="E41" s="3" t="s">
        <v>123</v>
      </c>
      <c r="F41" s="3" t="s">
        <v>123</v>
      </c>
      <c r="G41" s="3">
        <v>1.0</v>
      </c>
      <c r="H41" s="3" t="s">
        <v>160</v>
      </c>
      <c r="I41" s="3" t="s">
        <v>161</v>
      </c>
      <c r="J41" s="3" t="s">
        <v>119</v>
      </c>
      <c r="K41" s="3" t="s">
        <v>180</v>
      </c>
      <c r="L41" s="3" t="s">
        <v>546</v>
      </c>
      <c r="M41" s="3">
        <v>2.023040089E9</v>
      </c>
      <c r="N41" s="3" t="s">
        <v>547</v>
      </c>
      <c r="O41" s="3">
        <v>1.1975198651E10</v>
      </c>
      <c r="P41" s="3">
        <v>5.48803869E8</v>
      </c>
      <c r="Q41" s="3" t="s">
        <v>123</v>
      </c>
      <c r="R41" s="3">
        <v>2.4178833847E10</v>
      </c>
      <c r="S41" s="6">
        <v>37868.0</v>
      </c>
      <c r="T41" s="3" t="s">
        <v>124</v>
      </c>
      <c r="U41" s="3" t="s">
        <v>125</v>
      </c>
      <c r="V41" s="3" t="s">
        <v>548</v>
      </c>
      <c r="W41" s="7" t="s">
        <v>549</v>
      </c>
      <c r="X41" s="3" t="s">
        <v>168</v>
      </c>
      <c r="Y41" s="3" t="s">
        <v>129</v>
      </c>
      <c r="Z41" s="3" t="s">
        <v>130</v>
      </c>
      <c r="AA41" s="3" t="s">
        <v>131</v>
      </c>
      <c r="AC41" s="3" t="s">
        <v>123</v>
      </c>
      <c r="AD41" s="3" t="s">
        <v>117</v>
      </c>
      <c r="AE41" s="3">
        <v>2.0</v>
      </c>
      <c r="AF41" s="3">
        <v>2.0</v>
      </c>
      <c r="AH41" s="8">
        <f t="shared" si="1"/>
        <v>4</v>
      </c>
      <c r="AI41" s="3" t="s">
        <v>226</v>
      </c>
      <c r="AJ41" s="3">
        <v>0.0</v>
      </c>
      <c r="AK41" s="3" t="s">
        <v>133</v>
      </c>
      <c r="AL41" s="3">
        <f>IFERROR(VLOOKUP(AK41,'Dicionário'!$A$1:$B$153,2,0),"Erro")</f>
        <v>2</v>
      </c>
      <c r="AM41" s="3">
        <v>0.0</v>
      </c>
      <c r="AN41" s="3" t="s">
        <v>133</v>
      </c>
      <c r="AO41" s="3">
        <f>IFERROR(VLOOKUP(AN41,'Dicionário'!$A$1:$B$153,2,0),"Erro")</f>
        <v>2</v>
      </c>
      <c r="AP41" s="3">
        <v>2013.0</v>
      </c>
      <c r="AQ41" s="3">
        <f t="shared" si="7"/>
        <v>0</v>
      </c>
      <c r="AR41" s="3" t="s">
        <v>134</v>
      </c>
      <c r="AS41" s="3">
        <f>IFERROR(VLOOKUP(AR41,'Dicionário'!$A$1:$B$153,2,0),"Erro")</f>
        <v>2</v>
      </c>
      <c r="AT41" s="3">
        <v>0.0</v>
      </c>
      <c r="AU41" s="3" t="s">
        <v>133</v>
      </c>
      <c r="AV41" s="3">
        <f>IFERROR(VLOOKUP(AU41,'Dicionário'!$A$1:$B$153,2,0),"Erro")</f>
        <v>2</v>
      </c>
      <c r="AW41" s="3">
        <v>0.0</v>
      </c>
      <c r="AX41" s="3" t="s">
        <v>133</v>
      </c>
      <c r="AY41" s="3">
        <f>IFERROR(VLOOKUP(AX41,'Dicionário'!$A$1:$B$153,2,0),"Erro")</f>
        <v>2</v>
      </c>
      <c r="AZ41" s="3">
        <v>0.0</v>
      </c>
      <c r="BA41" s="3" t="s">
        <v>133</v>
      </c>
      <c r="BB41" s="3">
        <f>IFERROR(VLOOKUP(BA41,'Dicionário'!$A$1:$B$153,2,0),"Erro")</f>
        <v>2</v>
      </c>
      <c r="BC41" s="3">
        <v>0.0</v>
      </c>
      <c r="BD41" s="3" t="s">
        <v>133</v>
      </c>
      <c r="BE41" s="3">
        <f>IFERROR(VLOOKUP(BD41,'Dicionário'!$A$1:$B$153,2,0),"Erro")</f>
        <v>2</v>
      </c>
      <c r="BG41" s="3">
        <v>0.0</v>
      </c>
      <c r="BH41" s="3" t="s">
        <v>199</v>
      </c>
      <c r="BI41" s="3">
        <f>IFERROR(VLOOKUP(BH41,'Dicionário'!$A$1:$B$153,2,0),"Erro")</f>
        <v>2</v>
      </c>
      <c r="BJ41" s="11">
        <v>1000.0</v>
      </c>
      <c r="BK41" s="3" t="s">
        <v>328</v>
      </c>
      <c r="BL41" s="3">
        <f>IFERROR(VLOOKUP(BK41,'Dicionário'!$A$1:$B$153,2,0),"Erro")</f>
        <v>0</v>
      </c>
      <c r="BM41" s="3">
        <v>0.0</v>
      </c>
      <c r="BN41" s="3" t="s">
        <v>146</v>
      </c>
      <c r="BO41" s="3">
        <f>IFERROR(VLOOKUP(BN41,'Dicionário'!$A$1:$B$153,2,0),"Erro")</f>
        <v>2</v>
      </c>
      <c r="BP41" s="3">
        <v>70.0</v>
      </c>
      <c r="BQ41" s="3" t="s">
        <v>329</v>
      </c>
      <c r="BR41" s="3">
        <f>IFERROR(VLOOKUP(BQ41,'Dicionário'!$A$1:$B$153,2,0),"Erro")</f>
        <v>0</v>
      </c>
      <c r="BS41" s="3">
        <v>56.0</v>
      </c>
      <c r="BT41" s="3" t="s">
        <v>141</v>
      </c>
      <c r="BU41" s="3">
        <f>IFERROR(VLOOKUP(BT41,'Dicionário'!$A$1:$B$153,2,0),"Erro")</f>
        <v>2</v>
      </c>
      <c r="BV41" s="3">
        <v>80.0</v>
      </c>
      <c r="BW41" s="3" t="s">
        <v>142</v>
      </c>
      <c r="BX41" s="3">
        <f>IFERROR(VLOOKUP(BW41,'Dicionário'!$A$1:$B$153,2,0),"Erro")</f>
        <v>0</v>
      </c>
      <c r="BY41" s="3" t="s">
        <v>186</v>
      </c>
      <c r="BZ41" s="3">
        <v>100.0</v>
      </c>
      <c r="CA41" s="3" t="s">
        <v>144</v>
      </c>
      <c r="CB41" s="3">
        <f>IFERROR(VLOOKUP(CA41,'Dicionário'!$A$1:$B$153,2,0),"Erro")</f>
        <v>2</v>
      </c>
      <c r="CC41" s="3">
        <v>70.0</v>
      </c>
      <c r="CD41" s="3">
        <v>0.0</v>
      </c>
      <c r="CE41" s="3" t="s">
        <v>146</v>
      </c>
      <c r="CF41" s="3">
        <f>IFERROR(VLOOKUP(CE41,'Dicionário'!$A$1:$B$153,2,0),"Erro")</f>
        <v>2</v>
      </c>
      <c r="CG41" s="3">
        <v>0.0</v>
      </c>
      <c r="CH41" s="3" t="s">
        <v>146</v>
      </c>
      <c r="CI41" s="3">
        <f>IFERROR(VLOOKUP(CH41,'Dicionário'!$A$1:$B$153,2,0),"Erro")</f>
        <v>2</v>
      </c>
      <c r="CJ41" s="3">
        <v>50.0</v>
      </c>
      <c r="CK41" s="3" t="s">
        <v>269</v>
      </c>
      <c r="CL41" s="9">
        <f>IFERROR(VLOOKUP(CK41,'Dicionário'!$A$1:$B$153,2,0),"Erro")</f>
        <v>0</v>
      </c>
      <c r="CM41" s="3" t="s">
        <v>550</v>
      </c>
      <c r="CN41" s="3">
        <v>0.0</v>
      </c>
      <c r="CO41" s="3">
        <v>0.0</v>
      </c>
      <c r="CP41" s="3">
        <v>0.0</v>
      </c>
      <c r="CQ41" s="3" t="s">
        <v>146</v>
      </c>
      <c r="CR41" s="9">
        <f>IFERROR(VLOOKUP(CQ41,'Dicionário'!$A$1:$B$153,2,0),"Erro")</f>
        <v>2</v>
      </c>
      <c r="CS41" s="3">
        <v>0.0</v>
      </c>
      <c r="CT41" s="3" t="s">
        <v>146</v>
      </c>
      <c r="CU41" s="9">
        <f>IFERROR(VLOOKUP(CT41,'Dicionário'!$A$1:$B$153,2,0),"Erro")</f>
        <v>2</v>
      </c>
      <c r="CV41" s="3">
        <v>0.0</v>
      </c>
      <c r="CW41" s="3" t="s">
        <v>146</v>
      </c>
      <c r="CX41" s="9">
        <f>IFERROR(VLOOKUP(CW41,'Dicionário'!$A$1:$B$153,2,0),"Erro")</f>
        <v>2</v>
      </c>
      <c r="CY41" s="3">
        <v>0.0</v>
      </c>
      <c r="CZ41" s="3" t="s">
        <v>146</v>
      </c>
      <c r="DA41" s="9">
        <f>IFERROR(VLOOKUP(CZ41,'Dicionário'!$A$1:$B$153,2,0),"Erro")</f>
        <v>2</v>
      </c>
      <c r="DC41" s="3" t="s">
        <v>151</v>
      </c>
      <c r="DD41" s="3" t="s">
        <v>151</v>
      </c>
      <c r="DE41" s="9">
        <f>IFERROR(VLOOKUP(DD41,'Dicionário'!$A$1:$B$153,2,0),"Erro")</f>
        <v>1</v>
      </c>
      <c r="DF41" s="3" t="s">
        <v>153</v>
      </c>
      <c r="DH41" s="10">
        <v>2.0</v>
      </c>
      <c r="DI41" s="3" t="s">
        <v>155</v>
      </c>
      <c r="DJ41" s="9">
        <f>IFERROR(VLOOKUP(DI41,'Dicionário'!$A$1:$B$153,2,0),"Erro")</f>
        <v>2</v>
      </c>
      <c r="DK41" s="3" t="s">
        <v>156</v>
      </c>
      <c r="DL41" s="9">
        <f>IFERROR(VLOOKUP(DK41,'Dicionário'!$A$1:$B$153,2,0),"Erro")</f>
        <v>5</v>
      </c>
      <c r="DM41" s="3" t="s">
        <v>156</v>
      </c>
      <c r="DN41" s="9">
        <f>IFERROR(VLOOKUP(DM41,'Dicionário'!$A$1:$B$153,2,0),"Erro")</f>
        <v>5</v>
      </c>
      <c r="DO41" s="8">
        <f>IFERROR(VLOOKUP(N41,Sympla!B:AE,24,0), "erro")</f>
        <v>2023</v>
      </c>
    </row>
    <row r="42">
      <c r="A42" s="4">
        <v>45128.96456784722</v>
      </c>
      <c r="B42" s="3" t="s">
        <v>356</v>
      </c>
      <c r="C42" s="3" t="s">
        <v>551</v>
      </c>
      <c r="D42" s="3" t="s">
        <v>117</v>
      </c>
      <c r="E42" s="3" t="s">
        <v>123</v>
      </c>
      <c r="F42" s="3" t="s">
        <v>552</v>
      </c>
      <c r="G42" s="3">
        <v>1.0</v>
      </c>
      <c r="H42" s="3">
        <v>1.0</v>
      </c>
      <c r="I42" s="3" t="s">
        <v>161</v>
      </c>
      <c r="J42" s="3" t="s">
        <v>119</v>
      </c>
      <c r="K42" s="3" t="s">
        <v>180</v>
      </c>
      <c r="L42" s="3" t="s">
        <v>553</v>
      </c>
      <c r="M42" s="3">
        <v>2.023040088E9</v>
      </c>
      <c r="N42" s="3" t="s">
        <v>554</v>
      </c>
      <c r="O42" s="3">
        <v>1.3991101322E10</v>
      </c>
      <c r="P42" s="3">
        <v>6.26092401E8</v>
      </c>
      <c r="Q42" s="3" t="s">
        <v>123</v>
      </c>
      <c r="R42" s="3">
        <v>5.2766162801E10</v>
      </c>
      <c r="S42" s="6">
        <v>38349.0</v>
      </c>
      <c r="T42" s="3" t="s">
        <v>124</v>
      </c>
      <c r="U42" s="3" t="s">
        <v>125</v>
      </c>
      <c r="V42" s="3" t="s">
        <v>555</v>
      </c>
      <c r="W42" s="7" t="s">
        <v>556</v>
      </c>
      <c r="X42" s="3" t="s">
        <v>168</v>
      </c>
      <c r="Y42" s="3" t="s">
        <v>129</v>
      </c>
      <c r="Z42" s="3" t="s">
        <v>130</v>
      </c>
      <c r="AA42" s="3" t="s">
        <v>131</v>
      </c>
      <c r="AC42" s="3" t="s">
        <v>123</v>
      </c>
      <c r="AD42" s="3" t="s">
        <v>123</v>
      </c>
      <c r="AE42" s="3">
        <v>4.0</v>
      </c>
      <c r="AF42" s="3">
        <v>4.0</v>
      </c>
      <c r="AH42" s="8">
        <f t="shared" si="1"/>
        <v>8</v>
      </c>
      <c r="AI42" s="3" t="s">
        <v>132</v>
      </c>
      <c r="AJ42" s="3">
        <v>0.0</v>
      </c>
      <c r="AK42" s="3" t="s">
        <v>133</v>
      </c>
      <c r="AL42" s="3">
        <f>IFERROR(VLOOKUP(AK42,'Dicionário'!$A$1:$B$153,2,0),"Erro")</f>
        <v>2</v>
      </c>
      <c r="AM42" s="3">
        <v>6449.0</v>
      </c>
      <c r="AN42" s="3" t="s">
        <v>134</v>
      </c>
      <c r="AO42" s="3">
        <f>IFERROR(VLOOKUP(AN42,'Dicionário'!$A$1:$B$153,2,0),"Erro")</f>
        <v>2</v>
      </c>
      <c r="AP42" s="3">
        <v>1158.0</v>
      </c>
      <c r="AQ42" s="3">
        <v>0.0</v>
      </c>
      <c r="AR42" s="3" t="s">
        <v>134</v>
      </c>
      <c r="AS42" s="3">
        <f>IFERROR(VLOOKUP(AR42,'Dicionário'!$A$1:$B$153,2,0),"Erro")</f>
        <v>2</v>
      </c>
      <c r="AT42" s="3">
        <v>0.0</v>
      </c>
      <c r="AU42" s="3" t="s">
        <v>133</v>
      </c>
      <c r="AV42" s="3">
        <f>IFERROR(VLOOKUP(AU42,'Dicionário'!$A$1:$B$153,2,0),"Erro")</f>
        <v>2</v>
      </c>
      <c r="AW42" s="3">
        <v>0.0</v>
      </c>
      <c r="AX42" s="3" t="s">
        <v>133</v>
      </c>
      <c r="AY42" s="3">
        <f>IFERROR(VLOOKUP(AX42,'Dicionário'!$A$1:$B$153,2,0),"Erro")</f>
        <v>2</v>
      </c>
      <c r="AZ42" s="3">
        <v>0.0</v>
      </c>
      <c r="BA42" s="3" t="s">
        <v>133</v>
      </c>
      <c r="BB42" s="3">
        <f>IFERROR(VLOOKUP(BA42,'Dicionário'!$A$1:$B$153,2,0),"Erro")</f>
        <v>2</v>
      </c>
      <c r="BC42" s="3">
        <v>0.0</v>
      </c>
      <c r="BD42" s="3" t="s">
        <v>133</v>
      </c>
      <c r="BE42" s="3">
        <f>IFERROR(VLOOKUP(BD42,'Dicionário'!$A$1:$B$153,2,0),"Erro")</f>
        <v>2</v>
      </c>
      <c r="BG42" s="3">
        <v>0.0</v>
      </c>
      <c r="BH42" s="3" t="s">
        <v>199</v>
      </c>
      <c r="BI42" s="3">
        <f>IFERROR(VLOOKUP(BH42,'Dicionário'!$A$1:$B$153,2,0),"Erro")</f>
        <v>2</v>
      </c>
      <c r="BJ42" s="3">
        <v>3500.0</v>
      </c>
      <c r="BK42" s="3" t="s">
        <v>228</v>
      </c>
      <c r="BL42" s="3">
        <f>IFERROR(VLOOKUP(BK42,'Dicionário'!$A$1:$B$153,2,0),"Erro")</f>
        <v>2</v>
      </c>
      <c r="BM42" s="3">
        <v>0.0</v>
      </c>
      <c r="BN42" s="3" t="s">
        <v>146</v>
      </c>
      <c r="BO42" s="3">
        <f>IFERROR(VLOOKUP(BN42,'Dicionário'!$A$1:$B$153,2,0),"Erro")</f>
        <v>2</v>
      </c>
      <c r="BP42" s="3">
        <v>0.0</v>
      </c>
      <c r="BQ42" s="3" t="s">
        <v>557</v>
      </c>
      <c r="BR42" s="3">
        <f>IFERROR(VLOOKUP(BQ42,'Dicionário'!$A$1:$B$153,2,0),"Erro")</f>
        <v>2</v>
      </c>
      <c r="BS42" s="3">
        <v>350.0</v>
      </c>
      <c r="BT42" s="3" t="s">
        <v>255</v>
      </c>
      <c r="BU42" s="3">
        <f>IFERROR(VLOOKUP(BT42,'Dicionário'!$A$1:$B$153,2,0),"Erro")</f>
        <v>0</v>
      </c>
      <c r="BV42" s="3">
        <v>524.0</v>
      </c>
      <c r="BW42" s="3" t="s">
        <v>216</v>
      </c>
      <c r="BX42" s="3">
        <f>IFERROR(VLOOKUP(BW42,'Dicionário'!$A$1:$B$153,2,0),"Erro")</f>
        <v>2</v>
      </c>
      <c r="BY42" s="3" t="s">
        <v>143</v>
      </c>
      <c r="BZ42" s="3">
        <v>350.0</v>
      </c>
      <c r="CA42" s="3" t="s">
        <v>217</v>
      </c>
      <c r="CB42" s="3">
        <f>IFERROR(VLOOKUP(CA42,'Dicionário'!$A$1:$B$153,2,0),"Erro")</f>
        <v>0</v>
      </c>
      <c r="CC42" s="3">
        <v>0.0</v>
      </c>
      <c r="CD42" s="3">
        <v>0.0</v>
      </c>
      <c r="CE42" s="3" t="s">
        <v>146</v>
      </c>
      <c r="CF42" s="3">
        <f>IFERROR(VLOOKUP(CE42,'Dicionário'!$A$1:$B$153,2,0),"Erro")</f>
        <v>2</v>
      </c>
      <c r="CG42" s="3">
        <v>0.0</v>
      </c>
      <c r="CH42" s="3" t="s">
        <v>146</v>
      </c>
      <c r="CI42" s="3">
        <f>IFERROR(VLOOKUP(CH42,'Dicionário'!$A$1:$B$153,2,0),"Erro")</f>
        <v>2</v>
      </c>
      <c r="CJ42" s="3">
        <v>375.0</v>
      </c>
      <c r="CK42" s="3" t="s">
        <v>406</v>
      </c>
      <c r="CL42" s="9">
        <f>IFERROR(VLOOKUP(CK42,'Dicionário'!$A$1:$B$153,2,0),"Erro")</f>
        <v>2</v>
      </c>
      <c r="CM42" s="3" t="s">
        <v>293</v>
      </c>
      <c r="CN42" s="3">
        <v>0.0</v>
      </c>
      <c r="CO42" s="3">
        <v>0.0</v>
      </c>
      <c r="CP42" s="3">
        <v>0.0</v>
      </c>
      <c r="CQ42" s="3" t="s">
        <v>146</v>
      </c>
      <c r="CR42" s="9">
        <f>IFERROR(VLOOKUP(CQ42,'Dicionário'!$A$1:$B$153,2,0),"Erro")</f>
        <v>2</v>
      </c>
      <c r="CS42" s="3">
        <v>206.0</v>
      </c>
      <c r="CT42" s="3" t="s">
        <v>150</v>
      </c>
      <c r="CU42" s="9">
        <f>IFERROR(VLOOKUP(CT42,'Dicionário'!$A$1:$B$153,2,0),"Erro")</f>
        <v>2</v>
      </c>
      <c r="CV42" s="3">
        <v>0.0</v>
      </c>
      <c r="CW42" s="3" t="s">
        <v>146</v>
      </c>
      <c r="CX42" s="9">
        <f>IFERROR(VLOOKUP(CW42,'Dicionário'!$A$1:$B$153,2,0),"Erro")</f>
        <v>2</v>
      </c>
      <c r="CY42" s="3">
        <v>1500.0</v>
      </c>
      <c r="CZ42" s="3" t="s">
        <v>270</v>
      </c>
      <c r="DA42" s="9">
        <f>IFERROR(VLOOKUP(CZ42,'Dicionário'!$A$1:$B$153,2,0),"Erro")</f>
        <v>0</v>
      </c>
      <c r="DC42" s="3" t="s">
        <v>152</v>
      </c>
      <c r="DD42" s="3" t="s">
        <v>152</v>
      </c>
      <c r="DE42" s="9">
        <f>IFERROR(VLOOKUP(DD42,'Dicionário'!$A$1:$B$153,2,0),"Erro")</f>
        <v>2</v>
      </c>
      <c r="DF42" s="3" t="s">
        <v>153</v>
      </c>
      <c r="DG42" s="3" t="s">
        <v>123</v>
      </c>
      <c r="DH42" s="9">
        <f>IFERROR(VLOOKUP(DG42,'Dicionário'!$A$1:$B$153,2,0),"Erro")</f>
        <v>2</v>
      </c>
      <c r="DI42" s="3" t="s">
        <v>155</v>
      </c>
      <c r="DJ42" s="9">
        <f>IFERROR(VLOOKUP(DI42,'Dicionário'!$A$1:$B$153,2,0),"Erro")</f>
        <v>2</v>
      </c>
      <c r="DK42" s="3" t="s">
        <v>230</v>
      </c>
      <c r="DL42" s="9">
        <f>IFERROR(VLOOKUP(DK42,'Dicionário'!$A$1:$B$153,2,0),"Erro")</f>
        <v>7</v>
      </c>
      <c r="DM42" s="3" t="s">
        <v>230</v>
      </c>
      <c r="DN42" s="9">
        <f>IFERROR(VLOOKUP(DM42,'Dicionário'!$A$1:$B$153,2,0),"Erro")</f>
        <v>7</v>
      </c>
      <c r="DO42" s="8">
        <f>IFERROR(VLOOKUP(N42,Sympla!B:AE,24,0), "erro")</f>
        <v>2022</v>
      </c>
    </row>
    <row r="43">
      <c r="A43" s="4">
        <v>45128.675513344904</v>
      </c>
      <c r="B43" s="3" t="s">
        <v>178</v>
      </c>
      <c r="C43" s="3" t="s">
        <v>558</v>
      </c>
      <c r="D43" s="3" t="s">
        <v>117</v>
      </c>
      <c r="E43" s="3" t="s">
        <v>123</v>
      </c>
      <c r="F43" s="3" t="s">
        <v>123</v>
      </c>
      <c r="G43" s="3">
        <v>1.0</v>
      </c>
      <c r="H43" s="3" t="s">
        <v>160</v>
      </c>
      <c r="I43" s="3" t="s">
        <v>161</v>
      </c>
      <c r="J43" s="3" t="s">
        <v>180</v>
      </c>
      <c r="K43" s="3" t="s">
        <v>119</v>
      </c>
      <c r="L43" s="3" t="s">
        <v>559</v>
      </c>
      <c r="M43" s="3">
        <v>2.02304009E9</v>
      </c>
      <c r="N43" s="3" t="s">
        <v>560</v>
      </c>
      <c r="O43" s="3">
        <v>1.1971102506E10</v>
      </c>
      <c r="P43" s="3">
        <v>6.09328207E8</v>
      </c>
      <c r="Q43" s="3" t="s">
        <v>123</v>
      </c>
      <c r="R43" s="3">
        <v>5.0833032801E10</v>
      </c>
      <c r="S43" s="6">
        <v>38304.0</v>
      </c>
      <c r="T43" s="3" t="s">
        <v>165</v>
      </c>
      <c r="U43" s="3" t="s">
        <v>125</v>
      </c>
      <c r="V43" s="3" t="s">
        <v>561</v>
      </c>
      <c r="W43" s="7" t="s">
        <v>562</v>
      </c>
      <c r="X43" s="3" t="s">
        <v>563</v>
      </c>
      <c r="Y43" s="3" t="s">
        <v>129</v>
      </c>
      <c r="Z43" s="3" t="s">
        <v>130</v>
      </c>
      <c r="AA43" s="3" t="s">
        <v>131</v>
      </c>
      <c r="AC43" s="3" t="s">
        <v>123</v>
      </c>
      <c r="AD43" s="3" t="s">
        <v>123</v>
      </c>
      <c r="AE43" s="3">
        <v>4.0</v>
      </c>
      <c r="AF43" s="3">
        <v>4.0</v>
      </c>
      <c r="AH43" s="8">
        <f t="shared" si="1"/>
        <v>8</v>
      </c>
      <c r="AI43" s="3" t="s">
        <v>226</v>
      </c>
      <c r="AJ43" s="3">
        <v>0.0</v>
      </c>
      <c r="AK43" s="3" t="s">
        <v>133</v>
      </c>
      <c r="AL43" s="3">
        <f>IFERROR(VLOOKUP(AK43,'Dicionário'!$A$1:$B$153,2,0),"Erro")</f>
        <v>2</v>
      </c>
      <c r="AM43" s="3">
        <v>2730.0</v>
      </c>
      <c r="AN43" s="3" t="s">
        <v>386</v>
      </c>
      <c r="AO43" s="3">
        <f>IFERROR(VLOOKUP(AN43,'Dicionário'!$A$1:$B$153,2,0),"Erro")</f>
        <v>2</v>
      </c>
      <c r="AP43" s="3">
        <v>2375.0</v>
      </c>
      <c r="AQ43" s="3">
        <v>0.0</v>
      </c>
      <c r="AR43" s="3" t="s">
        <v>134</v>
      </c>
      <c r="AS43" s="3">
        <f>IFERROR(VLOOKUP(AR43,'Dicionário'!$A$1:$B$153,2,0),"Erro")</f>
        <v>2</v>
      </c>
      <c r="AT43" s="3">
        <v>0.0</v>
      </c>
      <c r="AU43" s="3" t="s">
        <v>133</v>
      </c>
      <c r="AV43" s="3">
        <f>IFERROR(VLOOKUP(AU43,'Dicionário'!$A$1:$B$153,2,0),"Erro")</f>
        <v>2</v>
      </c>
      <c r="AW43" s="3">
        <v>0.0</v>
      </c>
      <c r="AX43" s="3" t="s">
        <v>133</v>
      </c>
      <c r="AY43" s="3">
        <f>IFERROR(VLOOKUP(AX43,'Dicionário'!$A$1:$B$153,2,0),"Erro")</f>
        <v>2</v>
      </c>
      <c r="AZ43" s="3">
        <v>0.0</v>
      </c>
      <c r="BA43" s="3" t="s">
        <v>133</v>
      </c>
      <c r="BB43" s="3">
        <f>IFERROR(VLOOKUP(BA43,'Dicionário'!$A$1:$B$153,2,0),"Erro")</f>
        <v>2</v>
      </c>
      <c r="BC43" s="3">
        <v>0.0</v>
      </c>
      <c r="BD43" s="3" t="s">
        <v>133</v>
      </c>
      <c r="BE43" s="3">
        <f>IFERROR(VLOOKUP(BD43,'Dicionário'!$A$1:$B$153,2,0),"Erro")</f>
        <v>2</v>
      </c>
      <c r="BG43" s="3">
        <v>1.0</v>
      </c>
      <c r="BH43" s="3" t="s">
        <v>138</v>
      </c>
      <c r="BI43" s="3">
        <f>IFERROR(VLOOKUP(BH43,'Dicionário'!$A$1:$B$153,2,0),"Erro")</f>
        <v>1</v>
      </c>
      <c r="BJ43" s="3">
        <v>0.0</v>
      </c>
      <c r="BK43" s="3" t="s">
        <v>139</v>
      </c>
      <c r="BL43" s="3">
        <f>IFERROR(VLOOKUP(BK43,'Dicionário'!$A$1:$B$153,2,0),"Erro")</f>
        <v>2</v>
      </c>
      <c r="BM43" s="3">
        <v>4185.0</v>
      </c>
      <c r="BN43" s="3" t="s">
        <v>172</v>
      </c>
      <c r="BO43" s="3">
        <f>IFERROR(VLOOKUP(BN43,'Dicionário'!$A$1:$B$153,2,0),"Erro")</f>
        <v>2</v>
      </c>
      <c r="BP43" s="3">
        <v>152.0</v>
      </c>
      <c r="BQ43" s="3" t="s">
        <v>141</v>
      </c>
      <c r="BR43" s="3">
        <f>IFERROR(VLOOKUP(BQ43,'Dicionário'!$A$1:$B$153,2,0),"Erro")</f>
        <v>2</v>
      </c>
      <c r="BS43" s="3">
        <v>154.0</v>
      </c>
      <c r="BT43" s="3" t="s">
        <v>141</v>
      </c>
      <c r="BU43" s="3">
        <f>IFERROR(VLOOKUP(BT43,'Dicionário'!$A$1:$B$153,2,0),"Erro")</f>
        <v>2</v>
      </c>
      <c r="BV43" s="3">
        <v>210.0</v>
      </c>
      <c r="BW43" s="3" t="s">
        <v>142</v>
      </c>
      <c r="BX43" s="3">
        <f>IFERROR(VLOOKUP(BW43,'Dicionário'!$A$1:$B$153,2,0),"Erro")</f>
        <v>0</v>
      </c>
      <c r="BY43" s="3" t="s">
        <v>143</v>
      </c>
      <c r="BZ43" s="3">
        <v>120.0</v>
      </c>
      <c r="CA43" s="3" t="s">
        <v>217</v>
      </c>
      <c r="CB43" s="3">
        <f>IFERROR(VLOOKUP(CA43,'Dicionário'!$A$1:$B$153,2,0),"Erro")</f>
        <v>0</v>
      </c>
      <c r="CC43" s="3">
        <v>0.0</v>
      </c>
      <c r="CD43" s="3">
        <v>0.0</v>
      </c>
      <c r="CE43" s="3" t="s">
        <v>146</v>
      </c>
      <c r="CF43" s="3">
        <f>IFERROR(VLOOKUP(CE43,'Dicionário'!$A$1:$B$153,2,0),"Erro")</f>
        <v>2</v>
      </c>
      <c r="CG43" s="3">
        <v>169.0</v>
      </c>
      <c r="CH43" s="3" t="s">
        <v>281</v>
      </c>
      <c r="CI43" s="3">
        <f>IFERROR(VLOOKUP(CH43,'Dicionário'!$A$1:$B$153,2,0),"Erro")</f>
        <v>2</v>
      </c>
      <c r="CJ43" s="3">
        <v>0.0</v>
      </c>
      <c r="CK43" s="3" t="s">
        <v>146</v>
      </c>
      <c r="CL43" s="9">
        <f>IFERROR(VLOOKUP(CK43,'Dicionário'!$A$1:$B$153,2,0),"Erro")</f>
        <v>2</v>
      </c>
      <c r="CN43" s="3">
        <v>2.0</v>
      </c>
      <c r="CO43" s="3">
        <v>0.0</v>
      </c>
      <c r="CP43" s="3">
        <v>2480.0</v>
      </c>
      <c r="CQ43" s="3" t="s">
        <v>150</v>
      </c>
      <c r="CR43" s="9">
        <f>IFERROR(VLOOKUP(CQ43,'Dicionário'!$A$1:$B$153,2,0),"Erro")</f>
        <v>2</v>
      </c>
      <c r="CS43" s="3">
        <v>4730.0</v>
      </c>
      <c r="CT43" s="3" t="s">
        <v>150</v>
      </c>
      <c r="CU43" s="9">
        <f>IFERROR(VLOOKUP(CT43,'Dicionário'!$A$1:$B$153,2,0),"Erro")</f>
        <v>2</v>
      </c>
      <c r="CV43" s="3">
        <v>4427.0</v>
      </c>
      <c r="CW43" s="3" t="s">
        <v>150</v>
      </c>
      <c r="CX43" s="9">
        <f>IFERROR(VLOOKUP(CW43,'Dicionário'!$A$1:$B$153,2,0),"Erro")</f>
        <v>2</v>
      </c>
      <c r="CY43" s="3">
        <v>0.0</v>
      </c>
      <c r="CZ43" s="3" t="s">
        <v>146</v>
      </c>
      <c r="DA43" s="9">
        <f>IFERROR(VLOOKUP(CZ43,'Dicionário'!$A$1:$B$153,2,0),"Erro")</f>
        <v>2</v>
      </c>
      <c r="DC43" s="3" t="s">
        <v>152</v>
      </c>
      <c r="DD43" s="3" t="s">
        <v>152</v>
      </c>
      <c r="DE43" s="9">
        <f>IFERROR(VLOOKUP(DD43,'Dicionário'!$A$1:$B$153,2,0),"Erro")</f>
        <v>2</v>
      </c>
      <c r="DF43" s="3" t="s">
        <v>153</v>
      </c>
      <c r="DG43" s="3" t="s">
        <v>123</v>
      </c>
      <c r="DH43" s="9">
        <f>IFERROR(VLOOKUP(DG43,'Dicionário'!$A$1:$B$153,2,0),"Erro")</f>
        <v>2</v>
      </c>
      <c r="DI43" s="3" t="s">
        <v>206</v>
      </c>
      <c r="DJ43" s="9">
        <f>IFERROR(VLOOKUP(DI43,'Dicionário'!$A$1:$B$153,2,0),"Erro")</f>
        <v>1</v>
      </c>
      <c r="DK43" s="3" t="s">
        <v>230</v>
      </c>
      <c r="DL43" s="9">
        <f>IFERROR(VLOOKUP(DK43,'Dicionário'!$A$1:$B$153,2,0),"Erro")</f>
        <v>7</v>
      </c>
      <c r="DM43" s="3" t="s">
        <v>230</v>
      </c>
      <c r="DN43" s="9">
        <f>IFERROR(VLOOKUP(DM43,'Dicionário'!$A$1:$B$153,2,0),"Erro")</f>
        <v>7</v>
      </c>
      <c r="DO43" s="8">
        <f>IFERROR(VLOOKUP(N43,Sympla!B:AE,24,0), "erro")</f>
        <v>2022</v>
      </c>
    </row>
    <row r="44">
      <c r="A44" s="4">
        <v>45129.851745</v>
      </c>
      <c r="B44" s="3" t="s">
        <v>484</v>
      </c>
      <c r="C44" s="3" t="s">
        <v>564</v>
      </c>
      <c r="D44" s="3" t="s">
        <v>117</v>
      </c>
      <c r="E44" s="3" t="s">
        <v>123</v>
      </c>
      <c r="F44" s="3" t="s">
        <v>123</v>
      </c>
      <c r="G44" s="3" t="s">
        <v>160</v>
      </c>
      <c r="H44" s="3">
        <v>1.0</v>
      </c>
      <c r="I44" s="3" t="s">
        <v>161</v>
      </c>
      <c r="J44" s="3" t="s">
        <v>119</v>
      </c>
      <c r="K44" s="3" t="s">
        <v>180</v>
      </c>
      <c r="L44" s="3" t="s">
        <v>565</v>
      </c>
      <c r="M44" s="3">
        <v>2.023040091E9</v>
      </c>
      <c r="N44" s="3" t="s">
        <v>566</v>
      </c>
      <c r="O44" s="3">
        <v>1.1979680286E10</v>
      </c>
      <c r="P44" s="3">
        <v>5.42743772E8</v>
      </c>
      <c r="Q44" s="3" t="s">
        <v>123</v>
      </c>
      <c r="R44" s="3">
        <v>5.3785551835E10</v>
      </c>
      <c r="S44" s="6">
        <v>38159.0</v>
      </c>
      <c r="T44" s="3" t="s">
        <v>124</v>
      </c>
      <c r="U44" s="3" t="s">
        <v>125</v>
      </c>
      <c r="V44" s="3" t="s">
        <v>567</v>
      </c>
      <c r="W44" s="7" t="s">
        <v>568</v>
      </c>
      <c r="X44" s="3" t="s">
        <v>491</v>
      </c>
      <c r="Y44" s="3" t="s">
        <v>129</v>
      </c>
      <c r="Z44" s="3" t="s">
        <v>130</v>
      </c>
      <c r="AA44" s="3" t="s">
        <v>131</v>
      </c>
      <c r="AC44" s="3" t="s">
        <v>123</v>
      </c>
      <c r="AD44" s="3" t="s">
        <v>123</v>
      </c>
      <c r="AE44" s="3">
        <v>4.0</v>
      </c>
      <c r="AF44" s="3">
        <v>4.0</v>
      </c>
      <c r="AH44" s="8">
        <f t="shared" si="1"/>
        <v>8</v>
      </c>
      <c r="AI44" s="3" t="s">
        <v>132</v>
      </c>
      <c r="AJ44" s="3">
        <v>0.0</v>
      </c>
      <c r="AK44" s="3" t="s">
        <v>133</v>
      </c>
      <c r="AL44" s="3">
        <f>IFERROR(VLOOKUP(AK44,'Dicionário'!$A$1:$B$153,2,0),"Erro")</f>
        <v>2</v>
      </c>
      <c r="AM44" s="3">
        <v>0.0</v>
      </c>
      <c r="AN44" s="3" t="s">
        <v>133</v>
      </c>
      <c r="AO44" s="3">
        <f>IFERROR(VLOOKUP(AN44,'Dicionário'!$A$1:$B$153,2,0),"Erro")</f>
        <v>2</v>
      </c>
      <c r="AP44" s="3">
        <v>1600.0</v>
      </c>
      <c r="AQ44" s="3">
        <f t="shared" ref="AQ44:AQ49" si="8">(CV44-CS44)/12</f>
        <v>0</v>
      </c>
      <c r="AR44" s="3" t="s">
        <v>135</v>
      </c>
      <c r="AS44" s="3">
        <f>IFERROR(VLOOKUP(AR44,'Dicionário'!$A$1:$B$153,2,0),"Erro")</f>
        <v>2</v>
      </c>
      <c r="AT44" s="3">
        <v>0.0</v>
      </c>
      <c r="AU44" s="3" t="s">
        <v>133</v>
      </c>
      <c r="AV44" s="3">
        <f>IFERROR(VLOOKUP(AU44,'Dicionário'!$A$1:$B$153,2,0),"Erro")</f>
        <v>2</v>
      </c>
      <c r="AW44" s="3">
        <v>0.0</v>
      </c>
      <c r="AX44" s="3" t="s">
        <v>133</v>
      </c>
      <c r="AY44" s="3">
        <f>IFERROR(VLOOKUP(AX44,'Dicionário'!$A$1:$B$153,2,0),"Erro")</f>
        <v>2</v>
      </c>
      <c r="AZ44" s="3">
        <v>850.0</v>
      </c>
      <c r="BA44" s="3" t="s">
        <v>267</v>
      </c>
      <c r="BB44" s="3">
        <f>IFERROR(VLOOKUP(BA44,'Dicionário'!$A$1:$B$153,2,0),"Erro")</f>
        <v>0</v>
      </c>
      <c r="BC44" s="3">
        <v>0.0</v>
      </c>
      <c r="BD44" s="3" t="s">
        <v>133</v>
      </c>
      <c r="BE44" s="3">
        <f>IFERROR(VLOOKUP(BD44,'Dicionário'!$A$1:$B$153,2,0),"Erro")</f>
        <v>2</v>
      </c>
      <c r="BF44" s="3" t="s">
        <v>569</v>
      </c>
      <c r="BG44" s="3">
        <v>0.0</v>
      </c>
      <c r="BH44" s="3" t="s">
        <v>138</v>
      </c>
      <c r="BI44" s="3">
        <f>IFERROR(VLOOKUP(BH44,'Dicionário'!$A$1:$B$153,2,0),"Erro")</f>
        <v>1</v>
      </c>
      <c r="BJ44" s="3">
        <v>0.0</v>
      </c>
      <c r="BK44" s="3" t="s">
        <v>139</v>
      </c>
      <c r="BL44" s="3">
        <f>IFERROR(VLOOKUP(BK44,'Dicionário'!$A$1:$B$153,2,0),"Erro")</f>
        <v>2</v>
      </c>
      <c r="BM44" s="3">
        <v>606.0</v>
      </c>
      <c r="BN44" s="3" t="s">
        <v>172</v>
      </c>
      <c r="BO44" s="3">
        <f>IFERROR(VLOOKUP(BN44,'Dicionário'!$A$1:$B$153,2,0),"Erro")</f>
        <v>2</v>
      </c>
      <c r="BP44" s="3">
        <v>153.0</v>
      </c>
      <c r="BQ44" s="3" t="s">
        <v>141</v>
      </c>
      <c r="BR44" s="3">
        <f>IFERROR(VLOOKUP(BQ44,'Dicionário'!$A$1:$B$153,2,0),"Erro")</f>
        <v>2</v>
      </c>
      <c r="BS44" s="3">
        <v>262.0</v>
      </c>
      <c r="BT44" s="3" t="s">
        <v>141</v>
      </c>
      <c r="BU44" s="3">
        <f>IFERROR(VLOOKUP(BT44,'Dicionário'!$A$1:$B$153,2,0),"Erro")</f>
        <v>2</v>
      </c>
      <c r="BV44" s="3">
        <v>97.0</v>
      </c>
      <c r="BW44" s="3" t="s">
        <v>216</v>
      </c>
      <c r="BX44" s="3">
        <f>IFERROR(VLOOKUP(BW44,'Dicionário'!$A$1:$B$153,2,0),"Erro")</f>
        <v>2</v>
      </c>
      <c r="BY44" s="3" t="s">
        <v>143</v>
      </c>
      <c r="BZ44" s="3">
        <v>192.0</v>
      </c>
      <c r="CA44" s="3" t="s">
        <v>144</v>
      </c>
      <c r="CB44" s="3">
        <f>IFERROR(VLOOKUP(CA44,'Dicionário'!$A$1:$B$153,2,0),"Erro")</f>
        <v>2</v>
      </c>
      <c r="CC44" s="3">
        <v>400.0</v>
      </c>
      <c r="CD44" s="3">
        <v>0.0</v>
      </c>
      <c r="CE44" s="3" t="s">
        <v>146</v>
      </c>
      <c r="CF44" s="3">
        <f>IFERROR(VLOOKUP(CE44,'Dicionário'!$A$1:$B$153,2,0),"Erro")</f>
        <v>2</v>
      </c>
      <c r="CG44" s="3">
        <v>0.0</v>
      </c>
      <c r="CH44" s="3" t="s">
        <v>146</v>
      </c>
      <c r="CI44" s="3">
        <f>IFERROR(VLOOKUP(CH44,'Dicionário'!$A$1:$B$153,2,0),"Erro")</f>
        <v>2</v>
      </c>
      <c r="CJ44" s="3">
        <v>627.0</v>
      </c>
      <c r="CK44" s="3" t="s">
        <v>269</v>
      </c>
      <c r="CL44" s="9">
        <f>IFERROR(VLOOKUP(CK44,'Dicionário'!$A$1:$B$153,2,0),"Erro")</f>
        <v>0</v>
      </c>
      <c r="CM44" s="3" t="s">
        <v>570</v>
      </c>
      <c r="CN44" s="3">
        <v>0.0</v>
      </c>
      <c r="CO44" s="3">
        <v>0.0</v>
      </c>
      <c r="CP44" s="3">
        <v>0.0</v>
      </c>
      <c r="CQ44" s="3" t="s">
        <v>146</v>
      </c>
      <c r="CR44" s="9">
        <f>IFERROR(VLOOKUP(CQ44,'Dicionário'!$A$1:$B$153,2,0),"Erro")</f>
        <v>2</v>
      </c>
      <c r="CS44" s="3">
        <v>0.0</v>
      </c>
      <c r="CT44" s="3" t="s">
        <v>146</v>
      </c>
      <c r="CU44" s="9">
        <f>IFERROR(VLOOKUP(CT44,'Dicionário'!$A$1:$B$153,2,0),"Erro")</f>
        <v>2</v>
      </c>
      <c r="CV44" s="3">
        <v>0.0</v>
      </c>
      <c r="CW44" s="3" t="s">
        <v>146</v>
      </c>
      <c r="CX44" s="9">
        <f>IFERROR(VLOOKUP(CW44,'Dicionário'!$A$1:$B$153,2,0),"Erro")</f>
        <v>2</v>
      </c>
      <c r="CY44" s="3">
        <v>0.0</v>
      </c>
      <c r="CZ44" s="3" t="s">
        <v>146</v>
      </c>
      <c r="DA44" s="9">
        <f>IFERROR(VLOOKUP(CZ44,'Dicionário'!$A$1:$B$153,2,0),"Erro")</f>
        <v>2</v>
      </c>
      <c r="DC44" s="3" t="s">
        <v>304</v>
      </c>
      <c r="DD44" s="3" t="s">
        <v>151</v>
      </c>
      <c r="DE44" s="9">
        <f>IFERROR(VLOOKUP(DD44,'Dicionário'!$A$1:$B$153,2,0),"Erro")</f>
        <v>1</v>
      </c>
      <c r="DF44" s="3" t="s">
        <v>153</v>
      </c>
      <c r="DG44" s="3" t="s">
        <v>123</v>
      </c>
      <c r="DH44" s="9">
        <f>IFERROR(VLOOKUP(DG44,'Dicionário'!$A$1:$B$153,2,0),"Erro")</f>
        <v>2</v>
      </c>
      <c r="DI44" s="3" t="s">
        <v>155</v>
      </c>
      <c r="DJ44" s="9">
        <f>IFERROR(VLOOKUP(DI44,'Dicionário'!$A$1:$B$153,2,0),"Erro")</f>
        <v>2</v>
      </c>
      <c r="DK44" s="3" t="s">
        <v>156</v>
      </c>
      <c r="DL44" s="9">
        <f>IFERROR(VLOOKUP(DK44,'Dicionário'!$A$1:$B$153,2,0),"Erro")</f>
        <v>5</v>
      </c>
      <c r="DM44" s="3" t="s">
        <v>246</v>
      </c>
      <c r="DN44" s="9">
        <f>IFERROR(VLOOKUP(DM44,'Dicionário'!$A$1:$B$153,2,0),"Erro")</f>
        <v>6</v>
      </c>
      <c r="DO44" s="8">
        <f>IFERROR(VLOOKUP(N44,Sympla!B:AE,24,0), "erro")</f>
        <v>2023</v>
      </c>
    </row>
    <row r="45">
      <c r="A45" s="4">
        <v>45128.85509424769</v>
      </c>
      <c r="B45" s="3" t="s">
        <v>339</v>
      </c>
      <c r="C45" s="3" t="s">
        <v>571</v>
      </c>
      <c r="D45" s="3" t="s">
        <v>117</v>
      </c>
      <c r="E45" s="3" t="s">
        <v>123</v>
      </c>
      <c r="F45" s="3" t="s">
        <v>123</v>
      </c>
      <c r="G45" s="3">
        <v>1.0</v>
      </c>
      <c r="H45" s="3" t="s">
        <v>160</v>
      </c>
      <c r="I45" s="3" t="s">
        <v>161</v>
      </c>
      <c r="J45" s="3" t="s">
        <v>180</v>
      </c>
      <c r="K45" s="3" t="s">
        <v>261</v>
      </c>
      <c r="L45" s="3" t="s">
        <v>572</v>
      </c>
      <c r="M45" s="3">
        <v>2.023040094E9</v>
      </c>
      <c r="N45" s="3" t="s">
        <v>573</v>
      </c>
      <c r="O45" s="3">
        <v>1.1952543153E10</v>
      </c>
      <c r="P45" s="3">
        <v>5.59142286E8</v>
      </c>
      <c r="Q45" s="3" t="s">
        <v>123</v>
      </c>
      <c r="R45" s="3">
        <v>4.4875325827E10</v>
      </c>
      <c r="S45" s="6">
        <v>37861.0</v>
      </c>
      <c r="T45" s="3" t="s">
        <v>165</v>
      </c>
      <c r="U45" s="3" t="s">
        <v>125</v>
      </c>
      <c r="V45" s="3" t="s">
        <v>574</v>
      </c>
      <c r="W45" s="7" t="s">
        <v>575</v>
      </c>
      <c r="X45" s="3" t="s">
        <v>168</v>
      </c>
      <c r="Y45" s="3" t="s">
        <v>129</v>
      </c>
      <c r="Z45" s="3" t="s">
        <v>130</v>
      </c>
      <c r="AA45" s="3" t="s">
        <v>131</v>
      </c>
      <c r="AC45" s="3" t="s">
        <v>117</v>
      </c>
      <c r="AD45" s="3" t="s">
        <v>117</v>
      </c>
      <c r="AE45" s="3">
        <v>4.0</v>
      </c>
      <c r="AF45" s="3">
        <v>4.0</v>
      </c>
      <c r="AH45" s="8">
        <f t="shared" si="1"/>
        <v>8</v>
      </c>
      <c r="AI45" s="3" t="s">
        <v>226</v>
      </c>
      <c r="AJ45" s="3">
        <v>792.0</v>
      </c>
      <c r="AK45" s="3" t="s">
        <v>266</v>
      </c>
      <c r="AL45" s="3">
        <f>IFERROR(VLOOKUP(AK45,'Dicionário'!$A$1:$B$153,2,0),"Erro")</f>
        <v>2</v>
      </c>
      <c r="AM45" s="3">
        <v>2554.0</v>
      </c>
      <c r="AN45" s="3" t="s">
        <v>386</v>
      </c>
      <c r="AO45" s="3">
        <f>IFERROR(VLOOKUP(AN45,'Dicionário'!$A$1:$B$153,2,0),"Erro")</f>
        <v>2</v>
      </c>
      <c r="AP45" s="3">
        <v>0.0</v>
      </c>
      <c r="AQ45" s="3">
        <f t="shared" si="8"/>
        <v>0</v>
      </c>
      <c r="AR45" s="3" t="s">
        <v>133</v>
      </c>
      <c r="AS45" s="3">
        <f>IFERROR(VLOOKUP(AR45,'Dicionário'!$A$1:$B$153,2,0),"Erro")</f>
        <v>2</v>
      </c>
      <c r="AT45" s="3">
        <v>0.0</v>
      </c>
      <c r="AU45" s="3" t="s">
        <v>133</v>
      </c>
      <c r="AV45" s="3">
        <f>IFERROR(VLOOKUP(AU45,'Dicionário'!$A$1:$B$153,2,0),"Erro")</f>
        <v>2</v>
      </c>
      <c r="AW45" s="3">
        <v>0.0</v>
      </c>
      <c r="AX45" s="3" t="s">
        <v>133</v>
      </c>
      <c r="AY45" s="3">
        <f>IFERROR(VLOOKUP(AX45,'Dicionário'!$A$1:$B$153,2,0),"Erro")</f>
        <v>2</v>
      </c>
      <c r="AZ45" s="3">
        <v>0.0</v>
      </c>
      <c r="BA45" s="3" t="s">
        <v>133</v>
      </c>
      <c r="BB45" s="3">
        <f>IFERROR(VLOOKUP(BA45,'Dicionário'!$A$1:$B$153,2,0),"Erro")</f>
        <v>2</v>
      </c>
      <c r="BC45" s="3">
        <v>0.0</v>
      </c>
      <c r="BD45" s="3" t="s">
        <v>133</v>
      </c>
      <c r="BE45" s="3">
        <f>IFERROR(VLOOKUP(BD45,'Dicionário'!$A$1:$B$153,2,0),"Erro")</f>
        <v>2</v>
      </c>
      <c r="BG45" s="3">
        <v>0.0</v>
      </c>
      <c r="BH45" s="3" t="s">
        <v>138</v>
      </c>
      <c r="BI45" s="3">
        <f>IFERROR(VLOOKUP(BH45,'Dicionário'!$A$1:$B$153,2,0),"Erro")</f>
        <v>1</v>
      </c>
      <c r="BJ45" s="3">
        <v>0.0</v>
      </c>
      <c r="BK45" s="3" t="s">
        <v>139</v>
      </c>
      <c r="BL45" s="3">
        <f>IFERROR(VLOOKUP(BK45,'Dicionário'!$A$1:$B$153,2,0),"Erro")</f>
        <v>2</v>
      </c>
      <c r="BM45" s="3">
        <v>0.0</v>
      </c>
      <c r="BN45" s="3" t="s">
        <v>146</v>
      </c>
      <c r="BO45" s="3">
        <f>IFERROR(VLOOKUP(BN45,'Dicionário'!$A$1:$B$153,2,0),"Erro")</f>
        <v>2</v>
      </c>
      <c r="BP45" s="3">
        <v>119.0</v>
      </c>
      <c r="BQ45" s="3" t="s">
        <v>141</v>
      </c>
      <c r="BR45" s="3">
        <f>IFERROR(VLOOKUP(BQ45,'Dicionário'!$A$1:$B$153,2,0),"Erro")</f>
        <v>2</v>
      </c>
      <c r="BS45" s="3">
        <v>211.0</v>
      </c>
      <c r="BT45" s="3" t="s">
        <v>141</v>
      </c>
      <c r="BU45" s="3">
        <f>IFERROR(VLOOKUP(BT45,'Dicionário'!$A$1:$B$153,2,0),"Erro")</f>
        <v>2</v>
      </c>
      <c r="BV45" s="3">
        <v>45.0</v>
      </c>
      <c r="BW45" s="3" t="s">
        <v>346</v>
      </c>
      <c r="BX45" s="3">
        <f>IFERROR(VLOOKUP(BW45,'Dicionário'!$A$1:$B$153,2,0),"Erro")</f>
        <v>2</v>
      </c>
      <c r="BY45" s="3" t="s">
        <v>143</v>
      </c>
      <c r="BZ45" s="3">
        <v>89.0</v>
      </c>
      <c r="CA45" s="3" t="s">
        <v>144</v>
      </c>
      <c r="CB45" s="3">
        <f>IFERROR(VLOOKUP(CA45,'Dicionário'!$A$1:$B$153,2,0),"Erro")</f>
        <v>2</v>
      </c>
      <c r="CC45" s="3">
        <v>100.0</v>
      </c>
      <c r="CD45" s="3">
        <v>50.0</v>
      </c>
      <c r="CE45" s="3" t="s">
        <v>145</v>
      </c>
      <c r="CF45" s="3">
        <f>IFERROR(VLOOKUP(CE45,'Dicionário'!$A$1:$B$153,2,0),"Erro")</f>
        <v>0</v>
      </c>
      <c r="CG45" s="3">
        <v>0.0</v>
      </c>
      <c r="CH45" s="3" t="s">
        <v>146</v>
      </c>
      <c r="CI45" s="3">
        <f>IFERROR(VLOOKUP(CH45,'Dicionário'!$A$1:$B$153,2,0),"Erro")</f>
        <v>2</v>
      </c>
      <c r="CJ45" s="3">
        <v>110.0</v>
      </c>
      <c r="CK45" s="3" t="s">
        <v>147</v>
      </c>
      <c r="CL45" s="9">
        <f>IFERROR(VLOOKUP(CK45,'Dicionário'!$A$1:$B$153,2,0),"Erro")</f>
        <v>2</v>
      </c>
      <c r="CM45" s="3" t="s">
        <v>293</v>
      </c>
      <c r="CN45" s="3">
        <v>0.0</v>
      </c>
      <c r="CO45" s="3">
        <v>0.0</v>
      </c>
      <c r="CP45" s="3">
        <v>0.0</v>
      </c>
      <c r="CQ45" s="3" t="s">
        <v>146</v>
      </c>
      <c r="CR45" s="9">
        <f>IFERROR(VLOOKUP(CQ45,'Dicionário'!$A$1:$B$153,2,0),"Erro")</f>
        <v>2</v>
      </c>
      <c r="CS45" s="3">
        <v>0.0</v>
      </c>
      <c r="CT45" s="3" t="s">
        <v>146</v>
      </c>
      <c r="CU45" s="9">
        <f>IFERROR(VLOOKUP(CT45,'Dicionário'!$A$1:$B$153,2,0),"Erro")</f>
        <v>2</v>
      </c>
      <c r="CV45" s="3">
        <v>0.0</v>
      </c>
      <c r="CW45" s="3" t="s">
        <v>146</v>
      </c>
      <c r="CX45" s="9">
        <f>IFERROR(VLOOKUP(CW45,'Dicionário'!$A$1:$B$153,2,0),"Erro")</f>
        <v>2</v>
      </c>
      <c r="CY45" s="3">
        <v>856.0</v>
      </c>
      <c r="CZ45" s="3" t="s">
        <v>150</v>
      </c>
      <c r="DA45" s="9">
        <f>IFERROR(VLOOKUP(CZ45,'Dicionário'!$A$1:$B$153,2,0),"Erro")</f>
        <v>2</v>
      </c>
      <c r="DC45" s="3" t="s">
        <v>151</v>
      </c>
      <c r="DD45" s="3" t="s">
        <v>151</v>
      </c>
      <c r="DE45" s="9">
        <f>IFERROR(VLOOKUP(DD45,'Dicionário'!$A$1:$B$153,2,0),"Erro")</f>
        <v>1</v>
      </c>
      <c r="DF45" s="3" t="s">
        <v>153</v>
      </c>
      <c r="DH45" s="10">
        <v>2.0</v>
      </c>
      <c r="DI45" s="3" t="s">
        <v>155</v>
      </c>
      <c r="DJ45" s="9">
        <f>IFERROR(VLOOKUP(DI45,'Dicionário'!$A$1:$B$153,2,0),"Erro")</f>
        <v>2</v>
      </c>
      <c r="DK45" s="3" t="s">
        <v>295</v>
      </c>
      <c r="DL45" s="9">
        <f>IFERROR(VLOOKUP(DK45,'Dicionário'!$A$1:$B$153,2,0),"Erro")</f>
        <v>4</v>
      </c>
      <c r="DM45" s="3" t="s">
        <v>207</v>
      </c>
      <c r="DN45" s="9">
        <f>IFERROR(VLOOKUP(DM45,'Dicionário'!$A$1:$B$153,2,0),"Erro")</f>
        <v>2</v>
      </c>
      <c r="DO45" s="8">
        <f>IFERROR(VLOOKUP(N45,Sympla!B:AE,24,0), "erro")</f>
        <v>2021</v>
      </c>
    </row>
    <row r="46">
      <c r="A46" s="4">
        <v>45129.7951391088</v>
      </c>
      <c r="B46" s="3" t="s">
        <v>576</v>
      </c>
      <c r="C46" s="3" t="s">
        <v>577</v>
      </c>
      <c r="D46" s="3" t="s">
        <v>117</v>
      </c>
      <c r="E46" s="3" t="s">
        <v>117</v>
      </c>
      <c r="F46" s="3" t="s">
        <v>123</v>
      </c>
      <c r="G46" s="3">
        <v>2.0</v>
      </c>
      <c r="H46" s="3" t="s">
        <v>160</v>
      </c>
      <c r="I46" s="3" t="s">
        <v>161</v>
      </c>
      <c r="J46" s="3" t="s">
        <v>180</v>
      </c>
      <c r="K46" s="3" t="s">
        <v>119</v>
      </c>
      <c r="L46" s="3" t="s">
        <v>578</v>
      </c>
      <c r="M46" s="3">
        <v>2.023040095E9</v>
      </c>
      <c r="N46" s="3" t="s">
        <v>579</v>
      </c>
      <c r="O46" s="3">
        <v>1.1980347463E10</v>
      </c>
      <c r="P46" s="3">
        <v>6.20794021E8</v>
      </c>
      <c r="Q46" s="3" t="s">
        <v>123</v>
      </c>
      <c r="R46" s="3">
        <v>5.1268675806E10</v>
      </c>
      <c r="S46" s="6">
        <v>38334.0</v>
      </c>
      <c r="T46" s="3" t="s">
        <v>165</v>
      </c>
      <c r="U46" s="3" t="s">
        <v>125</v>
      </c>
      <c r="V46" s="3" t="s">
        <v>580</v>
      </c>
      <c r="W46" s="7" t="s">
        <v>581</v>
      </c>
      <c r="X46" s="3" t="s">
        <v>168</v>
      </c>
      <c r="Y46" s="3" t="s">
        <v>129</v>
      </c>
      <c r="Z46" s="3" t="s">
        <v>130</v>
      </c>
      <c r="AA46" s="3" t="s">
        <v>131</v>
      </c>
      <c r="AC46" s="3" t="s">
        <v>117</v>
      </c>
      <c r="AD46" s="3" t="s">
        <v>117</v>
      </c>
      <c r="AE46" s="3">
        <v>4.0</v>
      </c>
      <c r="AF46" s="3">
        <v>4.0</v>
      </c>
      <c r="AH46" s="8">
        <f t="shared" si="1"/>
        <v>8</v>
      </c>
      <c r="AI46" s="3" t="s">
        <v>132</v>
      </c>
      <c r="AJ46" s="3">
        <v>676.0</v>
      </c>
      <c r="AK46" s="3" t="s">
        <v>266</v>
      </c>
      <c r="AL46" s="3">
        <f>IFERROR(VLOOKUP(AK46,'Dicionário'!$A$1:$B$153,2,0),"Erro")</f>
        <v>2</v>
      </c>
      <c r="AM46" s="3">
        <v>0.0</v>
      </c>
      <c r="AN46" s="3" t="s">
        <v>133</v>
      </c>
      <c r="AO46" s="3">
        <f>IFERROR(VLOOKUP(AN46,'Dicionário'!$A$1:$B$153,2,0),"Erro")</f>
        <v>2</v>
      </c>
      <c r="AP46" s="3">
        <v>2500.0</v>
      </c>
      <c r="AQ46" s="3">
        <f t="shared" si="8"/>
        <v>0</v>
      </c>
      <c r="AR46" s="3" t="s">
        <v>135</v>
      </c>
      <c r="AS46" s="3">
        <f>IFERROR(VLOOKUP(AR46,'Dicionário'!$A$1:$B$153,2,0),"Erro")</f>
        <v>2</v>
      </c>
      <c r="AT46" s="3">
        <v>0.0</v>
      </c>
      <c r="AU46" s="3" t="s">
        <v>133</v>
      </c>
      <c r="AV46" s="3">
        <f>IFERROR(VLOOKUP(AU46,'Dicionário'!$A$1:$B$153,2,0),"Erro")</f>
        <v>2</v>
      </c>
      <c r="AW46" s="3">
        <v>0.0</v>
      </c>
      <c r="AX46" s="3" t="s">
        <v>133</v>
      </c>
      <c r="AY46" s="3">
        <f>IFERROR(VLOOKUP(AX46,'Dicionário'!$A$1:$B$153,2,0),"Erro")</f>
        <v>2</v>
      </c>
      <c r="AZ46" s="3">
        <v>0.0</v>
      </c>
      <c r="BA46" s="3" t="s">
        <v>133</v>
      </c>
      <c r="BB46" s="3">
        <f>IFERROR(VLOOKUP(BA46,'Dicionário'!$A$1:$B$153,2,0),"Erro")</f>
        <v>2</v>
      </c>
      <c r="BC46" s="3">
        <v>0.0</v>
      </c>
      <c r="BD46" s="3" t="s">
        <v>133</v>
      </c>
      <c r="BE46" s="3">
        <f>IFERROR(VLOOKUP(BD46,'Dicionário'!$A$1:$B$153,2,0),"Erro")</f>
        <v>2</v>
      </c>
      <c r="BG46" s="3">
        <v>0.0</v>
      </c>
      <c r="BH46" s="3" t="s">
        <v>240</v>
      </c>
      <c r="BI46" s="3">
        <f>IFERROR(VLOOKUP(BH46,'Dicionário'!$A$1:$B$153,2,0),"Erro")</f>
        <v>3</v>
      </c>
      <c r="BJ46" s="3">
        <v>0.0</v>
      </c>
      <c r="BK46" s="3" t="s">
        <v>241</v>
      </c>
      <c r="BL46" s="3">
        <f>IFERROR(VLOOKUP(BK46,'Dicionário'!$A$1:$B$153,2,0),"Erro")</f>
        <v>2</v>
      </c>
      <c r="BM46" s="3">
        <v>0.0</v>
      </c>
      <c r="BN46" s="3" t="s">
        <v>146</v>
      </c>
      <c r="BO46" s="3">
        <f>IFERROR(VLOOKUP(BN46,'Dicionário'!$A$1:$B$153,2,0),"Erro")</f>
        <v>2</v>
      </c>
      <c r="BP46" s="3">
        <v>74.0</v>
      </c>
      <c r="BQ46" s="3" t="s">
        <v>141</v>
      </c>
      <c r="BR46" s="3">
        <f>IFERROR(VLOOKUP(BQ46,'Dicionário'!$A$1:$B$153,2,0),"Erro")</f>
        <v>2</v>
      </c>
      <c r="BS46" s="3">
        <v>158.0</v>
      </c>
      <c r="BT46" s="3" t="s">
        <v>141</v>
      </c>
      <c r="BU46" s="3">
        <f>IFERROR(VLOOKUP(BT46,'Dicionário'!$A$1:$B$153,2,0),"Erro")</f>
        <v>2</v>
      </c>
      <c r="BV46" s="3">
        <v>0.0</v>
      </c>
      <c r="BW46" s="3" t="s">
        <v>146</v>
      </c>
      <c r="BX46" s="3">
        <f>IFERROR(VLOOKUP(BW46,'Dicionário'!$A$1:$B$153,2,0),"Erro")</f>
        <v>2</v>
      </c>
      <c r="BY46" s="3" t="s">
        <v>186</v>
      </c>
      <c r="BZ46" s="3">
        <v>120.0</v>
      </c>
      <c r="CA46" s="3" t="s">
        <v>217</v>
      </c>
      <c r="CB46" s="3">
        <f>IFERROR(VLOOKUP(CA46,'Dicionário'!$A$1:$B$153,2,0),"Erro")</f>
        <v>0</v>
      </c>
      <c r="CC46" s="3">
        <v>250.0</v>
      </c>
      <c r="CD46" s="3">
        <v>0.0</v>
      </c>
      <c r="CE46" s="3" t="s">
        <v>146</v>
      </c>
      <c r="CF46" s="3">
        <f>IFERROR(VLOOKUP(CE46,'Dicionário'!$A$1:$B$153,2,0),"Erro")</f>
        <v>2</v>
      </c>
      <c r="CG46" s="3">
        <v>0.0</v>
      </c>
      <c r="CH46" s="3" t="s">
        <v>146</v>
      </c>
      <c r="CI46" s="3">
        <f>IFERROR(VLOOKUP(CH46,'Dicionário'!$A$1:$B$153,2,0),"Erro")</f>
        <v>2</v>
      </c>
      <c r="CJ46" s="3">
        <v>180.0</v>
      </c>
      <c r="CK46" s="3" t="s">
        <v>147</v>
      </c>
      <c r="CL46" s="9">
        <f>IFERROR(VLOOKUP(CK46,'Dicionário'!$A$1:$B$153,2,0),"Erro")</f>
        <v>2</v>
      </c>
      <c r="CM46" s="3" t="s">
        <v>582</v>
      </c>
      <c r="CN46" s="3">
        <v>0.0</v>
      </c>
      <c r="CO46" s="3">
        <v>0.0</v>
      </c>
      <c r="CP46" s="3">
        <v>0.0</v>
      </c>
      <c r="CQ46" s="3" t="s">
        <v>146</v>
      </c>
      <c r="CR46" s="9">
        <f>IFERROR(VLOOKUP(CQ46,'Dicionário'!$A$1:$B$153,2,0),"Erro")</f>
        <v>2</v>
      </c>
      <c r="CS46" s="3">
        <v>0.0</v>
      </c>
      <c r="CT46" s="3" t="s">
        <v>146</v>
      </c>
      <c r="CU46" s="9">
        <f>IFERROR(VLOOKUP(CT46,'Dicionário'!$A$1:$B$153,2,0),"Erro")</f>
        <v>2</v>
      </c>
      <c r="CV46" s="3">
        <v>0.0</v>
      </c>
      <c r="CW46" s="3" t="s">
        <v>146</v>
      </c>
      <c r="CX46" s="9">
        <f>IFERROR(VLOOKUP(CW46,'Dicionário'!$A$1:$B$153,2,0),"Erro")</f>
        <v>2</v>
      </c>
      <c r="CY46" s="3">
        <v>0.0</v>
      </c>
      <c r="CZ46" s="3" t="s">
        <v>146</v>
      </c>
      <c r="DA46" s="9">
        <f>IFERROR(VLOOKUP(CZ46,'Dicionário'!$A$1:$B$153,2,0),"Erro")</f>
        <v>2</v>
      </c>
      <c r="DC46" s="3" t="s">
        <v>151</v>
      </c>
      <c r="DD46" s="3" t="s">
        <v>151</v>
      </c>
      <c r="DE46" s="9">
        <f>IFERROR(VLOOKUP(DD46,'Dicionário'!$A$1:$B$153,2,0),"Erro")</f>
        <v>1</v>
      </c>
      <c r="DF46" s="3" t="s">
        <v>153</v>
      </c>
      <c r="DH46" s="10">
        <v>2.0</v>
      </c>
      <c r="DI46" s="3" t="s">
        <v>155</v>
      </c>
      <c r="DJ46" s="9">
        <f>IFERROR(VLOOKUP(DI46,'Dicionário'!$A$1:$B$153,2,0),"Erro")</f>
        <v>2</v>
      </c>
      <c r="DK46" s="3" t="s">
        <v>312</v>
      </c>
      <c r="DL46" s="9">
        <f>IFERROR(VLOOKUP(DK46,'Dicionário'!$A$1:$B$153,2,0),"Erro")</f>
        <v>1</v>
      </c>
      <c r="DM46" s="3" t="s">
        <v>156</v>
      </c>
      <c r="DN46" s="9">
        <f>IFERROR(VLOOKUP(DM46,'Dicionário'!$A$1:$B$153,2,0),"Erro")</f>
        <v>5</v>
      </c>
      <c r="DO46" s="8">
        <f>IFERROR(VLOOKUP(N46,Sympla!B:AE,24,0), "erro")</f>
        <v>2022</v>
      </c>
    </row>
    <row r="47">
      <c r="A47" s="4">
        <v>45128.717027418985</v>
      </c>
      <c r="B47" s="3" t="s">
        <v>535</v>
      </c>
      <c r="C47" s="3" t="s">
        <v>583</v>
      </c>
      <c r="D47" s="3" t="s">
        <v>117</v>
      </c>
      <c r="E47" s="3" t="s">
        <v>117</v>
      </c>
      <c r="F47" s="3" t="s">
        <v>584</v>
      </c>
      <c r="G47" s="3">
        <v>5.0</v>
      </c>
      <c r="H47" s="3">
        <v>1.0</v>
      </c>
      <c r="I47" s="3" t="s">
        <v>161</v>
      </c>
      <c r="J47" s="3" t="s">
        <v>180</v>
      </c>
      <c r="K47" s="3" t="s">
        <v>119</v>
      </c>
      <c r="L47" s="3" t="s">
        <v>585</v>
      </c>
      <c r="M47" s="3">
        <v>2.023040096E9</v>
      </c>
      <c r="N47" s="3" t="s">
        <v>586</v>
      </c>
      <c r="O47" s="3">
        <v>1.1983395316E10</v>
      </c>
      <c r="P47" s="3">
        <v>2.70951751E8</v>
      </c>
      <c r="Q47" s="3" t="s">
        <v>123</v>
      </c>
      <c r="R47" s="3">
        <v>1.0544082893E10</v>
      </c>
      <c r="S47" s="6">
        <v>24552.0</v>
      </c>
      <c r="T47" s="3" t="s">
        <v>124</v>
      </c>
      <c r="U47" s="3" t="s">
        <v>125</v>
      </c>
      <c r="V47" s="3" t="s">
        <v>587</v>
      </c>
      <c r="W47" s="7" t="s">
        <v>588</v>
      </c>
      <c r="X47" s="3" t="s">
        <v>168</v>
      </c>
      <c r="Y47" s="3" t="s">
        <v>129</v>
      </c>
      <c r="Z47" s="3" t="s">
        <v>589</v>
      </c>
      <c r="AA47" s="3">
        <v>1.0</v>
      </c>
      <c r="AC47" s="3" t="s">
        <v>117</v>
      </c>
      <c r="AD47" s="3" t="s">
        <v>117</v>
      </c>
      <c r="AE47" s="3">
        <v>2.0</v>
      </c>
      <c r="AF47" s="3">
        <v>2.0</v>
      </c>
      <c r="AH47" s="8">
        <f t="shared" si="1"/>
        <v>4</v>
      </c>
      <c r="AI47" s="3" t="s">
        <v>132</v>
      </c>
      <c r="AJ47" s="3">
        <v>1400.0</v>
      </c>
      <c r="AK47" s="3" t="s">
        <v>135</v>
      </c>
      <c r="AL47" s="3">
        <f>IFERROR(VLOOKUP(AK47,'Dicionário'!$A$1:$B$153,2,0),"Erro")</f>
        <v>2</v>
      </c>
      <c r="AM47" s="3">
        <v>0.0</v>
      </c>
      <c r="AN47" s="3" t="s">
        <v>133</v>
      </c>
      <c r="AO47" s="3">
        <f>IFERROR(VLOOKUP(AN47,'Dicionário'!$A$1:$B$153,2,0),"Erro")</f>
        <v>2</v>
      </c>
      <c r="AP47" s="3">
        <v>0.0</v>
      </c>
      <c r="AQ47" s="3">
        <f t="shared" si="8"/>
        <v>0</v>
      </c>
      <c r="AR47" s="3" t="s">
        <v>133</v>
      </c>
      <c r="AS47" s="3">
        <f>IFERROR(VLOOKUP(AR47,'Dicionário'!$A$1:$B$153,2,0),"Erro")</f>
        <v>2</v>
      </c>
      <c r="AT47" s="3">
        <v>0.0</v>
      </c>
      <c r="AU47" s="3" t="s">
        <v>133</v>
      </c>
      <c r="AV47" s="3">
        <f>IFERROR(VLOOKUP(AU47,'Dicionário'!$A$1:$B$153,2,0),"Erro")</f>
        <v>2</v>
      </c>
      <c r="AW47" s="3">
        <v>0.0</v>
      </c>
      <c r="AX47" s="3" t="s">
        <v>133</v>
      </c>
      <c r="AY47" s="3">
        <f>IFERROR(VLOOKUP(AX47,'Dicionário'!$A$1:$B$153,2,0),"Erro")</f>
        <v>2</v>
      </c>
      <c r="AZ47" s="3">
        <v>0.0</v>
      </c>
      <c r="BA47" s="3" t="s">
        <v>133</v>
      </c>
      <c r="BB47" s="3">
        <f>IFERROR(VLOOKUP(BA47,'Dicionário'!$A$1:$B$153,2,0),"Erro")</f>
        <v>2</v>
      </c>
      <c r="BC47" s="3">
        <v>0.0</v>
      </c>
      <c r="BD47" s="3" t="s">
        <v>133</v>
      </c>
      <c r="BE47" s="3">
        <f>IFERROR(VLOOKUP(BD47,'Dicionário'!$A$1:$B$153,2,0),"Erro")</f>
        <v>2</v>
      </c>
      <c r="BF47" s="3" t="s">
        <v>590</v>
      </c>
      <c r="BG47" s="3">
        <v>0.0</v>
      </c>
      <c r="BH47" s="3" t="s">
        <v>138</v>
      </c>
      <c r="BI47" s="3">
        <f>IFERROR(VLOOKUP(BH47,'Dicionário'!$A$1:$B$153,2,0),"Erro")</f>
        <v>1</v>
      </c>
      <c r="BJ47" s="3">
        <v>0.0</v>
      </c>
      <c r="BK47" s="3" t="s">
        <v>139</v>
      </c>
      <c r="BL47" s="3">
        <f>IFERROR(VLOOKUP(BK47,'Dicionário'!$A$1:$B$153,2,0),"Erro")</f>
        <v>2</v>
      </c>
      <c r="BM47" s="3">
        <v>0.0</v>
      </c>
      <c r="BN47" s="3" t="s">
        <v>146</v>
      </c>
      <c r="BO47" s="3">
        <f>IFERROR(VLOOKUP(BN47,'Dicionário'!$A$1:$B$153,2,0),"Erro")</f>
        <v>2</v>
      </c>
      <c r="BP47" s="3">
        <v>100.0</v>
      </c>
      <c r="BQ47" s="3" t="s">
        <v>329</v>
      </c>
      <c r="BR47" s="3">
        <f>IFERROR(VLOOKUP(BQ47,'Dicionário'!$A$1:$B$153,2,0),"Erro")</f>
        <v>0</v>
      </c>
      <c r="BS47" s="3">
        <v>221.0</v>
      </c>
      <c r="BT47" s="3" t="s">
        <v>141</v>
      </c>
      <c r="BU47" s="3">
        <f>IFERROR(VLOOKUP(BT47,'Dicionário'!$A$1:$B$153,2,0),"Erro")</f>
        <v>2</v>
      </c>
      <c r="BV47" s="3">
        <v>40.0</v>
      </c>
      <c r="BW47" s="3" t="s">
        <v>346</v>
      </c>
      <c r="BX47" s="3">
        <f>IFERROR(VLOOKUP(BW47,'Dicionário'!$A$1:$B$153,2,0),"Erro")</f>
        <v>2</v>
      </c>
      <c r="BY47" s="3" t="s">
        <v>143</v>
      </c>
      <c r="BZ47" s="3">
        <v>80.0</v>
      </c>
      <c r="CA47" s="3" t="s">
        <v>144</v>
      </c>
      <c r="CB47" s="3">
        <f>IFERROR(VLOOKUP(CA47,'Dicionário'!$A$1:$B$153,2,0),"Erro")</f>
        <v>2</v>
      </c>
      <c r="CC47" s="3">
        <v>200.0</v>
      </c>
      <c r="CD47" s="3">
        <v>0.0</v>
      </c>
      <c r="CE47" s="3" t="s">
        <v>146</v>
      </c>
      <c r="CF47" s="3">
        <f>IFERROR(VLOOKUP(CE47,'Dicionário'!$A$1:$B$153,2,0),"Erro")</f>
        <v>2</v>
      </c>
      <c r="CG47" s="3">
        <v>0.0</v>
      </c>
      <c r="CH47" s="3" t="s">
        <v>146</v>
      </c>
      <c r="CI47" s="3">
        <f>IFERROR(VLOOKUP(CH47,'Dicionário'!$A$1:$B$153,2,0),"Erro")</f>
        <v>2</v>
      </c>
      <c r="CJ47" s="3">
        <v>46.0</v>
      </c>
      <c r="CK47" s="3" t="s">
        <v>591</v>
      </c>
      <c r="CL47" s="9">
        <f>IFERROR(VLOOKUP(CK47,'Dicionário'!$A$1:$B$153,2,0),"Erro")</f>
        <v>0</v>
      </c>
      <c r="CM47" s="3" t="s">
        <v>592</v>
      </c>
      <c r="CN47" s="3">
        <v>0.0</v>
      </c>
      <c r="CO47" s="3">
        <v>0.0</v>
      </c>
      <c r="CP47" s="3">
        <v>0.0</v>
      </c>
      <c r="CQ47" s="3" t="s">
        <v>146</v>
      </c>
      <c r="CR47" s="9">
        <f>IFERROR(VLOOKUP(CQ47,'Dicionário'!$A$1:$B$153,2,0),"Erro")</f>
        <v>2</v>
      </c>
      <c r="CS47" s="3">
        <v>0.0</v>
      </c>
      <c r="CT47" s="3" t="s">
        <v>150</v>
      </c>
      <c r="CU47" s="9">
        <f>IFERROR(VLOOKUP(CT47,'Dicionário'!$A$1:$B$153,2,0),"Erro")</f>
        <v>2</v>
      </c>
      <c r="CV47" s="3">
        <v>0.0</v>
      </c>
      <c r="CW47" s="3" t="s">
        <v>150</v>
      </c>
      <c r="CX47" s="9">
        <f>IFERROR(VLOOKUP(CW47,'Dicionário'!$A$1:$B$153,2,0),"Erro")</f>
        <v>2</v>
      </c>
      <c r="CY47" s="3">
        <v>0.0</v>
      </c>
      <c r="CZ47" s="3" t="s">
        <v>146</v>
      </c>
      <c r="DA47" s="9">
        <f>IFERROR(VLOOKUP(CZ47,'Dicionário'!$A$1:$B$153,2,0),"Erro")</f>
        <v>2</v>
      </c>
      <c r="DB47" s="3" t="s">
        <v>593</v>
      </c>
      <c r="DC47" s="3" t="s">
        <v>151</v>
      </c>
      <c r="DD47" s="3" t="s">
        <v>151</v>
      </c>
      <c r="DE47" s="9">
        <f>IFERROR(VLOOKUP(DD47,'Dicionário'!$A$1:$B$153,2,0),"Erro")</f>
        <v>1</v>
      </c>
      <c r="DF47" s="3" t="s">
        <v>153</v>
      </c>
      <c r="DH47" s="10">
        <v>2.0</v>
      </c>
      <c r="DI47" s="3" t="s">
        <v>155</v>
      </c>
      <c r="DJ47" s="9">
        <f>IFERROR(VLOOKUP(DI47,'Dicionário'!$A$1:$B$153,2,0),"Erro")</f>
        <v>2</v>
      </c>
      <c r="DK47" s="3" t="s">
        <v>188</v>
      </c>
      <c r="DL47" s="9">
        <f>IFERROR(VLOOKUP(DK47,'Dicionário'!$A$1:$B$153,2,0),"Erro")</f>
        <v>1</v>
      </c>
      <c r="DM47" s="3" t="s">
        <v>188</v>
      </c>
      <c r="DN47" s="9">
        <f>IFERROR(VLOOKUP(DM47,'Dicionário'!$A$1:$B$153,2,0),"Erro")</f>
        <v>1</v>
      </c>
      <c r="DO47" s="8">
        <f>IFERROR(VLOOKUP(N47,Sympla!B:AE,24,0), "erro")</f>
        <v>2011</v>
      </c>
    </row>
    <row r="48">
      <c r="A48" s="4">
        <v>45128.895047673606</v>
      </c>
      <c r="B48" s="3" t="s">
        <v>339</v>
      </c>
      <c r="C48" s="3" t="s">
        <v>594</v>
      </c>
      <c r="D48" s="3" t="s">
        <v>117</v>
      </c>
      <c r="E48" s="3" t="s">
        <v>123</v>
      </c>
      <c r="F48" s="3" t="s">
        <v>123</v>
      </c>
      <c r="G48" s="3">
        <v>4.0</v>
      </c>
      <c r="H48" s="3" t="s">
        <v>160</v>
      </c>
      <c r="I48" s="3" t="s">
        <v>161</v>
      </c>
      <c r="J48" s="3" t="s">
        <v>180</v>
      </c>
      <c r="K48" s="3" t="s">
        <v>119</v>
      </c>
      <c r="L48" s="3" t="s">
        <v>595</v>
      </c>
      <c r="M48" s="3">
        <v>2.0230401E9</v>
      </c>
      <c r="N48" s="3" t="s">
        <v>596</v>
      </c>
      <c r="O48" s="3">
        <v>1.1954535458E10</v>
      </c>
      <c r="P48" s="3">
        <v>3.97500932E8</v>
      </c>
      <c r="Q48" s="3" t="s">
        <v>123</v>
      </c>
      <c r="R48" s="3">
        <v>5.5884949898E10</v>
      </c>
      <c r="S48" s="6">
        <v>37972.0</v>
      </c>
      <c r="T48" s="3" t="s">
        <v>165</v>
      </c>
      <c r="U48" s="3" t="s">
        <v>125</v>
      </c>
      <c r="V48" s="3" t="s">
        <v>597</v>
      </c>
      <c r="W48" s="7" t="s">
        <v>598</v>
      </c>
      <c r="X48" s="3" t="s">
        <v>168</v>
      </c>
      <c r="Y48" s="3" t="s">
        <v>129</v>
      </c>
      <c r="Z48" s="3" t="s">
        <v>130</v>
      </c>
      <c r="AA48" s="3" t="s">
        <v>131</v>
      </c>
      <c r="AC48" s="3" t="s">
        <v>123</v>
      </c>
      <c r="AD48" s="3" t="s">
        <v>117</v>
      </c>
      <c r="AE48" s="3">
        <v>5.0</v>
      </c>
      <c r="AF48" s="3">
        <v>5.0</v>
      </c>
      <c r="AH48" s="8">
        <f t="shared" si="1"/>
        <v>10</v>
      </c>
      <c r="AI48" s="3" t="s">
        <v>132</v>
      </c>
      <c r="AJ48" s="3">
        <v>0.0</v>
      </c>
      <c r="AK48" s="3" t="s">
        <v>133</v>
      </c>
      <c r="AL48" s="3">
        <f>IFERROR(VLOOKUP(AK48,'Dicionário'!$A$1:$B$153,2,0),"Erro")</f>
        <v>2</v>
      </c>
      <c r="AM48" s="3">
        <v>2000.0</v>
      </c>
      <c r="AN48" s="3" t="s">
        <v>135</v>
      </c>
      <c r="AO48" s="3">
        <f>IFERROR(VLOOKUP(AN48,'Dicionário'!$A$1:$B$153,2,0),"Erro")</f>
        <v>2</v>
      </c>
      <c r="AP48" s="3">
        <v>866.0</v>
      </c>
      <c r="AQ48" s="3">
        <f t="shared" si="8"/>
        <v>0</v>
      </c>
      <c r="AR48" s="3" t="s">
        <v>134</v>
      </c>
      <c r="AS48" s="3">
        <f>IFERROR(VLOOKUP(AR48,'Dicionário'!$A$1:$B$153,2,0),"Erro")</f>
        <v>2</v>
      </c>
      <c r="AT48" s="3">
        <v>0.0</v>
      </c>
      <c r="AU48" s="3" t="s">
        <v>133</v>
      </c>
      <c r="AV48" s="3">
        <f>IFERROR(VLOOKUP(AU48,'Dicionário'!$A$1:$B$153,2,0),"Erro")</f>
        <v>2</v>
      </c>
      <c r="AW48" s="3">
        <v>0.0</v>
      </c>
      <c r="AX48" s="3" t="s">
        <v>133</v>
      </c>
      <c r="AY48" s="3">
        <f>IFERROR(VLOOKUP(AX48,'Dicionário'!$A$1:$B$153,2,0),"Erro")</f>
        <v>2</v>
      </c>
      <c r="AZ48" s="3">
        <v>0.0</v>
      </c>
      <c r="BA48" s="3" t="s">
        <v>133</v>
      </c>
      <c r="BB48" s="3">
        <f>IFERROR(VLOOKUP(BA48,'Dicionário'!$A$1:$B$153,2,0),"Erro")</f>
        <v>2</v>
      </c>
      <c r="BC48" s="3">
        <v>0.0</v>
      </c>
      <c r="BD48" s="3" t="s">
        <v>133</v>
      </c>
      <c r="BE48" s="3">
        <f>IFERROR(VLOOKUP(BD48,'Dicionário'!$A$1:$B$153,2,0),"Erro")</f>
        <v>2</v>
      </c>
      <c r="BG48" s="3">
        <v>0.0</v>
      </c>
      <c r="BH48" s="3" t="s">
        <v>240</v>
      </c>
      <c r="BI48" s="3">
        <f>IFERROR(VLOOKUP(BH48,'Dicionário'!$A$1:$B$153,2,0),"Erro")</f>
        <v>3</v>
      </c>
      <c r="BJ48" s="3">
        <v>0.0</v>
      </c>
      <c r="BK48" s="3" t="s">
        <v>241</v>
      </c>
      <c r="BL48" s="3">
        <f>IFERROR(VLOOKUP(BK48,'Dicionário'!$A$1:$B$153,2,0),"Erro")</f>
        <v>2</v>
      </c>
      <c r="BM48" s="3">
        <v>0.0</v>
      </c>
      <c r="BN48" s="3" t="s">
        <v>146</v>
      </c>
      <c r="BO48" s="3">
        <f>IFERROR(VLOOKUP(BN48,'Dicionário'!$A$1:$B$153,2,0),"Erro")</f>
        <v>2</v>
      </c>
      <c r="BP48" s="3">
        <v>49.0</v>
      </c>
      <c r="BQ48" s="3" t="s">
        <v>141</v>
      </c>
      <c r="BR48" s="3">
        <f>IFERROR(VLOOKUP(BQ48,'Dicionário'!$A$1:$B$153,2,0),"Erro")</f>
        <v>2</v>
      </c>
      <c r="BS48" s="3">
        <v>422.0</v>
      </c>
      <c r="BT48" s="3" t="s">
        <v>141</v>
      </c>
      <c r="BU48" s="3">
        <f>IFERROR(VLOOKUP(BT48,'Dicionário'!$A$1:$B$153,2,0),"Erro")</f>
        <v>2</v>
      </c>
      <c r="BV48" s="3">
        <v>0.0</v>
      </c>
      <c r="BW48" s="3" t="s">
        <v>146</v>
      </c>
      <c r="BX48" s="3">
        <f>IFERROR(VLOOKUP(BW48,'Dicionário'!$A$1:$B$153,2,0),"Erro")</f>
        <v>2</v>
      </c>
      <c r="BY48" s="3" t="s">
        <v>186</v>
      </c>
      <c r="BZ48" s="3">
        <v>97.0</v>
      </c>
      <c r="CA48" s="3" t="s">
        <v>144</v>
      </c>
      <c r="CB48" s="3">
        <f>IFERROR(VLOOKUP(CA48,'Dicionário'!$A$1:$B$153,2,0),"Erro")</f>
        <v>2</v>
      </c>
      <c r="CC48" s="3">
        <v>176.0</v>
      </c>
      <c r="CD48" s="3">
        <v>603.0</v>
      </c>
      <c r="CE48" s="3" t="s">
        <v>599</v>
      </c>
      <c r="CF48" s="3">
        <f>IFERROR(VLOOKUP(CE48,'Dicionário'!$A$1:$B$153,2,0),"Erro")</f>
        <v>2</v>
      </c>
      <c r="CG48" s="3">
        <v>0.0</v>
      </c>
      <c r="CH48" s="3" t="s">
        <v>146</v>
      </c>
      <c r="CI48" s="3">
        <f>IFERROR(VLOOKUP(CH48,'Dicionário'!$A$1:$B$153,2,0),"Erro")</f>
        <v>2</v>
      </c>
      <c r="CJ48" s="3">
        <v>120.0</v>
      </c>
      <c r="CK48" s="3" t="s">
        <v>147</v>
      </c>
      <c r="CL48" s="9">
        <f>IFERROR(VLOOKUP(CK48,'Dicionário'!$A$1:$B$153,2,0),"Erro")</f>
        <v>2</v>
      </c>
      <c r="CM48" s="3" t="s">
        <v>600</v>
      </c>
      <c r="CN48" s="3">
        <v>0.0</v>
      </c>
      <c r="CO48" s="3">
        <v>0.0</v>
      </c>
      <c r="CP48" s="3">
        <v>0.0</v>
      </c>
      <c r="CQ48" s="3" t="s">
        <v>146</v>
      </c>
      <c r="CR48" s="9">
        <f>IFERROR(VLOOKUP(CQ48,'Dicionário'!$A$1:$B$153,2,0),"Erro")</f>
        <v>2</v>
      </c>
      <c r="CS48" s="3">
        <v>0.0</v>
      </c>
      <c r="CT48" s="3" t="s">
        <v>146</v>
      </c>
      <c r="CU48" s="9">
        <f>IFERROR(VLOOKUP(CT48,'Dicionário'!$A$1:$B$153,2,0),"Erro")</f>
        <v>2</v>
      </c>
      <c r="CV48" s="3">
        <v>0.0</v>
      </c>
      <c r="CW48" s="3" t="s">
        <v>146</v>
      </c>
      <c r="CX48" s="9">
        <f>IFERROR(VLOOKUP(CW48,'Dicionário'!$A$1:$B$153,2,0),"Erro")</f>
        <v>2</v>
      </c>
      <c r="CY48" s="3">
        <v>0.0</v>
      </c>
      <c r="CZ48" s="3" t="s">
        <v>146</v>
      </c>
      <c r="DA48" s="9">
        <f>IFERROR(VLOOKUP(CZ48,'Dicionário'!$A$1:$B$153,2,0),"Erro")</f>
        <v>2</v>
      </c>
      <c r="DC48" s="3" t="s">
        <v>151</v>
      </c>
      <c r="DD48" s="3" t="s">
        <v>151</v>
      </c>
      <c r="DE48" s="9">
        <f>IFERROR(VLOOKUP(DD48,'Dicionário'!$A$1:$B$153,2,0),"Erro")</f>
        <v>1</v>
      </c>
      <c r="DF48" s="3" t="s">
        <v>153</v>
      </c>
      <c r="DH48" s="10">
        <v>2.0</v>
      </c>
      <c r="DI48" s="3" t="s">
        <v>155</v>
      </c>
      <c r="DJ48" s="9">
        <f>IFERROR(VLOOKUP(DI48,'Dicionário'!$A$1:$B$153,2,0),"Erro")</f>
        <v>2</v>
      </c>
      <c r="DK48" s="3" t="s">
        <v>207</v>
      </c>
      <c r="DL48" s="9">
        <f>IFERROR(VLOOKUP(DK48,'Dicionário'!$A$1:$B$153,2,0),"Erro")</f>
        <v>2</v>
      </c>
      <c r="DM48" s="3" t="s">
        <v>246</v>
      </c>
      <c r="DN48" s="9">
        <f>IFERROR(VLOOKUP(DM48,'Dicionário'!$A$1:$B$153,2,0),"Erro")</f>
        <v>6</v>
      </c>
      <c r="DO48" s="8">
        <f>IFERROR(VLOOKUP(N48,Sympla!B:AE,24,0), "erro")</f>
        <v>2021</v>
      </c>
    </row>
    <row r="49">
      <c r="A49" s="4">
        <v>45128.62603451389</v>
      </c>
      <c r="B49" s="3" t="s">
        <v>313</v>
      </c>
      <c r="C49" s="3" t="s">
        <v>601</v>
      </c>
      <c r="D49" s="3" t="s">
        <v>117</v>
      </c>
      <c r="E49" s="3" t="s">
        <v>117</v>
      </c>
      <c r="F49" s="3" t="s">
        <v>123</v>
      </c>
      <c r="G49" s="3" t="s">
        <v>160</v>
      </c>
      <c r="H49" s="3" t="s">
        <v>160</v>
      </c>
      <c r="I49" s="3" t="s">
        <v>161</v>
      </c>
      <c r="J49" s="3" t="s">
        <v>180</v>
      </c>
      <c r="K49" s="3" t="s">
        <v>119</v>
      </c>
      <c r="L49" s="3" t="s">
        <v>602</v>
      </c>
      <c r="M49" s="3">
        <v>2.023040101E9</v>
      </c>
      <c r="N49" s="12" t="s">
        <v>603</v>
      </c>
      <c r="O49" s="3">
        <v>1.1949359532E10</v>
      </c>
      <c r="P49" s="3">
        <v>5.59760887E8</v>
      </c>
      <c r="Q49" s="3" t="s">
        <v>123</v>
      </c>
      <c r="R49" s="3">
        <v>5.3468068816E10</v>
      </c>
      <c r="S49" s="6">
        <v>38614.0</v>
      </c>
      <c r="T49" s="3" t="s">
        <v>165</v>
      </c>
      <c r="U49" s="3" t="s">
        <v>125</v>
      </c>
      <c r="V49" s="3" t="s">
        <v>604</v>
      </c>
      <c r="W49" s="7" t="s">
        <v>605</v>
      </c>
      <c r="X49" s="3" t="s">
        <v>168</v>
      </c>
      <c r="Y49" s="3" t="s">
        <v>129</v>
      </c>
      <c r="Z49" s="3" t="s">
        <v>130</v>
      </c>
      <c r="AA49" s="3" t="s">
        <v>131</v>
      </c>
      <c r="AC49" s="3" t="s">
        <v>123</v>
      </c>
      <c r="AD49" s="3" t="s">
        <v>117</v>
      </c>
      <c r="AE49" s="3">
        <v>3.0</v>
      </c>
      <c r="AF49" s="3">
        <v>3.0</v>
      </c>
      <c r="AH49" s="8">
        <f t="shared" si="1"/>
        <v>6</v>
      </c>
      <c r="AI49" s="3" t="s">
        <v>132</v>
      </c>
      <c r="AJ49" s="3">
        <v>0.0</v>
      </c>
      <c r="AK49" s="3" t="s">
        <v>133</v>
      </c>
      <c r="AL49" s="3">
        <f>IFERROR(VLOOKUP(AK49,'Dicionário'!$A$1:$B$153,2,0),"Erro")</f>
        <v>2</v>
      </c>
      <c r="AM49" s="3">
        <v>1648.0</v>
      </c>
      <c r="AN49" s="3" t="s">
        <v>134</v>
      </c>
      <c r="AO49" s="3">
        <f>IFERROR(VLOOKUP(AN49,'Dicionário'!$A$1:$B$153,2,0),"Erro")</f>
        <v>2</v>
      </c>
      <c r="AP49" s="3">
        <v>300.0</v>
      </c>
      <c r="AQ49" s="3">
        <f t="shared" si="8"/>
        <v>0</v>
      </c>
      <c r="AR49" s="3" t="s">
        <v>135</v>
      </c>
      <c r="AS49" s="3">
        <f>IFERROR(VLOOKUP(AR49,'Dicionário'!$A$1:$B$153,2,0),"Erro")</f>
        <v>2</v>
      </c>
      <c r="AT49" s="3">
        <v>0.0</v>
      </c>
      <c r="AU49" s="3" t="s">
        <v>133</v>
      </c>
      <c r="AV49" s="3">
        <f>IFERROR(VLOOKUP(AU49,'Dicionário'!$A$1:$B$153,2,0),"Erro")</f>
        <v>2</v>
      </c>
      <c r="AW49" s="3">
        <v>0.0</v>
      </c>
      <c r="AX49" s="3" t="s">
        <v>133</v>
      </c>
      <c r="AY49" s="3">
        <f>IFERROR(VLOOKUP(AX49,'Dicionário'!$A$1:$B$153,2,0),"Erro")</f>
        <v>2</v>
      </c>
      <c r="AZ49" s="3">
        <v>0.0</v>
      </c>
      <c r="BA49" s="3" t="s">
        <v>133</v>
      </c>
      <c r="BB49" s="3">
        <f>IFERROR(VLOOKUP(BA49,'Dicionário'!$A$1:$B$153,2,0),"Erro")</f>
        <v>2</v>
      </c>
      <c r="BC49" s="3">
        <v>325.0</v>
      </c>
      <c r="BD49" s="3" t="s">
        <v>136</v>
      </c>
      <c r="BE49" s="3">
        <f>IFERROR(VLOOKUP(BD49,'Dicionário'!$A$1:$B$153,2,0),"Erro")</f>
        <v>2</v>
      </c>
      <c r="BG49" s="3">
        <v>0.0</v>
      </c>
      <c r="BH49" s="3" t="s">
        <v>138</v>
      </c>
      <c r="BI49" s="3">
        <f>IFERROR(VLOOKUP(BH49,'Dicionário'!$A$1:$B$153,2,0),"Erro")</f>
        <v>1</v>
      </c>
      <c r="BJ49" s="3">
        <v>0.0</v>
      </c>
      <c r="BK49" s="3" t="s">
        <v>139</v>
      </c>
      <c r="BL49" s="3">
        <f>IFERROR(VLOOKUP(BK49,'Dicionário'!$A$1:$B$153,2,0),"Erro")</f>
        <v>2</v>
      </c>
      <c r="BM49" s="3">
        <v>0.0</v>
      </c>
      <c r="BN49" s="3" t="s">
        <v>146</v>
      </c>
      <c r="BO49" s="3">
        <f>IFERROR(VLOOKUP(BN49,'Dicionário'!$A$1:$B$153,2,0),"Erro")</f>
        <v>2</v>
      </c>
      <c r="BP49" s="3">
        <v>19.0</v>
      </c>
      <c r="BQ49" s="3" t="s">
        <v>141</v>
      </c>
      <c r="BR49" s="3">
        <f>IFERROR(VLOOKUP(BQ49,'Dicionário'!$A$1:$B$153,2,0),"Erro")</f>
        <v>2</v>
      </c>
      <c r="BS49" s="3">
        <v>80.0</v>
      </c>
      <c r="BT49" s="3" t="s">
        <v>141</v>
      </c>
      <c r="BU49" s="3">
        <f>IFERROR(VLOOKUP(BT49,'Dicionário'!$A$1:$B$153,2,0),"Erro")</f>
        <v>2</v>
      </c>
      <c r="BV49" s="3">
        <v>176.0</v>
      </c>
      <c r="BW49" s="3" t="s">
        <v>216</v>
      </c>
      <c r="BX49" s="3">
        <f>IFERROR(VLOOKUP(BW49,'Dicionário'!$A$1:$B$153,2,0),"Erro")</f>
        <v>2</v>
      </c>
      <c r="BY49" s="3" t="s">
        <v>143</v>
      </c>
      <c r="BZ49" s="3">
        <v>66.0</v>
      </c>
      <c r="CA49" s="3" t="s">
        <v>144</v>
      </c>
      <c r="CB49" s="3">
        <f>IFERROR(VLOOKUP(CA49,'Dicionário'!$A$1:$B$153,2,0),"Erro")</f>
        <v>2</v>
      </c>
      <c r="CC49" s="3">
        <v>610.0</v>
      </c>
      <c r="CD49" s="3">
        <v>0.0</v>
      </c>
      <c r="CE49" s="3" t="s">
        <v>146</v>
      </c>
      <c r="CF49" s="3">
        <f>IFERROR(VLOOKUP(CE49,'Dicionário'!$A$1:$B$153,2,0),"Erro")</f>
        <v>2</v>
      </c>
      <c r="CG49" s="3">
        <v>0.0</v>
      </c>
      <c r="CH49" s="3" t="s">
        <v>146</v>
      </c>
      <c r="CI49" s="3">
        <f>IFERROR(VLOOKUP(CH49,'Dicionário'!$A$1:$B$153,2,0),"Erro")</f>
        <v>2</v>
      </c>
      <c r="CJ49" s="3">
        <v>250.0</v>
      </c>
      <c r="CK49" s="3" t="s">
        <v>147</v>
      </c>
      <c r="CL49" s="9">
        <f>IFERROR(VLOOKUP(CK49,'Dicionário'!$A$1:$B$153,2,0),"Erro")</f>
        <v>2</v>
      </c>
      <c r="CM49" s="3" t="s">
        <v>606</v>
      </c>
      <c r="CN49" s="3">
        <v>1.0</v>
      </c>
      <c r="CO49" s="3">
        <v>0.0</v>
      </c>
      <c r="CP49" s="3">
        <v>343.0</v>
      </c>
      <c r="CQ49" s="3" t="s">
        <v>203</v>
      </c>
      <c r="CR49" s="9">
        <f>IFERROR(VLOOKUP(CQ49,'Dicionário'!$A$1:$B$153,2,0),"Erro")</f>
        <v>2</v>
      </c>
      <c r="CS49" s="3">
        <v>0.0</v>
      </c>
      <c r="CT49" s="3" t="s">
        <v>146</v>
      </c>
      <c r="CU49" s="9">
        <f>IFERROR(VLOOKUP(CT49,'Dicionário'!$A$1:$B$153,2,0),"Erro")</f>
        <v>2</v>
      </c>
      <c r="CV49" s="3">
        <v>0.0</v>
      </c>
      <c r="CW49" s="3" t="s">
        <v>146</v>
      </c>
      <c r="CX49" s="9">
        <f>IFERROR(VLOOKUP(CW49,'Dicionário'!$A$1:$B$153,2,0),"Erro")</f>
        <v>2</v>
      </c>
      <c r="CY49" s="3">
        <v>32250.0</v>
      </c>
      <c r="CZ49" s="3" t="s">
        <v>150</v>
      </c>
      <c r="DA49" s="9">
        <f>IFERROR(VLOOKUP(CZ49,'Dicionário'!$A$1:$B$153,2,0),"Erro")</f>
        <v>2</v>
      </c>
      <c r="DC49" s="3" t="s">
        <v>151</v>
      </c>
      <c r="DD49" s="3" t="s">
        <v>151</v>
      </c>
      <c r="DE49" s="9">
        <f>IFERROR(VLOOKUP(DD49,'Dicionário'!$A$1:$B$153,2,0),"Erro")</f>
        <v>1</v>
      </c>
      <c r="DF49" s="3" t="s">
        <v>205</v>
      </c>
      <c r="DG49" s="3" t="s">
        <v>123</v>
      </c>
      <c r="DH49" s="9">
        <f>IFERROR(VLOOKUP(DG49,'Dicionário'!$A$1:$B$153,2,0),"Erro")</f>
        <v>2</v>
      </c>
      <c r="DI49" s="3" t="s">
        <v>155</v>
      </c>
      <c r="DJ49" s="9">
        <f>IFERROR(VLOOKUP(DI49,'Dicionário'!$A$1:$B$153,2,0),"Erro")</f>
        <v>2</v>
      </c>
      <c r="DK49" s="3" t="s">
        <v>230</v>
      </c>
      <c r="DL49" s="9">
        <f>IFERROR(VLOOKUP(DK49,'Dicionário'!$A$1:$B$153,2,0),"Erro")</f>
        <v>7</v>
      </c>
      <c r="DM49" s="3" t="s">
        <v>207</v>
      </c>
      <c r="DN49" s="9">
        <f>IFERROR(VLOOKUP(DM49,'Dicionário'!$A$1:$B$153,2,0),"Erro")</f>
        <v>2</v>
      </c>
      <c r="DO49" s="8">
        <f>IFERROR(VLOOKUP(N49,Sympla!B:AE,24,0), "erro")</f>
        <v>2023</v>
      </c>
    </row>
    <row r="50">
      <c r="A50" s="4">
        <v>45129.99052229167</v>
      </c>
      <c r="B50" s="3" t="s">
        <v>419</v>
      </c>
      <c r="C50" s="3" t="s">
        <v>607</v>
      </c>
      <c r="D50" s="3" t="s">
        <v>117</v>
      </c>
      <c r="E50" s="3" t="s">
        <v>123</v>
      </c>
      <c r="F50" s="3" t="s">
        <v>123</v>
      </c>
      <c r="G50" s="3">
        <v>1.0</v>
      </c>
      <c r="H50" s="3" t="s">
        <v>160</v>
      </c>
      <c r="I50" s="3" t="s">
        <v>161</v>
      </c>
      <c r="J50" s="3" t="s">
        <v>119</v>
      </c>
      <c r="K50" s="3" t="s">
        <v>180</v>
      </c>
      <c r="L50" s="3" t="s">
        <v>608</v>
      </c>
      <c r="M50" s="3">
        <v>2.023040103E9</v>
      </c>
      <c r="N50" s="3" t="s">
        <v>609</v>
      </c>
      <c r="O50" s="3">
        <v>1.1964729009E10</v>
      </c>
      <c r="P50" s="3">
        <v>5.26170001E8</v>
      </c>
      <c r="Q50" s="3" t="s">
        <v>123</v>
      </c>
      <c r="R50" s="3">
        <v>4.9665887823E10</v>
      </c>
      <c r="S50" s="6">
        <v>38460.0</v>
      </c>
      <c r="T50" s="3" t="s">
        <v>610</v>
      </c>
      <c r="U50" s="3" t="s">
        <v>125</v>
      </c>
      <c r="V50" s="3" t="s">
        <v>611</v>
      </c>
      <c r="W50" s="7" t="s">
        <v>612</v>
      </c>
      <c r="X50" s="3" t="s">
        <v>168</v>
      </c>
      <c r="Y50" s="3" t="s">
        <v>129</v>
      </c>
      <c r="Z50" s="3" t="s">
        <v>130</v>
      </c>
      <c r="AA50" s="3" t="s">
        <v>131</v>
      </c>
      <c r="AC50" s="3" t="s">
        <v>123</v>
      </c>
      <c r="AD50" s="3" t="s">
        <v>123</v>
      </c>
      <c r="AE50" s="3">
        <v>2.0</v>
      </c>
      <c r="AF50" s="3">
        <v>2.0</v>
      </c>
      <c r="AH50" s="8">
        <f t="shared" si="1"/>
        <v>4</v>
      </c>
      <c r="AI50" s="3" t="s">
        <v>226</v>
      </c>
      <c r="AJ50" s="3">
        <v>0.0</v>
      </c>
      <c r="AK50" s="3" t="s">
        <v>133</v>
      </c>
      <c r="AL50" s="3">
        <f>IFERROR(VLOOKUP(AK50,'Dicionário'!$A$1:$B$153,2,0),"Erro")</f>
        <v>2</v>
      </c>
      <c r="AM50" s="3">
        <v>0.0</v>
      </c>
      <c r="AN50" s="3" t="s">
        <v>133</v>
      </c>
      <c r="AO50" s="3">
        <f>IFERROR(VLOOKUP(AN50,'Dicionário'!$A$1:$B$153,2,0),"Erro")</f>
        <v>2</v>
      </c>
      <c r="AP50" s="3">
        <v>2735.0</v>
      </c>
      <c r="AQ50" s="3">
        <v>0.0</v>
      </c>
      <c r="AR50" s="3" t="s">
        <v>134</v>
      </c>
      <c r="AS50" s="3">
        <f>IFERROR(VLOOKUP(AR50,'Dicionário'!$A$1:$B$153,2,0),"Erro")</f>
        <v>2</v>
      </c>
      <c r="AT50" s="3">
        <v>0.0</v>
      </c>
      <c r="AU50" s="3" t="s">
        <v>133</v>
      </c>
      <c r="AV50" s="3">
        <f>IFERROR(VLOOKUP(AU50,'Dicionário'!$A$1:$B$153,2,0),"Erro")</f>
        <v>2</v>
      </c>
      <c r="AW50" s="3">
        <v>0.0</v>
      </c>
      <c r="AX50" s="3" t="s">
        <v>133</v>
      </c>
      <c r="AY50" s="3">
        <f>IFERROR(VLOOKUP(AX50,'Dicionário'!$A$1:$B$153,2,0),"Erro")</f>
        <v>2</v>
      </c>
      <c r="AZ50" s="3">
        <v>0.0</v>
      </c>
      <c r="BA50" s="3" t="s">
        <v>133</v>
      </c>
      <c r="BB50" s="3">
        <f>IFERROR(VLOOKUP(BA50,'Dicionário'!$A$1:$B$153,2,0),"Erro")</f>
        <v>2</v>
      </c>
      <c r="BC50" s="3">
        <v>1320.0</v>
      </c>
      <c r="BD50" s="3" t="s">
        <v>267</v>
      </c>
      <c r="BE50" s="3">
        <f>IFERROR(VLOOKUP(BD50,'Dicionário'!$A$1:$B$153,2,0),"Erro")</f>
        <v>0</v>
      </c>
      <c r="BG50" s="3">
        <v>1.0</v>
      </c>
      <c r="BH50" s="3" t="s">
        <v>138</v>
      </c>
      <c r="BI50" s="3">
        <f>IFERROR(VLOOKUP(BH50,'Dicionário'!$A$1:$B$153,2,0),"Erro")</f>
        <v>1</v>
      </c>
      <c r="BJ50" s="3">
        <v>410.0</v>
      </c>
      <c r="BK50" s="3" t="s">
        <v>185</v>
      </c>
      <c r="BL50" s="3">
        <f>IFERROR(VLOOKUP(BK50,'Dicionário'!$A$1:$B$153,2,0),"Erro")</f>
        <v>2</v>
      </c>
      <c r="BM50" s="3">
        <v>0.0</v>
      </c>
      <c r="BN50" s="3" t="s">
        <v>291</v>
      </c>
      <c r="BO50" s="3">
        <f>IFERROR(VLOOKUP(BN50,'Dicionário'!$A$1:$B$153,2,0),"Erro")</f>
        <v>2</v>
      </c>
      <c r="BP50" s="3">
        <v>0.0</v>
      </c>
      <c r="BQ50" s="3" t="s">
        <v>141</v>
      </c>
      <c r="BR50" s="3">
        <f>IFERROR(VLOOKUP(BQ50,'Dicionário'!$A$1:$B$153,2,0),"Erro")</f>
        <v>2</v>
      </c>
      <c r="BS50" s="3">
        <v>185.0</v>
      </c>
      <c r="BT50" s="3" t="s">
        <v>141</v>
      </c>
      <c r="BU50" s="3">
        <f>IFERROR(VLOOKUP(BT50,'Dicionário'!$A$1:$B$153,2,0),"Erro")</f>
        <v>2</v>
      </c>
      <c r="BV50" s="3">
        <v>0.0</v>
      </c>
      <c r="BW50" s="3" t="s">
        <v>146</v>
      </c>
      <c r="BX50" s="3">
        <f>IFERROR(VLOOKUP(BW50,'Dicionário'!$A$1:$B$153,2,0),"Erro")</f>
        <v>2</v>
      </c>
      <c r="BY50" s="3" t="s">
        <v>143</v>
      </c>
      <c r="BZ50" s="3">
        <v>191.0</v>
      </c>
      <c r="CA50" s="3" t="s">
        <v>144</v>
      </c>
      <c r="CB50" s="3">
        <f>IFERROR(VLOOKUP(CA50,'Dicionário'!$A$1:$B$153,2,0),"Erro")</f>
        <v>2</v>
      </c>
      <c r="CC50" s="3">
        <v>400.0</v>
      </c>
      <c r="CD50" s="3">
        <v>1691.0</v>
      </c>
      <c r="CE50" s="3" t="s">
        <v>599</v>
      </c>
      <c r="CF50" s="3">
        <f>IFERROR(VLOOKUP(CE50,'Dicionário'!$A$1:$B$153,2,0),"Erro")</f>
        <v>2</v>
      </c>
      <c r="CG50" s="3">
        <v>0.0</v>
      </c>
      <c r="CH50" s="3" t="s">
        <v>146</v>
      </c>
      <c r="CI50" s="3">
        <f>IFERROR(VLOOKUP(CH50,'Dicionário'!$A$1:$B$153,2,0),"Erro")</f>
        <v>2</v>
      </c>
      <c r="CJ50" s="3">
        <v>100.0</v>
      </c>
      <c r="CK50" s="3" t="s">
        <v>147</v>
      </c>
      <c r="CL50" s="9">
        <f>IFERROR(VLOOKUP(CK50,'Dicionário'!$A$1:$B$153,2,0),"Erro")</f>
        <v>2</v>
      </c>
      <c r="CM50" s="3" t="s">
        <v>613</v>
      </c>
      <c r="CN50" s="3">
        <v>0.0</v>
      </c>
      <c r="CO50" s="3">
        <v>0.0</v>
      </c>
      <c r="CP50" s="3">
        <v>0.0</v>
      </c>
      <c r="CQ50" s="3" t="s">
        <v>146</v>
      </c>
      <c r="CR50" s="9">
        <f>IFERROR(VLOOKUP(CQ50,'Dicionário'!$A$1:$B$153,2,0),"Erro")</f>
        <v>2</v>
      </c>
      <c r="CS50" s="3">
        <v>0.0</v>
      </c>
      <c r="CT50" s="3" t="s">
        <v>150</v>
      </c>
      <c r="CU50" s="9">
        <f>IFERROR(VLOOKUP(CT50,'Dicionário'!$A$1:$B$153,2,0),"Erro")</f>
        <v>2</v>
      </c>
      <c r="CV50" s="3">
        <v>635.0</v>
      </c>
      <c r="CW50" s="3" t="s">
        <v>150</v>
      </c>
      <c r="CX50" s="9">
        <f>IFERROR(VLOOKUP(CW50,'Dicionário'!$A$1:$B$153,2,0),"Erro")</f>
        <v>2</v>
      </c>
      <c r="CY50" s="3">
        <v>0.0</v>
      </c>
      <c r="CZ50" s="3" t="s">
        <v>146</v>
      </c>
      <c r="DA50" s="9">
        <f>IFERROR(VLOOKUP(CZ50,'Dicionário'!$A$1:$B$153,2,0),"Erro")</f>
        <v>2</v>
      </c>
      <c r="DC50" s="3" t="s">
        <v>152</v>
      </c>
      <c r="DD50" s="3" t="s">
        <v>152</v>
      </c>
      <c r="DE50" s="9">
        <f>IFERROR(VLOOKUP(DD50,'Dicionário'!$A$1:$B$153,2,0),"Erro")</f>
        <v>2</v>
      </c>
      <c r="DF50" s="3" t="s">
        <v>205</v>
      </c>
      <c r="DG50" s="3" t="s">
        <v>245</v>
      </c>
      <c r="DH50" s="9">
        <f>IFERROR(VLOOKUP(DG50,'Dicionário'!$A$1:$B$153,2,0),"Erro")</f>
        <v>3</v>
      </c>
      <c r="DI50" s="3" t="s">
        <v>614</v>
      </c>
      <c r="DJ50" s="9">
        <f>IFERROR(VLOOKUP(DI50,'Dicionário'!$A$1:$B$153,2,0),"Erro")</f>
        <v>0</v>
      </c>
      <c r="DK50" s="3" t="s">
        <v>230</v>
      </c>
      <c r="DL50" s="9">
        <f>IFERROR(VLOOKUP(DK50,'Dicionário'!$A$1:$B$153,2,0),"Erro")</f>
        <v>7</v>
      </c>
      <c r="DM50" s="3" t="s">
        <v>230</v>
      </c>
      <c r="DN50" s="9">
        <f>IFERROR(VLOOKUP(DM50,'Dicionário'!$A$1:$B$153,2,0),"Erro")</f>
        <v>7</v>
      </c>
      <c r="DO50" s="8">
        <f>IFERROR(VLOOKUP(N50,Sympla!B:AE,24,0), "erro")</f>
        <v>2023</v>
      </c>
    </row>
    <row r="51">
      <c r="A51" s="4">
        <v>45129.93303355324</v>
      </c>
      <c r="B51" s="3" t="s">
        <v>615</v>
      </c>
      <c r="C51" s="3" t="s">
        <v>616</v>
      </c>
      <c r="D51" s="3" t="s">
        <v>117</v>
      </c>
      <c r="E51" s="3" t="s">
        <v>123</v>
      </c>
      <c r="F51" s="3" t="s">
        <v>617</v>
      </c>
      <c r="G51" s="3">
        <v>3.0</v>
      </c>
      <c r="H51" s="3">
        <v>1.0</v>
      </c>
      <c r="I51" s="3">
        <v>1.0</v>
      </c>
      <c r="J51" s="3" t="s">
        <v>119</v>
      </c>
      <c r="K51" s="3" t="s">
        <v>618</v>
      </c>
      <c r="L51" s="3" t="s">
        <v>619</v>
      </c>
      <c r="M51" s="3">
        <v>2.023040105E9</v>
      </c>
      <c r="N51" s="3" t="s">
        <v>620</v>
      </c>
      <c r="O51" s="3">
        <v>1.1970402868E10</v>
      </c>
      <c r="P51" s="3">
        <v>5.33696148E8</v>
      </c>
      <c r="Q51" s="3" t="s">
        <v>123</v>
      </c>
      <c r="R51" s="3">
        <v>5.2170236864E10</v>
      </c>
      <c r="S51" s="6">
        <v>37620.0</v>
      </c>
      <c r="T51" s="3" t="s">
        <v>124</v>
      </c>
      <c r="U51" s="3" t="s">
        <v>125</v>
      </c>
      <c r="V51" s="3" t="s">
        <v>621</v>
      </c>
      <c r="W51" s="7" t="s">
        <v>622</v>
      </c>
      <c r="X51" s="3" t="s">
        <v>168</v>
      </c>
      <c r="Y51" s="3" t="s">
        <v>129</v>
      </c>
      <c r="Z51" s="3" t="s">
        <v>130</v>
      </c>
      <c r="AA51" s="3" t="s">
        <v>131</v>
      </c>
      <c r="AC51" s="3" t="s">
        <v>117</v>
      </c>
      <c r="AD51" s="3" t="s">
        <v>117</v>
      </c>
      <c r="AE51" s="3">
        <v>4.0</v>
      </c>
      <c r="AF51" s="3">
        <v>4.0</v>
      </c>
      <c r="AH51" s="8">
        <f t="shared" si="1"/>
        <v>8</v>
      </c>
      <c r="AI51" s="3" t="s">
        <v>226</v>
      </c>
      <c r="AJ51" s="3">
        <v>700.0</v>
      </c>
      <c r="AK51" s="3" t="s">
        <v>266</v>
      </c>
      <c r="AL51" s="3">
        <f>IFERROR(VLOOKUP(AK51,'Dicionário'!$A$1:$B$153,2,0),"Erro")</f>
        <v>2</v>
      </c>
      <c r="AM51" s="3">
        <v>1300.0</v>
      </c>
      <c r="AN51" s="3" t="s">
        <v>253</v>
      </c>
      <c r="AO51" s="3">
        <f>IFERROR(VLOOKUP(AN51,'Dicionário'!$A$1:$B$153,2,0),"Erro")</f>
        <v>0</v>
      </c>
      <c r="AP51" s="3">
        <v>0.0</v>
      </c>
      <c r="AQ51" s="3">
        <f t="shared" ref="AQ51:AQ60" si="9">(CV51-CS51)/12</f>
        <v>0</v>
      </c>
      <c r="AR51" s="3" t="s">
        <v>133</v>
      </c>
      <c r="AS51" s="3">
        <f>IFERROR(VLOOKUP(AR51,'Dicionário'!$A$1:$B$153,2,0),"Erro")</f>
        <v>2</v>
      </c>
      <c r="AT51" s="3">
        <v>0.0</v>
      </c>
      <c r="AU51" s="3" t="s">
        <v>133</v>
      </c>
      <c r="AV51" s="3">
        <f>IFERROR(VLOOKUP(AU51,'Dicionário'!$A$1:$B$153,2,0),"Erro")</f>
        <v>2</v>
      </c>
      <c r="AW51" s="3">
        <v>0.0</v>
      </c>
      <c r="AX51" s="3" t="s">
        <v>133</v>
      </c>
      <c r="AY51" s="3">
        <f>IFERROR(VLOOKUP(AX51,'Dicionário'!$A$1:$B$153,2,0),"Erro")</f>
        <v>2</v>
      </c>
      <c r="AZ51" s="3">
        <v>0.0</v>
      </c>
      <c r="BA51" s="3" t="s">
        <v>133</v>
      </c>
      <c r="BB51" s="3">
        <f>IFERROR(VLOOKUP(BA51,'Dicionário'!$A$1:$B$153,2,0),"Erro")</f>
        <v>2</v>
      </c>
      <c r="BC51" s="3">
        <v>0.0</v>
      </c>
      <c r="BD51" s="3" t="s">
        <v>133</v>
      </c>
      <c r="BE51" s="3">
        <f>IFERROR(VLOOKUP(BD51,'Dicionário'!$A$1:$B$153,2,0),"Erro")</f>
        <v>2</v>
      </c>
      <c r="BG51" s="3">
        <v>0.0</v>
      </c>
      <c r="BH51" s="3" t="s">
        <v>199</v>
      </c>
      <c r="BI51" s="3">
        <f>IFERROR(VLOOKUP(BH51,'Dicionário'!$A$1:$B$153,2,0),"Erro")</f>
        <v>2</v>
      </c>
      <c r="BJ51" s="3">
        <v>900.0</v>
      </c>
      <c r="BK51" s="3" t="s">
        <v>228</v>
      </c>
      <c r="BL51" s="3">
        <f>IFERROR(VLOOKUP(BK51,'Dicionário'!$A$1:$B$153,2,0),"Erro")</f>
        <v>2</v>
      </c>
      <c r="BM51" s="3">
        <v>0.0</v>
      </c>
      <c r="BN51" s="3" t="s">
        <v>146</v>
      </c>
      <c r="BO51" s="3">
        <f>IFERROR(VLOOKUP(BN51,'Dicionário'!$A$1:$B$153,2,0),"Erro")</f>
        <v>2</v>
      </c>
      <c r="BP51" s="3">
        <v>74.0</v>
      </c>
      <c r="BQ51" s="3" t="s">
        <v>141</v>
      </c>
      <c r="BR51" s="3">
        <f>IFERROR(VLOOKUP(BQ51,'Dicionário'!$A$1:$B$153,2,0),"Erro")</f>
        <v>2</v>
      </c>
      <c r="BS51" s="3">
        <v>99.0</v>
      </c>
      <c r="BT51" s="3" t="s">
        <v>141</v>
      </c>
      <c r="BU51" s="3">
        <f>IFERROR(VLOOKUP(BT51,'Dicionário'!$A$1:$B$153,2,0),"Erro")</f>
        <v>2</v>
      </c>
      <c r="BV51" s="3">
        <v>0.0</v>
      </c>
      <c r="BW51" s="3" t="s">
        <v>146</v>
      </c>
      <c r="BX51" s="3">
        <f>IFERROR(VLOOKUP(BW51,'Dicionário'!$A$1:$B$153,2,0),"Erro")</f>
        <v>2</v>
      </c>
      <c r="BY51" s="3" t="s">
        <v>186</v>
      </c>
      <c r="BZ51" s="3">
        <v>88.0</v>
      </c>
      <c r="CA51" s="3" t="s">
        <v>144</v>
      </c>
      <c r="CB51" s="3">
        <f>IFERROR(VLOOKUP(CA51,'Dicionário'!$A$1:$B$153,2,0),"Erro")</f>
        <v>2</v>
      </c>
      <c r="CC51" s="3">
        <v>0.0</v>
      </c>
      <c r="CD51" s="3">
        <v>0.0</v>
      </c>
      <c r="CE51" s="3" t="s">
        <v>146</v>
      </c>
      <c r="CF51" s="3">
        <f>IFERROR(VLOOKUP(CE51,'Dicionário'!$A$1:$B$153,2,0),"Erro")</f>
        <v>2</v>
      </c>
      <c r="CG51" s="3">
        <v>0.0</v>
      </c>
      <c r="CH51" s="3" t="s">
        <v>146</v>
      </c>
      <c r="CI51" s="3">
        <f>IFERROR(VLOOKUP(CH51,'Dicionário'!$A$1:$B$153,2,0),"Erro")</f>
        <v>2</v>
      </c>
      <c r="CJ51" s="3">
        <v>150.0</v>
      </c>
      <c r="CK51" s="3" t="s">
        <v>147</v>
      </c>
      <c r="CL51" s="9">
        <f>IFERROR(VLOOKUP(CK51,'Dicionário'!$A$1:$B$153,2,0),"Erro")</f>
        <v>2</v>
      </c>
      <c r="CM51" s="3" t="s">
        <v>623</v>
      </c>
      <c r="CN51" s="3">
        <v>0.0</v>
      </c>
      <c r="CO51" s="3">
        <v>0.0</v>
      </c>
      <c r="CP51" s="3">
        <v>0.0</v>
      </c>
      <c r="CQ51" s="3" t="s">
        <v>146</v>
      </c>
      <c r="CR51" s="9">
        <f>IFERROR(VLOOKUP(CQ51,'Dicionário'!$A$1:$B$153,2,0),"Erro")</f>
        <v>2</v>
      </c>
      <c r="CS51" s="3">
        <v>0.0</v>
      </c>
      <c r="CT51" s="3" t="s">
        <v>150</v>
      </c>
      <c r="CU51" s="9">
        <f>IFERROR(VLOOKUP(CT51,'Dicionário'!$A$1:$B$153,2,0),"Erro")</f>
        <v>2</v>
      </c>
      <c r="CV51" s="3">
        <v>0.0</v>
      </c>
      <c r="CW51" s="3" t="s">
        <v>146</v>
      </c>
      <c r="CX51" s="9">
        <f>IFERROR(VLOOKUP(CW51,'Dicionário'!$A$1:$B$153,2,0),"Erro")</f>
        <v>2</v>
      </c>
      <c r="CY51" s="3">
        <v>0.0</v>
      </c>
      <c r="CZ51" s="3" t="s">
        <v>146</v>
      </c>
      <c r="DA51" s="9">
        <f>IFERROR(VLOOKUP(CZ51,'Dicionário'!$A$1:$B$153,2,0),"Erro")</f>
        <v>2</v>
      </c>
      <c r="DC51" s="3" t="s">
        <v>151</v>
      </c>
      <c r="DD51" s="3" t="s">
        <v>151</v>
      </c>
      <c r="DE51" s="9">
        <f>IFERROR(VLOOKUP(DD51,'Dicionário'!$A$1:$B$153,2,0),"Erro")</f>
        <v>1</v>
      </c>
      <c r="DF51" s="3" t="s">
        <v>153</v>
      </c>
      <c r="DG51" s="3" t="s">
        <v>123</v>
      </c>
      <c r="DH51" s="9">
        <f>IFERROR(VLOOKUP(DG51,'Dicionário'!$A$1:$B$153,2,0),"Erro")</f>
        <v>2</v>
      </c>
      <c r="DI51" s="3" t="s">
        <v>155</v>
      </c>
      <c r="DJ51" s="9">
        <f>IFERROR(VLOOKUP(DI51,'Dicionário'!$A$1:$B$153,2,0),"Erro")</f>
        <v>2</v>
      </c>
      <c r="DK51" s="3" t="s">
        <v>295</v>
      </c>
      <c r="DL51" s="9">
        <f>IFERROR(VLOOKUP(DK51,'Dicionário'!$A$1:$B$153,2,0),"Erro")</f>
        <v>4</v>
      </c>
      <c r="DM51" s="3" t="s">
        <v>177</v>
      </c>
      <c r="DN51" s="9">
        <f>IFERROR(VLOOKUP(DM51,'Dicionário'!$A$1:$B$153,2,0),"Erro")</f>
        <v>3</v>
      </c>
      <c r="DO51" s="8">
        <f>IFERROR(VLOOKUP(N51,Sympla!B:AE,24,0), "erro")</f>
        <v>2019</v>
      </c>
    </row>
    <row r="52">
      <c r="A52" s="4">
        <v>45129.78655805555</v>
      </c>
      <c r="B52" s="3" t="s">
        <v>296</v>
      </c>
      <c r="C52" s="3" t="s">
        <v>624</v>
      </c>
      <c r="D52" s="3" t="s">
        <v>117</v>
      </c>
      <c r="E52" s="3" t="s">
        <v>123</v>
      </c>
      <c r="F52" s="3" t="s">
        <v>123</v>
      </c>
      <c r="G52" s="3" t="s">
        <v>160</v>
      </c>
      <c r="H52" s="3" t="s">
        <v>160</v>
      </c>
      <c r="I52" s="3" t="s">
        <v>161</v>
      </c>
      <c r="J52" s="3" t="s">
        <v>322</v>
      </c>
      <c r="K52" s="3" t="s">
        <v>322</v>
      </c>
      <c r="L52" s="3" t="s">
        <v>625</v>
      </c>
      <c r="M52" s="3">
        <v>2.023040106E9</v>
      </c>
      <c r="N52" s="3" t="s">
        <v>626</v>
      </c>
      <c r="O52" s="3">
        <v>1.1964497205E10</v>
      </c>
      <c r="P52" s="3">
        <v>5.42824115E8</v>
      </c>
      <c r="Q52" s="3" t="s">
        <v>123</v>
      </c>
      <c r="R52" s="3">
        <v>4.9053189807E10</v>
      </c>
      <c r="S52" s="6">
        <v>37878.0</v>
      </c>
      <c r="T52" s="3" t="s">
        <v>124</v>
      </c>
      <c r="U52" s="3" t="s">
        <v>125</v>
      </c>
      <c r="V52" s="3" t="s">
        <v>627</v>
      </c>
      <c r="W52" s="7" t="s">
        <v>628</v>
      </c>
      <c r="X52" s="3" t="s">
        <v>290</v>
      </c>
      <c r="Y52" s="3" t="s">
        <v>129</v>
      </c>
      <c r="Z52" s="3" t="s">
        <v>130</v>
      </c>
      <c r="AA52" s="3" t="s">
        <v>131</v>
      </c>
      <c r="AC52" s="3" t="s">
        <v>123</v>
      </c>
      <c r="AD52" s="3" t="s">
        <v>117</v>
      </c>
      <c r="AE52" s="3">
        <v>3.0</v>
      </c>
      <c r="AF52" s="3">
        <v>3.0</v>
      </c>
      <c r="AH52" s="8">
        <f t="shared" si="1"/>
        <v>6</v>
      </c>
      <c r="AI52" s="3" t="s">
        <v>226</v>
      </c>
      <c r="AJ52" s="3">
        <v>0.0</v>
      </c>
      <c r="AK52" s="3" t="s">
        <v>133</v>
      </c>
      <c r="AL52" s="3">
        <f>IFERROR(VLOOKUP(AK52,'Dicionário'!$A$1:$B$153,2,0),"Erro")</f>
        <v>2</v>
      </c>
      <c r="AM52" s="3">
        <v>1083.0</v>
      </c>
      <c r="AN52" s="3" t="s">
        <v>134</v>
      </c>
      <c r="AO52" s="3">
        <f>IFERROR(VLOOKUP(AN52,'Dicionário'!$A$1:$B$153,2,0),"Erro")</f>
        <v>2</v>
      </c>
      <c r="AP52" s="3">
        <v>1500.0</v>
      </c>
      <c r="AQ52" s="3">
        <f t="shared" si="9"/>
        <v>0</v>
      </c>
      <c r="AR52" s="3" t="s">
        <v>134</v>
      </c>
      <c r="AS52" s="3">
        <f>IFERROR(VLOOKUP(AR52,'Dicionário'!$A$1:$B$153,2,0),"Erro")</f>
        <v>2</v>
      </c>
      <c r="AT52" s="3">
        <v>0.0</v>
      </c>
      <c r="AU52" s="3" t="s">
        <v>133</v>
      </c>
      <c r="AV52" s="3">
        <f>IFERROR(VLOOKUP(AU52,'Dicionário'!$A$1:$B$153,2,0),"Erro")</f>
        <v>2</v>
      </c>
      <c r="AW52" s="3">
        <v>0.0</v>
      </c>
      <c r="AX52" s="3" t="s">
        <v>133</v>
      </c>
      <c r="AY52" s="3">
        <f>IFERROR(VLOOKUP(AX52,'Dicionário'!$A$1:$B$153,2,0),"Erro")</f>
        <v>2</v>
      </c>
      <c r="AZ52" s="3">
        <v>0.0</v>
      </c>
      <c r="BA52" s="3" t="s">
        <v>133</v>
      </c>
      <c r="BB52" s="3">
        <f>IFERROR(VLOOKUP(BA52,'Dicionário'!$A$1:$B$153,2,0),"Erro")</f>
        <v>2</v>
      </c>
      <c r="BC52" s="3">
        <v>0.0</v>
      </c>
      <c r="BD52" s="3" t="s">
        <v>133</v>
      </c>
      <c r="BE52" s="3">
        <f>IFERROR(VLOOKUP(BD52,'Dicionário'!$A$1:$B$153,2,0),"Erro")</f>
        <v>2</v>
      </c>
      <c r="BG52" s="3">
        <v>0.0</v>
      </c>
      <c r="BH52" s="3" t="s">
        <v>240</v>
      </c>
      <c r="BI52" s="3">
        <f>IFERROR(VLOOKUP(BH52,'Dicionário'!$A$1:$B$153,2,0),"Erro")</f>
        <v>3</v>
      </c>
      <c r="BJ52" s="3">
        <v>0.0</v>
      </c>
      <c r="BK52" s="3" t="s">
        <v>241</v>
      </c>
      <c r="BL52" s="3">
        <f>IFERROR(VLOOKUP(BK52,'Dicionário'!$A$1:$B$153,2,0),"Erro")</f>
        <v>2</v>
      </c>
      <c r="BM52" s="3">
        <v>205.0</v>
      </c>
      <c r="BN52" s="3" t="s">
        <v>172</v>
      </c>
      <c r="BO52" s="3">
        <f>IFERROR(VLOOKUP(BN52,'Dicionário'!$A$1:$B$153,2,0),"Erro")</f>
        <v>2</v>
      </c>
      <c r="BP52" s="3">
        <v>145.0</v>
      </c>
      <c r="BQ52" s="3" t="s">
        <v>141</v>
      </c>
      <c r="BR52" s="3">
        <f>IFERROR(VLOOKUP(BQ52,'Dicionário'!$A$1:$B$153,2,0),"Erro")</f>
        <v>2</v>
      </c>
      <c r="BS52" s="3">
        <v>361.0</v>
      </c>
      <c r="BT52" s="3" t="s">
        <v>141</v>
      </c>
      <c r="BU52" s="3">
        <f>IFERROR(VLOOKUP(BT52,'Dicionário'!$A$1:$B$153,2,0),"Erro")</f>
        <v>2</v>
      </c>
      <c r="BV52" s="3">
        <v>0.0</v>
      </c>
      <c r="BW52" s="3" t="s">
        <v>146</v>
      </c>
      <c r="BX52" s="3">
        <f>IFERROR(VLOOKUP(BW52,'Dicionário'!$A$1:$B$153,2,0),"Erro")</f>
        <v>2</v>
      </c>
      <c r="BY52" s="3" t="s">
        <v>143</v>
      </c>
      <c r="BZ52" s="3">
        <v>140.0</v>
      </c>
      <c r="CA52" s="3" t="s">
        <v>144</v>
      </c>
      <c r="CB52" s="3">
        <f>IFERROR(VLOOKUP(CA52,'Dicionário'!$A$1:$B$153,2,0),"Erro")</f>
        <v>2</v>
      </c>
      <c r="CC52" s="3">
        <v>108.0</v>
      </c>
      <c r="CD52" s="3">
        <v>0.0</v>
      </c>
      <c r="CE52" s="3" t="s">
        <v>146</v>
      </c>
      <c r="CF52" s="3">
        <f>IFERROR(VLOOKUP(CE52,'Dicionário'!$A$1:$B$153,2,0),"Erro")</f>
        <v>2</v>
      </c>
      <c r="CG52" s="3">
        <v>0.0</v>
      </c>
      <c r="CH52" s="3" t="s">
        <v>146</v>
      </c>
      <c r="CI52" s="3">
        <f>IFERROR(VLOOKUP(CH52,'Dicionário'!$A$1:$B$153,2,0),"Erro")</f>
        <v>2</v>
      </c>
      <c r="CJ52" s="3">
        <v>135.0</v>
      </c>
      <c r="CK52" s="3" t="s">
        <v>147</v>
      </c>
      <c r="CL52" s="9">
        <f>IFERROR(VLOOKUP(CK52,'Dicionário'!$A$1:$B$153,2,0),"Erro")</f>
        <v>2</v>
      </c>
      <c r="CM52" s="3" t="s">
        <v>629</v>
      </c>
      <c r="CN52" s="3">
        <v>0.0</v>
      </c>
      <c r="CO52" s="3">
        <v>0.0</v>
      </c>
      <c r="CP52" s="3">
        <v>0.0</v>
      </c>
      <c r="CQ52" s="3" t="s">
        <v>146</v>
      </c>
      <c r="CR52" s="9">
        <f>IFERROR(VLOOKUP(CQ52,'Dicionário'!$A$1:$B$153,2,0),"Erro")</f>
        <v>2</v>
      </c>
      <c r="CS52" s="3">
        <v>0.0</v>
      </c>
      <c r="CT52" s="3" t="s">
        <v>146</v>
      </c>
      <c r="CU52" s="9">
        <f>IFERROR(VLOOKUP(CT52,'Dicionário'!$A$1:$B$153,2,0),"Erro")</f>
        <v>2</v>
      </c>
      <c r="CV52" s="3">
        <v>0.0</v>
      </c>
      <c r="CW52" s="3" t="s">
        <v>146</v>
      </c>
      <c r="CX52" s="9">
        <f>IFERROR(VLOOKUP(CW52,'Dicionário'!$A$1:$B$153,2,0),"Erro")</f>
        <v>2</v>
      </c>
      <c r="CY52" s="3">
        <v>400.0</v>
      </c>
      <c r="CZ52" s="3" t="s">
        <v>150</v>
      </c>
      <c r="DA52" s="9">
        <f>IFERROR(VLOOKUP(CZ52,'Dicionário'!$A$1:$B$153,2,0),"Erro")</f>
        <v>2</v>
      </c>
      <c r="DC52" s="3" t="s">
        <v>151</v>
      </c>
      <c r="DD52" s="3" t="s">
        <v>151</v>
      </c>
      <c r="DE52" s="9">
        <f>IFERROR(VLOOKUP(DD52,'Dicionário'!$A$1:$B$153,2,0),"Erro")</f>
        <v>1</v>
      </c>
      <c r="DF52" s="3" t="s">
        <v>153</v>
      </c>
      <c r="DH52" s="10">
        <v>2.0</v>
      </c>
      <c r="DI52" s="3" t="s">
        <v>155</v>
      </c>
      <c r="DJ52" s="9">
        <f>IFERROR(VLOOKUP(DI52,'Dicionário'!$A$1:$B$153,2,0),"Erro")</f>
        <v>2</v>
      </c>
      <c r="DK52" s="3" t="s">
        <v>207</v>
      </c>
      <c r="DL52" s="9">
        <f>IFERROR(VLOOKUP(DK52,'Dicionário'!$A$1:$B$153,2,0),"Erro")</f>
        <v>2</v>
      </c>
      <c r="DM52" s="3" t="s">
        <v>156</v>
      </c>
      <c r="DN52" s="9">
        <f>IFERROR(VLOOKUP(DM52,'Dicionário'!$A$1:$B$153,2,0),"Erro")</f>
        <v>5</v>
      </c>
      <c r="DO52" s="8">
        <f>IFERROR(VLOOKUP(N52,Sympla!B:AE,24,0), "erro")</f>
        <v>2021</v>
      </c>
    </row>
    <row r="53">
      <c r="A53" s="4">
        <v>45129.9428155787</v>
      </c>
      <c r="B53" s="3" t="s">
        <v>630</v>
      </c>
      <c r="C53" s="3" t="s">
        <v>631</v>
      </c>
      <c r="D53" s="3" t="s">
        <v>117</v>
      </c>
      <c r="E53" s="3" t="s">
        <v>123</v>
      </c>
      <c r="F53" s="3" t="s">
        <v>632</v>
      </c>
      <c r="G53" s="3">
        <v>1.0</v>
      </c>
      <c r="H53" s="3">
        <v>1.0</v>
      </c>
      <c r="I53" s="3">
        <v>1.0</v>
      </c>
      <c r="J53" s="3" t="s">
        <v>119</v>
      </c>
      <c r="K53" s="3" t="s">
        <v>322</v>
      </c>
      <c r="L53" s="3" t="s">
        <v>633</v>
      </c>
      <c r="M53" s="3">
        <v>2.023040109E9</v>
      </c>
      <c r="N53" s="3" t="s">
        <v>634</v>
      </c>
      <c r="O53" s="3">
        <v>1.194830068E10</v>
      </c>
      <c r="P53" s="3">
        <v>5.04505063E8</v>
      </c>
      <c r="Q53" s="3" t="s">
        <v>123</v>
      </c>
      <c r="R53" s="3">
        <v>5.0752722824E10</v>
      </c>
      <c r="S53" s="6">
        <v>36799.0</v>
      </c>
      <c r="T53" s="3" t="s">
        <v>165</v>
      </c>
      <c r="U53" s="3" t="s">
        <v>125</v>
      </c>
      <c r="V53" s="3" t="s">
        <v>635</v>
      </c>
      <c r="W53" s="7" t="s">
        <v>636</v>
      </c>
      <c r="X53" s="3" t="s">
        <v>168</v>
      </c>
      <c r="Y53" s="3" t="s">
        <v>129</v>
      </c>
      <c r="Z53" s="3" t="s">
        <v>130</v>
      </c>
      <c r="AA53" s="3" t="s">
        <v>131</v>
      </c>
      <c r="AC53" s="3" t="s">
        <v>123</v>
      </c>
      <c r="AD53" s="3" t="s">
        <v>117</v>
      </c>
      <c r="AE53" s="3">
        <v>2.0</v>
      </c>
      <c r="AF53" s="3">
        <v>2.0</v>
      </c>
      <c r="AH53" s="8">
        <f t="shared" si="1"/>
        <v>4</v>
      </c>
      <c r="AI53" s="3" t="s">
        <v>226</v>
      </c>
      <c r="AJ53" s="3">
        <v>0.0</v>
      </c>
      <c r="AK53" s="3" t="s">
        <v>133</v>
      </c>
      <c r="AL53" s="3">
        <f>IFERROR(VLOOKUP(AK53,'Dicionário'!$A$1:$B$153,2,0),"Erro")</f>
        <v>2</v>
      </c>
      <c r="AM53" s="3">
        <v>0.0</v>
      </c>
      <c r="AN53" s="3" t="s">
        <v>133</v>
      </c>
      <c r="AO53" s="3">
        <f>IFERROR(VLOOKUP(AN53,'Dicionário'!$A$1:$B$153,2,0),"Erro")</f>
        <v>2</v>
      </c>
      <c r="AP53" s="3">
        <v>600.0</v>
      </c>
      <c r="AQ53" s="3">
        <f t="shared" si="9"/>
        <v>0</v>
      </c>
      <c r="AR53" s="3" t="s">
        <v>267</v>
      </c>
      <c r="AS53" s="3">
        <f>IFERROR(VLOOKUP(AR53,'Dicionário'!$A$1:$B$153,2,0),"Erro")</f>
        <v>0</v>
      </c>
      <c r="AT53" s="3">
        <v>0.0</v>
      </c>
      <c r="AU53" s="3" t="s">
        <v>133</v>
      </c>
      <c r="AV53" s="3">
        <f>IFERROR(VLOOKUP(AU53,'Dicionário'!$A$1:$B$153,2,0),"Erro")</f>
        <v>2</v>
      </c>
      <c r="AW53" s="3">
        <v>0.0</v>
      </c>
      <c r="AX53" s="3" t="s">
        <v>133</v>
      </c>
      <c r="AY53" s="3">
        <f>IFERROR(VLOOKUP(AX53,'Dicionário'!$A$1:$B$153,2,0),"Erro")</f>
        <v>2</v>
      </c>
      <c r="AZ53" s="3">
        <v>0.0</v>
      </c>
      <c r="BA53" s="3" t="s">
        <v>133</v>
      </c>
      <c r="BB53" s="3">
        <f>IFERROR(VLOOKUP(BA53,'Dicionário'!$A$1:$B$153,2,0),"Erro")</f>
        <v>2</v>
      </c>
      <c r="BC53" s="3">
        <v>60.0</v>
      </c>
      <c r="BD53" s="3" t="s">
        <v>267</v>
      </c>
      <c r="BE53" s="3">
        <f>IFERROR(VLOOKUP(BD53,'Dicionário'!$A$1:$B$153,2,0),"Erro")</f>
        <v>0</v>
      </c>
      <c r="BF53" s="3" t="s">
        <v>637</v>
      </c>
      <c r="BG53" s="3">
        <v>1.0</v>
      </c>
      <c r="BH53" s="3" t="s">
        <v>443</v>
      </c>
      <c r="BI53" s="3">
        <f>IFERROR(VLOOKUP(BH53,'Dicionário'!$A$1:$B$153,2,0),"Erro")</f>
        <v>4</v>
      </c>
      <c r="BJ53" s="3">
        <v>0.0</v>
      </c>
      <c r="BK53" s="3" t="s">
        <v>139</v>
      </c>
      <c r="BL53" s="3">
        <f>IFERROR(VLOOKUP(BK53,'Dicionário'!$A$1:$B$153,2,0),"Erro")</f>
        <v>2</v>
      </c>
      <c r="BM53" s="3">
        <v>0.0</v>
      </c>
      <c r="BN53" s="3" t="s">
        <v>146</v>
      </c>
      <c r="BO53" s="3">
        <f>IFERROR(VLOOKUP(BN53,'Dicionário'!$A$1:$B$153,2,0),"Erro")</f>
        <v>2</v>
      </c>
      <c r="BP53" s="3">
        <v>89.0</v>
      </c>
      <c r="BQ53" s="3" t="s">
        <v>141</v>
      </c>
      <c r="BR53" s="3">
        <f>IFERROR(VLOOKUP(BQ53,'Dicionário'!$A$1:$B$153,2,0),"Erro")</f>
        <v>2</v>
      </c>
      <c r="BS53" s="3">
        <v>82.0</v>
      </c>
      <c r="BT53" s="3" t="s">
        <v>141</v>
      </c>
      <c r="BU53" s="3">
        <f>IFERROR(VLOOKUP(BT53,'Dicionário'!$A$1:$B$153,2,0),"Erro")</f>
        <v>2</v>
      </c>
      <c r="BV53" s="3">
        <v>60.0</v>
      </c>
      <c r="BW53" s="3" t="s">
        <v>142</v>
      </c>
      <c r="BX53" s="3">
        <f>IFERROR(VLOOKUP(BW53,'Dicionário'!$A$1:$B$153,2,0),"Erro")</f>
        <v>0</v>
      </c>
      <c r="BY53" s="3" t="s">
        <v>143</v>
      </c>
      <c r="BZ53" s="3">
        <v>0.0</v>
      </c>
      <c r="CA53" s="3" t="s">
        <v>146</v>
      </c>
      <c r="CB53" s="3">
        <f>IFERROR(VLOOKUP(CA53,'Dicionário'!$A$1:$B$153,2,0),"Erro")</f>
        <v>2</v>
      </c>
      <c r="CC53" s="3">
        <v>120.0</v>
      </c>
      <c r="CD53" s="3">
        <v>503.0</v>
      </c>
      <c r="CE53" s="3" t="s">
        <v>599</v>
      </c>
      <c r="CF53" s="3">
        <f>IFERROR(VLOOKUP(CE53,'Dicionário'!$A$1:$B$153,2,0),"Erro")</f>
        <v>2</v>
      </c>
      <c r="CG53" s="3">
        <v>0.0</v>
      </c>
      <c r="CH53" s="3" t="s">
        <v>146</v>
      </c>
      <c r="CI53" s="3">
        <f>IFERROR(VLOOKUP(CH53,'Dicionário'!$A$1:$B$153,2,0),"Erro")</f>
        <v>2</v>
      </c>
      <c r="CJ53" s="3">
        <v>110.0</v>
      </c>
      <c r="CK53" s="3" t="s">
        <v>147</v>
      </c>
      <c r="CL53" s="9">
        <f>IFERROR(VLOOKUP(CK53,'Dicionário'!$A$1:$B$153,2,0),"Erro")</f>
        <v>2</v>
      </c>
      <c r="CM53" s="3" t="s">
        <v>600</v>
      </c>
      <c r="CN53" s="3">
        <v>0.0</v>
      </c>
      <c r="CO53" s="3">
        <v>0.0</v>
      </c>
      <c r="CP53" s="3">
        <v>0.0</v>
      </c>
      <c r="CQ53" s="3" t="s">
        <v>146</v>
      </c>
      <c r="CR53" s="9">
        <f>IFERROR(VLOOKUP(CQ53,'Dicionário'!$A$1:$B$153,2,0),"Erro")</f>
        <v>2</v>
      </c>
      <c r="CS53" s="3">
        <v>0.0</v>
      </c>
      <c r="CT53" s="3" t="s">
        <v>146</v>
      </c>
      <c r="CU53" s="9">
        <f>IFERROR(VLOOKUP(CT53,'Dicionário'!$A$1:$B$153,2,0),"Erro")</f>
        <v>2</v>
      </c>
      <c r="CV53" s="3">
        <v>0.0</v>
      </c>
      <c r="CW53" s="3" t="s">
        <v>146</v>
      </c>
      <c r="CX53" s="9">
        <f>IFERROR(VLOOKUP(CW53,'Dicionário'!$A$1:$B$153,2,0),"Erro")</f>
        <v>2</v>
      </c>
      <c r="CY53" s="3">
        <v>2500.0</v>
      </c>
      <c r="CZ53" s="3" t="s">
        <v>270</v>
      </c>
      <c r="DA53" s="9">
        <f>IFERROR(VLOOKUP(CZ53,'Dicionário'!$A$1:$B$153,2,0),"Erro")</f>
        <v>0</v>
      </c>
      <c r="DB53" s="3" t="s">
        <v>638</v>
      </c>
      <c r="DC53" s="3" t="s">
        <v>151</v>
      </c>
      <c r="DD53" s="3" t="s">
        <v>151</v>
      </c>
      <c r="DE53" s="9">
        <f>IFERROR(VLOOKUP(DD53,'Dicionário'!$A$1:$B$153,2,0),"Erro")</f>
        <v>1</v>
      </c>
      <c r="DF53" s="3" t="s">
        <v>153</v>
      </c>
      <c r="DH53" s="10">
        <v>2.0</v>
      </c>
      <c r="DI53" s="3" t="s">
        <v>155</v>
      </c>
      <c r="DJ53" s="9">
        <f>IFERROR(VLOOKUP(DI53,'Dicionário'!$A$1:$B$153,2,0),"Erro")</f>
        <v>2</v>
      </c>
      <c r="DK53" s="3" t="s">
        <v>156</v>
      </c>
      <c r="DL53" s="9">
        <f>IFERROR(VLOOKUP(DK53,'Dicionário'!$A$1:$B$153,2,0),"Erro")</f>
        <v>5</v>
      </c>
      <c r="DM53" s="3" t="s">
        <v>156</v>
      </c>
      <c r="DN53" s="9">
        <f>IFERROR(VLOOKUP(DM53,'Dicionário'!$A$1:$B$153,2,0),"Erro")</f>
        <v>5</v>
      </c>
      <c r="DO53" s="8">
        <f>IFERROR(VLOOKUP(N53,Sympla!B:AE,24,0), "erro")</f>
        <v>2017</v>
      </c>
    </row>
    <row r="54">
      <c r="A54" s="4">
        <v>45128.85075262732</v>
      </c>
      <c r="B54" s="3" t="s">
        <v>356</v>
      </c>
      <c r="C54" s="3" t="s">
        <v>639</v>
      </c>
      <c r="D54" s="3" t="s">
        <v>117</v>
      </c>
      <c r="E54" s="3" t="s">
        <v>123</v>
      </c>
      <c r="F54" s="3" t="s">
        <v>123</v>
      </c>
      <c r="G54" s="3" t="s">
        <v>160</v>
      </c>
      <c r="H54" s="3" t="s">
        <v>160</v>
      </c>
      <c r="I54" s="3" t="s">
        <v>161</v>
      </c>
      <c r="J54" s="3" t="s">
        <v>180</v>
      </c>
      <c r="K54" s="3" t="s">
        <v>119</v>
      </c>
      <c r="L54" s="3" t="s">
        <v>640</v>
      </c>
      <c r="M54" s="3">
        <v>2.0230304011E11</v>
      </c>
      <c r="N54" s="3" t="s">
        <v>641</v>
      </c>
      <c r="O54" s="3">
        <v>1.1983049118E10</v>
      </c>
      <c r="P54" s="3">
        <v>5.7111726E8</v>
      </c>
      <c r="Q54" s="3" t="s">
        <v>123</v>
      </c>
      <c r="R54" s="3">
        <v>4.8036723859E10</v>
      </c>
      <c r="S54" s="6">
        <v>35885.0</v>
      </c>
      <c r="T54" s="3" t="s">
        <v>124</v>
      </c>
      <c r="U54" s="3" t="s">
        <v>125</v>
      </c>
      <c r="V54" s="3" t="s">
        <v>642</v>
      </c>
      <c r="W54" s="7" t="s">
        <v>643</v>
      </c>
      <c r="X54" s="3" t="s">
        <v>196</v>
      </c>
      <c r="Y54" s="3" t="s">
        <v>129</v>
      </c>
      <c r="Z54" s="3" t="s">
        <v>130</v>
      </c>
      <c r="AA54" s="3" t="s">
        <v>131</v>
      </c>
      <c r="AC54" s="3" t="s">
        <v>123</v>
      </c>
      <c r="AD54" s="3" t="s">
        <v>117</v>
      </c>
      <c r="AE54" s="3">
        <v>2.0</v>
      </c>
      <c r="AF54" s="3">
        <v>2.0</v>
      </c>
      <c r="AH54" s="8">
        <f t="shared" si="1"/>
        <v>4</v>
      </c>
      <c r="AI54" s="3" t="s">
        <v>132</v>
      </c>
      <c r="AJ54" s="3">
        <v>0.0</v>
      </c>
      <c r="AK54" s="3" t="s">
        <v>133</v>
      </c>
      <c r="AL54" s="3">
        <f>IFERROR(VLOOKUP(AK54,'Dicionário'!$A$1:$B$153,2,0),"Erro")</f>
        <v>2</v>
      </c>
      <c r="AM54" s="3">
        <v>0.0</v>
      </c>
      <c r="AN54" s="3" t="s">
        <v>133</v>
      </c>
      <c r="AO54" s="3">
        <f>IFERROR(VLOOKUP(AN54,'Dicionário'!$A$1:$B$153,2,0),"Erro")</f>
        <v>2</v>
      </c>
      <c r="AP54" s="3">
        <v>0.0</v>
      </c>
      <c r="AQ54" s="3">
        <f t="shared" si="9"/>
        <v>0</v>
      </c>
      <c r="AR54" s="3" t="s">
        <v>133</v>
      </c>
      <c r="AS54" s="3">
        <f>IFERROR(VLOOKUP(AR54,'Dicionário'!$A$1:$B$153,2,0),"Erro")</f>
        <v>2</v>
      </c>
      <c r="AT54" s="3">
        <v>0.0</v>
      </c>
      <c r="AU54" s="3" t="s">
        <v>133</v>
      </c>
      <c r="AV54" s="3">
        <f>IFERROR(VLOOKUP(AU54,'Dicionário'!$A$1:$B$153,2,0),"Erro")</f>
        <v>2</v>
      </c>
      <c r="AW54" s="3">
        <v>800.0</v>
      </c>
      <c r="AX54" s="3" t="s">
        <v>134</v>
      </c>
      <c r="AY54" s="3">
        <f>IFERROR(VLOOKUP(AX54,'Dicionário'!$A$1:$B$153,2,0),"Erro")</f>
        <v>2</v>
      </c>
      <c r="AZ54" s="3">
        <v>0.0</v>
      </c>
      <c r="BA54" s="3" t="s">
        <v>133</v>
      </c>
      <c r="BB54" s="3">
        <f>IFERROR(VLOOKUP(BA54,'Dicionário'!$A$1:$B$153,2,0),"Erro")</f>
        <v>2</v>
      </c>
      <c r="BC54" s="3">
        <v>0.0</v>
      </c>
      <c r="BD54" s="3" t="s">
        <v>133</v>
      </c>
      <c r="BE54" s="3">
        <f>IFERROR(VLOOKUP(BD54,'Dicionário'!$A$1:$B$153,2,0),"Erro")</f>
        <v>2</v>
      </c>
      <c r="BG54" s="3">
        <v>1.0</v>
      </c>
      <c r="BH54" s="3" t="s">
        <v>199</v>
      </c>
      <c r="BI54" s="3">
        <f>IFERROR(VLOOKUP(BH54,'Dicionário'!$A$1:$B$153,2,0),"Erro")</f>
        <v>2</v>
      </c>
      <c r="BJ54" s="3">
        <v>1200.0</v>
      </c>
      <c r="BK54" s="3" t="s">
        <v>228</v>
      </c>
      <c r="BL54" s="3">
        <f>IFERROR(VLOOKUP(BK54,'Dicionário'!$A$1:$B$153,2,0),"Erro")</f>
        <v>2</v>
      </c>
      <c r="BM54" s="3">
        <v>0.0</v>
      </c>
      <c r="BN54" s="3" t="s">
        <v>146</v>
      </c>
      <c r="BO54" s="3">
        <f>IFERROR(VLOOKUP(BN54,'Dicionário'!$A$1:$B$153,2,0),"Erro")</f>
        <v>2</v>
      </c>
      <c r="BP54" s="3">
        <v>48.0</v>
      </c>
      <c r="BQ54" s="3" t="s">
        <v>329</v>
      </c>
      <c r="BR54" s="3">
        <f>IFERROR(VLOOKUP(BQ54,'Dicionário'!$A$1:$B$153,2,0),"Erro")</f>
        <v>0</v>
      </c>
      <c r="BS54" s="3">
        <v>98.0</v>
      </c>
      <c r="BT54" s="3" t="s">
        <v>141</v>
      </c>
      <c r="BU54" s="3">
        <f>IFERROR(VLOOKUP(BT54,'Dicionário'!$A$1:$B$153,2,0),"Erro")</f>
        <v>2</v>
      </c>
      <c r="BV54" s="3">
        <v>0.0</v>
      </c>
      <c r="BW54" s="3" t="s">
        <v>146</v>
      </c>
      <c r="BX54" s="3">
        <f>IFERROR(VLOOKUP(BW54,'Dicionário'!$A$1:$B$153,2,0),"Erro")</f>
        <v>2</v>
      </c>
      <c r="BY54" s="3" t="s">
        <v>186</v>
      </c>
      <c r="BZ54" s="3">
        <v>90.0</v>
      </c>
      <c r="CA54" s="3" t="s">
        <v>217</v>
      </c>
      <c r="CB54" s="3">
        <f>IFERROR(VLOOKUP(CA54,'Dicionário'!$A$1:$B$153,2,0),"Erro")</f>
        <v>0</v>
      </c>
      <c r="CC54" s="3">
        <v>0.0</v>
      </c>
      <c r="CD54" s="3">
        <v>0.0</v>
      </c>
      <c r="CE54" s="3" t="s">
        <v>146</v>
      </c>
      <c r="CF54" s="3">
        <f>IFERROR(VLOOKUP(CE54,'Dicionário'!$A$1:$B$153,2,0),"Erro")</f>
        <v>2</v>
      </c>
      <c r="CG54" s="3">
        <v>0.0</v>
      </c>
      <c r="CH54" s="3" t="s">
        <v>146</v>
      </c>
      <c r="CI54" s="3">
        <f>IFERROR(VLOOKUP(CH54,'Dicionário'!$A$1:$B$153,2,0),"Erro")</f>
        <v>2</v>
      </c>
      <c r="CJ54" s="3">
        <v>40.0</v>
      </c>
      <c r="CK54" s="3" t="s">
        <v>269</v>
      </c>
      <c r="CL54" s="9">
        <f>IFERROR(VLOOKUP(CK54,'Dicionário'!$A$1:$B$153,2,0),"Erro")</f>
        <v>0</v>
      </c>
      <c r="CM54" s="3" t="s">
        <v>644</v>
      </c>
      <c r="CN54" s="3">
        <v>0.0</v>
      </c>
      <c r="CO54" s="3">
        <v>0.0</v>
      </c>
      <c r="CP54" s="3">
        <v>0.0</v>
      </c>
      <c r="CQ54" s="3" t="s">
        <v>146</v>
      </c>
      <c r="CR54" s="9">
        <f>IFERROR(VLOOKUP(CQ54,'Dicionário'!$A$1:$B$153,2,0),"Erro")</f>
        <v>2</v>
      </c>
      <c r="CS54" s="3">
        <v>0.0</v>
      </c>
      <c r="CT54" s="3" t="s">
        <v>146</v>
      </c>
      <c r="CU54" s="9">
        <f>IFERROR(VLOOKUP(CT54,'Dicionário'!$A$1:$B$153,2,0),"Erro")</f>
        <v>2</v>
      </c>
      <c r="CV54" s="3">
        <v>0.0</v>
      </c>
      <c r="CW54" s="3" t="s">
        <v>146</v>
      </c>
      <c r="CX54" s="9">
        <f>IFERROR(VLOOKUP(CW54,'Dicionário'!$A$1:$B$153,2,0),"Erro")</f>
        <v>2</v>
      </c>
      <c r="CY54" s="3">
        <v>0.0</v>
      </c>
      <c r="CZ54" s="3" t="s">
        <v>146</v>
      </c>
      <c r="DA54" s="9">
        <f>IFERROR(VLOOKUP(CZ54,'Dicionário'!$A$1:$B$153,2,0),"Erro")</f>
        <v>2</v>
      </c>
      <c r="DC54" s="3" t="s">
        <v>151</v>
      </c>
      <c r="DD54" s="3" t="s">
        <v>151</v>
      </c>
      <c r="DE54" s="9">
        <f>IFERROR(VLOOKUP(DD54,'Dicionário'!$A$1:$B$153,2,0),"Erro")</f>
        <v>1</v>
      </c>
      <c r="DF54" s="3" t="s">
        <v>153</v>
      </c>
      <c r="DG54" s="3" t="s">
        <v>123</v>
      </c>
      <c r="DH54" s="9">
        <f>IFERROR(VLOOKUP(DG54,'Dicionário'!$A$1:$B$153,2,0),"Erro")</f>
        <v>2</v>
      </c>
      <c r="DI54" s="3" t="s">
        <v>155</v>
      </c>
      <c r="DJ54" s="9">
        <f>IFERROR(VLOOKUP(DI54,'Dicionário'!$A$1:$B$153,2,0),"Erro")</f>
        <v>2</v>
      </c>
      <c r="DK54" s="3" t="s">
        <v>177</v>
      </c>
      <c r="DL54" s="9">
        <f>IFERROR(VLOOKUP(DK54,'Dicionário'!$A$1:$B$153,2,0),"Erro")</f>
        <v>3</v>
      </c>
      <c r="DM54" s="3" t="s">
        <v>207</v>
      </c>
      <c r="DN54" s="9">
        <f>IFERROR(VLOOKUP(DM54,'Dicionário'!$A$1:$B$153,2,0),"Erro")</f>
        <v>2</v>
      </c>
      <c r="DO54" s="8">
        <f>IFERROR(VLOOKUP(N54,Sympla!B:AE,24,0), "erro")</f>
        <v>2015</v>
      </c>
    </row>
    <row r="55">
      <c r="A55" s="4">
        <v>45129.71453678241</v>
      </c>
      <c r="B55" s="3" t="s">
        <v>427</v>
      </c>
      <c r="C55" s="3" t="s">
        <v>645</v>
      </c>
      <c r="D55" s="3" t="s">
        <v>117</v>
      </c>
      <c r="E55" s="3" t="s">
        <v>123</v>
      </c>
      <c r="F55" s="3" t="s">
        <v>123</v>
      </c>
      <c r="G55" s="3">
        <v>2.0</v>
      </c>
      <c r="H55" s="3">
        <v>1.0</v>
      </c>
      <c r="I55" s="3">
        <v>1.0</v>
      </c>
      <c r="J55" s="3" t="s">
        <v>180</v>
      </c>
      <c r="K55" s="3" t="s">
        <v>119</v>
      </c>
      <c r="L55" s="3" t="s">
        <v>646</v>
      </c>
      <c r="M55" s="3">
        <v>2.023040111E9</v>
      </c>
      <c r="N55" s="3" t="s">
        <v>647</v>
      </c>
      <c r="O55" s="3">
        <v>2.7988843964E10</v>
      </c>
      <c r="P55" s="3">
        <v>3622827.0</v>
      </c>
      <c r="Q55" s="3" t="s">
        <v>123</v>
      </c>
      <c r="R55" s="3">
        <v>1.6558828723E10</v>
      </c>
      <c r="S55" s="6">
        <v>36969.0</v>
      </c>
      <c r="T55" s="3" t="s">
        <v>165</v>
      </c>
      <c r="U55" s="3" t="s">
        <v>125</v>
      </c>
      <c r="V55" s="3" t="s">
        <v>648</v>
      </c>
      <c r="W55" s="7" t="s">
        <v>649</v>
      </c>
      <c r="X55" s="3" t="s">
        <v>168</v>
      </c>
      <c r="Y55" s="3" t="s">
        <v>129</v>
      </c>
      <c r="Z55" s="3" t="s">
        <v>130</v>
      </c>
      <c r="AA55" s="3" t="s">
        <v>131</v>
      </c>
      <c r="AC55" s="3" t="s">
        <v>123</v>
      </c>
      <c r="AD55" s="3" t="s">
        <v>123</v>
      </c>
      <c r="AE55" s="3">
        <v>3.0</v>
      </c>
      <c r="AF55" s="3">
        <v>0.0</v>
      </c>
      <c r="AH55" s="8">
        <f t="shared" si="1"/>
        <v>0</v>
      </c>
      <c r="AI55" s="3" t="s">
        <v>226</v>
      </c>
      <c r="AJ55" s="3">
        <v>0.0</v>
      </c>
      <c r="AK55" s="3" t="s">
        <v>133</v>
      </c>
      <c r="AL55" s="3">
        <f>IFERROR(VLOOKUP(AK55,'Dicionário'!$A$1:$B$153,2,0),"Erro")</f>
        <v>2</v>
      </c>
      <c r="AM55" s="3">
        <v>0.0</v>
      </c>
      <c r="AN55" s="3" t="s">
        <v>133</v>
      </c>
      <c r="AO55" s="3">
        <f>IFERROR(VLOOKUP(AN55,'Dicionário'!$A$1:$B$153,2,0),"Erro")</f>
        <v>2</v>
      </c>
      <c r="AP55" s="3">
        <v>0.0</v>
      </c>
      <c r="AQ55" s="3">
        <f t="shared" si="9"/>
        <v>0</v>
      </c>
      <c r="AR55" s="3" t="s">
        <v>133</v>
      </c>
      <c r="AS55" s="3">
        <f>IFERROR(VLOOKUP(AR55,'Dicionário'!$A$1:$B$153,2,0),"Erro")</f>
        <v>2</v>
      </c>
      <c r="AT55" s="3">
        <v>0.0</v>
      </c>
      <c r="AU55" s="3" t="s">
        <v>133</v>
      </c>
      <c r="AV55" s="3">
        <f>IFERROR(VLOOKUP(AU55,'Dicionário'!$A$1:$B$153,2,0),"Erro")</f>
        <v>2</v>
      </c>
      <c r="AW55" s="3">
        <v>0.0</v>
      </c>
      <c r="AX55" s="3" t="s">
        <v>133</v>
      </c>
      <c r="AY55" s="3">
        <f>IFERROR(VLOOKUP(AX55,'Dicionário'!$A$1:$B$153,2,0),"Erro")</f>
        <v>2</v>
      </c>
      <c r="AZ55" s="3">
        <v>700.0</v>
      </c>
      <c r="BA55" s="3" t="s">
        <v>267</v>
      </c>
      <c r="BB55" s="3">
        <f>IFERROR(VLOOKUP(BA55,'Dicionário'!$A$1:$B$153,2,0),"Erro")</f>
        <v>0</v>
      </c>
      <c r="BC55" s="3">
        <v>800.0</v>
      </c>
      <c r="BD55" s="3" t="s">
        <v>134</v>
      </c>
      <c r="BE55" s="3">
        <f>IFERROR(VLOOKUP(BD55,'Dicionário'!$A$1:$B$153,2,0),"Erro")</f>
        <v>2</v>
      </c>
      <c r="BG55" s="3">
        <v>1.0</v>
      </c>
      <c r="BH55" s="3" t="s">
        <v>199</v>
      </c>
      <c r="BI55" s="3">
        <f>IFERROR(VLOOKUP(BH55,'Dicionário'!$A$1:$B$153,2,0),"Erro")</f>
        <v>2</v>
      </c>
      <c r="BJ55" s="3">
        <v>2204.0</v>
      </c>
      <c r="BK55" s="3" t="s">
        <v>228</v>
      </c>
      <c r="BL55" s="3">
        <f>IFERROR(VLOOKUP(BK55,'Dicionário'!$A$1:$B$153,2,0),"Erro")</f>
        <v>2</v>
      </c>
      <c r="BM55" s="3">
        <v>80.0</v>
      </c>
      <c r="BN55" s="3" t="s">
        <v>172</v>
      </c>
      <c r="BO55" s="3">
        <f>IFERROR(VLOOKUP(BN55,'Dicionário'!$A$1:$B$153,2,0),"Erro")</f>
        <v>2</v>
      </c>
      <c r="BP55" s="3">
        <v>26.0</v>
      </c>
      <c r="BQ55" s="3" t="s">
        <v>141</v>
      </c>
      <c r="BR55" s="3">
        <f>IFERROR(VLOOKUP(BQ55,'Dicionário'!$A$1:$B$153,2,0),"Erro")</f>
        <v>2</v>
      </c>
      <c r="BS55" s="3">
        <v>33.0</v>
      </c>
      <c r="BT55" s="3" t="s">
        <v>141</v>
      </c>
      <c r="BU55" s="3">
        <f>IFERROR(VLOOKUP(BT55,'Dicionário'!$A$1:$B$153,2,0),"Erro")</f>
        <v>2</v>
      </c>
      <c r="BV55" s="3">
        <v>0.0</v>
      </c>
      <c r="BW55" s="3" t="s">
        <v>146</v>
      </c>
      <c r="BX55" s="3">
        <f>IFERROR(VLOOKUP(BW55,'Dicionário'!$A$1:$B$153,2,0),"Erro")</f>
        <v>2</v>
      </c>
      <c r="BY55" s="3" t="s">
        <v>143</v>
      </c>
      <c r="BZ55" s="3">
        <v>102.0</v>
      </c>
      <c r="CA55" s="3" t="s">
        <v>144</v>
      </c>
      <c r="CB55" s="3">
        <f>IFERROR(VLOOKUP(CA55,'Dicionário'!$A$1:$B$153,2,0),"Erro")</f>
        <v>2</v>
      </c>
      <c r="CC55" s="3">
        <v>0.0</v>
      </c>
      <c r="CD55" s="3">
        <v>0.0</v>
      </c>
      <c r="CE55" s="3" t="s">
        <v>146</v>
      </c>
      <c r="CF55" s="3">
        <f>IFERROR(VLOOKUP(CE55,'Dicionário'!$A$1:$B$153,2,0),"Erro")</f>
        <v>2</v>
      </c>
      <c r="CG55" s="3">
        <v>0.0</v>
      </c>
      <c r="CH55" s="3" t="s">
        <v>146</v>
      </c>
      <c r="CI55" s="3">
        <f>IFERROR(VLOOKUP(CH55,'Dicionário'!$A$1:$B$153,2,0),"Erro")</f>
        <v>2</v>
      </c>
      <c r="CJ55" s="3">
        <v>15.0</v>
      </c>
      <c r="CK55" s="3" t="s">
        <v>147</v>
      </c>
      <c r="CL55" s="9">
        <f>IFERROR(VLOOKUP(CK55,'Dicionário'!$A$1:$B$153,2,0),"Erro")</f>
        <v>2</v>
      </c>
      <c r="CM55" s="3" t="s">
        <v>293</v>
      </c>
      <c r="CN55" s="3">
        <v>0.0</v>
      </c>
      <c r="CO55" s="3">
        <v>0.0</v>
      </c>
      <c r="CP55" s="3">
        <v>0.0</v>
      </c>
      <c r="CQ55" s="3" t="s">
        <v>146</v>
      </c>
      <c r="CR55" s="9">
        <f>IFERROR(VLOOKUP(CQ55,'Dicionário'!$A$1:$B$153,2,0),"Erro")</f>
        <v>2</v>
      </c>
      <c r="CS55" s="3">
        <v>0.0</v>
      </c>
      <c r="CT55" s="3" t="s">
        <v>146</v>
      </c>
      <c r="CU55" s="9">
        <f>IFERROR(VLOOKUP(CT55,'Dicionário'!$A$1:$B$153,2,0),"Erro")</f>
        <v>2</v>
      </c>
      <c r="CV55" s="3">
        <v>0.0</v>
      </c>
      <c r="CW55" s="3" t="s">
        <v>146</v>
      </c>
      <c r="CX55" s="9">
        <f>IFERROR(VLOOKUP(CW55,'Dicionário'!$A$1:$B$153,2,0),"Erro")</f>
        <v>2</v>
      </c>
      <c r="CY55" s="3">
        <v>0.0</v>
      </c>
      <c r="CZ55" s="3" t="s">
        <v>146</v>
      </c>
      <c r="DA55" s="9">
        <f>IFERROR(VLOOKUP(CZ55,'Dicionário'!$A$1:$B$153,2,0),"Erro")</f>
        <v>2</v>
      </c>
      <c r="DB55" s="3" t="s">
        <v>650</v>
      </c>
      <c r="DC55" s="3" t="s">
        <v>151</v>
      </c>
      <c r="DD55" s="3" t="s">
        <v>151</v>
      </c>
      <c r="DE55" s="9">
        <f>IFERROR(VLOOKUP(DD55,'Dicionário'!$A$1:$B$153,2,0),"Erro")</f>
        <v>1</v>
      </c>
      <c r="DF55" s="3" t="s">
        <v>153</v>
      </c>
      <c r="DH55" s="10">
        <v>2.0</v>
      </c>
      <c r="DI55" s="3" t="s">
        <v>155</v>
      </c>
      <c r="DJ55" s="9">
        <f>IFERROR(VLOOKUP(DI55,'Dicionário'!$A$1:$B$153,2,0),"Erro")</f>
        <v>2</v>
      </c>
      <c r="DK55" s="3" t="s">
        <v>156</v>
      </c>
      <c r="DL55" s="9">
        <f>IFERROR(VLOOKUP(DK55,'Dicionário'!$A$1:$B$153,2,0),"Erro")</f>
        <v>5</v>
      </c>
      <c r="DM55" s="3" t="s">
        <v>156</v>
      </c>
      <c r="DN55" s="9">
        <f>IFERROR(VLOOKUP(DM55,'Dicionário'!$A$1:$B$153,2,0),"Erro")</f>
        <v>5</v>
      </c>
      <c r="DO55" s="8">
        <f>IFERROR(VLOOKUP(N55,Sympla!B:AE,24,0), "erro")</f>
        <v>2018</v>
      </c>
    </row>
    <row r="56">
      <c r="A56" s="4">
        <v>45129.79112918982</v>
      </c>
      <c r="B56" s="3" t="s">
        <v>517</v>
      </c>
      <c r="C56" s="3" t="s">
        <v>651</v>
      </c>
      <c r="D56" s="3" t="s">
        <v>117</v>
      </c>
      <c r="E56" s="3" t="s">
        <v>117</v>
      </c>
      <c r="F56" s="3" t="s">
        <v>123</v>
      </c>
      <c r="G56" s="3">
        <v>2.0</v>
      </c>
      <c r="H56" s="3">
        <v>1.0</v>
      </c>
      <c r="I56" s="3" t="s">
        <v>161</v>
      </c>
      <c r="J56" s="3" t="s">
        <v>119</v>
      </c>
      <c r="K56" s="3" t="s">
        <v>180</v>
      </c>
      <c r="L56" s="3" t="s">
        <v>652</v>
      </c>
      <c r="M56" s="3">
        <v>2.023040112E9</v>
      </c>
      <c r="N56" s="3" t="s">
        <v>653</v>
      </c>
      <c r="O56" s="3">
        <v>1.1964068267E10</v>
      </c>
      <c r="P56" s="3">
        <v>5.25153019E8</v>
      </c>
      <c r="Q56" s="3" t="s">
        <v>123</v>
      </c>
      <c r="R56" s="3">
        <v>4.0146320832E10</v>
      </c>
      <c r="S56" s="6">
        <v>38420.0</v>
      </c>
      <c r="T56" s="3" t="s">
        <v>165</v>
      </c>
      <c r="U56" s="3" t="s">
        <v>125</v>
      </c>
      <c r="V56" s="3" t="s">
        <v>654</v>
      </c>
      <c r="W56" s="7" t="s">
        <v>655</v>
      </c>
      <c r="X56" s="3" t="s">
        <v>168</v>
      </c>
      <c r="Y56" s="3" t="s">
        <v>129</v>
      </c>
      <c r="Z56" s="3" t="s">
        <v>130</v>
      </c>
      <c r="AA56" s="3" t="s">
        <v>131</v>
      </c>
      <c r="AC56" s="3" t="s">
        <v>123</v>
      </c>
      <c r="AD56" s="3" t="s">
        <v>123</v>
      </c>
      <c r="AE56" s="3">
        <v>2.0</v>
      </c>
      <c r="AF56" s="3">
        <v>2.0</v>
      </c>
      <c r="AH56" s="8">
        <f t="shared" si="1"/>
        <v>4</v>
      </c>
      <c r="AI56" s="3" t="s">
        <v>226</v>
      </c>
      <c r="AJ56" s="3">
        <v>0.0</v>
      </c>
      <c r="AK56" s="3" t="s">
        <v>133</v>
      </c>
      <c r="AL56" s="3">
        <f>IFERROR(VLOOKUP(AK56,'Dicionário'!$A$1:$B$153,2,0),"Erro")</f>
        <v>2</v>
      </c>
      <c r="AM56" s="3">
        <v>0.0</v>
      </c>
      <c r="AN56" s="3" t="s">
        <v>133</v>
      </c>
      <c r="AO56" s="3">
        <f>IFERROR(VLOOKUP(AN56,'Dicionário'!$A$1:$B$153,2,0),"Erro")</f>
        <v>2</v>
      </c>
      <c r="AP56" s="3">
        <v>533.0</v>
      </c>
      <c r="AQ56" s="3">
        <f t="shared" si="9"/>
        <v>0</v>
      </c>
      <c r="AR56" s="3" t="s">
        <v>134</v>
      </c>
      <c r="AS56" s="3">
        <f>IFERROR(VLOOKUP(AR56,'Dicionário'!$A$1:$B$153,2,0),"Erro")</f>
        <v>2</v>
      </c>
      <c r="AT56" s="3">
        <v>0.0</v>
      </c>
      <c r="AU56" s="3" t="s">
        <v>133</v>
      </c>
      <c r="AV56" s="3">
        <f>IFERROR(VLOOKUP(AU56,'Dicionário'!$A$1:$B$153,2,0),"Erro")</f>
        <v>2</v>
      </c>
      <c r="AW56" s="3">
        <v>0.0</v>
      </c>
      <c r="AX56" s="3" t="s">
        <v>133</v>
      </c>
      <c r="AY56" s="3">
        <f>IFERROR(VLOOKUP(AX56,'Dicionário'!$A$1:$B$153,2,0),"Erro")</f>
        <v>2</v>
      </c>
      <c r="AZ56" s="3">
        <v>0.0</v>
      </c>
      <c r="BA56" s="3" t="s">
        <v>133</v>
      </c>
      <c r="BB56" s="3">
        <f>IFERROR(VLOOKUP(BA56,'Dicionário'!$A$1:$B$153,2,0),"Erro")</f>
        <v>2</v>
      </c>
      <c r="BC56" s="3">
        <v>0.0</v>
      </c>
      <c r="BD56" s="3" t="s">
        <v>133</v>
      </c>
      <c r="BE56" s="3">
        <f>IFERROR(VLOOKUP(BD56,'Dicionário'!$A$1:$B$153,2,0),"Erro")</f>
        <v>2</v>
      </c>
      <c r="BG56" s="3">
        <v>0.0</v>
      </c>
      <c r="BH56" s="3" t="s">
        <v>240</v>
      </c>
      <c r="BI56" s="3">
        <f>IFERROR(VLOOKUP(BH56,'Dicionário'!$A$1:$B$153,2,0),"Erro")</f>
        <v>3</v>
      </c>
      <c r="BJ56" s="3">
        <v>0.0</v>
      </c>
      <c r="BK56" s="3" t="s">
        <v>241</v>
      </c>
      <c r="BL56" s="3">
        <f>IFERROR(VLOOKUP(BK56,'Dicionário'!$A$1:$B$153,2,0),"Erro")</f>
        <v>2</v>
      </c>
      <c r="BM56" s="3">
        <v>0.0</v>
      </c>
      <c r="BN56" s="3" t="s">
        <v>146</v>
      </c>
      <c r="BO56" s="3">
        <f>IFERROR(VLOOKUP(BN56,'Dicionário'!$A$1:$B$153,2,0),"Erro")</f>
        <v>2</v>
      </c>
      <c r="BP56" s="3">
        <v>171.0</v>
      </c>
      <c r="BQ56" s="3" t="s">
        <v>141</v>
      </c>
      <c r="BR56" s="3">
        <f>IFERROR(VLOOKUP(BQ56,'Dicionário'!$A$1:$B$153,2,0),"Erro")</f>
        <v>2</v>
      </c>
      <c r="BS56" s="3">
        <v>289.0</v>
      </c>
      <c r="BT56" s="3" t="s">
        <v>141</v>
      </c>
      <c r="BU56" s="3">
        <f>IFERROR(VLOOKUP(BT56,'Dicionário'!$A$1:$B$153,2,0),"Erro")</f>
        <v>2</v>
      </c>
      <c r="BV56" s="3">
        <v>0.0</v>
      </c>
      <c r="BW56" s="3" t="s">
        <v>146</v>
      </c>
      <c r="BX56" s="3">
        <f>IFERROR(VLOOKUP(BW56,'Dicionário'!$A$1:$B$153,2,0),"Erro")</f>
        <v>2</v>
      </c>
      <c r="BY56" s="3" t="s">
        <v>186</v>
      </c>
      <c r="BZ56" s="3">
        <v>80.0</v>
      </c>
      <c r="CA56" s="3" t="s">
        <v>144</v>
      </c>
      <c r="CB56" s="3">
        <f>IFERROR(VLOOKUP(CA56,'Dicionário'!$A$1:$B$153,2,0),"Erro")</f>
        <v>2</v>
      </c>
      <c r="CC56" s="3">
        <v>139.0</v>
      </c>
      <c r="CD56" s="3">
        <v>0.0</v>
      </c>
      <c r="CE56" s="3" t="s">
        <v>146</v>
      </c>
      <c r="CF56" s="3">
        <f>IFERROR(VLOOKUP(CE56,'Dicionário'!$A$1:$B$153,2,0),"Erro")</f>
        <v>2</v>
      </c>
      <c r="CG56" s="3">
        <v>359.0</v>
      </c>
      <c r="CH56" s="3" t="s">
        <v>281</v>
      </c>
      <c r="CI56" s="3">
        <f>IFERROR(VLOOKUP(CH56,'Dicionário'!$A$1:$B$153,2,0),"Erro")</f>
        <v>2</v>
      </c>
      <c r="CJ56" s="3">
        <v>60.0</v>
      </c>
      <c r="CK56" s="3" t="s">
        <v>147</v>
      </c>
      <c r="CL56" s="9">
        <f>IFERROR(VLOOKUP(CK56,'Dicionário'!$A$1:$B$153,2,0),"Erro")</f>
        <v>2</v>
      </c>
      <c r="CM56" s="3" t="s">
        <v>656</v>
      </c>
      <c r="CN56" s="3">
        <v>0.0</v>
      </c>
      <c r="CO56" s="3">
        <v>0.0</v>
      </c>
      <c r="CP56" s="3">
        <v>0.0</v>
      </c>
      <c r="CQ56" s="3" t="s">
        <v>146</v>
      </c>
      <c r="CR56" s="9">
        <f>IFERROR(VLOOKUP(CQ56,'Dicionário'!$A$1:$B$153,2,0),"Erro")</f>
        <v>2</v>
      </c>
      <c r="CS56" s="3">
        <v>0.0</v>
      </c>
      <c r="CT56" s="3" t="s">
        <v>146</v>
      </c>
      <c r="CU56" s="9">
        <f>IFERROR(VLOOKUP(CT56,'Dicionário'!$A$1:$B$153,2,0),"Erro")</f>
        <v>2</v>
      </c>
      <c r="CV56" s="3">
        <v>0.0</v>
      </c>
      <c r="CW56" s="3" t="s">
        <v>146</v>
      </c>
      <c r="CX56" s="9">
        <f>IFERROR(VLOOKUP(CW56,'Dicionário'!$A$1:$B$153,2,0),"Erro")</f>
        <v>2</v>
      </c>
      <c r="CY56" s="3">
        <v>396.0</v>
      </c>
      <c r="CZ56" s="3" t="s">
        <v>150</v>
      </c>
      <c r="DA56" s="9">
        <f>IFERROR(VLOOKUP(CZ56,'Dicionário'!$A$1:$B$153,2,0),"Erro")</f>
        <v>2</v>
      </c>
      <c r="DC56" s="3" t="s">
        <v>152</v>
      </c>
      <c r="DD56" s="3" t="s">
        <v>152</v>
      </c>
      <c r="DE56" s="9">
        <f>IFERROR(VLOOKUP(DD56,'Dicionário'!$A$1:$B$153,2,0),"Erro")</f>
        <v>2</v>
      </c>
      <c r="DF56" s="3" t="s">
        <v>153</v>
      </c>
      <c r="DG56" s="3" t="s">
        <v>657</v>
      </c>
      <c r="DH56" s="9">
        <f>IFERROR(VLOOKUP(DG56,'Dicionário'!$A$1:$B$153,2,0),"Erro")</f>
        <v>3</v>
      </c>
      <c r="DI56" s="3" t="s">
        <v>155</v>
      </c>
      <c r="DJ56" s="9">
        <f>IFERROR(VLOOKUP(DI56,'Dicionário'!$A$1:$B$153,2,0),"Erro")</f>
        <v>2</v>
      </c>
      <c r="DK56" s="3" t="s">
        <v>312</v>
      </c>
      <c r="DL56" s="9">
        <f>IFERROR(VLOOKUP(DK56,'Dicionário'!$A$1:$B$153,2,0),"Erro")</f>
        <v>1</v>
      </c>
      <c r="DM56" s="3" t="s">
        <v>230</v>
      </c>
      <c r="DN56" s="9">
        <f>IFERROR(VLOOKUP(DM56,'Dicionário'!$A$1:$B$153,2,0),"Erro")</f>
        <v>7</v>
      </c>
      <c r="DO56" s="8">
        <f>IFERROR(VLOOKUP(N56,Sympla!B:AE,24,0), "erro")</f>
        <v>2022</v>
      </c>
    </row>
    <row r="57">
      <c r="A57" s="4">
        <v>45129.736465787035</v>
      </c>
      <c r="B57" s="3" t="s">
        <v>576</v>
      </c>
      <c r="C57" s="3" t="s">
        <v>658</v>
      </c>
      <c r="D57" s="3" t="s">
        <v>117</v>
      </c>
      <c r="E57" s="3" t="s">
        <v>117</v>
      </c>
      <c r="F57" s="3" t="s">
        <v>123</v>
      </c>
      <c r="G57" s="3" t="s">
        <v>160</v>
      </c>
      <c r="H57" s="3" t="s">
        <v>160</v>
      </c>
      <c r="I57" s="3" t="s">
        <v>161</v>
      </c>
      <c r="J57" s="3" t="s">
        <v>119</v>
      </c>
      <c r="K57" s="3" t="s">
        <v>180</v>
      </c>
      <c r="L57" s="3" t="s">
        <v>659</v>
      </c>
      <c r="M57" s="3">
        <v>2.023040113E9</v>
      </c>
      <c r="N57" s="3" t="s">
        <v>660</v>
      </c>
      <c r="O57" s="3">
        <v>1.1992726395E10</v>
      </c>
      <c r="P57" s="3">
        <v>3.8284475E8</v>
      </c>
      <c r="Q57" s="3" t="s">
        <v>123</v>
      </c>
      <c r="R57" s="3">
        <v>4.656398284E10</v>
      </c>
      <c r="S57" s="6">
        <v>37674.0</v>
      </c>
      <c r="T57" s="3" t="s">
        <v>287</v>
      </c>
      <c r="U57" s="3" t="s">
        <v>125</v>
      </c>
      <c r="V57" s="3" t="s">
        <v>661</v>
      </c>
      <c r="W57" s="7" t="s">
        <v>662</v>
      </c>
      <c r="X57" s="3" t="s">
        <v>168</v>
      </c>
      <c r="Y57" s="3" t="s">
        <v>129</v>
      </c>
      <c r="Z57" s="3" t="s">
        <v>130</v>
      </c>
      <c r="AA57" s="3" t="s">
        <v>131</v>
      </c>
      <c r="AC57" s="3" t="s">
        <v>123</v>
      </c>
      <c r="AD57" s="3" t="s">
        <v>117</v>
      </c>
      <c r="AE57" s="3">
        <v>4.0</v>
      </c>
      <c r="AF57" s="3">
        <v>4.0</v>
      </c>
      <c r="AH57" s="8">
        <f t="shared" si="1"/>
        <v>8</v>
      </c>
      <c r="AI57" s="3" t="s">
        <v>226</v>
      </c>
      <c r="AJ57" s="3">
        <v>0.0</v>
      </c>
      <c r="AK57" s="3" t="s">
        <v>133</v>
      </c>
      <c r="AL57" s="3">
        <f>IFERROR(VLOOKUP(AK57,'Dicionário'!$A$1:$B$153,2,0),"Erro")</f>
        <v>2</v>
      </c>
      <c r="AM57" s="3">
        <v>0.0</v>
      </c>
      <c r="AN57" s="3" t="s">
        <v>133</v>
      </c>
      <c r="AO57" s="3">
        <f>IFERROR(VLOOKUP(AN57,'Dicionário'!$A$1:$B$153,2,0),"Erro")</f>
        <v>2</v>
      </c>
      <c r="AP57" s="3">
        <v>1600.0</v>
      </c>
      <c r="AQ57" s="3">
        <f t="shared" si="9"/>
        <v>0</v>
      </c>
      <c r="AR57" s="3" t="s">
        <v>266</v>
      </c>
      <c r="AS57" s="3">
        <f>IFERROR(VLOOKUP(AR57,'Dicionário'!$A$1:$B$153,2,0),"Erro")</f>
        <v>2</v>
      </c>
      <c r="AT57" s="3">
        <v>0.0</v>
      </c>
      <c r="AU57" s="3" t="s">
        <v>133</v>
      </c>
      <c r="AV57" s="3">
        <f>IFERROR(VLOOKUP(AU57,'Dicionário'!$A$1:$B$153,2,0),"Erro")</f>
        <v>2</v>
      </c>
      <c r="AW57" s="3">
        <v>0.0</v>
      </c>
      <c r="AX57" s="3" t="s">
        <v>133</v>
      </c>
      <c r="AY57" s="3">
        <f>IFERROR(VLOOKUP(AX57,'Dicionário'!$A$1:$B$153,2,0),"Erro")</f>
        <v>2</v>
      </c>
      <c r="AZ57" s="3">
        <v>0.0</v>
      </c>
      <c r="BA57" s="3" t="s">
        <v>133</v>
      </c>
      <c r="BB57" s="3">
        <f>IFERROR(VLOOKUP(BA57,'Dicionário'!$A$1:$B$153,2,0),"Erro")</f>
        <v>2</v>
      </c>
      <c r="BC57" s="3">
        <v>335.0</v>
      </c>
      <c r="BD57" s="3" t="s">
        <v>267</v>
      </c>
      <c r="BE57" s="3">
        <f>IFERROR(VLOOKUP(BD57,'Dicionário'!$A$1:$B$153,2,0),"Erro")</f>
        <v>0</v>
      </c>
      <c r="BF57" s="3" t="s">
        <v>663</v>
      </c>
      <c r="BG57" s="3">
        <v>0.0</v>
      </c>
      <c r="BH57" s="3" t="s">
        <v>443</v>
      </c>
      <c r="BI57" s="3">
        <f>IFERROR(VLOOKUP(BH57,'Dicionário'!$A$1:$B$153,2,0),"Erro")</f>
        <v>4</v>
      </c>
      <c r="BJ57" s="3">
        <v>0.0</v>
      </c>
      <c r="BK57" s="3" t="s">
        <v>241</v>
      </c>
      <c r="BL57" s="3">
        <f>IFERROR(VLOOKUP(BK57,'Dicionário'!$A$1:$B$153,2,0),"Erro")</f>
        <v>2</v>
      </c>
      <c r="BM57" s="3">
        <v>0.0</v>
      </c>
      <c r="BN57" s="3" t="s">
        <v>146</v>
      </c>
      <c r="BO57" s="3">
        <f>IFERROR(VLOOKUP(BN57,'Dicionário'!$A$1:$B$153,2,0),"Erro")</f>
        <v>2</v>
      </c>
      <c r="BP57" s="3">
        <v>16.0</v>
      </c>
      <c r="BQ57" s="3" t="s">
        <v>141</v>
      </c>
      <c r="BR57" s="3">
        <f>IFERROR(VLOOKUP(BQ57,'Dicionário'!$A$1:$B$153,2,0),"Erro")</f>
        <v>2</v>
      </c>
      <c r="BS57" s="3">
        <v>0.0</v>
      </c>
      <c r="BT57" s="3" t="s">
        <v>255</v>
      </c>
      <c r="BU57" s="3">
        <f>IFERROR(VLOOKUP(BT57,'Dicionário'!$A$1:$B$153,2,0),"Erro")</f>
        <v>0</v>
      </c>
      <c r="BV57" s="3">
        <v>30.0</v>
      </c>
      <c r="BW57" s="3" t="s">
        <v>142</v>
      </c>
      <c r="BX57" s="3">
        <f>IFERROR(VLOOKUP(BW57,'Dicionário'!$A$1:$B$153,2,0),"Erro")</f>
        <v>0</v>
      </c>
      <c r="BY57" s="3" t="s">
        <v>143</v>
      </c>
      <c r="BZ57" s="3">
        <v>40.0</v>
      </c>
      <c r="CA57" s="3" t="s">
        <v>217</v>
      </c>
      <c r="CB57" s="3">
        <f>IFERROR(VLOOKUP(CA57,'Dicionário'!$A$1:$B$153,2,0),"Erro")</f>
        <v>0</v>
      </c>
      <c r="CC57" s="3">
        <v>300.0</v>
      </c>
      <c r="CD57" s="3">
        <v>0.0</v>
      </c>
      <c r="CE57" s="3" t="s">
        <v>146</v>
      </c>
      <c r="CF57" s="3">
        <f>IFERROR(VLOOKUP(CE57,'Dicionário'!$A$1:$B$153,2,0),"Erro")</f>
        <v>2</v>
      </c>
      <c r="CG57" s="3">
        <v>70.0</v>
      </c>
      <c r="CH57" s="3" t="s">
        <v>292</v>
      </c>
      <c r="CI57" s="3">
        <f>IFERROR(VLOOKUP(CH57,'Dicionário'!$A$1:$B$153,2,0),"Erro")</f>
        <v>0</v>
      </c>
      <c r="CJ57" s="3">
        <v>55.0</v>
      </c>
      <c r="CK57" s="3" t="s">
        <v>147</v>
      </c>
      <c r="CL57" s="9">
        <f>IFERROR(VLOOKUP(CK57,'Dicionário'!$A$1:$B$153,2,0),"Erro")</f>
        <v>2</v>
      </c>
      <c r="CM57" s="3" t="s">
        <v>293</v>
      </c>
      <c r="CN57" s="3">
        <v>0.0</v>
      </c>
      <c r="CO57" s="3">
        <v>0.0</v>
      </c>
      <c r="CP57" s="3">
        <v>0.0</v>
      </c>
      <c r="CQ57" s="3" t="s">
        <v>146</v>
      </c>
      <c r="CR57" s="9">
        <f>IFERROR(VLOOKUP(CQ57,'Dicionário'!$A$1:$B$153,2,0),"Erro")</f>
        <v>2</v>
      </c>
      <c r="CS57" s="3">
        <v>0.0</v>
      </c>
      <c r="CT57" s="3" t="s">
        <v>146</v>
      </c>
      <c r="CU57" s="9">
        <f>IFERROR(VLOOKUP(CT57,'Dicionário'!$A$1:$B$153,2,0),"Erro")</f>
        <v>2</v>
      </c>
      <c r="CV57" s="3">
        <v>0.0</v>
      </c>
      <c r="CW57" s="3" t="s">
        <v>146</v>
      </c>
      <c r="CX57" s="9">
        <f>IFERROR(VLOOKUP(CW57,'Dicionário'!$A$1:$B$153,2,0),"Erro")</f>
        <v>2</v>
      </c>
      <c r="CY57" s="3">
        <v>0.0</v>
      </c>
      <c r="CZ57" s="3" t="s">
        <v>146</v>
      </c>
      <c r="DA57" s="9">
        <f>IFERROR(VLOOKUP(CZ57,'Dicionário'!$A$1:$B$153,2,0),"Erro")</f>
        <v>2</v>
      </c>
      <c r="DC57" s="3" t="s">
        <v>151</v>
      </c>
      <c r="DD57" s="3" t="s">
        <v>151</v>
      </c>
      <c r="DE57" s="9">
        <f>IFERROR(VLOOKUP(DD57,'Dicionário'!$A$1:$B$153,2,0),"Erro")</f>
        <v>1</v>
      </c>
      <c r="DF57" s="3" t="s">
        <v>153</v>
      </c>
      <c r="DH57" s="10">
        <v>2.0</v>
      </c>
      <c r="DI57" s="3" t="s">
        <v>155</v>
      </c>
      <c r="DJ57" s="9">
        <f>IFERROR(VLOOKUP(DI57,'Dicionário'!$A$1:$B$153,2,0),"Erro")</f>
        <v>2</v>
      </c>
      <c r="DK57" s="3" t="s">
        <v>207</v>
      </c>
      <c r="DL57" s="9">
        <f>IFERROR(VLOOKUP(DK57,'Dicionário'!$A$1:$B$153,2,0),"Erro")</f>
        <v>2</v>
      </c>
      <c r="DM57" s="3" t="s">
        <v>156</v>
      </c>
      <c r="DN57" s="9">
        <f>IFERROR(VLOOKUP(DM57,'Dicionário'!$A$1:$B$153,2,0),"Erro")</f>
        <v>5</v>
      </c>
      <c r="DO57" s="8">
        <f>IFERROR(VLOOKUP(N57,Sympla!B:AE,24,0), "erro")</f>
        <v>2020</v>
      </c>
    </row>
    <row r="58">
      <c r="A58" s="4">
        <v>45128.90757700232</v>
      </c>
      <c r="B58" s="3" t="s">
        <v>419</v>
      </c>
      <c r="C58" s="3" t="s">
        <v>664</v>
      </c>
      <c r="D58" s="3" t="s">
        <v>117</v>
      </c>
      <c r="E58" s="3" t="s">
        <v>123</v>
      </c>
      <c r="F58" s="3" t="s">
        <v>665</v>
      </c>
      <c r="G58" s="3" t="s">
        <v>160</v>
      </c>
      <c r="H58" s="3" t="s">
        <v>160</v>
      </c>
      <c r="I58" s="3" t="s">
        <v>161</v>
      </c>
      <c r="J58" s="3" t="s">
        <v>180</v>
      </c>
      <c r="K58" s="3" t="s">
        <v>119</v>
      </c>
      <c r="L58" s="3" t="s">
        <v>666</v>
      </c>
      <c r="M58" s="3">
        <v>2.023040115E9</v>
      </c>
      <c r="N58" s="3" t="s">
        <v>667</v>
      </c>
      <c r="O58" s="3">
        <v>1.1981090577E10</v>
      </c>
      <c r="P58" s="3">
        <v>5.58200758E8</v>
      </c>
      <c r="Q58" s="3" t="s">
        <v>123</v>
      </c>
      <c r="R58" s="3">
        <v>5.3384028821E10</v>
      </c>
      <c r="S58" s="6">
        <v>38456.0</v>
      </c>
      <c r="T58" s="3" t="s">
        <v>124</v>
      </c>
      <c r="U58" s="3" t="s">
        <v>125</v>
      </c>
      <c r="V58" s="3" t="s">
        <v>668</v>
      </c>
      <c r="W58" s="7" t="s">
        <v>669</v>
      </c>
      <c r="X58" s="3" t="s">
        <v>168</v>
      </c>
      <c r="Y58" s="3" t="s">
        <v>129</v>
      </c>
      <c r="Z58" s="3" t="s">
        <v>130</v>
      </c>
      <c r="AA58" s="3" t="s">
        <v>131</v>
      </c>
      <c r="AC58" s="3" t="s">
        <v>123</v>
      </c>
      <c r="AD58" s="3" t="s">
        <v>117</v>
      </c>
      <c r="AE58" s="3">
        <v>4.0</v>
      </c>
      <c r="AF58" s="3">
        <v>4.0</v>
      </c>
      <c r="AH58" s="8">
        <f t="shared" si="1"/>
        <v>8</v>
      </c>
      <c r="AI58" s="3" t="s">
        <v>226</v>
      </c>
      <c r="AJ58" s="3">
        <v>0.0</v>
      </c>
      <c r="AK58" s="3" t="s">
        <v>133</v>
      </c>
      <c r="AL58" s="3">
        <f>IFERROR(VLOOKUP(AK58,'Dicionário'!$A$1:$B$153,2,0),"Erro")</f>
        <v>2</v>
      </c>
      <c r="AM58" s="3">
        <v>2273.0</v>
      </c>
      <c r="AN58" s="3" t="s">
        <v>134</v>
      </c>
      <c r="AO58" s="3">
        <f>IFERROR(VLOOKUP(AN58,'Dicionário'!$A$1:$B$153,2,0),"Erro")</f>
        <v>2</v>
      </c>
      <c r="AP58" s="3">
        <v>1751.0</v>
      </c>
      <c r="AQ58" s="3">
        <f t="shared" si="9"/>
        <v>0</v>
      </c>
      <c r="AR58" s="3" t="s">
        <v>134</v>
      </c>
      <c r="AS58" s="3">
        <f>IFERROR(VLOOKUP(AR58,'Dicionário'!$A$1:$B$153,2,0),"Erro")</f>
        <v>2</v>
      </c>
      <c r="AT58" s="3">
        <v>0.0</v>
      </c>
      <c r="AU58" s="3" t="s">
        <v>133</v>
      </c>
      <c r="AV58" s="3">
        <f>IFERROR(VLOOKUP(AU58,'Dicionário'!$A$1:$B$153,2,0),"Erro")</f>
        <v>2</v>
      </c>
      <c r="AW58" s="3">
        <v>0.0</v>
      </c>
      <c r="AX58" s="3" t="s">
        <v>133</v>
      </c>
      <c r="AY58" s="3">
        <f>IFERROR(VLOOKUP(AX58,'Dicionário'!$A$1:$B$153,2,0),"Erro")</f>
        <v>2</v>
      </c>
      <c r="AZ58" s="3">
        <v>0.0</v>
      </c>
      <c r="BA58" s="3" t="s">
        <v>133</v>
      </c>
      <c r="BB58" s="3">
        <f>IFERROR(VLOOKUP(BA58,'Dicionário'!$A$1:$B$153,2,0),"Erro")</f>
        <v>2</v>
      </c>
      <c r="BC58" s="3">
        <v>0.0</v>
      </c>
      <c r="BD58" s="3" t="s">
        <v>133</v>
      </c>
      <c r="BE58" s="3">
        <f>IFERROR(VLOOKUP(BD58,'Dicionário'!$A$1:$B$153,2,0),"Erro")</f>
        <v>2</v>
      </c>
      <c r="BG58" s="3">
        <v>0.0</v>
      </c>
      <c r="BH58" s="3" t="s">
        <v>443</v>
      </c>
      <c r="BI58" s="3">
        <f>IFERROR(VLOOKUP(BH58,'Dicionário'!$A$1:$B$153,2,0),"Erro")</f>
        <v>4</v>
      </c>
      <c r="BJ58" s="3">
        <v>0.0</v>
      </c>
      <c r="BK58" s="3" t="s">
        <v>139</v>
      </c>
      <c r="BL58" s="3">
        <f>IFERROR(VLOOKUP(BK58,'Dicionário'!$A$1:$B$153,2,0),"Erro")</f>
        <v>2</v>
      </c>
      <c r="BM58" s="3">
        <v>600.0</v>
      </c>
      <c r="BN58" s="3" t="s">
        <v>172</v>
      </c>
      <c r="BO58" s="3">
        <f>IFERROR(VLOOKUP(BN58,'Dicionário'!$A$1:$B$153,2,0),"Erro")</f>
        <v>2</v>
      </c>
      <c r="BP58" s="3">
        <v>166.0</v>
      </c>
      <c r="BQ58" s="3" t="s">
        <v>141</v>
      </c>
      <c r="BR58" s="3">
        <f>IFERROR(VLOOKUP(BQ58,'Dicionário'!$A$1:$B$153,2,0),"Erro")</f>
        <v>2</v>
      </c>
      <c r="BS58" s="3">
        <v>15.0</v>
      </c>
      <c r="BT58" s="3" t="s">
        <v>141</v>
      </c>
      <c r="BU58" s="3">
        <f>IFERROR(VLOOKUP(BT58,'Dicionário'!$A$1:$B$153,2,0),"Erro")</f>
        <v>2</v>
      </c>
      <c r="BV58" s="3">
        <v>0.0</v>
      </c>
      <c r="BW58" s="3" t="s">
        <v>146</v>
      </c>
      <c r="BX58" s="3">
        <f>IFERROR(VLOOKUP(BW58,'Dicionário'!$A$1:$B$153,2,0),"Erro")</f>
        <v>2</v>
      </c>
      <c r="BY58" s="3" t="s">
        <v>143</v>
      </c>
      <c r="BZ58" s="3">
        <v>104.0</v>
      </c>
      <c r="CA58" s="3" t="s">
        <v>146</v>
      </c>
      <c r="CB58" s="3">
        <f>IFERROR(VLOOKUP(CA58,'Dicionário'!$A$1:$B$153,2,0),"Erro")</f>
        <v>2</v>
      </c>
      <c r="CC58" s="3">
        <v>866.0</v>
      </c>
      <c r="CD58" s="3">
        <v>0.0</v>
      </c>
      <c r="CE58" s="3" t="s">
        <v>146</v>
      </c>
      <c r="CF58" s="3">
        <f>IFERROR(VLOOKUP(CE58,'Dicionário'!$A$1:$B$153,2,0),"Erro")</f>
        <v>2</v>
      </c>
      <c r="CG58" s="3">
        <v>156.0</v>
      </c>
      <c r="CH58" s="3" t="s">
        <v>281</v>
      </c>
      <c r="CI58" s="3">
        <f>IFERROR(VLOOKUP(CH58,'Dicionário'!$A$1:$B$153,2,0),"Erro")</f>
        <v>2</v>
      </c>
      <c r="CJ58" s="3">
        <v>80.0</v>
      </c>
      <c r="CK58" s="3" t="s">
        <v>147</v>
      </c>
      <c r="CL58" s="9">
        <f>IFERROR(VLOOKUP(CK58,'Dicionário'!$A$1:$B$153,2,0),"Erro")</f>
        <v>2</v>
      </c>
      <c r="CM58" s="3" t="s">
        <v>670</v>
      </c>
      <c r="CN58" s="3">
        <v>1.0</v>
      </c>
      <c r="CO58" s="3">
        <v>0.0</v>
      </c>
      <c r="CP58" s="3">
        <v>0.0</v>
      </c>
      <c r="CQ58" s="3" t="s">
        <v>270</v>
      </c>
      <c r="CR58" s="9">
        <f>IFERROR(VLOOKUP(CQ58,'Dicionário'!$A$1:$B$153,2,0),"Erro")</f>
        <v>0</v>
      </c>
      <c r="CS58" s="3">
        <v>0.0</v>
      </c>
      <c r="CT58" s="3" t="s">
        <v>140</v>
      </c>
      <c r="CU58" s="9">
        <f>IFERROR(VLOOKUP(CT58,'Dicionário'!$A$1:$B$153,2,0),"Erro")</f>
        <v>0</v>
      </c>
      <c r="CV58" s="3">
        <v>0.0</v>
      </c>
      <c r="CW58" s="3" t="s">
        <v>140</v>
      </c>
      <c r="CX58" s="9">
        <f>IFERROR(VLOOKUP(CW58,'Dicionário'!$A$1:$B$153,2,0),"Erro")</f>
        <v>0</v>
      </c>
      <c r="CY58" s="3">
        <v>0.0</v>
      </c>
      <c r="CZ58" s="3" t="s">
        <v>146</v>
      </c>
      <c r="DA58" s="9">
        <f>IFERROR(VLOOKUP(CZ58,'Dicionário'!$A$1:$B$153,2,0),"Erro")</f>
        <v>2</v>
      </c>
      <c r="DC58" s="3" t="s">
        <v>151</v>
      </c>
      <c r="DD58" s="3" t="s">
        <v>151</v>
      </c>
      <c r="DE58" s="9">
        <f>IFERROR(VLOOKUP(DD58,'Dicionário'!$A$1:$B$153,2,0),"Erro")</f>
        <v>1</v>
      </c>
      <c r="DF58" s="3" t="s">
        <v>205</v>
      </c>
      <c r="DH58" s="10">
        <v>2.0</v>
      </c>
      <c r="DI58" s="3" t="s">
        <v>155</v>
      </c>
      <c r="DJ58" s="9">
        <f>IFERROR(VLOOKUP(DI58,'Dicionário'!$A$1:$B$153,2,0),"Erro")</f>
        <v>2</v>
      </c>
      <c r="DK58" s="3" t="s">
        <v>156</v>
      </c>
      <c r="DL58" s="9">
        <f>IFERROR(VLOOKUP(DK58,'Dicionário'!$A$1:$B$153,2,0),"Erro")</f>
        <v>5</v>
      </c>
      <c r="DM58" s="3" t="s">
        <v>156</v>
      </c>
      <c r="DN58" s="9">
        <f>IFERROR(VLOOKUP(DM58,'Dicionário'!$A$1:$B$153,2,0),"Erro")</f>
        <v>5</v>
      </c>
      <c r="DO58" s="8">
        <f>IFERROR(VLOOKUP(N58,Sympla!B:AE,24,0), "erro")</f>
        <v>2023</v>
      </c>
    </row>
    <row r="59">
      <c r="A59" s="4">
        <v>45128.88669987269</v>
      </c>
      <c r="B59" s="3" t="s">
        <v>671</v>
      </c>
      <c r="C59" s="3" t="s">
        <v>672</v>
      </c>
      <c r="D59" s="3" t="s">
        <v>117</v>
      </c>
      <c r="E59" s="3" t="s">
        <v>123</v>
      </c>
      <c r="F59" s="3" t="s">
        <v>123</v>
      </c>
      <c r="G59" s="3" t="s">
        <v>160</v>
      </c>
      <c r="H59" s="3" t="s">
        <v>160</v>
      </c>
      <c r="I59" s="3" t="s">
        <v>161</v>
      </c>
      <c r="J59" s="3" t="s">
        <v>180</v>
      </c>
      <c r="K59" s="3" t="s">
        <v>322</v>
      </c>
      <c r="L59" s="3" t="s">
        <v>673</v>
      </c>
      <c r="M59" s="3">
        <v>2.02304012E9</v>
      </c>
      <c r="N59" s="3" t="s">
        <v>674</v>
      </c>
      <c r="O59" s="3">
        <v>1.1977769228E10</v>
      </c>
      <c r="P59" s="3">
        <v>5.75592709E8</v>
      </c>
      <c r="Q59" s="3" t="s">
        <v>123</v>
      </c>
      <c r="R59" s="3">
        <v>4.701384585E10</v>
      </c>
      <c r="S59" s="6">
        <v>38302.0</v>
      </c>
      <c r="T59" s="3" t="s">
        <v>287</v>
      </c>
      <c r="U59" s="3" t="s">
        <v>125</v>
      </c>
      <c r="V59" s="3" t="s">
        <v>675</v>
      </c>
      <c r="W59" s="7" t="s">
        <v>676</v>
      </c>
      <c r="X59" s="3" t="s">
        <v>168</v>
      </c>
      <c r="Y59" s="3" t="s">
        <v>129</v>
      </c>
      <c r="Z59" s="3" t="s">
        <v>130</v>
      </c>
      <c r="AA59" s="3" t="s">
        <v>131</v>
      </c>
      <c r="AC59" s="3" t="s">
        <v>123</v>
      </c>
      <c r="AD59" s="3" t="s">
        <v>123</v>
      </c>
      <c r="AE59" s="3">
        <v>3.0</v>
      </c>
      <c r="AF59" s="3">
        <v>1.0</v>
      </c>
      <c r="AG59" s="3">
        <v>2.0</v>
      </c>
      <c r="AH59" s="8">
        <f t="shared" si="1"/>
        <v>4</v>
      </c>
      <c r="AI59" s="3" t="s">
        <v>226</v>
      </c>
      <c r="AJ59" s="3">
        <v>0.0</v>
      </c>
      <c r="AK59" s="3" t="s">
        <v>133</v>
      </c>
      <c r="AL59" s="3">
        <f>IFERROR(VLOOKUP(AK59,'Dicionário'!$A$1:$B$153,2,0),"Erro")</f>
        <v>2</v>
      </c>
      <c r="AM59" s="3">
        <v>0.0</v>
      </c>
      <c r="AN59" s="3" t="s">
        <v>133</v>
      </c>
      <c r="AO59" s="3">
        <f>IFERROR(VLOOKUP(AN59,'Dicionário'!$A$1:$B$153,2,0),"Erro")</f>
        <v>2</v>
      </c>
      <c r="AP59" s="3">
        <v>0.0</v>
      </c>
      <c r="AQ59" s="3">
        <f t="shared" si="9"/>
        <v>0</v>
      </c>
      <c r="AR59" s="3" t="s">
        <v>133</v>
      </c>
      <c r="AS59" s="3">
        <f>IFERROR(VLOOKUP(AR59,'Dicionário'!$A$1:$B$153,2,0),"Erro")</f>
        <v>2</v>
      </c>
      <c r="AT59" s="3">
        <v>0.0</v>
      </c>
      <c r="AU59" s="3" t="s">
        <v>133</v>
      </c>
      <c r="AV59" s="3">
        <f>IFERROR(VLOOKUP(AU59,'Dicionário'!$A$1:$B$153,2,0),"Erro")</f>
        <v>2</v>
      </c>
      <c r="AW59" s="3">
        <v>0.0</v>
      </c>
      <c r="AX59" s="3" t="s">
        <v>133</v>
      </c>
      <c r="AY59" s="3">
        <f>IFERROR(VLOOKUP(AX59,'Dicionário'!$A$1:$B$153,2,0),"Erro")</f>
        <v>2</v>
      </c>
      <c r="AZ59" s="3">
        <v>1476.0</v>
      </c>
      <c r="BA59" s="3" t="s">
        <v>266</v>
      </c>
      <c r="BB59" s="3">
        <f>IFERROR(VLOOKUP(BA59,'Dicionário'!$A$1:$B$153,2,0),"Erro")</f>
        <v>2</v>
      </c>
      <c r="BC59" s="3">
        <v>600.0</v>
      </c>
      <c r="BD59" s="3" t="s">
        <v>267</v>
      </c>
      <c r="BE59" s="3">
        <f>IFERROR(VLOOKUP(BD59,'Dicionário'!$A$1:$B$153,2,0),"Erro")</f>
        <v>0</v>
      </c>
      <c r="BG59" s="3">
        <v>0.0</v>
      </c>
      <c r="BH59" s="3" t="s">
        <v>199</v>
      </c>
      <c r="BI59" s="3">
        <f>IFERROR(VLOOKUP(BH59,'Dicionário'!$A$1:$B$153,2,0),"Erro")</f>
        <v>2</v>
      </c>
      <c r="BJ59" s="3">
        <v>800.0</v>
      </c>
      <c r="BK59" s="3" t="s">
        <v>241</v>
      </c>
      <c r="BL59" s="3">
        <f>IFERROR(VLOOKUP(BK59,'Dicionário'!$A$1:$B$153,2,0),"Erro")</f>
        <v>2</v>
      </c>
      <c r="BM59" s="3">
        <v>0.0</v>
      </c>
      <c r="BN59" s="3" t="s">
        <v>146</v>
      </c>
      <c r="BO59" s="3">
        <f>IFERROR(VLOOKUP(BN59,'Dicionário'!$A$1:$B$153,2,0),"Erro")</f>
        <v>2</v>
      </c>
      <c r="BP59" s="3">
        <v>0.0</v>
      </c>
      <c r="BQ59" s="3" t="s">
        <v>329</v>
      </c>
      <c r="BR59" s="3">
        <f>IFERROR(VLOOKUP(BQ59,'Dicionário'!$A$1:$B$153,2,0),"Erro")</f>
        <v>0</v>
      </c>
      <c r="BS59" s="3">
        <v>121.0</v>
      </c>
      <c r="BT59" s="3" t="s">
        <v>141</v>
      </c>
      <c r="BU59" s="3">
        <f>IFERROR(VLOOKUP(BT59,'Dicionário'!$A$1:$B$153,2,0),"Erro")</f>
        <v>2</v>
      </c>
      <c r="BV59" s="3">
        <v>70.0</v>
      </c>
      <c r="BW59" s="3" t="s">
        <v>142</v>
      </c>
      <c r="BX59" s="3">
        <f>IFERROR(VLOOKUP(BW59,'Dicionário'!$A$1:$B$153,2,0),"Erro")</f>
        <v>0</v>
      </c>
      <c r="BY59" s="3" t="s">
        <v>303</v>
      </c>
      <c r="BZ59" s="3">
        <v>0.0</v>
      </c>
      <c r="CA59" s="3" t="s">
        <v>146</v>
      </c>
      <c r="CB59" s="3">
        <f>IFERROR(VLOOKUP(CA59,'Dicionário'!$A$1:$B$153,2,0),"Erro")</f>
        <v>2</v>
      </c>
      <c r="CC59" s="3">
        <v>30.0</v>
      </c>
      <c r="CD59" s="3">
        <v>0.0</v>
      </c>
      <c r="CE59" s="3" t="s">
        <v>146</v>
      </c>
      <c r="CF59" s="3">
        <f>IFERROR(VLOOKUP(CE59,'Dicionário'!$A$1:$B$153,2,0),"Erro")</f>
        <v>2</v>
      </c>
      <c r="CG59" s="3">
        <v>0.0</v>
      </c>
      <c r="CH59" s="3" t="s">
        <v>146</v>
      </c>
      <c r="CI59" s="3">
        <f>IFERROR(VLOOKUP(CH59,'Dicionário'!$A$1:$B$153,2,0),"Erro")</f>
        <v>2</v>
      </c>
      <c r="CJ59" s="3">
        <v>0.0</v>
      </c>
      <c r="CK59" s="3" t="s">
        <v>146</v>
      </c>
      <c r="CL59" s="9">
        <f>IFERROR(VLOOKUP(CK59,'Dicionário'!$A$1:$B$153,2,0),"Erro")</f>
        <v>2</v>
      </c>
      <c r="CN59" s="3">
        <v>0.0</v>
      </c>
      <c r="CO59" s="3">
        <v>0.0</v>
      </c>
      <c r="CP59" s="3">
        <v>0.0</v>
      </c>
      <c r="CQ59" s="3" t="s">
        <v>146</v>
      </c>
      <c r="CR59" s="9">
        <f>IFERROR(VLOOKUP(CQ59,'Dicionário'!$A$1:$B$153,2,0),"Erro")</f>
        <v>2</v>
      </c>
      <c r="CS59" s="3">
        <v>0.0</v>
      </c>
      <c r="CT59" s="3" t="s">
        <v>146</v>
      </c>
      <c r="CU59" s="9">
        <f>IFERROR(VLOOKUP(CT59,'Dicionário'!$A$1:$B$153,2,0),"Erro")</f>
        <v>2</v>
      </c>
      <c r="CV59" s="3">
        <v>0.0</v>
      </c>
      <c r="CW59" s="3" t="s">
        <v>146</v>
      </c>
      <c r="CX59" s="9">
        <f>IFERROR(VLOOKUP(CW59,'Dicionário'!$A$1:$B$153,2,0),"Erro")</f>
        <v>2</v>
      </c>
      <c r="CY59" s="3">
        <v>0.0</v>
      </c>
      <c r="CZ59" s="3" t="s">
        <v>146</v>
      </c>
      <c r="DA59" s="9">
        <f>IFERROR(VLOOKUP(CZ59,'Dicionário'!$A$1:$B$153,2,0),"Erro")</f>
        <v>2</v>
      </c>
      <c r="DB59" s="3" t="s">
        <v>677</v>
      </c>
      <c r="DC59" s="3" t="s">
        <v>151</v>
      </c>
      <c r="DD59" s="3" t="s">
        <v>151</v>
      </c>
      <c r="DE59" s="9">
        <f>IFERROR(VLOOKUP(DD59,'Dicionário'!$A$1:$B$153,2,0),"Erro")</f>
        <v>1</v>
      </c>
      <c r="DF59" s="3" t="s">
        <v>205</v>
      </c>
      <c r="DG59" s="3" t="s">
        <v>123</v>
      </c>
      <c r="DH59" s="9">
        <f>IFERROR(VLOOKUP(DG59,'Dicionário'!$A$1:$B$153,2,0),"Erro")</f>
        <v>2</v>
      </c>
      <c r="DI59" s="3" t="s">
        <v>155</v>
      </c>
      <c r="DJ59" s="9">
        <f>IFERROR(VLOOKUP(DI59,'Dicionário'!$A$1:$B$153,2,0),"Erro")</f>
        <v>2</v>
      </c>
      <c r="DK59" s="3" t="s">
        <v>312</v>
      </c>
      <c r="DL59" s="9">
        <f>IFERROR(VLOOKUP(DK59,'Dicionário'!$A$1:$B$153,2,0),"Erro")</f>
        <v>1</v>
      </c>
      <c r="DM59" s="3" t="s">
        <v>177</v>
      </c>
      <c r="DN59" s="9">
        <f>IFERROR(VLOOKUP(DM59,'Dicionário'!$A$1:$B$153,2,0),"Erro")</f>
        <v>3</v>
      </c>
      <c r="DO59" s="8">
        <f>IFERROR(VLOOKUP(N59,Sympla!B:AE,24,0), "erro")</f>
        <v>2023</v>
      </c>
    </row>
    <row r="60">
      <c r="A60" s="4">
        <v>45128.731718587966</v>
      </c>
      <c r="B60" s="3" t="s">
        <v>178</v>
      </c>
      <c r="C60" s="3" t="s">
        <v>678</v>
      </c>
      <c r="D60" s="3" t="s">
        <v>117</v>
      </c>
      <c r="E60" s="3" t="s">
        <v>123</v>
      </c>
      <c r="F60" s="3" t="s">
        <v>123</v>
      </c>
      <c r="G60" s="3">
        <v>2.0</v>
      </c>
      <c r="H60" s="3" t="s">
        <v>160</v>
      </c>
      <c r="I60" s="3" t="s">
        <v>161</v>
      </c>
      <c r="J60" s="3" t="s">
        <v>180</v>
      </c>
      <c r="K60" s="3" t="s">
        <v>119</v>
      </c>
      <c r="L60" s="3" t="s">
        <v>679</v>
      </c>
      <c r="M60" s="3">
        <v>2.023040122E9</v>
      </c>
      <c r="N60" s="3" t="s">
        <v>680</v>
      </c>
      <c r="O60" s="3">
        <v>1.19495455E10</v>
      </c>
      <c r="P60" s="3">
        <v>3.84501333E8</v>
      </c>
      <c r="Q60" s="3" t="s">
        <v>123</v>
      </c>
      <c r="R60" s="3">
        <v>2.3042108805E10</v>
      </c>
      <c r="S60" s="6">
        <v>37334.0</v>
      </c>
      <c r="T60" s="3" t="s">
        <v>287</v>
      </c>
      <c r="U60" s="3" t="s">
        <v>125</v>
      </c>
      <c r="V60" s="3" t="s">
        <v>681</v>
      </c>
      <c r="W60" s="7" t="s">
        <v>682</v>
      </c>
      <c r="X60" s="3" t="s">
        <v>683</v>
      </c>
      <c r="Y60" s="3" t="s">
        <v>129</v>
      </c>
      <c r="Z60" s="3" t="s">
        <v>130</v>
      </c>
      <c r="AA60" s="3" t="s">
        <v>131</v>
      </c>
      <c r="AC60" s="3" t="s">
        <v>123</v>
      </c>
      <c r="AD60" s="3" t="s">
        <v>117</v>
      </c>
      <c r="AE60" s="3">
        <v>4.0</v>
      </c>
      <c r="AF60" s="3">
        <v>4.0</v>
      </c>
      <c r="AH60" s="8">
        <f t="shared" si="1"/>
        <v>8</v>
      </c>
      <c r="AI60" s="3" t="s">
        <v>132</v>
      </c>
      <c r="AJ60" s="3">
        <v>0.0</v>
      </c>
      <c r="AK60" s="3" t="s">
        <v>133</v>
      </c>
      <c r="AL60" s="3">
        <f>IFERROR(VLOOKUP(AK60,'Dicionário'!$A$1:$B$153,2,0),"Erro")</f>
        <v>2</v>
      </c>
      <c r="AM60" s="3">
        <v>0.0</v>
      </c>
      <c r="AN60" s="3" t="s">
        <v>133</v>
      </c>
      <c r="AO60" s="3">
        <f>IFERROR(VLOOKUP(AN60,'Dicionário'!$A$1:$B$153,2,0),"Erro")</f>
        <v>2</v>
      </c>
      <c r="AP60" s="3">
        <v>1600.0</v>
      </c>
      <c r="AQ60" s="3">
        <f t="shared" si="9"/>
        <v>0</v>
      </c>
      <c r="AR60" s="3" t="s">
        <v>135</v>
      </c>
      <c r="AS60" s="3">
        <f>IFERROR(VLOOKUP(AR60,'Dicionário'!$A$1:$B$153,2,0),"Erro")</f>
        <v>2</v>
      </c>
      <c r="AT60" s="3">
        <v>0.0</v>
      </c>
      <c r="AU60" s="3" t="s">
        <v>133</v>
      </c>
      <c r="AV60" s="3">
        <f>IFERROR(VLOOKUP(AU60,'Dicionário'!$A$1:$B$153,2,0),"Erro")</f>
        <v>2</v>
      </c>
      <c r="AW60" s="3">
        <v>0.0</v>
      </c>
      <c r="AX60" s="3" t="s">
        <v>133</v>
      </c>
      <c r="AY60" s="3">
        <f>IFERROR(VLOOKUP(AX60,'Dicionário'!$A$1:$B$153,2,0),"Erro")</f>
        <v>2</v>
      </c>
      <c r="AZ60" s="3">
        <v>0.0</v>
      </c>
      <c r="BA60" s="3" t="s">
        <v>133</v>
      </c>
      <c r="BB60" s="3">
        <f>IFERROR(VLOOKUP(BA60,'Dicionário'!$A$1:$B$153,2,0),"Erro")</f>
        <v>2</v>
      </c>
      <c r="BC60" s="3">
        <v>0.0</v>
      </c>
      <c r="BD60" s="3" t="s">
        <v>133</v>
      </c>
      <c r="BE60" s="3">
        <f>IFERROR(VLOOKUP(BD60,'Dicionário'!$A$1:$B$153,2,0),"Erro")</f>
        <v>2</v>
      </c>
      <c r="BG60" s="3">
        <v>0.0</v>
      </c>
      <c r="BH60" s="3" t="s">
        <v>443</v>
      </c>
      <c r="BI60" s="3">
        <f>IFERROR(VLOOKUP(BH60,'Dicionário'!$A$1:$B$153,2,0),"Erro")</f>
        <v>4</v>
      </c>
      <c r="BJ60" s="3">
        <v>0.0</v>
      </c>
      <c r="BK60" s="3" t="s">
        <v>241</v>
      </c>
      <c r="BL60" s="3">
        <f>IFERROR(VLOOKUP(BK60,'Dicionário'!$A$1:$B$153,2,0),"Erro")</f>
        <v>2</v>
      </c>
      <c r="BM60" s="3">
        <v>0.0</v>
      </c>
      <c r="BN60" s="3" t="s">
        <v>146</v>
      </c>
      <c r="BO60" s="3">
        <f>IFERROR(VLOOKUP(BN60,'Dicionário'!$A$1:$B$153,2,0),"Erro")</f>
        <v>2</v>
      </c>
      <c r="BP60" s="3">
        <v>0.0</v>
      </c>
      <c r="BQ60" s="3" t="s">
        <v>515</v>
      </c>
      <c r="BR60" s="3">
        <f>IFERROR(VLOOKUP(BQ60,'Dicionário'!$A$1:$B$153,2,0),"Erro")</f>
        <v>2</v>
      </c>
      <c r="BS60" s="3">
        <v>0.0</v>
      </c>
      <c r="BT60" s="3" t="s">
        <v>684</v>
      </c>
      <c r="BU60" s="3">
        <f>IFERROR(VLOOKUP(BT60,'Dicionário'!$A$1:$B$153,2,0),"Erro")</f>
        <v>2</v>
      </c>
      <c r="BV60" s="3">
        <v>0.0</v>
      </c>
      <c r="BW60" s="3" t="s">
        <v>216</v>
      </c>
      <c r="BX60" s="3">
        <f>IFERROR(VLOOKUP(BW60,'Dicionário'!$A$1:$B$153,2,0),"Erro")</f>
        <v>2</v>
      </c>
      <c r="BY60" s="3" t="s">
        <v>143</v>
      </c>
      <c r="BZ60" s="3">
        <v>250.0</v>
      </c>
      <c r="CA60" s="3" t="s">
        <v>685</v>
      </c>
      <c r="CB60" s="3">
        <f>IFERROR(VLOOKUP(CA60,'Dicionário'!$A$1:$B$153,2,0),"Erro")</f>
        <v>1</v>
      </c>
      <c r="CC60" s="3">
        <v>396.0</v>
      </c>
      <c r="CD60" s="3">
        <v>0.0</v>
      </c>
      <c r="CE60" s="3" t="s">
        <v>146</v>
      </c>
      <c r="CF60" s="3">
        <f>IFERROR(VLOOKUP(CE60,'Dicionário'!$A$1:$B$153,2,0),"Erro")</f>
        <v>2</v>
      </c>
      <c r="CG60" s="3">
        <v>0.0</v>
      </c>
      <c r="CH60" s="3" t="s">
        <v>146</v>
      </c>
      <c r="CI60" s="3">
        <f>IFERROR(VLOOKUP(CH60,'Dicionário'!$A$1:$B$153,2,0),"Erro")</f>
        <v>2</v>
      </c>
      <c r="CJ60" s="3">
        <v>0.0</v>
      </c>
      <c r="CK60" s="3" t="s">
        <v>146</v>
      </c>
      <c r="CL60" s="9">
        <f>IFERROR(VLOOKUP(CK60,'Dicionário'!$A$1:$B$153,2,0),"Erro")</f>
        <v>2</v>
      </c>
      <c r="CN60" s="3">
        <v>0.0</v>
      </c>
      <c r="CO60" s="3">
        <v>0.0</v>
      </c>
      <c r="CP60" s="3">
        <v>0.0</v>
      </c>
      <c r="CQ60" s="3" t="s">
        <v>146</v>
      </c>
      <c r="CR60" s="9">
        <f>IFERROR(VLOOKUP(CQ60,'Dicionário'!$A$1:$B$153,2,0),"Erro")</f>
        <v>2</v>
      </c>
      <c r="CS60" s="3">
        <v>0.0</v>
      </c>
      <c r="CT60" s="3" t="s">
        <v>146</v>
      </c>
      <c r="CU60" s="9">
        <f>IFERROR(VLOOKUP(CT60,'Dicionário'!$A$1:$B$153,2,0),"Erro")</f>
        <v>2</v>
      </c>
      <c r="CV60" s="3">
        <v>0.0</v>
      </c>
      <c r="CW60" s="3" t="s">
        <v>146</v>
      </c>
      <c r="CX60" s="9">
        <f>IFERROR(VLOOKUP(CW60,'Dicionário'!$A$1:$B$153,2,0),"Erro")</f>
        <v>2</v>
      </c>
      <c r="CY60" s="3">
        <v>0.0</v>
      </c>
      <c r="CZ60" s="3" t="s">
        <v>146</v>
      </c>
      <c r="DA60" s="9">
        <f>IFERROR(VLOOKUP(CZ60,'Dicionário'!$A$1:$B$153,2,0),"Erro")</f>
        <v>2</v>
      </c>
      <c r="DC60" s="3" t="s">
        <v>151</v>
      </c>
      <c r="DD60" s="3" t="s">
        <v>152</v>
      </c>
      <c r="DE60" s="9">
        <f>IFERROR(VLOOKUP(DD60,'Dicionário'!$A$1:$B$153,2,0),"Erro")</f>
        <v>2</v>
      </c>
      <c r="DF60" s="3" t="s">
        <v>153</v>
      </c>
      <c r="DG60" s="3" t="s">
        <v>154</v>
      </c>
      <c r="DH60" s="9">
        <f>IFERROR(VLOOKUP(DG60,'Dicionário'!$A$1:$B$153,2,0),"Erro")</f>
        <v>4</v>
      </c>
      <c r="DI60" s="3" t="s">
        <v>155</v>
      </c>
      <c r="DJ60" s="9">
        <f>IFERROR(VLOOKUP(DI60,'Dicionário'!$A$1:$B$153,2,0),"Erro")</f>
        <v>2</v>
      </c>
      <c r="DK60" s="3" t="s">
        <v>207</v>
      </c>
      <c r="DL60" s="9">
        <f>IFERROR(VLOOKUP(DK60,'Dicionário'!$A$1:$B$153,2,0),"Erro")</f>
        <v>2</v>
      </c>
      <c r="DM60" s="3" t="s">
        <v>156</v>
      </c>
      <c r="DN60" s="9">
        <f>IFERROR(VLOOKUP(DM60,'Dicionário'!$A$1:$B$153,2,0),"Erro")</f>
        <v>5</v>
      </c>
      <c r="DO60" s="8">
        <f>IFERROR(VLOOKUP(N60,Sympla!B:AE,24,0), "erro")</f>
        <v>2019</v>
      </c>
    </row>
    <row r="61">
      <c r="A61" s="4">
        <v>45128.840138472224</v>
      </c>
      <c r="B61" s="3" t="s">
        <v>671</v>
      </c>
      <c r="C61" s="3" t="s">
        <v>686</v>
      </c>
      <c r="D61" s="3" t="s">
        <v>117</v>
      </c>
      <c r="E61" s="3" t="s">
        <v>123</v>
      </c>
      <c r="F61" s="3" t="s">
        <v>123</v>
      </c>
      <c r="G61" s="3">
        <v>1.0</v>
      </c>
      <c r="H61" s="3" t="s">
        <v>160</v>
      </c>
      <c r="I61" s="3" t="s">
        <v>161</v>
      </c>
      <c r="J61" s="3" t="s">
        <v>180</v>
      </c>
      <c r="K61" s="3" t="s">
        <v>119</v>
      </c>
      <c r="L61" s="3" t="s">
        <v>687</v>
      </c>
      <c r="M61" s="3">
        <v>2.023040123E9</v>
      </c>
      <c r="N61" s="3" t="s">
        <v>688</v>
      </c>
      <c r="O61" s="3">
        <v>1.1983807368E10</v>
      </c>
      <c r="P61" s="3">
        <v>5.81075742E8</v>
      </c>
      <c r="Q61" s="3" t="s">
        <v>123</v>
      </c>
      <c r="R61" s="3">
        <v>4.7725833862E10</v>
      </c>
      <c r="S61" s="6">
        <v>38576.0</v>
      </c>
      <c r="T61" s="3" t="s">
        <v>124</v>
      </c>
      <c r="U61" s="3" t="s">
        <v>125</v>
      </c>
      <c r="V61" s="3" t="s">
        <v>689</v>
      </c>
      <c r="W61" s="7" t="s">
        <v>690</v>
      </c>
      <c r="X61" s="3" t="s">
        <v>168</v>
      </c>
      <c r="Y61" s="3" t="s">
        <v>129</v>
      </c>
      <c r="Z61" s="3" t="s">
        <v>130</v>
      </c>
      <c r="AA61" s="3" t="s">
        <v>131</v>
      </c>
      <c r="AC61" s="3" t="s">
        <v>123</v>
      </c>
      <c r="AD61" s="3" t="s">
        <v>117</v>
      </c>
      <c r="AE61" s="3">
        <v>4.0</v>
      </c>
      <c r="AF61" s="3">
        <v>4.0</v>
      </c>
      <c r="AH61" s="8">
        <f t="shared" si="1"/>
        <v>8</v>
      </c>
      <c r="AI61" s="3" t="s">
        <v>226</v>
      </c>
      <c r="AJ61" s="3">
        <v>0.0</v>
      </c>
      <c r="AK61" s="3" t="s">
        <v>133</v>
      </c>
      <c r="AL61" s="3">
        <f>IFERROR(VLOOKUP(AK61,'Dicionário'!$A$1:$B$153,2,0),"Erro")</f>
        <v>2</v>
      </c>
      <c r="AM61" s="3">
        <v>1058.0</v>
      </c>
      <c r="AN61" s="3" t="s">
        <v>134</v>
      </c>
      <c r="AO61" s="3">
        <f>IFERROR(VLOOKUP(AN61,'Dicionário'!$A$1:$B$153,2,0),"Erro")</f>
        <v>2</v>
      </c>
      <c r="AP61" s="3">
        <v>844.0</v>
      </c>
      <c r="AQ61" s="3">
        <v>0.0</v>
      </c>
      <c r="AR61" s="3" t="s">
        <v>134</v>
      </c>
      <c r="AS61" s="3">
        <f>IFERROR(VLOOKUP(AR61,'Dicionário'!$A$1:$B$153,2,0),"Erro")</f>
        <v>2</v>
      </c>
      <c r="AT61" s="3">
        <v>0.0</v>
      </c>
      <c r="AU61" s="3" t="s">
        <v>133</v>
      </c>
      <c r="AV61" s="3">
        <f>IFERROR(VLOOKUP(AU61,'Dicionário'!$A$1:$B$153,2,0),"Erro")</f>
        <v>2</v>
      </c>
      <c r="AW61" s="3">
        <v>0.0</v>
      </c>
      <c r="AX61" s="3" t="s">
        <v>133</v>
      </c>
      <c r="AY61" s="3">
        <f>IFERROR(VLOOKUP(AX61,'Dicionário'!$A$1:$B$153,2,0),"Erro")</f>
        <v>2</v>
      </c>
      <c r="AZ61" s="3">
        <v>0.0</v>
      </c>
      <c r="BA61" s="3" t="s">
        <v>133</v>
      </c>
      <c r="BB61" s="3">
        <f>IFERROR(VLOOKUP(BA61,'Dicionário'!$A$1:$B$153,2,0),"Erro")</f>
        <v>2</v>
      </c>
      <c r="BC61" s="3">
        <v>0.0</v>
      </c>
      <c r="BD61" s="3" t="s">
        <v>133</v>
      </c>
      <c r="BE61" s="3">
        <f>IFERROR(VLOOKUP(BD61,'Dicionário'!$A$1:$B$153,2,0),"Erro")</f>
        <v>2</v>
      </c>
      <c r="BG61" s="3">
        <v>0.0</v>
      </c>
      <c r="BH61" s="3" t="s">
        <v>199</v>
      </c>
      <c r="BI61" s="3">
        <f>IFERROR(VLOOKUP(BH61,'Dicionário'!$A$1:$B$153,2,0),"Erro")</f>
        <v>2</v>
      </c>
      <c r="BJ61" s="3">
        <v>800.0</v>
      </c>
      <c r="BK61" s="3" t="s">
        <v>228</v>
      </c>
      <c r="BL61" s="3">
        <f>IFERROR(VLOOKUP(BK61,'Dicionário'!$A$1:$B$153,2,0),"Erro")</f>
        <v>2</v>
      </c>
      <c r="BM61" s="3">
        <v>0.0</v>
      </c>
      <c r="BN61" s="3" t="s">
        <v>146</v>
      </c>
      <c r="BO61" s="3">
        <f>IFERROR(VLOOKUP(BN61,'Dicionário'!$A$1:$B$153,2,0),"Erro")</f>
        <v>2</v>
      </c>
      <c r="BP61" s="3">
        <v>107.0</v>
      </c>
      <c r="BQ61" s="3" t="s">
        <v>141</v>
      </c>
      <c r="BR61" s="3">
        <f>IFERROR(VLOOKUP(BQ61,'Dicionário'!$A$1:$B$153,2,0),"Erro")</f>
        <v>2</v>
      </c>
      <c r="BS61" s="3">
        <v>63.0</v>
      </c>
      <c r="BT61" s="3" t="s">
        <v>141</v>
      </c>
      <c r="BU61" s="3">
        <f>IFERROR(VLOOKUP(BT61,'Dicionário'!$A$1:$B$153,2,0),"Erro")</f>
        <v>2</v>
      </c>
      <c r="BV61" s="3">
        <v>0.0</v>
      </c>
      <c r="BW61" s="3" t="s">
        <v>146</v>
      </c>
      <c r="BX61" s="3">
        <f>IFERROR(VLOOKUP(BW61,'Dicionário'!$A$1:$B$153,2,0),"Erro")</f>
        <v>2</v>
      </c>
      <c r="BY61" s="3" t="s">
        <v>143</v>
      </c>
      <c r="BZ61" s="3">
        <v>79.0</v>
      </c>
      <c r="CA61" s="3" t="s">
        <v>144</v>
      </c>
      <c r="CB61" s="3">
        <f>IFERROR(VLOOKUP(CA61,'Dicionário'!$A$1:$B$153,2,0),"Erro")</f>
        <v>2</v>
      </c>
      <c r="CC61" s="3">
        <v>286.0</v>
      </c>
      <c r="CD61" s="3">
        <v>629.0</v>
      </c>
      <c r="CE61" s="3" t="s">
        <v>599</v>
      </c>
      <c r="CF61" s="3">
        <f>IFERROR(VLOOKUP(CE61,'Dicionário'!$A$1:$B$153,2,0),"Erro")</f>
        <v>2</v>
      </c>
      <c r="CG61" s="3">
        <v>0.0</v>
      </c>
      <c r="CH61" s="3" t="s">
        <v>146</v>
      </c>
      <c r="CI61" s="3">
        <f>IFERROR(VLOOKUP(CH61,'Dicionário'!$A$1:$B$153,2,0),"Erro")</f>
        <v>2</v>
      </c>
      <c r="CJ61" s="3">
        <v>400.0</v>
      </c>
      <c r="CK61" s="3" t="s">
        <v>406</v>
      </c>
      <c r="CL61" s="9">
        <f>IFERROR(VLOOKUP(CK61,'Dicionário'!$A$1:$B$153,2,0),"Erro")</f>
        <v>2</v>
      </c>
      <c r="CN61" s="3">
        <v>0.0</v>
      </c>
      <c r="CO61" s="3">
        <v>0.0</v>
      </c>
      <c r="CP61" s="3">
        <v>0.0</v>
      </c>
      <c r="CQ61" s="3" t="s">
        <v>146</v>
      </c>
      <c r="CR61" s="9">
        <f>IFERROR(VLOOKUP(CQ61,'Dicionário'!$A$1:$B$153,2,0),"Erro")</f>
        <v>2</v>
      </c>
      <c r="CS61" s="3">
        <v>92.0</v>
      </c>
      <c r="CT61" s="3" t="s">
        <v>150</v>
      </c>
      <c r="CU61" s="9">
        <f>IFERROR(VLOOKUP(CT61,'Dicionário'!$A$1:$B$153,2,0),"Erro")</f>
        <v>2</v>
      </c>
      <c r="CV61" s="3">
        <v>220.0</v>
      </c>
      <c r="CW61" s="3" t="s">
        <v>150</v>
      </c>
      <c r="CX61" s="9">
        <f>IFERROR(VLOOKUP(CW61,'Dicionário'!$A$1:$B$153,2,0),"Erro")</f>
        <v>2</v>
      </c>
      <c r="CY61" s="3">
        <v>1709.0</v>
      </c>
      <c r="CZ61" s="3" t="s">
        <v>150</v>
      </c>
      <c r="DA61" s="9">
        <f>IFERROR(VLOOKUP(CZ61,'Dicionário'!$A$1:$B$153,2,0),"Erro")</f>
        <v>2</v>
      </c>
      <c r="DC61" s="3" t="s">
        <v>151</v>
      </c>
      <c r="DD61" s="3" t="s">
        <v>151</v>
      </c>
      <c r="DE61" s="9">
        <f>IFERROR(VLOOKUP(DD61,'Dicionário'!$A$1:$B$153,2,0),"Erro")</f>
        <v>1</v>
      </c>
      <c r="DF61" s="3" t="s">
        <v>205</v>
      </c>
      <c r="DG61" s="3" t="s">
        <v>123</v>
      </c>
      <c r="DH61" s="9">
        <f>IFERROR(VLOOKUP(DG61,'Dicionário'!$A$1:$B$153,2,0),"Erro")</f>
        <v>2</v>
      </c>
      <c r="DI61" s="3" t="s">
        <v>155</v>
      </c>
      <c r="DJ61" s="9">
        <f>IFERROR(VLOOKUP(DI61,'Dicionário'!$A$1:$B$153,2,0),"Erro")</f>
        <v>2</v>
      </c>
      <c r="DK61" s="3" t="s">
        <v>156</v>
      </c>
      <c r="DL61" s="9">
        <f>IFERROR(VLOOKUP(DK61,'Dicionário'!$A$1:$B$153,2,0),"Erro")</f>
        <v>5</v>
      </c>
      <c r="DM61" s="3" t="s">
        <v>295</v>
      </c>
      <c r="DN61" s="9">
        <f>IFERROR(VLOOKUP(DM61,'Dicionário'!$A$1:$B$153,2,0),"Erro")</f>
        <v>4</v>
      </c>
      <c r="DO61" s="8">
        <f>IFERROR(VLOOKUP(N61,Sympla!B:AE,24,0), "erro")</f>
        <v>2023</v>
      </c>
    </row>
    <row r="62">
      <c r="A62" s="4">
        <v>45128.82340020833</v>
      </c>
      <c r="B62" s="3" t="s">
        <v>388</v>
      </c>
      <c r="C62" s="3" t="s">
        <v>691</v>
      </c>
      <c r="D62" s="3" t="s">
        <v>117</v>
      </c>
      <c r="E62" s="3" t="s">
        <v>123</v>
      </c>
      <c r="F62" s="3" t="s">
        <v>123</v>
      </c>
      <c r="G62" s="3" t="s">
        <v>160</v>
      </c>
      <c r="H62" s="3">
        <v>1.0</v>
      </c>
      <c r="I62" s="3" t="s">
        <v>161</v>
      </c>
      <c r="J62" s="3" t="s">
        <v>119</v>
      </c>
      <c r="K62" s="3" t="s">
        <v>180</v>
      </c>
      <c r="L62" s="3" t="s">
        <v>692</v>
      </c>
      <c r="M62" s="3">
        <v>2.023040126E9</v>
      </c>
      <c r="N62" s="3" t="s">
        <v>693</v>
      </c>
      <c r="O62" s="3">
        <v>1.1991415594E10</v>
      </c>
      <c r="P62" s="3" t="s">
        <v>694</v>
      </c>
      <c r="Q62" s="3" t="s">
        <v>123</v>
      </c>
      <c r="R62" s="3">
        <v>5.4531146816E10</v>
      </c>
      <c r="S62" s="6">
        <v>38199.0</v>
      </c>
      <c r="T62" s="3" t="s">
        <v>287</v>
      </c>
      <c r="U62" s="3" t="s">
        <v>125</v>
      </c>
      <c r="V62" s="3" t="s">
        <v>695</v>
      </c>
      <c r="W62" s="7" t="s">
        <v>696</v>
      </c>
      <c r="X62" s="3" t="s">
        <v>168</v>
      </c>
      <c r="Y62" s="3" t="s">
        <v>129</v>
      </c>
      <c r="Z62" s="3" t="s">
        <v>130</v>
      </c>
      <c r="AA62" s="3" t="s">
        <v>131</v>
      </c>
      <c r="AB62" s="3" t="s">
        <v>160</v>
      </c>
      <c r="AC62" s="3" t="s">
        <v>123</v>
      </c>
      <c r="AD62" s="3" t="s">
        <v>123</v>
      </c>
      <c r="AE62" s="3">
        <v>3.0</v>
      </c>
      <c r="AF62" s="3">
        <v>3.0</v>
      </c>
      <c r="AG62" s="3">
        <v>0.0</v>
      </c>
      <c r="AH62" s="8">
        <f t="shared" si="1"/>
        <v>6</v>
      </c>
      <c r="AI62" s="3" t="s">
        <v>132</v>
      </c>
      <c r="AJ62" s="3">
        <v>969.0</v>
      </c>
      <c r="AK62" s="3" t="s">
        <v>134</v>
      </c>
      <c r="AL62" s="3">
        <f>IFERROR(VLOOKUP(AK62,'Dicionário'!$A$1:$B$153,2,0),"Erro")</f>
        <v>2</v>
      </c>
      <c r="AM62" s="3">
        <v>0.0</v>
      </c>
      <c r="AN62" s="3" t="s">
        <v>133</v>
      </c>
      <c r="AO62" s="3">
        <f>IFERROR(VLOOKUP(AN62,'Dicionário'!$A$1:$B$153,2,0),"Erro")</f>
        <v>2</v>
      </c>
      <c r="AP62" s="3">
        <v>969.0</v>
      </c>
      <c r="AQ62" s="3">
        <f>(CV62-CS62)/12</f>
        <v>0</v>
      </c>
      <c r="AR62" s="3" t="s">
        <v>134</v>
      </c>
      <c r="AS62" s="3">
        <f>IFERROR(VLOOKUP(AR62,'Dicionário'!$A$1:$B$153,2,0),"Erro")</f>
        <v>2</v>
      </c>
      <c r="AT62" s="3">
        <v>0.0</v>
      </c>
      <c r="AU62" s="3" t="s">
        <v>133</v>
      </c>
      <c r="AV62" s="3">
        <f>IFERROR(VLOOKUP(AU62,'Dicionário'!$A$1:$B$153,2,0),"Erro")</f>
        <v>2</v>
      </c>
      <c r="AW62" s="3">
        <v>0.0</v>
      </c>
      <c r="AX62" s="3" t="s">
        <v>133</v>
      </c>
      <c r="AY62" s="3">
        <f>IFERROR(VLOOKUP(AX62,'Dicionário'!$A$1:$B$153,2,0),"Erro")</f>
        <v>2</v>
      </c>
      <c r="AZ62" s="3">
        <v>0.0</v>
      </c>
      <c r="BA62" s="3" t="s">
        <v>133</v>
      </c>
      <c r="BB62" s="3">
        <f>IFERROR(VLOOKUP(BA62,'Dicionário'!$A$1:$B$153,2,0),"Erro")</f>
        <v>2</v>
      </c>
      <c r="BC62" s="3">
        <v>0.0</v>
      </c>
      <c r="BD62" s="3" t="s">
        <v>133</v>
      </c>
      <c r="BE62" s="3">
        <f>IFERROR(VLOOKUP(BD62,'Dicionário'!$A$1:$B$153,2,0),"Erro")</f>
        <v>2</v>
      </c>
      <c r="BG62" s="3">
        <v>0.0</v>
      </c>
      <c r="BH62" s="3" t="s">
        <v>138</v>
      </c>
      <c r="BI62" s="3">
        <f>IFERROR(VLOOKUP(BH62,'Dicionário'!$A$1:$B$153,2,0),"Erro")</f>
        <v>1</v>
      </c>
      <c r="BJ62" s="3">
        <v>0.0</v>
      </c>
      <c r="BK62" s="3" t="s">
        <v>139</v>
      </c>
      <c r="BL62" s="3">
        <f>IFERROR(VLOOKUP(BK62,'Dicionário'!$A$1:$B$153,2,0),"Erro")</f>
        <v>2</v>
      </c>
      <c r="BM62" s="3">
        <v>206.0</v>
      </c>
      <c r="BN62" s="3" t="s">
        <v>172</v>
      </c>
      <c r="BO62" s="3">
        <f>IFERROR(VLOOKUP(BN62,'Dicionário'!$A$1:$B$153,2,0),"Erro")</f>
        <v>2</v>
      </c>
      <c r="BP62" s="3">
        <v>0.0</v>
      </c>
      <c r="BQ62" s="3" t="s">
        <v>557</v>
      </c>
      <c r="BR62" s="3">
        <f>IFERROR(VLOOKUP(BQ62,'Dicionário'!$A$1:$B$153,2,0),"Erro")</f>
        <v>2</v>
      </c>
      <c r="BS62" s="3">
        <v>253.0</v>
      </c>
      <c r="BT62" s="3" t="s">
        <v>141</v>
      </c>
      <c r="BU62" s="3">
        <f>IFERROR(VLOOKUP(BT62,'Dicionário'!$A$1:$B$153,2,0),"Erro")</f>
        <v>2</v>
      </c>
      <c r="BV62" s="3">
        <v>256.0</v>
      </c>
      <c r="BW62" s="3" t="s">
        <v>216</v>
      </c>
      <c r="BX62" s="3">
        <f>IFERROR(VLOOKUP(BW62,'Dicionário'!$A$1:$B$153,2,0),"Erro")</f>
        <v>2</v>
      </c>
      <c r="BY62" s="3" t="s">
        <v>143</v>
      </c>
      <c r="BZ62" s="3">
        <v>283.0</v>
      </c>
      <c r="CA62" s="3" t="s">
        <v>144</v>
      </c>
      <c r="CB62" s="3">
        <f>IFERROR(VLOOKUP(CA62,'Dicionário'!$A$1:$B$153,2,0),"Erro")</f>
        <v>2</v>
      </c>
      <c r="CC62" s="3">
        <v>30.0</v>
      </c>
      <c r="CD62" s="3">
        <v>0.0</v>
      </c>
      <c r="CE62" s="3" t="s">
        <v>146</v>
      </c>
      <c r="CF62" s="3">
        <f>IFERROR(VLOOKUP(CE62,'Dicionário'!$A$1:$B$153,2,0),"Erro")</f>
        <v>2</v>
      </c>
      <c r="CG62" s="3">
        <v>0.0</v>
      </c>
      <c r="CH62" s="3" t="s">
        <v>146</v>
      </c>
      <c r="CI62" s="3">
        <f>IFERROR(VLOOKUP(CH62,'Dicionário'!$A$1:$B$153,2,0),"Erro")</f>
        <v>2</v>
      </c>
      <c r="CJ62" s="3">
        <v>15.0</v>
      </c>
      <c r="CK62" s="3" t="s">
        <v>147</v>
      </c>
      <c r="CL62" s="9">
        <f>IFERROR(VLOOKUP(CK62,'Dicionário'!$A$1:$B$153,2,0),"Erro")</f>
        <v>2</v>
      </c>
      <c r="CM62" s="3" t="s">
        <v>293</v>
      </c>
      <c r="CN62" s="3">
        <v>0.0</v>
      </c>
      <c r="CO62" s="3">
        <v>0.0</v>
      </c>
      <c r="CP62" s="3">
        <v>0.0</v>
      </c>
      <c r="CQ62" s="3" t="s">
        <v>146</v>
      </c>
      <c r="CR62" s="9">
        <f>IFERROR(VLOOKUP(CQ62,'Dicionário'!$A$1:$B$153,2,0),"Erro")</f>
        <v>2</v>
      </c>
      <c r="CS62" s="3">
        <v>0.0</v>
      </c>
      <c r="CT62" s="3" t="s">
        <v>146</v>
      </c>
      <c r="CU62" s="9">
        <f>IFERROR(VLOOKUP(CT62,'Dicionário'!$A$1:$B$153,2,0),"Erro")</f>
        <v>2</v>
      </c>
      <c r="CV62" s="3">
        <v>0.0</v>
      </c>
      <c r="CW62" s="3" t="s">
        <v>146</v>
      </c>
      <c r="CX62" s="9">
        <f>IFERROR(VLOOKUP(CW62,'Dicionário'!$A$1:$B$153,2,0),"Erro")</f>
        <v>2</v>
      </c>
      <c r="CY62" s="3">
        <v>0.0</v>
      </c>
      <c r="CZ62" s="3" t="s">
        <v>146</v>
      </c>
      <c r="DA62" s="9">
        <f>IFERROR(VLOOKUP(CZ62,'Dicionário'!$A$1:$B$153,2,0),"Erro")</f>
        <v>2</v>
      </c>
      <c r="DC62" s="3" t="s">
        <v>152</v>
      </c>
      <c r="DD62" s="3" t="s">
        <v>257</v>
      </c>
      <c r="DE62" s="9">
        <f>IFERROR(VLOOKUP(DD62,'Dicionário'!$A$1:$B$153,2,0),"Erro")</f>
        <v>3</v>
      </c>
      <c r="DF62" s="3" t="s">
        <v>153</v>
      </c>
      <c r="DG62" s="3" t="s">
        <v>123</v>
      </c>
      <c r="DH62" s="9">
        <f>IFERROR(VLOOKUP(DG62,'Dicionário'!$A$1:$B$153,2,0),"Erro")</f>
        <v>2</v>
      </c>
      <c r="DI62" s="3" t="s">
        <v>155</v>
      </c>
      <c r="DJ62" s="9">
        <f>IFERROR(VLOOKUP(DI62,'Dicionário'!$A$1:$B$153,2,0),"Erro")</f>
        <v>2</v>
      </c>
      <c r="DK62" s="3" t="s">
        <v>156</v>
      </c>
      <c r="DL62" s="9">
        <f>IFERROR(VLOOKUP(DK62,'Dicionário'!$A$1:$B$153,2,0),"Erro")</f>
        <v>5</v>
      </c>
      <c r="DM62" s="3" t="s">
        <v>230</v>
      </c>
      <c r="DN62" s="9">
        <f>IFERROR(VLOOKUP(DM62,'Dicionário'!$A$1:$B$153,2,0),"Erro")</f>
        <v>7</v>
      </c>
      <c r="DO62" s="8">
        <f>IFERROR(VLOOKUP(N62,Sympla!B:AE,24,0), "erro")</f>
        <v>20220</v>
      </c>
    </row>
    <row r="63">
      <c r="A63" s="4">
        <v>45128.83493375</v>
      </c>
      <c r="B63" s="3" t="s">
        <v>178</v>
      </c>
      <c r="C63" s="3" t="s">
        <v>697</v>
      </c>
      <c r="D63" s="3" t="s">
        <v>117</v>
      </c>
      <c r="E63" s="3" t="s">
        <v>123</v>
      </c>
      <c r="F63" s="3" t="s">
        <v>698</v>
      </c>
      <c r="G63" s="3">
        <v>1.0</v>
      </c>
      <c r="H63" s="3">
        <v>2.0</v>
      </c>
      <c r="I63" s="3" t="s">
        <v>161</v>
      </c>
      <c r="J63" s="3" t="s">
        <v>119</v>
      </c>
      <c r="K63" s="3" t="s">
        <v>120</v>
      </c>
      <c r="L63" s="3" t="s">
        <v>699</v>
      </c>
      <c r="M63" s="3">
        <v>2.023040127E9</v>
      </c>
      <c r="N63" s="3" t="s">
        <v>700</v>
      </c>
      <c r="O63" s="3">
        <v>1.1946230956E10</v>
      </c>
      <c r="P63" s="3">
        <v>6.36157738E8</v>
      </c>
      <c r="Q63" s="3" t="s">
        <v>123</v>
      </c>
      <c r="R63" s="3">
        <v>5.2840491877E10</v>
      </c>
      <c r="S63" s="6">
        <v>38244.0</v>
      </c>
      <c r="T63" s="3" t="s">
        <v>610</v>
      </c>
      <c r="U63" s="3" t="s">
        <v>125</v>
      </c>
      <c r="V63" s="3" t="s">
        <v>701</v>
      </c>
      <c r="W63" s="7" t="s">
        <v>702</v>
      </c>
      <c r="X63" s="3" t="s">
        <v>168</v>
      </c>
      <c r="Y63" s="3" t="s">
        <v>129</v>
      </c>
      <c r="Z63" s="3" t="s">
        <v>130</v>
      </c>
      <c r="AA63" s="3" t="s">
        <v>131</v>
      </c>
      <c r="AC63" s="3" t="s">
        <v>123</v>
      </c>
      <c r="AD63" s="3" t="s">
        <v>123</v>
      </c>
      <c r="AE63" s="3">
        <v>2.0</v>
      </c>
      <c r="AF63" s="3">
        <v>2.0</v>
      </c>
      <c r="AH63" s="8">
        <f t="shared" si="1"/>
        <v>4</v>
      </c>
      <c r="AI63" s="3" t="s">
        <v>226</v>
      </c>
      <c r="AJ63" s="3">
        <v>0.0</v>
      </c>
      <c r="AK63" s="3" t="s">
        <v>133</v>
      </c>
      <c r="AL63" s="3">
        <f>IFERROR(VLOOKUP(AK63,'Dicionário'!$A$1:$B$153,2,0),"Erro")</f>
        <v>2</v>
      </c>
      <c r="AM63" s="3">
        <v>0.0</v>
      </c>
      <c r="AN63" s="3" t="s">
        <v>133</v>
      </c>
      <c r="AO63" s="3">
        <f>IFERROR(VLOOKUP(AN63,'Dicionário'!$A$1:$B$153,2,0),"Erro")</f>
        <v>2</v>
      </c>
      <c r="AP63" s="3">
        <v>6709.0</v>
      </c>
      <c r="AQ63" s="3">
        <v>0.0</v>
      </c>
      <c r="AR63" s="3" t="s">
        <v>136</v>
      </c>
      <c r="AS63" s="3">
        <f>IFERROR(VLOOKUP(AR63,'Dicionário'!$A$1:$B$153,2,0),"Erro")</f>
        <v>2</v>
      </c>
      <c r="AT63" s="3">
        <v>0.0</v>
      </c>
      <c r="AU63" s="3" t="s">
        <v>133</v>
      </c>
      <c r="AV63" s="3">
        <f>IFERROR(VLOOKUP(AU63,'Dicionário'!$A$1:$B$153,2,0),"Erro")</f>
        <v>2</v>
      </c>
      <c r="AW63" s="3">
        <v>0.0</v>
      </c>
      <c r="AX63" s="3" t="s">
        <v>133</v>
      </c>
      <c r="AY63" s="3">
        <f>IFERROR(VLOOKUP(AX63,'Dicionário'!$A$1:$B$153,2,0),"Erro")</f>
        <v>2</v>
      </c>
      <c r="AZ63" s="3">
        <v>0.0</v>
      </c>
      <c r="BA63" s="3" t="s">
        <v>133</v>
      </c>
      <c r="BB63" s="3">
        <f>IFERROR(VLOOKUP(BA63,'Dicionário'!$A$1:$B$153,2,0),"Erro")</f>
        <v>2</v>
      </c>
      <c r="BC63" s="3">
        <v>5000.0</v>
      </c>
      <c r="BD63" s="3" t="s">
        <v>134</v>
      </c>
      <c r="BE63" s="3">
        <f>IFERROR(VLOOKUP(BD63,'Dicionário'!$A$1:$B$153,2,0),"Erro")</f>
        <v>2</v>
      </c>
      <c r="BG63" s="3">
        <v>1.0</v>
      </c>
      <c r="BH63" s="3" t="s">
        <v>138</v>
      </c>
      <c r="BI63" s="3">
        <f>IFERROR(VLOOKUP(BH63,'Dicionário'!$A$1:$B$153,2,0),"Erro")</f>
        <v>1</v>
      </c>
      <c r="BJ63" s="3">
        <v>1080.0</v>
      </c>
      <c r="BK63" s="3" t="s">
        <v>185</v>
      </c>
      <c r="BL63" s="3">
        <f>IFERROR(VLOOKUP(BK63,'Dicionário'!$A$1:$B$153,2,0),"Erro")</f>
        <v>2</v>
      </c>
      <c r="BM63" s="3">
        <v>1900.0</v>
      </c>
      <c r="BN63" s="3" t="s">
        <v>172</v>
      </c>
      <c r="BO63" s="3">
        <f>IFERROR(VLOOKUP(BN63,'Dicionário'!$A$1:$B$153,2,0),"Erro")</f>
        <v>2</v>
      </c>
      <c r="BP63" s="3">
        <v>0.0</v>
      </c>
      <c r="BQ63" s="3" t="s">
        <v>141</v>
      </c>
      <c r="BR63" s="3">
        <f>IFERROR(VLOOKUP(BQ63,'Dicionário'!$A$1:$B$153,2,0),"Erro")</f>
        <v>2</v>
      </c>
      <c r="BS63" s="3">
        <v>180.0</v>
      </c>
      <c r="BT63" s="3" t="s">
        <v>255</v>
      </c>
      <c r="BU63" s="3">
        <f>IFERROR(VLOOKUP(BT63,'Dicionário'!$A$1:$B$153,2,0),"Erro")</f>
        <v>0</v>
      </c>
      <c r="BV63" s="3">
        <v>150.0</v>
      </c>
      <c r="BW63" s="3" t="s">
        <v>216</v>
      </c>
      <c r="BX63" s="3">
        <f>IFERROR(VLOOKUP(BW63,'Dicionário'!$A$1:$B$153,2,0),"Erro")</f>
        <v>2</v>
      </c>
      <c r="BY63" s="3" t="s">
        <v>143</v>
      </c>
      <c r="BZ63" s="3">
        <v>150.0</v>
      </c>
      <c r="CA63" s="3" t="s">
        <v>144</v>
      </c>
      <c r="CB63" s="3">
        <f>IFERROR(VLOOKUP(CA63,'Dicionário'!$A$1:$B$153,2,0),"Erro")</f>
        <v>2</v>
      </c>
      <c r="CC63" s="3">
        <v>600.0</v>
      </c>
      <c r="CD63" s="3">
        <v>0.0</v>
      </c>
      <c r="CE63" s="3" t="s">
        <v>146</v>
      </c>
      <c r="CF63" s="3">
        <f>IFERROR(VLOOKUP(CE63,'Dicionário'!$A$1:$B$153,2,0),"Erro")</f>
        <v>2</v>
      </c>
      <c r="CG63" s="3">
        <v>3700.0</v>
      </c>
      <c r="CH63" s="3" t="s">
        <v>242</v>
      </c>
      <c r="CI63" s="3">
        <f>IFERROR(VLOOKUP(CH63,'Dicionário'!$A$1:$B$153,2,0),"Erro")</f>
        <v>2</v>
      </c>
      <c r="CJ63" s="3">
        <v>400.0</v>
      </c>
      <c r="CK63" s="3" t="s">
        <v>269</v>
      </c>
      <c r="CL63" s="9">
        <f>IFERROR(VLOOKUP(CK63,'Dicionário'!$A$1:$B$153,2,0),"Erro")</f>
        <v>0</v>
      </c>
      <c r="CM63" s="3" t="s">
        <v>703</v>
      </c>
      <c r="CN63" s="3">
        <v>2.0</v>
      </c>
      <c r="CO63" s="3">
        <v>0.0</v>
      </c>
      <c r="CP63" s="3">
        <v>2780.0</v>
      </c>
      <c r="CQ63" s="3" t="s">
        <v>150</v>
      </c>
      <c r="CR63" s="9">
        <f>IFERROR(VLOOKUP(CQ63,'Dicionário'!$A$1:$B$153,2,0),"Erro")</f>
        <v>2</v>
      </c>
      <c r="CS63" s="3">
        <v>13600.0</v>
      </c>
      <c r="CT63" s="3" t="s">
        <v>150</v>
      </c>
      <c r="CU63" s="9">
        <f>IFERROR(VLOOKUP(CT63,'Dicionário'!$A$1:$B$153,2,0),"Erro")</f>
        <v>2</v>
      </c>
      <c r="CV63" s="3">
        <v>4700.0</v>
      </c>
      <c r="CW63" s="3" t="s">
        <v>150</v>
      </c>
      <c r="CX63" s="9">
        <f>IFERROR(VLOOKUP(CW63,'Dicionário'!$A$1:$B$153,2,0),"Erro")</f>
        <v>2</v>
      </c>
      <c r="CY63" s="3">
        <v>0.0</v>
      </c>
      <c r="CZ63" s="3" t="s">
        <v>146</v>
      </c>
      <c r="DA63" s="9">
        <f>IFERROR(VLOOKUP(CZ63,'Dicionário'!$A$1:$B$153,2,0),"Erro")</f>
        <v>2</v>
      </c>
      <c r="DC63" s="3" t="s">
        <v>152</v>
      </c>
      <c r="DD63" s="3" t="s">
        <v>152</v>
      </c>
      <c r="DE63" s="9">
        <f>IFERROR(VLOOKUP(DD63,'Dicionário'!$A$1:$B$153,2,0),"Erro")</f>
        <v>2</v>
      </c>
      <c r="DF63" s="3" t="s">
        <v>153</v>
      </c>
      <c r="DG63" s="3" t="s">
        <v>704</v>
      </c>
      <c r="DH63" s="9">
        <f>IFERROR(VLOOKUP(DG63,'Dicionário'!$A$1:$B$153,2,0),"Erro")</f>
        <v>3</v>
      </c>
      <c r="DI63" s="3" t="s">
        <v>294</v>
      </c>
      <c r="DJ63" s="9">
        <f>IFERROR(VLOOKUP(DI63,'Dicionário'!$A$1:$B$153,2,0),"Erro")</f>
        <v>0</v>
      </c>
      <c r="DK63" s="3" t="s">
        <v>230</v>
      </c>
      <c r="DL63" s="9">
        <f>IFERROR(VLOOKUP(DK63,'Dicionário'!$A$1:$B$153,2,0),"Erro")</f>
        <v>7</v>
      </c>
      <c r="DM63" s="3" t="s">
        <v>230</v>
      </c>
      <c r="DN63" s="9">
        <f>IFERROR(VLOOKUP(DM63,'Dicionário'!$A$1:$B$153,2,0),"Erro")</f>
        <v>7</v>
      </c>
      <c r="DO63" s="8">
        <f>IFERROR(VLOOKUP(N63,Sympla!B:AE,24,0), "erro")</f>
        <v>2022</v>
      </c>
    </row>
    <row r="64">
      <c r="A64" s="4">
        <v>45128.8183924537</v>
      </c>
      <c r="B64" s="3" t="s">
        <v>484</v>
      </c>
      <c r="C64" s="3" t="s">
        <v>705</v>
      </c>
      <c r="D64" s="3" t="s">
        <v>117</v>
      </c>
      <c r="E64" s="3" t="s">
        <v>123</v>
      </c>
      <c r="F64" s="3" t="s">
        <v>123</v>
      </c>
      <c r="G64" s="3">
        <v>1.0</v>
      </c>
      <c r="H64" s="3">
        <v>1.0</v>
      </c>
      <c r="I64" s="3" t="s">
        <v>161</v>
      </c>
      <c r="J64" s="3" t="s">
        <v>119</v>
      </c>
      <c r="K64" s="3" t="s">
        <v>180</v>
      </c>
      <c r="L64" s="3" t="s">
        <v>706</v>
      </c>
      <c r="M64" s="3">
        <v>2.02304013E9</v>
      </c>
      <c r="N64" s="13" t="s">
        <v>707</v>
      </c>
      <c r="O64" s="3">
        <v>1.1948159168E10</v>
      </c>
      <c r="P64" s="3">
        <v>5.82164928E8</v>
      </c>
      <c r="Q64" s="3" t="s">
        <v>123</v>
      </c>
      <c r="R64" s="3">
        <v>3.9868773806E10</v>
      </c>
      <c r="S64" s="6">
        <v>38219.0</v>
      </c>
      <c r="T64" s="3" t="s">
        <v>124</v>
      </c>
      <c r="U64" s="3" t="s">
        <v>125</v>
      </c>
      <c r="V64" s="3" t="s">
        <v>708</v>
      </c>
      <c r="W64" s="7" t="s">
        <v>709</v>
      </c>
      <c r="X64" s="3" t="s">
        <v>710</v>
      </c>
      <c r="Y64" s="3" t="s">
        <v>129</v>
      </c>
      <c r="Z64" s="3" t="s">
        <v>130</v>
      </c>
      <c r="AA64" s="3" t="s">
        <v>131</v>
      </c>
      <c r="AC64" s="3" t="s">
        <v>123</v>
      </c>
      <c r="AD64" s="3" t="s">
        <v>123</v>
      </c>
      <c r="AE64" s="3">
        <v>3.0</v>
      </c>
      <c r="AF64" s="3">
        <v>3.0</v>
      </c>
      <c r="AH64" s="8">
        <f t="shared" si="1"/>
        <v>6</v>
      </c>
      <c r="AI64" s="3" t="s">
        <v>132</v>
      </c>
      <c r="AJ64" s="3">
        <v>0.0</v>
      </c>
      <c r="AK64" s="3" t="s">
        <v>133</v>
      </c>
      <c r="AL64" s="3">
        <f>IFERROR(VLOOKUP(AK64,'Dicionário'!$A$1:$B$153,2,0),"Erro")</f>
        <v>2</v>
      </c>
      <c r="AM64" s="3">
        <v>0.0</v>
      </c>
      <c r="AN64" s="3" t="s">
        <v>133</v>
      </c>
      <c r="AO64" s="3">
        <f>IFERROR(VLOOKUP(AN64,'Dicionário'!$A$1:$B$153,2,0),"Erro")</f>
        <v>2</v>
      </c>
      <c r="AP64" s="3">
        <v>5000.0</v>
      </c>
      <c r="AQ64" s="3">
        <f t="shared" ref="AQ64:AQ68" si="10">(CV64-CS64)/12</f>
        <v>0</v>
      </c>
      <c r="AR64" s="3" t="s">
        <v>135</v>
      </c>
      <c r="AS64" s="3">
        <f>IFERROR(VLOOKUP(AR64,'Dicionário'!$A$1:$B$153,2,0),"Erro")</f>
        <v>2</v>
      </c>
      <c r="AT64" s="3">
        <v>0.0</v>
      </c>
      <c r="AU64" s="3" t="s">
        <v>133</v>
      </c>
      <c r="AV64" s="3">
        <f>IFERROR(VLOOKUP(AU64,'Dicionário'!$A$1:$B$153,2,0),"Erro")</f>
        <v>2</v>
      </c>
      <c r="AW64" s="3">
        <v>0.0</v>
      </c>
      <c r="AX64" s="3" t="s">
        <v>133</v>
      </c>
      <c r="AY64" s="3">
        <f>IFERROR(VLOOKUP(AX64,'Dicionário'!$A$1:$B$153,2,0),"Erro")</f>
        <v>2</v>
      </c>
      <c r="AZ64" s="3">
        <v>0.0</v>
      </c>
      <c r="BA64" s="3" t="s">
        <v>133</v>
      </c>
      <c r="BB64" s="3">
        <f>IFERROR(VLOOKUP(BA64,'Dicionário'!$A$1:$B$153,2,0),"Erro")</f>
        <v>2</v>
      </c>
      <c r="BC64" s="3">
        <v>5000.0</v>
      </c>
      <c r="BD64" s="3" t="s">
        <v>136</v>
      </c>
      <c r="BE64" s="3">
        <f>IFERROR(VLOOKUP(BD64,'Dicionário'!$A$1:$B$153,2,0),"Erro")</f>
        <v>2</v>
      </c>
      <c r="BG64" s="3">
        <v>0.0</v>
      </c>
      <c r="BH64" s="3" t="s">
        <v>138</v>
      </c>
      <c r="BI64" s="3">
        <f>IFERROR(VLOOKUP(BH64,'Dicionário'!$A$1:$B$153,2,0),"Erro")</f>
        <v>1</v>
      </c>
      <c r="BJ64" s="3">
        <v>450.0</v>
      </c>
      <c r="BK64" s="3" t="s">
        <v>416</v>
      </c>
      <c r="BL64" s="3">
        <f>IFERROR(VLOOKUP(BK64,'Dicionário'!$A$1:$B$153,2,0),"Erro")</f>
        <v>0</v>
      </c>
      <c r="BM64" s="3">
        <v>7116.0</v>
      </c>
      <c r="BN64" s="3" t="s">
        <v>172</v>
      </c>
      <c r="BO64" s="3">
        <f>IFERROR(VLOOKUP(BN64,'Dicionário'!$A$1:$B$153,2,0),"Erro")</f>
        <v>2</v>
      </c>
      <c r="BP64" s="3">
        <v>0.0</v>
      </c>
      <c r="BQ64" s="3" t="s">
        <v>141</v>
      </c>
      <c r="BR64" s="3">
        <f>IFERROR(VLOOKUP(BQ64,'Dicionário'!$A$1:$B$153,2,0),"Erro")</f>
        <v>2</v>
      </c>
      <c r="BS64" s="3">
        <v>70.0</v>
      </c>
      <c r="BT64" s="3" t="s">
        <v>141</v>
      </c>
      <c r="BU64" s="3">
        <f>IFERROR(VLOOKUP(BT64,'Dicionário'!$A$1:$B$153,2,0),"Erro")</f>
        <v>2</v>
      </c>
      <c r="BV64" s="3">
        <v>156.0</v>
      </c>
      <c r="BW64" s="3" t="s">
        <v>216</v>
      </c>
      <c r="BX64" s="3">
        <f>IFERROR(VLOOKUP(BW64,'Dicionário'!$A$1:$B$153,2,0),"Erro")</f>
        <v>2</v>
      </c>
      <c r="BY64" s="3" t="s">
        <v>143</v>
      </c>
      <c r="BZ64" s="3">
        <v>111.0</v>
      </c>
      <c r="CA64" s="3" t="s">
        <v>144</v>
      </c>
      <c r="CB64" s="3">
        <f>IFERROR(VLOOKUP(CA64,'Dicionário'!$A$1:$B$153,2,0),"Erro")</f>
        <v>2</v>
      </c>
      <c r="CC64" s="3">
        <v>250.0</v>
      </c>
      <c r="CD64" s="3">
        <v>0.0</v>
      </c>
      <c r="CE64" s="3" t="s">
        <v>146</v>
      </c>
      <c r="CF64" s="3">
        <f>IFERROR(VLOOKUP(CE64,'Dicionário'!$A$1:$B$153,2,0),"Erro")</f>
        <v>2</v>
      </c>
      <c r="CG64" s="3">
        <v>0.0</v>
      </c>
      <c r="CH64" s="3" t="s">
        <v>146</v>
      </c>
      <c r="CI64" s="3">
        <f>IFERROR(VLOOKUP(CH64,'Dicionário'!$A$1:$B$153,2,0),"Erro")</f>
        <v>2</v>
      </c>
      <c r="CJ64" s="3">
        <v>1200.0</v>
      </c>
      <c r="CK64" s="3" t="s">
        <v>269</v>
      </c>
      <c r="CL64" s="9">
        <f>IFERROR(VLOOKUP(CK64,'Dicionário'!$A$1:$B$153,2,0),"Erro")</f>
        <v>0</v>
      </c>
      <c r="CM64" s="3" t="s">
        <v>711</v>
      </c>
      <c r="CN64" s="3">
        <v>1.0</v>
      </c>
      <c r="CO64" s="3">
        <v>0.0</v>
      </c>
      <c r="CP64" s="3">
        <v>0.0</v>
      </c>
      <c r="CQ64" s="3" t="s">
        <v>146</v>
      </c>
      <c r="CR64" s="9">
        <f>IFERROR(VLOOKUP(CQ64,'Dicionário'!$A$1:$B$153,2,0),"Erro")</f>
        <v>2</v>
      </c>
      <c r="CS64" s="3">
        <v>1327.0</v>
      </c>
      <c r="CT64" s="3" t="s">
        <v>150</v>
      </c>
      <c r="CU64" s="9">
        <f>IFERROR(VLOOKUP(CT64,'Dicionário'!$A$1:$B$153,2,0),"Erro")</f>
        <v>2</v>
      </c>
      <c r="CV64" s="3">
        <v>1327.0</v>
      </c>
      <c r="CW64" s="3" t="s">
        <v>150</v>
      </c>
      <c r="CX64" s="9">
        <f>IFERROR(VLOOKUP(CW64,'Dicionário'!$A$1:$B$153,2,0),"Erro")</f>
        <v>2</v>
      </c>
      <c r="CY64" s="3">
        <v>0.0</v>
      </c>
      <c r="CZ64" s="3" t="s">
        <v>146</v>
      </c>
      <c r="DA64" s="9">
        <f>IFERROR(VLOOKUP(CZ64,'Dicionário'!$A$1:$B$153,2,0),"Erro")</f>
        <v>2</v>
      </c>
      <c r="DB64" s="3" t="s">
        <v>712</v>
      </c>
      <c r="DC64" s="3" t="s">
        <v>304</v>
      </c>
      <c r="DD64" s="3" t="s">
        <v>257</v>
      </c>
      <c r="DE64" s="9">
        <f>IFERROR(VLOOKUP(DD64,'Dicionário'!$A$1:$B$153,2,0),"Erro")</f>
        <v>3</v>
      </c>
      <c r="DF64" s="3" t="s">
        <v>153</v>
      </c>
      <c r="DG64" s="3" t="s">
        <v>123</v>
      </c>
      <c r="DH64" s="9">
        <f>IFERROR(VLOOKUP(DG64,'Dicionário'!$A$1:$B$153,2,0),"Erro")</f>
        <v>2</v>
      </c>
      <c r="DI64" s="3" t="s">
        <v>155</v>
      </c>
      <c r="DJ64" s="9">
        <f>IFERROR(VLOOKUP(DI64,'Dicionário'!$A$1:$B$153,2,0),"Erro")</f>
        <v>2</v>
      </c>
      <c r="DK64" s="3" t="s">
        <v>230</v>
      </c>
      <c r="DL64" s="9">
        <f>IFERROR(VLOOKUP(DK64,'Dicionário'!$A$1:$B$153,2,0),"Erro")</f>
        <v>7</v>
      </c>
      <c r="DM64" s="3" t="s">
        <v>230</v>
      </c>
      <c r="DN64" s="9">
        <f>IFERROR(VLOOKUP(DM64,'Dicionário'!$A$1:$B$153,2,0),"Erro")</f>
        <v>7</v>
      </c>
      <c r="DO64" s="8">
        <f>IFERROR(VLOOKUP(N64,Sympla!B:AE,24,0), "erro")</f>
        <v>2022</v>
      </c>
    </row>
    <row r="65">
      <c r="A65" s="4">
        <v>45128.906171828705</v>
      </c>
      <c r="B65" s="3" t="s">
        <v>388</v>
      </c>
      <c r="C65" s="3" t="s">
        <v>713</v>
      </c>
      <c r="D65" s="3" t="s">
        <v>117</v>
      </c>
      <c r="E65" s="3" t="s">
        <v>123</v>
      </c>
      <c r="F65" s="3" t="s">
        <v>123</v>
      </c>
      <c r="G65" s="3" t="s">
        <v>160</v>
      </c>
      <c r="H65" s="3" t="s">
        <v>160</v>
      </c>
      <c r="I65" s="3" t="s">
        <v>161</v>
      </c>
      <c r="J65" s="3" t="s">
        <v>180</v>
      </c>
      <c r="K65" s="3" t="s">
        <v>120</v>
      </c>
      <c r="L65" s="3" t="s">
        <v>714</v>
      </c>
      <c r="M65" s="3">
        <v>2.023040129E9</v>
      </c>
      <c r="N65" s="3" t="s">
        <v>715</v>
      </c>
      <c r="O65" s="3">
        <v>1.1959188618E10</v>
      </c>
      <c r="P65" s="3">
        <v>5.55522489E8</v>
      </c>
      <c r="Q65" s="3" t="s">
        <v>123</v>
      </c>
      <c r="R65" s="3">
        <v>4.4320097807E10</v>
      </c>
      <c r="S65" s="6">
        <v>38750.0</v>
      </c>
      <c r="T65" s="3" t="s">
        <v>287</v>
      </c>
      <c r="U65" s="3" t="s">
        <v>125</v>
      </c>
      <c r="V65" s="3" t="s">
        <v>716</v>
      </c>
      <c r="W65" s="7" t="s">
        <v>717</v>
      </c>
      <c r="X65" s="3" t="s">
        <v>168</v>
      </c>
      <c r="Y65" s="3" t="s">
        <v>129</v>
      </c>
      <c r="Z65" s="3" t="s">
        <v>130</v>
      </c>
      <c r="AA65" s="3" t="s">
        <v>131</v>
      </c>
      <c r="AC65" s="3" t="s">
        <v>123</v>
      </c>
      <c r="AD65" s="3" t="s">
        <v>123</v>
      </c>
      <c r="AE65" s="3">
        <v>4.0</v>
      </c>
      <c r="AF65" s="3">
        <v>4.0</v>
      </c>
      <c r="AG65" s="3">
        <v>0.0</v>
      </c>
      <c r="AH65" s="8">
        <f t="shared" si="1"/>
        <v>8</v>
      </c>
      <c r="AI65" s="3" t="s">
        <v>226</v>
      </c>
      <c r="AJ65" s="3">
        <v>0.0</v>
      </c>
      <c r="AK65" s="3" t="s">
        <v>133</v>
      </c>
      <c r="AL65" s="3">
        <f>IFERROR(VLOOKUP(AK65,'Dicionário'!$A$1:$B$153,2,0),"Erro")</f>
        <v>2</v>
      </c>
      <c r="AM65" s="3">
        <v>0.0</v>
      </c>
      <c r="AN65" s="3" t="s">
        <v>133</v>
      </c>
      <c r="AO65" s="3">
        <f>IFERROR(VLOOKUP(AN65,'Dicionário'!$A$1:$B$153,2,0),"Erro")</f>
        <v>2</v>
      </c>
      <c r="AP65" s="3">
        <v>1600.0</v>
      </c>
      <c r="AQ65" s="3">
        <f t="shared" si="10"/>
        <v>0</v>
      </c>
      <c r="AR65" s="3" t="s">
        <v>134</v>
      </c>
      <c r="AS65" s="3">
        <f>IFERROR(VLOOKUP(AR65,'Dicionário'!$A$1:$B$153,2,0),"Erro")</f>
        <v>2</v>
      </c>
      <c r="AT65" s="3">
        <v>0.0</v>
      </c>
      <c r="AU65" s="3" t="s">
        <v>133</v>
      </c>
      <c r="AV65" s="3">
        <f>IFERROR(VLOOKUP(AU65,'Dicionário'!$A$1:$B$153,2,0),"Erro")</f>
        <v>2</v>
      </c>
      <c r="AW65" s="3">
        <v>0.0</v>
      </c>
      <c r="AX65" s="3" t="s">
        <v>133</v>
      </c>
      <c r="AY65" s="3">
        <f>IFERROR(VLOOKUP(AX65,'Dicionário'!$A$1:$B$153,2,0),"Erro")</f>
        <v>2</v>
      </c>
      <c r="AZ65" s="3">
        <v>3000.0</v>
      </c>
      <c r="BA65" s="3" t="s">
        <v>267</v>
      </c>
      <c r="BB65" s="3">
        <f>IFERROR(VLOOKUP(BA65,'Dicionário'!$A$1:$B$153,2,0),"Erro")</f>
        <v>0</v>
      </c>
      <c r="BC65" s="3">
        <v>500.0</v>
      </c>
      <c r="BD65" s="3" t="s">
        <v>253</v>
      </c>
      <c r="BE65" s="3">
        <f>IFERROR(VLOOKUP(BD65,'Dicionário'!$A$1:$B$153,2,0),"Erro")</f>
        <v>0</v>
      </c>
      <c r="BF65" s="3" t="s">
        <v>718</v>
      </c>
      <c r="BG65" s="3">
        <v>0.0</v>
      </c>
      <c r="BH65" s="3" t="s">
        <v>240</v>
      </c>
      <c r="BI65" s="3">
        <f>IFERROR(VLOOKUP(BH65,'Dicionário'!$A$1:$B$153,2,0),"Erro")</f>
        <v>3</v>
      </c>
      <c r="BJ65" s="3">
        <v>0.0</v>
      </c>
      <c r="BK65" s="3" t="s">
        <v>241</v>
      </c>
      <c r="BL65" s="3">
        <f>IFERROR(VLOOKUP(BK65,'Dicionário'!$A$1:$B$153,2,0),"Erro")</f>
        <v>2</v>
      </c>
      <c r="BM65" s="3">
        <v>0.0</v>
      </c>
      <c r="BN65" s="3" t="s">
        <v>397</v>
      </c>
      <c r="BO65" s="3">
        <f>IFERROR(VLOOKUP(BN65,'Dicionário'!$A$1:$B$153,2,0),"Erro")</f>
        <v>2</v>
      </c>
      <c r="BP65" s="3">
        <v>150.0</v>
      </c>
      <c r="BQ65" s="3" t="s">
        <v>141</v>
      </c>
      <c r="BR65" s="3">
        <f>IFERROR(VLOOKUP(BQ65,'Dicionário'!$A$1:$B$153,2,0),"Erro")</f>
        <v>2</v>
      </c>
      <c r="BS65" s="3">
        <v>126.0</v>
      </c>
      <c r="BT65" s="3" t="s">
        <v>141</v>
      </c>
      <c r="BU65" s="3">
        <f>IFERROR(VLOOKUP(BT65,'Dicionário'!$A$1:$B$153,2,0),"Erro")</f>
        <v>2</v>
      </c>
      <c r="BV65" s="3">
        <v>50.0</v>
      </c>
      <c r="BW65" s="3" t="s">
        <v>142</v>
      </c>
      <c r="BX65" s="3">
        <f>IFERROR(VLOOKUP(BW65,'Dicionário'!$A$1:$B$153,2,0),"Erro")</f>
        <v>0</v>
      </c>
      <c r="BY65" s="3" t="s">
        <v>143</v>
      </c>
      <c r="BZ65" s="3">
        <v>120.0</v>
      </c>
      <c r="CA65" s="3" t="s">
        <v>217</v>
      </c>
      <c r="CB65" s="3">
        <f>IFERROR(VLOOKUP(CA65,'Dicionário'!$A$1:$B$153,2,0),"Erro")</f>
        <v>0</v>
      </c>
      <c r="CC65" s="3">
        <v>0.0</v>
      </c>
      <c r="CD65" s="3">
        <v>0.0</v>
      </c>
      <c r="CE65" s="3" t="s">
        <v>146</v>
      </c>
      <c r="CF65" s="3">
        <f>IFERROR(VLOOKUP(CE65,'Dicionário'!$A$1:$B$153,2,0),"Erro")</f>
        <v>2</v>
      </c>
      <c r="CG65" s="3">
        <v>0.0</v>
      </c>
      <c r="CH65" s="3" t="s">
        <v>146</v>
      </c>
      <c r="CI65" s="3">
        <f>IFERROR(VLOOKUP(CH65,'Dicionário'!$A$1:$B$153,2,0),"Erro")</f>
        <v>2</v>
      </c>
      <c r="CJ65" s="3">
        <v>360.0</v>
      </c>
      <c r="CK65" s="3" t="s">
        <v>406</v>
      </c>
      <c r="CL65" s="9">
        <f>IFERROR(VLOOKUP(CK65,'Dicionário'!$A$1:$B$153,2,0),"Erro")</f>
        <v>2</v>
      </c>
      <c r="CM65" s="3" t="s">
        <v>719</v>
      </c>
      <c r="CN65" s="3">
        <v>0.0</v>
      </c>
      <c r="CO65" s="3">
        <v>0.0</v>
      </c>
      <c r="CP65" s="3">
        <v>0.0</v>
      </c>
      <c r="CQ65" s="3" t="s">
        <v>146</v>
      </c>
      <c r="CR65" s="9">
        <f>IFERROR(VLOOKUP(CQ65,'Dicionário'!$A$1:$B$153,2,0),"Erro")</f>
        <v>2</v>
      </c>
      <c r="CS65" s="3">
        <v>0.0</v>
      </c>
      <c r="CT65" s="3" t="s">
        <v>146</v>
      </c>
      <c r="CU65" s="9">
        <f>IFERROR(VLOOKUP(CT65,'Dicionário'!$A$1:$B$153,2,0),"Erro")</f>
        <v>2</v>
      </c>
      <c r="CV65" s="3">
        <v>0.0</v>
      </c>
      <c r="CW65" s="3" t="s">
        <v>146</v>
      </c>
      <c r="CX65" s="9">
        <f>IFERROR(VLOOKUP(CW65,'Dicionário'!$A$1:$B$153,2,0),"Erro")</f>
        <v>2</v>
      </c>
      <c r="CY65" s="3">
        <v>0.0</v>
      </c>
      <c r="CZ65" s="3" t="s">
        <v>146</v>
      </c>
      <c r="DA65" s="9">
        <f>IFERROR(VLOOKUP(CZ65,'Dicionário'!$A$1:$B$153,2,0),"Erro")</f>
        <v>2</v>
      </c>
      <c r="DC65" s="3" t="s">
        <v>304</v>
      </c>
      <c r="DD65" s="3" t="s">
        <v>151</v>
      </c>
      <c r="DE65" s="9">
        <f>IFERROR(VLOOKUP(DD65,'Dicionário'!$A$1:$B$153,2,0),"Erro")</f>
        <v>1</v>
      </c>
      <c r="DF65" s="3" t="s">
        <v>205</v>
      </c>
      <c r="DG65" s="3" t="s">
        <v>123</v>
      </c>
      <c r="DH65" s="9">
        <f>IFERROR(VLOOKUP(DG65,'Dicionário'!$A$1:$B$153,2,0),"Erro")</f>
        <v>2</v>
      </c>
      <c r="DI65" s="3" t="s">
        <v>155</v>
      </c>
      <c r="DJ65" s="9">
        <f>IFERROR(VLOOKUP(DI65,'Dicionário'!$A$1:$B$153,2,0),"Erro")</f>
        <v>2</v>
      </c>
      <c r="DK65" s="3" t="s">
        <v>295</v>
      </c>
      <c r="DL65" s="9">
        <f>IFERROR(VLOOKUP(DK65,'Dicionário'!$A$1:$B$153,2,0),"Erro")</f>
        <v>4</v>
      </c>
      <c r="DM65" s="3" t="s">
        <v>246</v>
      </c>
      <c r="DN65" s="9">
        <f>IFERROR(VLOOKUP(DM65,'Dicionário'!$A$1:$B$153,2,0),"Erro")</f>
        <v>6</v>
      </c>
      <c r="DO65" s="8" t="str">
        <f>IFERROR(VLOOKUP(N65,Sympla!B:AE,24,0), "erro")</f>
        <v>Irei concluir o ensino médio no ano de 2023.</v>
      </c>
    </row>
    <row r="66">
      <c r="A66" s="4">
        <v>45128.65090965277</v>
      </c>
      <c r="B66" s="3" t="s">
        <v>178</v>
      </c>
      <c r="C66" s="3" t="s">
        <v>720</v>
      </c>
      <c r="D66" s="3" t="s">
        <v>117</v>
      </c>
      <c r="E66" s="3" t="s">
        <v>117</v>
      </c>
      <c r="F66" s="3" t="s">
        <v>123</v>
      </c>
      <c r="G66" s="3">
        <v>2.0</v>
      </c>
      <c r="H66" s="3">
        <v>1.0</v>
      </c>
      <c r="I66" s="3" t="s">
        <v>161</v>
      </c>
      <c r="J66" s="3" t="s">
        <v>119</v>
      </c>
      <c r="K66" s="3" t="s">
        <v>180</v>
      </c>
      <c r="L66" s="3" t="s">
        <v>721</v>
      </c>
      <c r="M66" s="3">
        <v>2.023040132E9</v>
      </c>
      <c r="N66" s="3" t="s">
        <v>722</v>
      </c>
      <c r="O66" s="3">
        <v>1.6988170689E10</v>
      </c>
      <c r="P66" s="3">
        <v>6.03142667E8</v>
      </c>
      <c r="Q66" s="3" t="s">
        <v>123</v>
      </c>
      <c r="R66" s="3">
        <v>4.9353469813E10</v>
      </c>
      <c r="S66" s="6">
        <v>38128.0</v>
      </c>
      <c r="T66" s="3" t="s">
        <v>124</v>
      </c>
      <c r="U66" s="3" t="s">
        <v>125</v>
      </c>
      <c r="V66" s="3" t="s">
        <v>723</v>
      </c>
      <c r="W66" s="7" t="s">
        <v>724</v>
      </c>
      <c r="X66" s="3" t="s">
        <v>168</v>
      </c>
      <c r="Y66" s="3" t="s">
        <v>129</v>
      </c>
      <c r="Z66" s="3" t="s">
        <v>130</v>
      </c>
      <c r="AA66" s="3" t="s">
        <v>131</v>
      </c>
      <c r="AC66" s="3" t="s">
        <v>117</v>
      </c>
      <c r="AD66" s="3" t="s">
        <v>117</v>
      </c>
      <c r="AE66" s="3">
        <v>5.0</v>
      </c>
      <c r="AF66" s="3">
        <v>5.0</v>
      </c>
      <c r="AH66" s="8">
        <f t="shared" si="1"/>
        <v>10</v>
      </c>
      <c r="AI66" s="3" t="s">
        <v>226</v>
      </c>
      <c r="AJ66" s="3">
        <v>782.0</v>
      </c>
      <c r="AK66" s="3" t="s">
        <v>266</v>
      </c>
      <c r="AL66" s="3">
        <f>IFERROR(VLOOKUP(AK66,'Dicionário'!$A$1:$B$153,2,0),"Erro")</f>
        <v>2</v>
      </c>
      <c r="AM66" s="3">
        <v>0.0</v>
      </c>
      <c r="AN66" s="3" t="s">
        <v>133</v>
      </c>
      <c r="AO66" s="3">
        <f>IFERROR(VLOOKUP(AN66,'Dicionário'!$A$1:$B$153,2,0),"Erro")</f>
        <v>2</v>
      </c>
      <c r="AP66" s="3">
        <v>3845.0</v>
      </c>
      <c r="AQ66" s="3">
        <f t="shared" si="10"/>
        <v>0</v>
      </c>
      <c r="AR66" s="3" t="s">
        <v>266</v>
      </c>
      <c r="AS66" s="3">
        <f>IFERROR(VLOOKUP(AR66,'Dicionário'!$A$1:$B$153,2,0),"Erro")</f>
        <v>2</v>
      </c>
      <c r="AT66" s="3">
        <v>0.0</v>
      </c>
      <c r="AU66" s="3" t="s">
        <v>133</v>
      </c>
      <c r="AV66" s="3">
        <f>IFERROR(VLOOKUP(AU66,'Dicionário'!$A$1:$B$153,2,0),"Erro")</f>
        <v>2</v>
      </c>
      <c r="AW66" s="3">
        <v>0.0</v>
      </c>
      <c r="AX66" s="3" t="s">
        <v>133</v>
      </c>
      <c r="AY66" s="3">
        <f>IFERROR(VLOOKUP(AX66,'Dicionário'!$A$1:$B$153,2,0),"Erro")</f>
        <v>2</v>
      </c>
      <c r="AZ66" s="3">
        <v>0.0</v>
      </c>
      <c r="BA66" s="3" t="s">
        <v>133</v>
      </c>
      <c r="BB66" s="3">
        <f>IFERROR(VLOOKUP(BA66,'Dicionário'!$A$1:$B$153,2,0),"Erro")</f>
        <v>2</v>
      </c>
      <c r="BC66" s="3">
        <v>0.0</v>
      </c>
      <c r="BD66" s="3" t="s">
        <v>133</v>
      </c>
      <c r="BE66" s="3">
        <f>IFERROR(VLOOKUP(BD66,'Dicionário'!$A$1:$B$153,2,0),"Erro")</f>
        <v>2</v>
      </c>
      <c r="BG66" s="3">
        <v>0.0</v>
      </c>
      <c r="BH66" s="3" t="s">
        <v>199</v>
      </c>
      <c r="BI66" s="3">
        <f>IFERROR(VLOOKUP(BH66,'Dicionário'!$A$1:$B$153,2,0),"Erro")</f>
        <v>2</v>
      </c>
      <c r="BJ66" s="3">
        <v>1806.0</v>
      </c>
      <c r="BK66" s="3" t="s">
        <v>228</v>
      </c>
      <c r="BL66" s="3">
        <f>IFERROR(VLOOKUP(BK66,'Dicionário'!$A$1:$B$153,2,0),"Erro")</f>
        <v>2</v>
      </c>
      <c r="BM66" s="3">
        <v>0.0</v>
      </c>
      <c r="BN66" s="3" t="s">
        <v>146</v>
      </c>
      <c r="BO66" s="3">
        <f>IFERROR(VLOOKUP(BN66,'Dicionário'!$A$1:$B$153,2,0),"Erro")</f>
        <v>2</v>
      </c>
      <c r="BP66" s="3">
        <v>255.0</v>
      </c>
      <c r="BQ66" s="3" t="s">
        <v>141</v>
      </c>
      <c r="BR66" s="3">
        <f>IFERROR(VLOOKUP(BQ66,'Dicionário'!$A$1:$B$153,2,0),"Erro")</f>
        <v>2</v>
      </c>
      <c r="BS66" s="3">
        <v>291.0</v>
      </c>
      <c r="BT66" s="3" t="s">
        <v>141</v>
      </c>
      <c r="BU66" s="3">
        <f>IFERROR(VLOOKUP(BT66,'Dicionário'!$A$1:$B$153,2,0),"Erro")</f>
        <v>2</v>
      </c>
      <c r="BV66" s="3">
        <v>87.0</v>
      </c>
      <c r="BW66" s="3" t="s">
        <v>216</v>
      </c>
      <c r="BX66" s="3">
        <f>IFERROR(VLOOKUP(BW66,'Dicionário'!$A$1:$B$153,2,0),"Erro")</f>
        <v>2</v>
      </c>
      <c r="BY66" s="3" t="s">
        <v>143</v>
      </c>
      <c r="BZ66" s="3">
        <v>97.0</v>
      </c>
      <c r="CA66" s="3" t="s">
        <v>144</v>
      </c>
      <c r="CB66" s="3">
        <f>IFERROR(VLOOKUP(CA66,'Dicionário'!$A$1:$B$153,2,0),"Erro")</f>
        <v>2</v>
      </c>
      <c r="CC66" s="3">
        <v>102.0</v>
      </c>
      <c r="CD66" s="3">
        <v>0.0</v>
      </c>
      <c r="CE66" s="3" t="s">
        <v>146</v>
      </c>
      <c r="CF66" s="3">
        <f>IFERROR(VLOOKUP(CE66,'Dicionário'!$A$1:$B$153,2,0),"Erro")</f>
        <v>2</v>
      </c>
      <c r="CG66" s="3">
        <v>0.0</v>
      </c>
      <c r="CH66" s="3" t="s">
        <v>146</v>
      </c>
      <c r="CI66" s="3">
        <f>IFERROR(VLOOKUP(CH66,'Dicionário'!$A$1:$B$153,2,0),"Erro")</f>
        <v>2</v>
      </c>
      <c r="CJ66" s="3">
        <v>200.0</v>
      </c>
      <c r="CK66" s="3" t="s">
        <v>147</v>
      </c>
      <c r="CL66" s="9">
        <f>IFERROR(VLOOKUP(CK66,'Dicionário'!$A$1:$B$153,2,0),"Erro")</f>
        <v>2</v>
      </c>
      <c r="CM66" s="3" t="s">
        <v>725</v>
      </c>
      <c r="CN66" s="3">
        <v>1.0</v>
      </c>
      <c r="CO66" s="3">
        <v>0.0</v>
      </c>
      <c r="CP66" s="3">
        <v>0.0</v>
      </c>
      <c r="CQ66" s="3" t="s">
        <v>146</v>
      </c>
      <c r="CR66" s="9">
        <f>IFERROR(VLOOKUP(CQ66,'Dicionário'!$A$1:$B$153,2,0),"Erro")</f>
        <v>2</v>
      </c>
      <c r="CS66" s="3">
        <v>0.0</v>
      </c>
      <c r="CT66" s="3" t="s">
        <v>150</v>
      </c>
      <c r="CU66" s="9">
        <f>IFERROR(VLOOKUP(CT66,'Dicionário'!$A$1:$B$153,2,0),"Erro")</f>
        <v>2</v>
      </c>
      <c r="CV66" s="3">
        <v>0.0</v>
      </c>
      <c r="CW66" s="3" t="s">
        <v>150</v>
      </c>
      <c r="CX66" s="9">
        <f>IFERROR(VLOOKUP(CW66,'Dicionário'!$A$1:$B$153,2,0),"Erro")</f>
        <v>2</v>
      </c>
      <c r="CY66" s="3">
        <v>0.0</v>
      </c>
      <c r="CZ66" s="3" t="s">
        <v>146</v>
      </c>
      <c r="DA66" s="9">
        <f>IFERROR(VLOOKUP(CZ66,'Dicionário'!$A$1:$B$153,2,0),"Erro")</f>
        <v>2</v>
      </c>
      <c r="DC66" s="3" t="s">
        <v>304</v>
      </c>
      <c r="DD66" s="3" t="s">
        <v>257</v>
      </c>
      <c r="DE66" s="9">
        <f>IFERROR(VLOOKUP(DD66,'Dicionário'!$A$1:$B$153,2,0),"Erro")</f>
        <v>3</v>
      </c>
      <c r="DF66" s="3" t="s">
        <v>153</v>
      </c>
      <c r="DG66" s="3" t="s">
        <v>154</v>
      </c>
      <c r="DH66" s="9">
        <f>IFERROR(VLOOKUP(DG66,'Dicionário'!$A$1:$B$153,2,0),"Erro")</f>
        <v>4</v>
      </c>
      <c r="DI66" s="3" t="s">
        <v>614</v>
      </c>
      <c r="DJ66" s="9">
        <f>IFERROR(VLOOKUP(DI66,'Dicionário'!$A$1:$B$153,2,0),"Erro")</f>
        <v>0</v>
      </c>
      <c r="DK66" s="3" t="s">
        <v>156</v>
      </c>
      <c r="DL66" s="9">
        <f>IFERROR(VLOOKUP(DK66,'Dicionário'!$A$1:$B$153,2,0),"Erro")</f>
        <v>5</v>
      </c>
      <c r="DM66" s="3" t="s">
        <v>230</v>
      </c>
      <c r="DN66" s="9">
        <f>IFERROR(VLOOKUP(DM66,'Dicionário'!$A$1:$B$153,2,0),"Erro")</f>
        <v>7</v>
      </c>
      <c r="DO66" s="8">
        <f>IFERROR(VLOOKUP(N66,Sympla!B:AE,24,0), "erro")</f>
        <v>2022</v>
      </c>
    </row>
    <row r="67">
      <c r="A67" s="4">
        <v>45128.893055057866</v>
      </c>
      <c r="B67" s="3" t="s">
        <v>615</v>
      </c>
      <c r="C67" s="3" t="s">
        <v>726</v>
      </c>
      <c r="D67" s="3" t="s">
        <v>117</v>
      </c>
      <c r="E67" s="3" t="s">
        <v>123</v>
      </c>
      <c r="F67" s="3" t="s">
        <v>123</v>
      </c>
      <c r="G67" s="3" t="s">
        <v>160</v>
      </c>
      <c r="H67" s="3" t="s">
        <v>160</v>
      </c>
      <c r="I67" s="3" t="s">
        <v>161</v>
      </c>
      <c r="J67" s="3" t="s">
        <v>180</v>
      </c>
      <c r="K67" s="3" t="s">
        <v>261</v>
      </c>
      <c r="L67" s="3" t="s">
        <v>727</v>
      </c>
      <c r="M67" s="3">
        <v>2.023040134E9</v>
      </c>
      <c r="N67" s="3" t="s">
        <v>728</v>
      </c>
      <c r="O67" s="3">
        <v>1.1949218559E10</v>
      </c>
      <c r="P67" s="3">
        <v>5.592474E8</v>
      </c>
      <c r="Q67" s="3" t="s">
        <v>123</v>
      </c>
      <c r="R67" s="3">
        <v>5.965985803E9</v>
      </c>
      <c r="S67" s="6">
        <v>38522.0</v>
      </c>
      <c r="T67" s="3" t="s">
        <v>124</v>
      </c>
      <c r="U67" s="3" t="s">
        <v>125</v>
      </c>
      <c r="V67" s="3" t="s">
        <v>729</v>
      </c>
      <c r="W67" s="7" t="s">
        <v>730</v>
      </c>
      <c r="X67" s="3" t="s">
        <v>168</v>
      </c>
      <c r="Y67" s="3" t="s">
        <v>129</v>
      </c>
      <c r="Z67" s="3" t="s">
        <v>130</v>
      </c>
      <c r="AA67" s="3" t="s">
        <v>131</v>
      </c>
      <c r="AC67" s="3" t="s">
        <v>123</v>
      </c>
      <c r="AD67" s="3" t="s">
        <v>123</v>
      </c>
      <c r="AE67" s="3">
        <v>3.0</v>
      </c>
      <c r="AF67" s="3">
        <v>3.0</v>
      </c>
      <c r="AH67" s="8">
        <f t="shared" si="1"/>
        <v>6</v>
      </c>
      <c r="AI67" s="3" t="s">
        <v>226</v>
      </c>
      <c r="AJ67" s="3">
        <v>0.0</v>
      </c>
      <c r="AK67" s="3" t="s">
        <v>133</v>
      </c>
      <c r="AL67" s="3">
        <f>IFERROR(VLOOKUP(AK67,'Dicionário'!$A$1:$B$153,2,0),"Erro")</f>
        <v>2</v>
      </c>
      <c r="AM67" s="3">
        <v>0.0</v>
      </c>
      <c r="AN67" s="3" t="s">
        <v>133</v>
      </c>
      <c r="AO67" s="3">
        <f>IFERROR(VLOOKUP(AN67,'Dicionário'!$A$1:$B$153,2,0),"Erro")</f>
        <v>2</v>
      </c>
      <c r="AP67" s="3">
        <v>1300.0</v>
      </c>
      <c r="AQ67" s="3">
        <f t="shared" si="10"/>
        <v>0</v>
      </c>
      <c r="AR67" s="3" t="s">
        <v>267</v>
      </c>
      <c r="AS67" s="3">
        <f>IFERROR(VLOOKUP(AR67,'Dicionário'!$A$1:$B$153,2,0),"Erro")</f>
        <v>0</v>
      </c>
      <c r="AT67" s="3">
        <v>1751.0</v>
      </c>
      <c r="AU67" s="3" t="s">
        <v>266</v>
      </c>
      <c r="AV67" s="3">
        <f>IFERROR(VLOOKUP(AU67,'Dicionário'!$A$1:$B$153,2,0),"Erro")</f>
        <v>2</v>
      </c>
      <c r="AW67" s="3">
        <v>0.0</v>
      </c>
      <c r="AX67" s="3" t="s">
        <v>133</v>
      </c>
      <c r="AY67" s="3">
        <f>IFERROR(VLOOKUP(AX67,'Dicionário'!$A$1:$B$153,2,0),"Erro")</f>
        <v>2</v>
      </c>
      <c r="AZ67" s="3">
        <v>0.0</v>
      </c>
      <c r="BA67" s="3" t="s">
        <v>133</v>
      </c>
      <c r="BB67" s="3">
        <f>IFERROR(VLOOKUP(BA67,'Dicionário'!$A$1:$B$153,2,0),"Erro")</f>
        <v>2</v>
      </c>
      <c r="BC67" s="3">
        <v>0.0</v>
      </c>
      <c r="BD67" s="3" t="s">
        <v>133</v>
      </c>
      <c r="BE67" s="3">
        <f>IFERROR(VLOOKUP(BD67,'Dicionário'!$A$1:$B$153,2,0),"Erro")</f>
        <v>2</v>
      </c>
      <c r="BF67" s="3" t="s">
        <v>731</v>
      </c>
      <c r="BG67" s="3">
        <v>0.0</v>
      </c>
      <c r="BH67" s="3" t="s">
        <v>138</v>
      </c>
      <c r="BI67" s="3">
        <f>IFERROR(VLOOKUP(BH67,'Dicionário'!$A$1:$B$153,2,0),"Erro")</f>
        <v>1</v>
      </c>
      <c r="BJ67" s="3">
        <v>0.0</v>
      </c>
      <c r="BK67" s="3" t="s">
        <v>139</v>
      </c>
      <c r="BL67" s="3">
        <f>IFERROR(VLOOKUP(BK67,'Dicionário'!$A$1:$B$153,2,0),"Erro")</f>
        <v>2</v>
      </c>
      <c r="BM67" s="3">
        <v>0.0</v>
      </c>
      <c r="BN67" s="3" t="s">
        <v>146</v>
      </c>
      <c r="BO67" s="3">
        <f>IFERROR(VLOOKUP(BN67,'Dicionário'!$A$1:$B$153,2,0),"Erro")</f>
        <v>2</v>
      </c>
      <c r="BP67" s="3">
        <v>34.0</v>
      </c>
      <c r="BQ67" s="3" t="s">
        <v>141</v>
      </c>
      <c r="BR67" s="3">
        <f>IFERROR(VLOOKUP(BQ67,'Dicionário'!$A$1:$B$153,2,0),"Erro")</f>
        <v>2</v>
      </c>
      <c r="BS67" s="3">
        <v>0.0</v>
      </c>
      <c r="BT67" s="3" t="s">
        <v>365</v>
      </c>
      <c r="BU67" s="3">
        <f>IFERROR(VLOOKUP(BT67,'Dicionário'!$A$1:$B$153,2,0),"Erro")</f>
        <v>1</v>
      </c>
      <c r="BV67" s="3">
        <v>150.0</v>
      </c>
      <c r="BW67" s="3" t="s">
        <v>142</v>
      </c>
      <c r="BX67" s="3">
        <f>IFERROR(VLOOKUP(BW67,'Dicionário'!$A$1:$B$153,2,0),"Erro")</f>
        <v>0</v>
      </c>
      <c r="BY67" s="3" t="s">
        <v>186</v>
      </c>
      <c r="BZ67" s="3">
        <v>0.0</v>
      </c>
      <c r="CA67" s="3" t="s">
        <v>146</v>
      </c>
      <c r="CB67" s="3">
        <f>IFERROR(VLOOKUP(CA67,'Dicionário'!$A$1:$B$153,2,0),"Erro")</f>
        <v>2</v>
      </c>
      <c r="CC67" s="3">
        <v>70.0</v>
      </c>
      <c r="CD67" s="3">
        <v>0.0</v>
      </c>
      <c r="CE67" s="3" t="s">
        <v>146</v>
      </c>
      <c r="CF67" s="3">
        <f>IFERROR(VLOOKUP(CE67,'Dicionário'!$A$1:$B$153,2,0),"Erro")</f>
        <v>2</v>
      </c>
      <c r="CG67" s="3">
        <v>0.0</v>
      </c>
      <c r="CH67" s="3" t="s">
        <v>146</v>
      </c>
      <c r="CI67" s="3">
        <f>IFERROR(VLOOKUP(CH67,'Dicionário'!$A$1:$B$153,2,0),"Erro")</f>
        <v>2</v>
      </c>
      <c r="CJ67" s="3">
        <v>230.0</v>
      </c>
      <c r="CK67" s="3" t="s">
        <v>147</v>
      </c>
      <c r="CL67" s="9">
        <f>IFERROR(VLOOKUP(CK67,'Dicionário'!$A$1:$B$153,2,0),"Erro")</f>
        <v>2</v>
      </c>
      <c r="CM67" s="3" t="s">
        <v>732</v>
      </c>
      <c r="CN67" s="3">
        <v>0.0</v>
      </c>
      <c r="CO67" s="3">
        <v>0.0</v>
      </c>
      <c r="CP67" s="3">
        <v>0.0</v>
      </c>
      <c r="CQ67" s="3" t="s">
        <v>146</v>
      </c>
      <c r="CR67" s="9">
        <f>IFERROR(VLOOKUP(CQ67,'Dicionário'!$A$1:$B$153,2,0),"Erro")</f>
        <v>2</v>
      </c>
      <c r="CS67" s="3">
        <v>0.0</v>
      </c>
      <c r="CT67" s="3" t="s">
        <v>146</v>
      </c>
      <c r="CU67" s="9">
        <f>IFERROR(VLOOKUP(CT67,'Dicionário'!$A$1:$B$153,2,0),"Erro")</f>
        <v>2</v>
      </c>
      <c r="CV67" s="3">
        <v>0.0</v>
      </c>
      <c r="CW67" s="3" t="s">
        <v>146</v>
      </c>
      <c r="CX67" s="9">
        <f>IFERROR(VLOOKUP(CW67,'Dicionário'!$A$1:$B$153,2,0),"Erro")</f>
        <v>2</v>
      </c>
      <c r="CY67" s="3">
        <v>0.0</v>
      </c>
      <c r="CZ67" s="3" t="s">
        <v>146</v>
      </c>
      <c r="DA67" s="9">
        <f>IFERROR(VLOOKUP(CZ67,'Dicionário'!$A$1:$B$153,2,0),"Erro")</f>
        <v>2</v>
      </c>
      <c r="DB67" s="3" t="s">
        <v>733</v>
      </c>
      <c r="DC67" s="3" t="s">
        <v>151</v>
      </c>
      <c r="DD67" s="3" t="s">
        <v>151</v>
      </c>
      <c r="DE67" s="9">
        <f>IFERROR(VLOOKUP(DD67,'Dicionário'!$A$1:$B$153,2,0),"Erro")</f>
        <v>1</v>
      </c>
      <c r="DF67" s="3" t="s">
        <v>205</v>
      </c>
      <c r="DG67" s="3" t="s">
        <v>123</v>
      </c>
      <c r="DH67" s="9">
        <f>IFERROR(VLOOKUP(DG67,'Dicionário'!$A$1:$B$153,2,0),"Erro")</f>
        <v>2</v>
      </c>
      <c r="DI67" s="3" t="s">
        <v>155</v>
      </c>
      <c r="DJ67" s="9">
        <f>IFERROR(VLOOKUP(DI67,'Dicionário'!$A$1:$B$153,2,0),"Erro")</f>
        <v>2</v>
      </c>
      <c r="DK67" s="3" t="s">
        <v>156</v>
      </c>
      <c r="DL67" s="9">
        <f>IFERROR(VLOOKUP(DK67,'Dicionário'!$A$1:$B$153,2,0),"Erro")</f>
        <v>5</v>
      </c>
      <c r="DM67" s="3" t="s">
        <v>207</v>
      </c>
      <c r="DN67" s="9">
        <f>IFERROR(VLOOKUP(DM67,'Dicionário'!$A$1:$B$153,2,0),"Erro")</f>
        <v>2</v>
      </c>
      <c r="DO67" s="8">
        <f>IFERROR(VLOOKUP(N67,Sympla!B:AE,24,0), "erro")</f>
        <v>2023</v>
      </c>
    </row>
    <row r="68">
      <c r="A68" s="4">
        <v>45128.95878428241</v>
      </c>
      <c r="B68" s="3" t="s">
        <v>671</v>
      </c>
      <c r="C68" s="3" t="s">
        <v>734</v>
      </c>
      <c r="D68" s="3" t="s">
        <v>117</v>
      </c>
      <c r="E68" s="3" t="s">
        <v>123</v>
      </c>
      <c r="F68" s="3" t="s">
        <v>735</v>
      </c>
      <c r="G68" s="3">
        <v>1.0</v>
      </c>
      <c r="H68" s="3" t="s">
        <v>160</v>
      </c>
      <c r="I68" s="3" t="s">
        <v>161</v>
      </c>
      <c r="J68" s="3" t="s">
        <v>180</v>
      </c>
      <c r="K68" s="3" t="s">
        <v>119</v>
      </c>
      <c r="L68" s="3" t="s">
        <v>736</v>
      </c>
      <c r="M68" s="3">
        <v>2.023040135E9</v>
      </c>
      <c r="N68" s="3" t="s">
        <v>737</v>
      </c>
      <c r="O68" s="3">
        <v>1.1965261196E10</v>
      </c>
      <c r="P68" s="3">
        <v>5.20856636E8</v>
      </c>
      <c r="Q68" s="3" t="s">
        <v>123</v>
      </c>
      <c r="R68" s="3">
        <v>4.45068818E10</v>
      </c>
      <c r="S68" s="6">
        <v>38429.0</v>
      </c>
      <c r="T68" s="3" t="s">
        <v>124</v>
      </c>
      <c r="U68" s="3" t="s">
        <v>125</v>
      </c>
      <c r="V68" s="3" t="s">
        <v>738</v>
      </c>
      <c r="W68" s="7" t="s">
        <v>739</v>
      </c>
      <c r="X68" s="3" t="s">
        <v>168</v>
      </c>
      <c r="Y68" s="3" t="s">
        <v>129</v>
      </c>
      <c r="Z68" s="3" t="s">
        <v>130</v>
      </c>
      <c r="AA68" s="3" t="s">
        <v>131</v>
      </c>
      <c r="AC68" s="3" t="s">
        <v>123</v>
      </c>
      <c r="AD68" s="3" t="s">
        <v>123</v>
      </c>
      <c r="AE68" s="3">
        <v>4.0</v>
      </c>
      <c r="AF68" s="3">
        <v>2.0</v>
      </c>
      <c r="AG68" s="3">
        <v>2.0</v>
      </c>
      <c r="AH68" s="8">
        <f t="shared" si="1"/>
        <v>6</v>
      </c>
      <c r="AI68" s="3" t="s">
        <v>132</v>
      </c>
      <c r="AJ68" s="3">
        <v>0.0</v>
      </c>
      <c r="AK68" s="3" t="s">
        <v>133</v>
      </c>
      <c r="AL68" s="3">
        <f>IFERROR(VLOOKUP(AK68,'Dicionário'!$A$1:$B$153,2,0),"Erro")</f>
        <v>2</v>
      </c>
      <c r="AM68" s="3">
        <v>2000.0</v>
      </c>
      <c r="AN68" s="3" t="s">
        <v>135</v>
      </c>
      <c r="AO68" s="3">
        <f>IFERROR(VLOOKUP(AN68,'Dicionário'!$A$1:$B$153,2,0),"Erro")</f>
        <v>2</v>
      </c>
      <c r="AP68" s="3">
        <v>1354.0</v>
      </c>
      <c r="AQ68" s="3">
        <f t="shared" si="10"/>
        <v>0</v>
      </c>
      <c r="AR68" s="3" t="s">
        <v>134</v>
      </c>
      <c r="AS68" s="3">
        <f>IFERROR(VLOOKUP(AR68,'Dicionário'!$A$1:$B$153,2,0),"Erro")</f>
        <v>2</v>
      </c>
      <c r="AT68" s="3">
        <v>0.0</v>
      </c>
      <c r="AU68" s="3" t="s">
        <v>133</v>
      </c>
      <c r="AV68" s="3">
        <f>IFERROR(VLOOKUP(AU68,'Dicionário'!$A$1:$B$153,2,0),"Erro")</f>
        <v>2</v>
      </c>
      <c r="AW68" s="3">
        <v>0.0</v>
      </c>
      <c r="AX68" s="3" t="s">
        <v>133</v>
      </c>
      <c r="AY68" s="3">
        <f>IFERROR(VLOOKUP(AX68,'Dicionário'!$A$1:$B$153,2,0),"Erro")</f>
        <v>2</v>
      </c>
      <c r="AZ68" s="3">
        <v>0.0</v>
      </c>
      <c r="BA68" s="3" t="s">
        <v>133</v>
      </c>
      <c r="BB68" s="3">
        <f>IFERROR(VLOOKUP(BA68,'Dicionário'!$A$1:$B$153,2,0),"Erro")</f>
        <v>2</v>
      </c>
      <c r="BC68" s="3">
        <v>0.0</v>
      </c>
      <c r="BD68" s="3" t="s">
        <v>133</v>
      </c>
      <c r="BE68" s="3">
        <f>IFERROR(VLOOKUP(BD68,'Dicionário'!$A$1:$B$153,2,0),"Erro")</f>
        <v>2</v>
      </c>
      <c r="BG68" s="3">
        <v>0.0</v>
      </c>
      <c r="BH68" s="3" t="s">
        <v>199</v>
      </c>
      <c r="BI68" s="3">
        <f>IFERROR(VLOOKUP(BH68,'Dicionário'!$A$1:$B$153,2,0),"Erro")</f>
        <v>2</v>
      </c>
      <c r="BJ68" s="3">
        <v>700.0</v>
      </c>
      <c r="BK68" s="3" t="s">
        <v>328</v>
      </c>
      <c r="BL68" s="3">
        <f>IFERROR(VLOOKUP(BK68,'Dicionário'!$A$1:$B$153,2,0),"Erro")</f>
        <v>0</v>
      </c>
      <c r="BM68" s="3">
        <v>0.0</v>
      </c>
      <c r="BN68" s="3" t="s">
        <v>146</v>
      </c>
      <c r="BO68" s="3">
        <f>IFERROR(VLOOKUP(BN68,'Dicionário'!$A$1:$B$153,2,0),"Erro")</f>
        <v>2</v>
      </c>
      <c r="BP68" s="3">
        <v>74.0</v>
      </c>
      <c r="BQ68" s="3" t="s">
        <v>141</v>
      </c>
      <c r="BR68" s="3">
        <f>IFERROR(VLOOKUP(BQ68,'Dicionário'!$A$1:$B$153,2,0),"Erro")</f>
        <v>2</v>
      </c>
      <c r="BS68" s="3">
        <v>80.0</v>
      </c>
      <c r="BT68" s="3" t="s">
        <v>255</v>
      </c>
      <c r="BU68" s="3">
        <f>IFERROR(VLOOKUP(BT68,'Dicionário'!$A$1:$B$153,2,0),"Erro")</f>
        <v>0</v>
      </c>
      <c r="BV68" s="3">
        <v>0.0</v>
      </c>
      <c r="BW68" s="3" t="s">
        <v>146</v>
      </c>
      <c r="BX68" s="3">
        <f>IFERROR(VLOOKUP(BW68,'Dicionário'!$A$1:$B$153,2,0),"Erro")</f>
        <v>2</v>
      </c>
      <c r="BY68" s="3" t="s">
        <v>186</v>
      </c>
      <c r="BZ68" s="3">
        <v>90.0</v>
      </c>
      <c r="CA68" s="3" t="s">
        <v>217</v>
      </c>
      <c r="CB68" s="3">
        <f>IFERROR(VLOOKUP(CA68,'Dicionário'!$A$1:$B$153,2,0),"Erro")</f>
        <v>0</v>
      </c>
      <c r="CC68" s="3">
        <v>100.0</v>
      </c>
      <c r="CD68" s="3">
        <v>0.0</v>
      </c>
      <c r="CE68" s="3" t="s">
        <v>146</v>
      </c>
      <c r="CF68" s="3">
        <f>IFERROR(VLOOKUP(CE68,'Dicionário'!$A$1:$B$153,2,0),"Erro")</f>
        <v>2</v>
      </c>
      <c r="CG68" s="3">
        <v>0.0</v>
      </c>
      <c r="CH68" s="3" t="s">
        <v>146</v>
      </c>
      <c r="CI68" s="3">
        <f>IFERROR(VLOOKUP(CH68,'Dicionário'!$A$1:$B$153,2,0),"Erro")</f>
        <v>2</v>
      </c>
      <c r="CJ68" s="3">
        <v>0.0</v>
      </c>
      <c r="CK68" s="3" t="s">
        <v>146</v>
      </c>
      <c r="CL68" s="9">
        <f>IFERROR(VLOOKUP(CK68,'Dicionário'!$A$1:$B$153,2,0),"Erro")</f>
        <v>2</v>
      </c>
      <c r="CN68" s="3">
        <v>0.0</v>
      </c>
      <c r="CO68" s="3">
        <v>0.0</v>
      </c>
      <c r="CP68" s="3">
        <v>0.0</v>
      </c>
      <c r="CQ68" s="3" t="s">
        <v>146</v>
      </c>
      <c r="CR68" s="9">
        <f>IFERROR(VLOOKUP(CQ68,'Dicionário'!$A$1:$B$153,2,0),"Erro")</f>
        <v>2</v>
      </c>
      <c r="CS68" s="3">
        <v>0.0</v>
      </c>
      <c r="CT68" s="3" t="s">
        <v>146</v>
      </c>
      <c r="CU68" s="9">
        <f>IFERROR(VLOOKUP(CT68,'Dicionário'!$A$1:$B$153,2,0),"Erro")</f>
        <v>2</v>
      </c>
      <c r="CV68" s="3">
        <v>0.0</v>
      </c>
      <c r="CW68" s="3" t="s">
        <v>146</v>
      </c>
      <c r="CX68" s="9">
        <f>IFERROR(VLOOKUP(CW68,'Dicionário'!$A$1:$B$153,2,0),"Erro")</f>
        <v>2</v>
      </c>
      <c r="CY68" s="3">
        <v>0.0</v>
      </c>
      <c r="CZ68" s="3" t="s">
        <v>146</v>
      </c>
      <c r="DA68" s="9">
        <f>IFERROR(VLOOKUP(CZ68,'Dicionário'!$A$1:$B$153,2,0),"Erro")</f>
        <v>2</v>
      </c>
      <c r="DC68" s="3" t="s">
        <v>151</v>
      </c>
      <c r="DD68" s="3" t="s">
        <v>151</v>
      </c>
      <c r="DE68" s="9">
        <f>IFERROR(VLOOKUP(DD68,'Dicionário'!$A$1:$B$153,2,0),"Erro")</f>
        <v>1</v>
      </c>
      <c r="DF68" s="3" t="s">
        <v>153</v>
      </c>
      <c r="DG68" s="3" t="s">
        <v>123</v>
      </c>
      <c r="DH68" s="9">
        <f>IFERROR(VLOOKUP(DG68,'Dicionário'!$A$1:$B$153,2,0),"Erro")</f>
        <v>2</v>
      </c>
      <c r="DI68" s="3" t="s">
        <v>155</v>
      </c>
      <c r="DJ68" s="9">
        <f>IFERROR(VLOOKUP(DI68,'Dicionário'!$A$1:$B$153,2,0),"Erro")</f>
        <v>2</v>
      </c>
      <c r="DK68" s="3" t="s">
        <v>207</v>
      </c>
      <c r="DL68" s="9">
        <f>IFERROR(VLOOKUP(DK68,'Dicionário'!$A$1:$B$153,2,0),"Erro")</f>
        <v>2</v>
      </c>
      <c r="DM68" s="3" t="s">
        <v>207</v>
      </c>
      <c r="DN68" s="9">
        <f>IFERROR(VLOOKUP(DM68,'Dicionário'!$A$1:$B$153,2,0),"Erro")</f>
        <v>2</v>
      </c>
      <c r="DO68" s="8">
        <f>IFERROR(VLOOKUP(N68,Sympla!B:AE,24,0), "erro")</f>
        <v>2022</v>
      </c>
    </row>
  </sheetData>
  <autoFilter ref="$A$1:$DO$68">
    <sortState ref="A1:DO68">
      <sortCondition ref="L1:L6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740</v>
      </c>
      <c r="B1" s="14" t="s">
        <v>741</v>
      </c>
      <c r="C1" s="14" t="s">
        <v>742</v>
      </c>
      <c r="D1" s="14" t="s">
        <v>743</v>
      </c>
      <c r="E1" s="14" t="s">
        <v>744</v>
      </c>
      <c r="F1" s="14" t="s">
        <v>745</v>
      </c>
      <c r="G1" s="14" t="s">
        <v>746</v>
      </c>
      <c r="H1" s="14" t="s">
        <v>747</v>
      </c>
      <c r="I1" s="14" t="s">
        <v>748</v>
      </c>
      <c r="J1" s="14" t="s">
        <v>749</v>
      </c>
      <c r="K1" s="14" t="s">
        <v>750</v>
      </c>
      <c r="L1" s="14" t="s">
        <v>751</v>
      </c>
      <c r="M1" s="14" t="s">
        <v>752</v>
      </c>
      <c r="N1" s="14" t="s">
        <v>753</v>
      </c>
      <c r="O1" s="14" t="s">
        <v>754</v>
      </c>
      <c r="P1" s="14" t="s">
        <v>755</v>
      </c>
      <c r="Q1" s="14" t="s">
        <v>21</v>
      </c>
      <c r="R1" s="14" t="s">
        <v>756</v>
      </c>
      <c r="S1" s="14" t="s">
        <v>17</v>
      </c>
      <c r="T1" s="14" t="s">
        <v>757</v>
      </c>
      <c r="U1" s="14" t="s">
        <v>758</v>
      </c>
      <c r="V1" s="14" t="s">
        <v>759</v>
      </c>
      <c r="W1" s="14" t="s">
        <v>760</v>
      </c>
      <c r="X1" s="14" t="s">
        <v>761</v>
      </c>
      <c r="Y1" s="14" t="s">
        <v>762</v>
      </c>
      <c r="Z1" s="14" t="s">
        <v>763</v>
      </c>
      <c r="AA1" s="14" t="s">
        <v>764</v>
      </c>
      <c r="AB1" s="14" t="s">
        <v>765</v>
      </c>
      <c r="AC1" s="14" t="s">
        <v>766</v>
      </c>
      <c r="AD1" s="14" t="s">
        <v>767</v>
      </c>
      <c r="AE1" s="14" t="s">
        <v>768</v>
      </c>
    </row>
    <row r="2">
      <c r="A2" s="15">
        <v>139.0</v>
      </c>
      <c r="B2" s="13" t="s">
        <v>122</v>
      </c>
      <c r="C2" s="13" t="s">
        <v>769</v>
      </c>
      <c r="D2" s="13" t="s">
        <v>770</v>
      </c>
      <c r="E2" s="13" t="s">
        <v>771</v>
      </c>
      <c r="F2" s="13" t="s">
        <v>772</v>
      </c>
      <c r="G2" s="13" t="s">
        <v>773</v>
      </c>
      <c r="H2" s="16">
        <v>45124.74024305555</v>
      </c>
      <c r="I2" s="13" t="s">
        <v>116</v>
      </c>
      <c r="J2" s="13" t="s">
        <v>774</v>
      </c>
      <c r="K2" s="13" t="s">
        <v>123</v>
      </c>
      <c r="L2" s="13"/>
      <c r="M2" s="13"/>
      <c r="N2" s="13" t="s">
        <v>775</v>
      </c>
      <c r="O2" s="13" t="s">
        <v>121</v>
      </c>
      <c r="P2" s="13" t="s">
        <v>116</v>
      </c>
      <c r="Q2" s="13" t="s">
        <v>776</v>
      </c>
      <c r="R2" s="13" t="s">
        <v>777</v>
      </c>
      <c r="S2" s="13" t="s">
        <v>778</v>
      </c>
      <c r="T2" s="15">
        <v>6.22612529E8</v>
      </c>
      <c r="U2" s="13" t="s">
        <v>779</v>
      </c>
      <c r="V2" s="13" t="s">
        <v>124</v>
      </c>
      <c r="W2" s="13" t="s">
        <v>780</v>
      </c>
      <c r="X2" s="13" t="s">
        <v>781</v>
      </c>
      <c r="Y2" s="15">
        <v>2022.0</v>
      </c>
      <c r="Z2" s="13" t="s">
        <v>782</v>
      </c>
      <c r="AA2" s="13" t="s">
        <v>783</v>
      </c>
      <c r="AB2" s="13" t="s">
        <v>784</v>
      </c>
      <c r="AC2" s="13" t="s">
        <v>123</v>
      </c>
      <c r="AD2" s="13" t="s">
        <v>785</v>
      </c>
      <c r="AE2" s="13" t="s">
        <v>785</v>
      </c>
    </row>
    <row r="3">
      <c r="A3" s="15">
        <v>81.0</v>
      </c>
      <c r="B3" s="13" t="s">
        <v>163</v>
      </c>
      <c r="C3" s="13" t="s">
        <v>786</v>
      </c>
      <c r="D3" s="13" t="s">
        <v>787</v>
      </c>
      <c r="E3" s="13" t="s">
        <v>788</v>
      </c>
      <c r="F3" s="13" t="s">
        <v>772</v>
      </c>
      <c r="G3" s="13" t="s">
        <v>773</v>
      </c>
      <c r="H3" s="16">
        <v>45106.86311342593</v>
      </c>
      <c r="I3" s="13" t="s">
        <v>158</v>
      </c>
      <c r="J3" s="13" t="s">
        <v>774</v>
      </c>
      <c r="K3" s="13" t="s">
        <v>123</v>
      </c>
      <c r="L3" s="13"/>
      <c r="M3" s="13"/>
      <c r="N3" s="13" t="s">
        <v>789</v>
      </c>
      <c r="O3" s="13" t="s">
        <v>790</v>
      </c>
      <c r="P3" s="13" t="s">
        <v>158</v>
      </c>
      <c r="Q3" s="13" t="s">
        <v>791</v>
      </c>
      <c r="R3" s="13" t="s">
        <v>792</v>
      </c>
      <c r="S3" s="13" t="s">
        <v>793</v>
      </c>
      <c r="T3" s="13" t="s">
        <v>794</v>
      </c>
      <c r="U3" s="13" t="s">
        <v>795</v>
      </c>
      <c r="V3" s="13" t="s">
        <v>165</v>
      </c>
      <c r="W3" s="13" t="s">
        <v>796</v>
      </c>
      <c r="X3" s="13" t="s">
        <v>797</v>
      </c>
      <c r="Y3" s="15">
        <v>1990.0</v>
      </c>
      <c r="Z3" s="13" t="s">
        <v>782</v>
      </c>
      <c r="AA3" s="13" t="s">
        <v>798</v>
      </c>
      <c r="AB3" s="13" t="s">
        <v>784</v>
      </c>
      <c r="AC3" s="13" t="s">
        <v>799</v>
      </c>
      <c r="AD3" s="13" t="s">
        <v>785</v>
      </c>
      <c r="AE3" s="13" t="s">
        <v>785</v>
      </c>
    </row>
    <row r="4">
      <c r="A4" s="15">
        <v>83.0</v>
      </c>
      <c r="B4" s="13" t="s">
        <v>800</v>
      </c>
      <c r="C4" s="13" t="s">
        <v>801</v>
      </c>
      <c r="D4" s="13" t="s">
        <v>802</v>
      </c>
      <c r="E4" s="13" t="s">
        <v>803</v>
      </c>
      <c r="F4" s="13" t="s">
        <v>772</v>
      </c>
      <c r="G4" s="13" t="s">
        <v>773</v>
      </c>
      <c r="H4" s="16">
        <v>45107.623252314814</v>
      </c>
      <c r="I4" s="13" t="s">
        <v>804</v>
      </c>
      <c r="J4" s="13" t="s">
        <v>774</v>
      </c>
      <c r="K4" s="13" t="s">
        <v>123</v>
      </c>
      <c r="L4" s="13"/>
      <c r="M4" s="13"/>
      <c r="N4" s="13" t="s">
        <v>775</v>
      </c>
      <c r="O4" s="13" t="s">
        <v>805</v>
      </c>
      <c r="P4" s="13" t="s">
        <v>806</v>
      </c>
      <c r="Q4" s="13" t="s">
        <v>807</v>
      </c>
      <c r="R4" s="13" t="s">
        <v>808</v>
      </c>
      <c r="S4" s="13" t="s">
        <v>809</v>
      </c>
      <c r="T4" s="15">
        <v>5.46061977E8</v>
      </c>
      <c r="U4" s="13" t="s">
        <v>795</v>
      </c>
      <c r="V4" s="13" t="s">
        <v>124</v>
      </c>
      <c r="W4" s="13" t="s">
        <v>810</v>
      </c>
      <c r="X4" s="13" t="s">
        <v>811</v>
      </c>
      <c r="Y4" s="15">
        <v>2023.0</v>
      </c>
      <c r="Z4" s="13" t="s">
        <v>812</v>
      </c>
      <c r="AA4" s="13" t="s">
        <v>813</v>
      </c>
      <c r="AB4" s="13" t="s">
        <v>784</v>
      </c>
      <c r="AC4" s="13" t="s">
        <v>123</v>
      </c>
      <c r="AD4" s="13" t="s">
        <v>785</v>
      </c>
      <c r="AE4" s="13" t="s">
        <v>785</v>
      </c>
    </row>
    <row r="5">
      <c r="A5" s="15">
        <v>122.0</v>
      </c>
      <c r="B5" s="13" t="s">
        <v>182</v>
      </c>
      <c r="C5" s="13" t="s">
        <v>814</v>
      </c>
      <c r="D5" s="13" t="s">
        <v>815</v>
      </c>
      <c r="E5" s="13" t="s">
        <v>816</v>
      </c>
      <c r="F5" s="13" t="s">
        <v>772</v>
      </c>
      <c r="G5" s="13" t="s">
        <v>773</v>
      </c>
      <c r="H5" s="16">
        <v>45118.75355324074</v>
      </c>
      <c r="I5" s="13" t="s">
        <v>179</v>
      </c>
      <c r="J5" s="13" t="s">
        <v>774</v>
      </c>
      <c r="K5" s="13" t="s">
        <v>123</v>
      </c>
      <c r="L5" s="13"/>
      <c r="M5" s="13"/>
      <c r="N5" s="13" t="s">
        <v>775</v>
      </c>
      <c r="O5" s="13" t="s">
        <v>817</v>
      </c>
      <c r="P5" s="13" t="s">
        <v>179</v>
      </c>
      <c r="Q5" s="13" t="s">
        <v>818</v>
      </c>
      <c r="R5" s="13" t="s">
        <v>819</v>
      </c>
      <c r="S5" s="13" t="s">
        <v>820</v>
      </c>
      <c r="T5" s="15">
        <v>5.67818652E8</v>
      </c>
      <c r="U5" s="13" t="s">
        <v>795</v>
      </c>
      <c r="V5" s="13" t="s">
        <v>165</v>
      </c>
      <c r="W5" s="13" t="s">
        <v>821</v>
      </c>
      <c r="X5" s="13" t="s">
        <v>822</v>
      </c>
      <c r="Y5" s="15">
        <v>2022.0</v>
      </c>
      <c r="Z5" s="13" t="s">
        <v>812</v>
      </c>
      <c r="AA5" s="13" t="s">
        <v>823</v>
      </c>
      <c r="AB5" s="13" t="s">
        <v>784</v>
      </c>
      <c r="AC5" s="13" t="s">
        <v>824</v>
      </c>
      <c r="AD5" s="13" t="s">
        <v>785</v>
      </c>
      <c r="AE5" s="13" t="s">
        <v>785</v>
      </c>
    </row>
    <row r="6">
      <c r="A6" s="15">
        <v>64.0</v>
      </c>
      <c r="B6" s="13" t="s">
        <v>825</v>
      </c>
      <c r="C6" s="13" t="s">
        <v>826</v>
      </c>
      <c r="D6" s="13" t="s">
        <v>827</v>
      </c>
      <c r="E6" s="13" t="s">
        <v>828</v>
      </c>
      <c r="F6" s="13" t="s">
        <v>772</v>
      </c>
      <c r="G6" s="13" t="s">
        <v>773</v>
      </c>
      <c r="H6" s="16">
        <v>45098.84862268518</v>
      </c>
      <c r="I6" s="13" t="s">
        <v>829</v>
      </c>
      <c r="J6" s="13" t="s">
        <v>774</v>
      </c>
      <c r="K6" s="13" t="s">
        <v>123</v>
      </c>
      <c r="L6" s="13"/>
      <c r="M6" s="13"/>
      <c r="N6" s="13" t="s">
        <v>775</v>
      </c>
      <c r="O6" s="13" t="s">
        <v>830</v>
      </c>
      <c r="P6" s="13" t="s">
        <v>829</v>
      </c>
      <c r="Q6" s="13" t="s">
        <v>831</v>
      </c>
      <c r="R6" s="13" t="s">
        <v>832</v>
      </c>
      <c r="S6" s="13" t="s">
        <v>833</v>
      </c>
      <c r="T6" s="15">
        <v>5.29161035E8</v>
      </c>
      <c r="U6" s="13" t="s">
        <v>795</v>
      </c>
      <c r="V6" s="13" t="s">
        <v>124</v>
      </c>
      <c r="W6" s="13" t="s">
        <v>834</v>
      </c>
      <c r="X6" s="13" t="s">
        <v>835</v>
      </c>
      <c r="Y6" s="15">
        <v>2022.0</v>
      </c>
      <c r="Z6" s="13" t="s">
        <v>836</v>
      </c>
      <c r="AA6" s="13" t="s">
        <v>837</v>
      </c>
      <c r="AB6" s="13" t="s">
        <v>784</v>
      </c>
      <c r="AC6" s="13" t="s">
        <v>123</v>
      </c>
      <c r="AD6" s="13" t="s">
        <v>785</v>
      </c>
      <c r="AE6" s="13" t="s">
        <v>785</v>
      </c>
    </row>
    <row r="7">
      <c r="A7" s="15">
        <v>30.0</v>
      </c>
      <c r="B7" s="13" t="s">
        <v>838</v>
      </c>
      <c r="C7" s="13" t="s">
        <v>839</v>
      </c>
      <c r="D7" s="13" t="s">
        <v>840</v>
      </c>
      <c r="E7" s="13" t="s">
        <v>841</v>
      </c>
      <c r="F7" s="13" t="s">
        <v>772</v>
      </c>
      <c r="G7" s="13" t="s">
        <v>773</v>
      </c>
      <c r="H7" s="16">
        <v>45082.71761574074</v>
      </c>
      <c r="I7" s="13" t="s">
        <v>842</v>
      </c>
      <c r="J7" s="13" t="s">
        <v>774</v>
      </c>
      <c r="K7" s="13" t="s">
        <v>123</v>
      </c>
      <c r="L7" s="13"/>
      <c r="M7" s="13"/>
      <c r="N7" s="13" t="s">
        <v>775</v>
      </c>
      <c r="O7" s="13" t="s">
        <v>843</v>
      </c>
      <c r="P7" s="13" t="s">
        <v>844</v>
      </c>
      <c r="Q7" s="13" t="s">
        <v>845</v>
      </c>
      <c r="R7" s="13" t="s">
        <v>846</v>
      </c>
      <c r="S7" s="13" t="s">
        <v>847</v>
      </c>
      <c r="T7" s="15">
        <v>6.3831396E7</v>
      </c>
      <c r="U7" s="13" t="s">
        <v>795</v>
      </c>
      <c r="V7" s="13" t="s">
        <v>124</v>
      </c>
      <c r="W7" s="13" t="s">
        <v>848</v>
      </c>
      <c r="X7" s="13" t="s">
        <v>849</v>
      </c>
      <c r="Y7" s="15">
        <v>2022.0</v>
      </c>
      <c r="Z7" s="13" t="s">
        <v>836</v>
      </c>
      <c r="AA7" s="13" t="s">
        <v>850</v>
      </c>
      <c r="AB7" s="13" t="s">
        <v>784</v>
      </c>
      <c r="AC7" s="13" t="s">
        <v>123</v>
      </c>
      <c r="AD7" s="13" t="s">
        <v>785</v>
      </c>
      <c r="AE7" s="13" t="s">
        <v>785</v>
      </c>
    </row>
    <row r="8">
      <c r="A8" s="15">
        <v>134.0</v>
      </c>
      <c r="B8" s="13" t="s">
        <v>193</v>
      </c>
      <c r="C8" s="13" t="s">
        <v>851</v>
      </c>
      <c r="D8" s="13" t="s">
        <v>852</v>
      </c>
      <c r="E8" s="13" t="s">
        <v>853</v>
      </c>
      <c r="F8" s="13" t="s">
        <v>772</v>
      </c>
      <c r="G8" s="13" t="s">
        <v>773</v>
      </c>
      <c r="H8" s="16">
        <v>45122.84273148148</v>
      </c>
      <c r="I8" s="13" t="s">
        <v>190</v>
      </c>
      <c r="J8" s="13" t="s">
        <v>774</v>
      </c>
      <c r="K8" s="13" t="s">
        <v>123</v>
      </c>
      <c r="L8" s="13"/>
      <c r="M8" s="13"/>
      <c r="N8" s="13" t="s">
        <v>775</v>
      </c>
      <c r="O8" s="13" t="s">
        <v>192</v>
      </c>
      <c r="P8" s="13" t="s">
        <v>854</v>
      </c>
      <c r="Q8" s="13" t="s">
        <v>855</v>
      </c>
      <c r="R8" s="13" t="s">
        <v>856</v>
      </c>
      <c r="S8" s="13" t="s">
        <v>857</v>
      </c>
      <c r="T8" s="15">
        <v>5.03940938E8</v>
      </c>
      <c r="U8" s="13" t="s">
        <v>779</v>
      </c>
      <c r="V8" s="13" t="s">
        <v>124</v>
      </c>
      <c r="W8" s="13" t="s">
        <v>858</v>
      </c>
      <c r="X8" s="13" t="s">
        <v>859</v>
      </c>
      <c r="Y8" s="15">
        <v>2023.0</v>
      </c>
      <c r="Z8" s="13" t="s">
        <v>782</v>
      </c>
      <c r="AA8" s="13" t="s">
        <v>860</v>
      </c>
      <c r="AB8" s="13" t="s">
        <v>784</v>
      </c>
      <c r="AC8" s="13" t="s">
        <v>123</v>
      </c>
      <c r="AD8" s="13" t="s">
        <v>785</v>
      </c>
      <c r="AE8" s="13" t="s">
        <v>785</v>
      </c>
    </row>
    <row r="9">
      <c r="A9" s="15">
        <v>113.0</v>
      </c>
      <c r="B9" s="13" t="s">
        <v>212</v>
      </c>
      <c r="C9" s="13" t="s">
        <v>861</v>
      </c>
      <c r="D9" s="13" t="s">
        <v>862</v>
      </c>
      <c r="E9" s="13" t="s">
        <v>863</v>
      </c>
      <c r="F9" s="13" t="s">
        <v>772</v>
      </c>
      <c r="G9" s="13" t="s">
        <v>773</v>
      </c>
      <c r="H9" s="16">
        <v>45115.90217592593</v>
      </c>
      <c r="I9" s="13" t="s">
        <v>209</v>
      </c>
      <c r="J9" s="13" t="s">
        <v>774</v>
      </c>
      <c r="K9" s="13" t="s">
        <v>123</v>
      </c>
      <c r="L9" s="13"/>
      <c r="M9" s="13"/>
      <c r="N9" s="13" t="s">
        <v>789</v>
      </c>
      <c r="O9" s="13" t="s">
        <v>211</v>
      </c>
      <c r="P9" s="13" t="s">
        <v>209</v>
      </c>
      <c r="Q9" s="13" t="s">
        <v>864</v>
      </c>
      <c r="R9" s="13" t="s">
        <v>865</v>
      </c>
      <c r="S9" s="13" t="s">
        <v>866</v>
      </c>
      <c r="T9" s="13" t="s">
        <v>213</v>
      </c>
      <c r="U9" s="13" t="s">
        <v>795</v>
      </c>
      <c r="V9" s="13" t="s">
        <v>124</v>
      </c>
      <c r="W9" s="13" t="s">
        <v>867</v>
      </c>
      <c r="X9" s="13" t="s">
        <v>868</v>
      </c>
      <c r="Y9" s="15">
        <v>2012.0</v>
      </c>
      <c r="Z9" s="13" t="s">
        <v>782</v>
      </c>
      <c r="AA9" s="13" t="s">
        <v>813</v>
      </c>
      <c r="AB9" s="13" t="s">
        <v>784</v>
      </c>
      <c r="AC9" s="13" t="s">
        <v>123</v>
      </c>
      <c r="AD9" s="13" t="s">
        <v>785</v>
      </c>
      <c r="AE9" s="13" t="s">
        <v>785</v>
      </c>
    </row>
    <row r="10">
      <c r="A10" s="15">
        <v>116.0</v>
      </c>
      <c r="B10" s="13" t="s">
        <v>222</v>
      </c>
      <c r="C10" s="13" t="s">
        <v>869</v>
      </c>
      <c r="D10" s="13" t="s">
        <v>870</v>
      </c>
      <c r="E10" s="13" t="s">
        <v>871</v>
      </c>
      <c r="F10" s="13" t="s">
        <v>772</v>
      </c>
      <c r="G10" s="13" t="s">
        <v>773</v>
      </c>
      <c r="H10" s="16">
        <v>45116.80496527778</v>
      </c>
      <c r="I10" s="13" t="s">
        <v>219</v>
      </c>
      <c r="J10" s="13" t="s">
        <v>774</v>
      </c>
      <c r="K10" s="13" t="s">
        <v>123</v>
      </c>
      <c r="L10" s="13"/>
      <c r="M10" s="13"/>
      <c r="N10" s="13" t="s">
        <v>775</v>
      </c>
      <c r="O10" s="13" t="s">
        <v>221</v>
      </c>
      <c r="P10" s="13" t="s">
        <v>219</v>
      </c>
      <c r="Q10" s="13" t="s">
        <v>872</v>
      </c>
      <c r="R10" s="13" t="s">
        <v>873</v>
      </c>
      <c r="S10" s="13" t="s">
        <v>874</v>
      </c>
      <c r="T10" s="15">
        <v>4.97892320132E11</v>
      </c>
      <c r="U10" s="13" t="s">
        <v>795</v>
      </c>
      <c r="V10" s="13" t="s">
        <v>124</v>
      </c>
      <c r="W10" s="15">
        <v>2018.0</v>
      </c>
      <c r="X10" s="13" t="s">
        <v>875</v>
      </c>
      <c r="Y10" s="15">
        <v>2018.0</v>
      </c>
      <c r="Z10" s="13" t="s">
        <v>876</v>
      </c>
      <c r="AA10" s="13" t="s">
        <v>813</v>
      </c>
      <c r="AB10" s="13" t="s">
        <v>784</v>
      </c>
      <c r="AC10" s="13" t="s">
        <v>123</v>
      </c>
      <c r="AD10" s="13" t="s">
        <v>785</v>
      </c>
      <c r="AE10" s="13" t="s">
        <v>785</v>
      </c>
    </row>
    <row r="11">
      <c r="A11" s="15">
        <v>78.0</v>
      </c>
      <c r="B11" s="13" t="s">
        <v>877</v>
      </c>
      <c r="C11" s="13" t="s">
        <v>878</v>
      </c>
      <c r="D11" s="13" t="s">
        <v>879</v>
      </c>
      <c r="E11" s="13" t="s">
        <v>880</v>
      </c>
      <c r="F11" s="13" t="s">
        <v>772</v>
      </c>
      <c r="G11" s="13" t="s">
        <v>773</v>
      </c>
      <c r="H11" s="16">
        <v>45106.66625</v>
      </c>
      <c r="I11" s="13" t="s">
        <v>881</v>
      </c>
      <c r="J11" s="13" t="s">
        <v>774</v>
      </c>
      <c r="K11" s="13" t="s">
        <v>123</v>
      </c>
      <c r="L11" s="13"/>
      <c r="M11" s="13"/>
      <c r="N11" s="13" t="s">
        <v>775</v>
      </c>
      <c r="O11" s="13" t="s">
        <v>882</v>
      </c>
      <c r="P11" s="13" t="s">
        <v>881</v>
      </c>
      <c r="Q11" s="13" t="s">
        <v>883</v>
      </c>
      <c r="R11" s="13" t="s">
        <v>884</v>
      </c>
      <c r="S11" s="13" t="s">
        <v>885</v>
      </c>
      <c r="T11" s="15">
        <v>1.6954965E7</v>
      </c>
      <c r="U11" s="13" t="s">
        <v>886</v>
      </c>
      <c r="V11" s="13" t="s">
        <v>124</v>
      </c>
      <c r="W11" s="13" t="s">
        <v>887</v>
      </c>
      <c r="X11" s="13" t="s">
        <v>888</v>
      </c>
      <c r="Y11" s="15">
        <v>2018.0</v>
      </c>
      <c r="Z11" s="13" t="s">
        <v>782</v>
      </c>
      <c r="AA11" s="13" t="s">
        <v>783</v>
      </c>
      <c r="AB11" s="13" t="s">
        <v>784</v>
      </c>
      <c r="AC11" s="13" t="s">
        <v>123</v>
      </c>
      <c r="AD11" s="13" t="s">
        <v>785</v>
      </c>
      <c r="AE11" s="13" t="s">
        <v>785</v>
      </c>
    </row>
    <row r="12">
      <c r="A12" s="15">
        <v>61.0</v>
      </c>
      <c r="B12" s="13" t="s">
        <v>236</v>
      </c>
      <c r="C12" s="13" t="s">
        <v>889</v>
      </c>
      <c r="D12" s="13" t="s">
        <v>890</v>
      </c>
      <c r="E12" s="13" t="s">
        <v>891</v>
      </c>
      <c r="F12" s="13" t="s">
        <v>772</v>
      </c>
      <c r="G12" s="13" t="s">
        <v>773</v>
      </c>
      <c r="H12" s="16">
        <v>45096.76696759259</v>
      </c>
      <c r="I12" s="13" t="s">
        <v>232</v>
      </c>
      <c r="J12" s="13" t="s">
        <v>774</v>
      </c>
      <c r="K12" s="13" t="s">
        <v>123</v>
      </c>
      <c r="L12" s="13"/>
      <c r="M12" s="13"/>
      <c r="N12" s="13" t="s">
        <v>775</v>
      </c>
      <c r="O12" s="13" t="s">
        <v>235</v>
      </c>
      <c r="P12" s="13" t="s">
        <v>232</v>
      </c>
      <c r="Q12" s="13" t="s">
        <v>892</v>
      </c>
      <c r="R12" s="13" t="s">
        <v>893</v>
      </c>
      <c r="S12" s="13" t="s">
        <v>894</v>
      </c>
      <c r="T12" s="13" t="s">
        <v>895</v>
      </c>
      <c r="U12" s="13" t="s">
        <v>795</v>
      </c>
      <c r="V12" s="13" t="s">
        <v>124</v>
      </c>
      <c r="W12" s="13" t="s">
        <v>896</v>
      </c>
      <c r="X12" s="13" t="s">
        <v>897</v>
      </c>
      <c r="Y12" s="15">
        <v>2022.0</v>
      </c>
      <c r="Z12" s="13" t="s">
        <v>782</v>
      </c>
      <c r="AA12" s="13" t="s">
        <v>898</v>
      </c>
      <c r="AB12" s="13" t="s">
        <v>784</v>
      </c>
      <c r="AC12" s="13" t="s">
        <v>123</v>
      </c>
      <c r="AD12" s="13" t="s">
        <v>785</v>
      </c>
      <c r="AE12" s="13" t="s">
        <v>785</v>
      </c>
    </row>
    <row r="13">
      <c r="A13" s="15">
        <v>66.0</v>
      </c>
      <c r="B13" s="13" t="s">
        <v>250</v>
      </c>
      <c r="C13" s="13" t="s">
        <v>899</v>
      </c>
      <c r="D13" s="13" t="s">
        <v>900</v>
      </c>
      <c r="E13" s="13" t="s">
        <v>901</v>
      </c>
      <c r="F13" s="13" t="s">
        <v>772</v>
      </c>
      <c r="G13" s="13" t="s">
        <v>773</v>
      </c>
      <c r="H13" s="16">
        <v>45099.93519675926</v>
      </c>
      <c r="I13" s="13" t="s">
        <v>247</v>
      </c>
      <c r="J13" s="13" t="s">
        <v>774</v>
      </c>
      <c r="K13" s="13" t="s">
        <v>123</v>
      </c>
      <c r="L13" s="13"/>
      <c r="M13" s="13"/>
      <c r="N13" s="13" t="s">
        <v>789</v>
      </c>
      <c r="O13" s="13" t="s">
        <v>249</v>
      </c>
      <c r="P13" s="13" t="s">
        <v>247</v>
      </c>
      <c r="Q13" s="13" t="s">
        <v>902</v>
      </c>
      <c r="R13" s="13" t="s">
        <v>903</v>
      </c>
      <c r="S13" s="13" t="s">
        <v>904</v>
      </c>
      <c r="T13" s="13" t="s">
        <v>905</v>
      </c>
      <c r="U13" s="13" t="s">
        <v>795</v>
      </c>
      <c r="V13" s="13" t="s">
        <v>124</v>
      </c>
      <c r="W13" s="13" t="s">
        <v>906</v>
      </c>
      <c r="X13" s="13" t="s">
        <v>907</v>
      </c>
      <c r="Y13" s="15">
        <v>2021.0</v>
      </c>
      <c r="Z13" s="13" t="s">
        <v>782</v>
      </c>
      <c r="AA13" s="13" t="s">
        <v>823</v>
      </c>
      <c r="AB13" s="13" t="s">
        <v>784</v>
      </c>
      <c r="AC13" s="13" t="s">
        <v>824</v>
      </c>
      <c r="AD13" s="13" t="s">
        <v>785</v>
      </c>
      <c r="AE13" s="13" t="s">
        <v>785</v>
      </c>
    </row>
    <row r="14">
      <c r="A14" s="15">
        <v>49.0</v>
      </c>
      <c r="B14" s="13" t="s">
        <v>908</v>
      </c>
      <c r="C14" s="13" t="s">
        <v>909</v>
      </c>
      <c r="D14" s="13" t="s">
        <v>910</v>
      </c>
      <c r="E14" s="13" t="s">
        <v>911</v>
      </c>
      <c r="F14" s="13" t="s">
        <v>772</v>
      </c>
      <c r="G14" s="13" t="s">
        <v>773</v>
      </c>
      <c r="H14" s="16">
        <v>45091.84478009259</v>
      </c>
      <c r="I14" s="13" t="s">
        <v>912</v>
      </c>
      <c r="J14" s="13" t="s">
        <v>774</v>
      </c>
      <c r="K14" s="13" t="s">
        <v>123</v>
      </c>
      <c r="L14" s="13"/>
      <c r="M14" s="13"/>
      <c r="N14" s="13" t="s">
        <v>789</v>
      </c>
      <c r="O14" s="13" t="s">
        <v>913</v>
      </c>
      <c r="P14" s="13" t="s">
        <v>912</v>
      </c>
      <c r="Q14" s="13" t="s">
        <v>914</v>
      </c>
      <c r="R14" s="13" t="s">
        <v>915</v>
      </c>
      <c r="S14" s="13" t="s">
        <v>916</v>
      </c>
      <c r="T14" s="15">
        <v>5.77678267E8</v>
      </c>
      <c r="U14" s="13" t="s">
        <v>795</v>
      </c>
      <c r="V14" s="13" t="s">
        <v>610</v>
      </c>
      <c r="W14" s="13" t="s">
        <v>917</v>
      </c>
      <c r="X14" s="13" t="s">
        <v>918</v>
      </c>
      <c r="Y14" s="15">
        <v>20022.0</v>
      </c>
      <c r="Z14" s="13" t="s">
        <v>812</v>
      </c>
      <c r="AA14" s="13" t="s">
        <v>919</v>
      </c>
      <c r="AB14" s="13" t="s">
        <v>784</v>
      </c>
      <c r="AC14" s="13" t="s">
        <v>920</v>
      </c>
      <c r="AD14" s="13" t="s">
        <v>785</v>
      </c>
      <c r="AE14" s="13" t="s">
        <v>785</v>
      </c>
    </row>
    <row r="15">
      <c r="A15" s="15">
        <v>24.0</v>
      </c>
      <c r="B15" s="13" t="s">
        <v>263</v>
      </c>
      <c r="C15" s="13" t="s">
        <v>921</v>
      </c>
      <c r="D15" s="13" t="s">
        <v>922</v>
      </c>
      <c r="E15" s="13" t="s">
        <v>923</v>
      </c>
      <c r="F15" s="13" t="s">
        <v>772</v>
      </c>
      <c r="G15" s="13" t="s">
        <v>773</v>
      </c>
      <c r="H15" s="16">
        <v>45079.7409375</v>
      </c>
      <c r="I15" s="13" t="s">
        <v>259</v>
      </c>
      <c r="J15" s="13" t="s">
        <v>774</v>
      </c>
      <c r="K15" s="13" t="s">
        <v>123</v>
      </c>
      <c r="L15" s="13"/>
      <c r="M15" s="13"/>
      <c r="N15" s="13" t="s">
        <v>775</v>
      </c>
      <c r="O15" s="13" t="s">
        <v>924</v>
      </c>
      <c r="P15" s="13" t="s">
        <v>925</v>
      </c>
      <c r="Q15" s="13" t="s">
        <v>926</v>
      </c>
      <c r="R15" s="13" t="s">
        <v>927</v>
      </c>
      <c r="S15" s="13" t="s">
        <v>928</v>
      </c>
      <c r="T15" s="15">
        <v>5.64588155E8</v>
      </c>
      <c r="U15" s="13" t="s">
        <v>795</v>
      </c>
      <c r="V15" s="13" t="s">
        <v>165</v>
      </c>
      <c r="W15" s="13" t="s">
        <v>929</v>
      </c>
      <c r="X15" s="13" t="s">
        <v>930</v>
      </c>
      <c r="Y15" s="15">
        <v>2022.0</v>
      </c>
      <c r="Z15" s="13" t="s">
        <v>876</v>
      </c>
      <c r="AA15" s="13" t="s">
        <v>813</v>
      </c>
      <c r="AB15" s="13" t="s">
        <v>784</v>
      </c>
      <c r="AC15" s="13" t="s">
        <v>123</v>
      </c>
      <c r="AD15" s="13" t="s">
        <v>785</v>
      </c>
      <c r="AE15" s="13" t="s">
        <v>785</v>
      </c>
    </row>
    <row r="16">
      <c r="A16" s="15">
        <v>95.0</v>
      </c>
      <c r="B16" s="13" t="s">
        <v>277</v>
      </c>
      <c r="C16" s="13" t="s">
        <v>931</v>
      </c>
      <c r="D16" s="13" t="s">
        <v>932</v>
      </c>
      <c r="E16" s="13" t="s">
        <v>933</v>
      </c>
      <c r="F16" s="13" t="s">
        <v>772</v>
      </c>
      <c r="G16" s="13" t="s">
        <v>773</v>
      </c>
      <c r="H16" s="16">
        <v>45111.47185185185</v>
      </c>
      <c r="I16" s="13" t="s">
        <v>274</v>
      </c>
      <c r="J16" s="13" t="s">
        <v>774</v>
      </c>
      <c r="K16" s="13" t="s">
        <v>123</v>
      </c>
      <c r="L16" s="13"/>
      <c r="M16" s="13"/>
      <c r="N16" s="13" t="s">
        <v>775</v>
      </c>
      <c r="O16" s="13" t="s">
        <v>276</v>
      </c>
      <c r="P16" s="13" t="s">
        <v>274</v>
      </c>
      <c r="Q16" s="13" t="s">
        <v>934</v>
      </c>
      <c r="R16" s="13" t="s">
        <v>935</v>
      </c>
      <c r="S16" s="13" t="s">
        <v>936</v>
      </c>
      <c r="T16" s="15">
        <v>1.60005523E9</v>
      </c>
      <c r="U16" s="13" t="s">
        <v>795</v>
      </c>
      <c r="V16" s="13" t="s">
        <v>165</v>
      </c>
      <c r="W16" s="13" t="s">
        <v>937</v>
      </c>
      <c r="X16" s="13" t="s">
        <v>938</v>
      </c>
      <c r="Y16" s="15">
        <v>2018.0</v>
      </c>
      <c r="Z16" s="13" t="s">
        <v>782</v>
      </c>
      <c r="AA16" s="13" t="s">
        <v>823</v>
      </c>
      <c r="AB16" s="13" t="s">
        <v>784</v>
      </c>
      <c r="AC16" s="13" t="s">
        <v>123</v>
      </c>
      <c r="AD16" s="13" t="s">
        <v>785</v>
      </c>
      <c r="AE16" s="13" t="s">
        <v>785</v>
      </c>
    </row>
    <row r="17">
      <c r="A17" s="15">
        <v>146.0</v>
      </c>
      <c r="B17" s="13" t="s">
        <v>939</v>
      </c>
      <c r="C17" s="13" t="s">
        <v>940</v>
      </c>
      <c r="D17" s="13" t="s">
        <v>941</v>
      </c>
      <c r="E17" s="13" t="s">
        <v>942</v>
      </c>
      <c r="F17" s="13" t="s">
        <v>772</v>
      </c>
      <c r="G17" s="13" t="s">
        <v>773</v>
      </c>
      <c r="H17" s="16">
        <v>45125.554872685185</v>
      </c>
      <c r="I17" s="13" t="s">
        <v>943</v>
      </c>
      <c r="J17" s="13" t="s">
        <v>774</v>
      </c>
      <c r="K17" s="13" t="s">
        <v>123</v>
      </c>
      <c r="L17" s="13"/>
      <c r="M17" s="13"/>
      <c r="N17" s="13" t="s">
        <v>789</v>
      </c>
      <c r="O17" s="13" t="s">
        <v>944</v>
      </c>
      <c r="P17" s="13" t="s">
        <v>943</v>
      </c>
      <c r="Q17" s="13" t="s">
        <v>945</v>
      </c>
      <c r="R17" s="13" t="s">
        <v>946</v>
      </c>
      <c r="S17" s="13" t="s">
        <v>947</v>
      </c>
      <c r="T17" s="15">
        <v>6.54730532E8</v>
      </c>
      <c r="U17" s="13" t="s">
        <v>795</v>
      </c>
      <c r="V17" s="13" t="s">
        <v>165</v>
      </c>
      <c r="W17" s="13" t="s">
        <v>948</v>
      </c>
      <c r="X17" s="13" t="s">
        <v>949</v>
      </c>
      <c r="Y17" s="13" t="s">
        <v>948</v>
      </c>
      <c r="Z17" s="13" t="s">
        <v>782</v>
      </c>
      <c r="AA17" s="13" t="s">
        <v>813</v>
      </c>
      <c r="AB17" s="13" t="s">
        <v>784</v>
      </c>
      <c r="AC17" s="13" t="s">
        <v>824</v>
      </c>
      <c r="AD17" s="13" t="s">
        <v>785</v>
      </c>
      <c r="AE17" s="13" t="s">
        <v>785</v>
      </c>
    </row>
    <row r="18">
      <c r="A18" s="15">
        <v>163.0</v>
      </c>
      <c r="B18" s="13" t="s">
        <v>286</v>
      </c>
      <c r="C18" s="13" t="s">
        <v>950</v>
      </c>
      <c r="D18" s="13" t="s">
        <v>951</v>
      </c>
      <c r="E18" s="13" t="s">
        <v>952</v>
      </c>
      <c r="F18" s="13" t="s">
        <v>772</v>
      </c>
      <c r="G18" s="13" t="s">
        <v>773</v>
      </c>
      <c r="H18" s="16">
        <v>45126.63375</v>
      </c>
      <c r="I18" s="13" t="s">
        <v>283</v>
      </c>
      <c r="J18" s="13" t="s">
        <v>774</v>
      </c>
      <c r="K18" s="13" t="s">
        <v>123</v>
      </c>
      <c r="L18" s="13"/>
      <c r="M18" s="13"/>
      <c r="N18" s="13" t="s">
        <v>775</v>
      </c>
      <c r="O18" s="13" t="s">
        <v>953</v>
      </c>
      <c r="P18" s="13" t="s">
        <v>283</v>
      </c>
      <c r="Q18" s="13" t="s">
        <v>954</v>
      </c>
      <c r="R18" s="13" t="s">
        <v>955</v>
      </c>
      <c r="S18" s="13" t="s">
        <v>956</v>
      </c>
      <c r="T18" s="15">
        <v>5.71790616E8</v>
      </c>
      <c r="U18" s="13" t="s">
        <v>779</v>
      </c>
      <c r="V18" s="13" t="s">
        <v>957</v>
      </c>
      <c r="W18" s="13" t="s">
        <v>958</v>
      </c>
      <c r="X18" s="13" t="s">
        <v>959</v>
      </c>
      <c r="Y18" s="15">
        <v>2020.0</v>
      </c>
      <c r="Z18" s="13" t="s">
        <v>812</v>
      </c>
      <c r="AA18" s="13" t="s">
        <v>813</v>
      </c>
      <c r="AB18" s="13" t="s">
        <v>784</v>
      </c>
      <c r="AC18" s="13" t="s">
        <v>123</v>
      </c>
      <c r="AD18" s="13" t="s">
        <v>785</v>
      </c>
      <c r="AE18" s="13" t="s">
        <v>785</v>
      </c>
    </row>
    <row r="19">
      <c r="A19" s="15">
        <v>112.0</v>
      </c>
      <c r="B19" s="13" t="s">
        <v>299</v>
      </c>
      <c r="C19" s="13" t="s">
        <v>960</v>
      </c>
      <c r="D19" s="13" t="s">
        <v>961</v>
      </c>
      <c r="E19" s="13" t="s">
        <v>962</v>
      </c>
      <c r="F19" s="13" t="s">
        <v>772</v>
      </c>
      <c r="G19" s="13" t="s">
        <v>773</v>
      </c>
      <c r="H19" s="16">
        <v>45114.74104166667</v>
      </c>
      <c r="I19" s="13" t="s">
        <v>297</v>
      </c>
      <c r="J19" s="13" t="s">
        <v>774</v>
      </c>
      <c r="K19" s="13" t="s">
        <v>123</v>
      </c>
      <c r="L19" s="13"/>
      <c r="M19" s="13"/>
      <c r="N19" s="13" t="s">
        <v>775</v>
      </c>
      <c r="O19" s="13" t="s">
        <v>298</v>
      </c>
      <c r="P19" s="13" t="s">
        <v>963</v>
      </c>
      <c r="Q19" s="13" t="s">
        <v>964</v>
      </c>
      <c r="R19" s="13" t="s">
        <v>965</v>
      </c>
      <c r="S19" s="13" t="s">
        <v>966</v>
      </c>
      <c r="T19" s="15">
        <v>5.3231131E8</v>
      </c>
      <c r="U19" s="13" t="s">
        <v>795</v>
      </c>
      <c r="V19" s="13" t="s">
        <v>124</v>
      </c>
      <c r="W19" s="13" t="s">
        <v>967</v>
      </c>
      <c r="X19" s="13" t="s">
        <v>968</v>
      </c>
      <c r="Y19" s="15">
        <v>2022.0</v>
      </c>
      <c r="Z19" s="13" t="s">
        <v>836</v>
      </c>
      <c r="AA19" s="13" t="s">
        <v>798</v>
      </c>
      <c r="AB19" s="13" t="s">
        <v>784</v>
      </c>
      <c r="AC19" s="13" t="s">
        <v>123</v>
      </c>
      <c r="AD19" s="13" t="s">
        <v>785</v>
      </c>
      <c r="AE19" s="13" t="s">
        <v>785</v>
      </c>
    </row>
    <row r="20">
      <c r="A20" s="15">
        <v>73.0</v>
      </c>
      <c r="B20" s="13" t="s">
        <v>969</v>
      </c>
      <c r="C20" s="13" t="s">
        <v>970</v>
      </c>
      <c r="D20" s="13" t="s">
        <v>971</v>
      </c>
      <c r="E20" s="13" t="s">
        <v>972</v>
      </c>
      <c r="F20" s="13" t="s">
        <v>772</v>
      </c>
      <c r="G20" s="13" t="s">
        <v>773</v>
      </c>
      <c r="H20" s="16">
        <v>45104.64402777778</v>
      </c>
      <c r="I20" s="13" t="s">
        <v>973</v>
      </c>
      <c r="J20" s="13" t="s">
        <v>774</v>
      </c>
      <c r="K20" s="13" t="s">
        <v>123</v>
      </c>
      <c r="L20" s="13"/>
      <c r="M20" s="13"/>
      <c r="N20" s="13" t="s">
        <v>789</v>
      </c>
      <c r="O20" s="13" t="s">
        <v>974</v>
      </c>
      <c r="P20" s="13" t="s">
        <v>973</v>
      </c>
      <c r="Q20" s="13" t="s">
        <v>975</v>
      </c>
      <c r="R20" s="13" t="s">
        <v>976</v>
      </c>
      <c r="S20" s="13" t="s">
        <v>977</v>
      </c>
      <c r="T20" s="15">
        <v>5.05963498E8</v>
      </c>
      <c r="U20" s="13" t="s">
        <v>795</v>
      </c>
      <c r="V20" s="13" t="s">
        <v>124</v>
      </c>
      <c r="W20" s="13" t="s">
        <v>978</v>
      </c>
      <c r="X20" s="13" t="s">
        <v>979</v>
      </c>
      <c r="Y20" s="15">
        <v>2022.0</v>
      </c>
      <c r="Z20" s="13" t="s">
        <v>782</v>
      </c>
      <c r="AA20" s="13" t="s">
        <v>798</v>
      </c>
      <c r="AB20" s="13" t="s">
        <v>784</v>
      </c>
      <c r="AC20" s="13" t="s">
        <v>123</v>
      </c>
      <c r="AD20" s="13" t="s">
        <v>785</v>
      </c>
      <c r="AE20" s="13" t="s">
        <v>785</v>
      </c>
    </row>
    <row r="21">
      <c r="A21" s="15">
        <v>12.0</v>
      </c>
      <c r="B21" s="13" t="s">
        <v>980</v>
      </c>
      <c r="C21" s="13" t="s">
        <v>981</v>
      </c>
      <c r="D21" s="13" t="s">
        <v>982</v>
      </c>
      <c r="E21" s="13" t="s">
        <v>983</v>
      </c>
      <c r="F21" s="13" t="s">
        <v>772</v>
      </c>
      <c r="G21" s="13" t="s">
        <v>773</v>
      </c>
      <c r="H21" s="16">
        <v>45077.236597222225</v>
      </c>
      <c r="I21" s="13" t="s">
        <v>984</v>
      </c>
      <c r="J21" s="13" t="s">
        <v>774</v>
      </c>
      <c r="K21" s="13" t="s">
        <v>123</v>
      </c>
      <c r="L21" s="13"/>
      <c r="M21" s="13"/>
      <c r="N21" s="13" t="s">
        <v>775</v>
      </c>
      <c r="O21" s="13" t="s">
        <v>985</v>
      </c>
      <c r="P21" s="13" t="s">
        <v>986</v>
      </c>
      <c r="Q21" s="13" t="s">
        <v>987</v>
      </c>
      <c r="R21" s="13" t="s">
        <v>988</v>
      </c>
      <c r="S21" s="13" t="s">
        <v>989</v>
      </c>
      <c r="T21" s="13" t="s">
        <v>990</v>
      </c>
      <c r="U21" s="13" t="s">
        <v>795</v>
      </c>
      <c r="V21" s="13" t="s">
        <v>124</v>
      </c>
      <c r="W21" s="13" t="s">
        <v>991</v>
      </c>
      <c r="X21" s="13" t="s">
        <v>992</v>
      </c>
      <c r="Y21" s="15">
        <v>2023.0</v>
      </c>
      <c r="Z21" s="13" t="s">
        <v>812</v>
      </c>
      <c r="AA21" s="13" t="s">
        <v>783</v>
      </c>
      <c r="AB21" s="13" t="s">
        <v>784</v>
      </c>
      <c r="AC21" s="13" t="s">
        <v>993</v>
      </c>
      <c r="AD21" s="13" t="s">
        <v>785</v>
      </c>
      <c r="AE21" s="13" t="s">
        <v>785</v>
      </c>
    </row>
    <row r="22">
      <c r="A22" s="15">
        <v>132.0</v>
      </c>
      <c r="B22" s="13" t="s">
        <v>994</v>
      </c>
      <c r="C22" s="13" t="s">
        <v>995</v>
      </c>
      <c r="D22" s="13" t="s">
        <v>996</v>
      </c>
      <c r="E22" s="13" t="s">
        <v>997</v>
      </c>
      <c r="F22" s="13" t="s">
        <v>772</v>
      </c>
      <c r="G22" s="13" t="s">
        <v>773</v>
      </c>
      <c r="H22" s="16">
        <v>45120.88012731481</v>
      </c>
      <c r="I22" s="13" t="s">
        <v>998</v>
      </c>
      <c r="J22" s="13" t="s">
        <v>774</v>
      </c>
      <c r="K22" s="13" t="s">
        <v>123</v>
      </c>
      <c r="L22" s="13"/>
      <c r="M22" s="13"/>
      <c r="N22" s="13" t="s">
        <v>775</v>
      </c>
      <c r="O22" s="13" t="s">
        <v>999</v>
      </c>
      <c r="P22" s="13" t="s">
        <v>998</v>
      </c>
      <c r="Q22" s="13" t="s">
        <v>1000</v>
      </c>
      <c r="R22" s="13" t="s">
        <v>1001</v>
      </c>
      <c r="S22" s="13" t="s">
        <v>1002</v>
      </c>
      <c r="T22" s="13" t="s">
        <v>1003</v>
      </c>
      <c r="U22" s="13" t="s">
        <v>779</v>
      </c>
      <c r="V22" s="13" t="s">
        <v>957</v>
      </c>
      <c r="W22" s="13" t="s">
        <v>1004</v>
      </c>
      <c r="X22" s="13" t="s">
        <v>1005</v>
      </c>
      <c r="Y22" s="15">
        <v>2022.0</v>
      </c>
      <c r="Z22" s="13" t="s">
        <v>836</v>
      </c>
      <c r="AA22" s="13" t="s">
        <v>798</v>
      </c>
      <c r="AB22" s="13" t="s">
        <v>784</v>
      </c>
      <c r="AC22" s="13" t="s">
        <v>123</v>
      </c>
      <c r="AD22" s="13" t="s">
        <v>785</v>
      </c>
      <c r="AE22" s="13" t="s">
        <v>785</v>
      </c>
    </row>
    <row r="23">
      <c r="A23" s="15">
        <v>63.0</v>
      </c>
      <c r="B23" s="13" t="s">
        <v>1006</v>
      </c>
      <c r="C23" s="13" t="s">
        <v>1007</v>
      </c>
      <c r="D23" s="13" t="s">
        <v>1008</v>
      </c>
      <c r="E23" s="13" t="s">
        <v>1009</v>
      </c>
      <c r="F23" s="13" t="s">
        <v>772</v>
      </c>
      <c r="G23" s="13" t="s">
        <v>773</v>
      </c>
      <c r="H23" s="16">
        <v>45098.47189814815</v>
      </c>
      <c r="I23" s="13" t="s">
        <v>1010</v>
      </c>
      <c r="J23" s="13" t="s">
        <v>774</v>
      </c>
      <c r="K23" s="13" t="s">
        <v>123</v>
      </c>
      <c r="L23" s="13"/>
      <c r="M23" s="13"/>
      <c r="N23" s="13" t="s">
        <v>775</v>
      </c>
      <c r="O23" s="13" t="s">
        <v>1011</v>
      </c>
      <c r="P23" s="13" t="s">
        <v>1010</v>
      </c>
      <c r="Q23" s="13" t="s">
        <v>1012</v>
      </c>
      <c r="R23" s="13" t="s">
        <v>1013</v>
      </c>
      <c r="S23" s="13" t="s">
        <v>1014</v>
      </c>
      <c r="T23" s="13" t="s">
        <v>1015</v>
      </c>
      <c r="U23" s="13" t="s">
        <v>795</v>
      </c>
      <c r="V23" s="13" t="s">
        <v>957</v>
      </c>
      <c r="W23" s="13" t="s">
        <v>1016</v>
      </c>
      <c r="X23" s="13" t="s">
        <v>1017</v>
      </c>
      <c r="Y23" s="15">
        <v>2020.0</v>
      </c>
      <c r="Z23" s="13" t="s">
        <v>782</v>
      </c>
      <c r="AA23" s="13" t="s">
        <v>783</v>
      </c>
      <c r="AB23" s="13" t="s">
        <v>784</v>
      </c>
      <c r="AC23" s="13" t="s">
        <v>123</v>
      </c>
      <c r="AD23" s="13" t="s">
        <v>785</v>
      </c>
      <c r="AE23" s="13" t="s">
        <v>785</v>
      </c>
    </row>
    <row r="24">
      <c r="A24" s="15">
        <v>69.0</v>
      </c>
      <c r="B24" s="13" t="s">
        <v>1018</v>
      </c>
      <c r="C24" s="13" t="s">
        <v>1019</v>
      </c>
      <c r="D24" s="13" t="s">
        <v>1020</v>
      </c>
      <c r="E24" s="13" t="s">
        <v>1021</v>
      </c>
      <c r="F24" s="13" t="s">
        <v>772</v>
      </c>
      <c r="G24" s="13" t="s">
        <v>773</v>
      </c>
      <c r="H24" s="16">
        <v>45100.57603009259</v>
      </c>
      <c r="I24" s="13" t="s">
        <v>1022</v>
      </c>
      <c r="J24" s="13" t="s">
        <v>774</v>
      </c>
      <c r="K24" s="13" t="s">
        <v>123</v>
      </c>
      <c r="L24" s="13"/>
      <c r="M24" s="13"/>
      <c r="N24" s="13" t="s">
        <v>775</v>
      </c>
      <c r="O24" s="13" t="s">
        <v>1023</v>
      </c>
      <c r="P24" s="13" t="s">
        <v>1022</v>
      </c>
      <c r="Q24" s="13" t="s">
        <v>1024</v>
      </c>
      <c r="R24" s="13" t="s">
        <v>1025</v>
      </c>
      <c r="S24" s="13" t="s">
        <v>1026</v>
      </c>
      <c r="T24" s="15">
        <v>3.99955859E8</v>
      </c>
      <c r="U24" s="13" t="s">
        <v>779</v>
      </c>
      <c r="V24" s="13" t="s">
        <v>124</v>
      </c>
      <c r="W24" s="13" t="s">
        <v>1027</v>
      </c>
      <c r="X24" s="13" t="s">
        <v>1028</v>
      </c>
      <c r="Y24" s="15">
        <v>2018.0</v>
      </c>
      <c r="Z24" s="13" t="s">
        <v>782</v>
      </c>
      <c r="AA24" s="13" t="s">
        <v>823</v>
      </c>
      <c r="AB24" s="13" t="s">
        <v>784</v>
      </c>
      <c r="AC24" s="13" t="s">
        <v>123</v>
      </c>
      <c r="AD24" s="13" t="s">
        <v>785</v>
      </c>
      <c r="AE24" s="13" t="s">
        <v>785</v>
      </c>
    </row>
    <row r="25">
      <c r="A25" s="15">
        <v>77.0</v>
      </c>
      <c r="B25" s="13" t="s">
        <v>521</v>
      </c>
      <c r="C25" s="13" t="s">
        <v>1029</v>
      </c>
      <c r="D25" s="13" t="s">
        <v>1030</v>
      </c>
      <c r="E25" s="13" t="s">
        <v>1031</v>
      </c>
      <c r="F25" s="13" t="s">
        <v>772</v>
      </c>
      <c r="G25" s="13" t="s">
        <v>773</v>
      </c>
      <c r="H25" s="16">
        <v>45105.834444444445</v>
      </c>
      <c r="I25" s="13" t="s">
        <v>1032</v>
      </c>
      <c r="J25" s="13" t="s">
        <v>774</v>
      </c>
      <c r="K25" s="13" t="s">
        <v>123</v>
      </c>
      <c r="L25" s="13"/>
      <c r="M25" s="13"/>
      <c r="N25" s="13" t="s">
        <v>775</v>
      </c>
      <c r="O25" s="13" t="s">
        <v>520</v>
      </c>
      <c r="P25" s="13" t="s">
        <v>1032</v>
      </c>
      <c r="Q25" s="13" t="s">
        <v>1033</v>
      </c>
      <c r="R25" s="13" t="s">
        <v>1034</v>
      </c>
      <c r="S25" s="13" t="s">
        <v>1035</v>
      </c>
      <c r="T25" s="15">
        <v>5.51302422E8</v>
      </c>
      <c r="U25" s="13" t="s">
        <v>795</v>
      </c>
      <c r="V25" s="13" t="s">
        <v>124</v>
      </c>
      <c r="W25" s="13" t="s">
        <v>1036</v>
      </c>
      <c r="X25" s="13" t="s">
        <v>1037</v>
      </c>
      <c r="Y25" s="15">
        <v>2022.0</v>
      </c>
      <c r="Z25" s="13" t="s">
        <v>782</v>
      </c>
      <c r="AA25" s="13" t="s">
        <v>919</v>
      </c>
      <c r="AB25" s="13" t="s">
        <v>784</v>
      </c>
      <c r="AC25" s="13" t="s">
        <v>123</v>
      </c>
      <c r="AD25" s="13" t="s">
        <v>785</v>
      </c>
      <c r="AE25" s="13" t="s">
        <v>785</v>
      </c>
    </row>
    <row r="26">
      <c r="A26" s="15">
        <v>151.0</v>
      </c>
      <c r="B26" s="13" t="s">
        <v>1038</v>
      </c>
      <c r="C26" s="13" t="s">
        <v>1039</v>
      </c>
      <c r="D26" s="13" t="s">
        <v>1040</v>
      </c>
      <c r="E26" s="13" t="s">
        <v>1041</v>
      </c>
      <c r="F26" s="13" t="s">
        <v>772</v>
      </c>
      <c r="G26" s="13" t="s">
        <v>773</v>
      </c>
      <c r="H26" s="16">
        <v>45125.661990740744</v>
      </c>
      <c r="I26" s="13" t="s">
        <v>1042</v>
      </c>
      <c r="J26" s="13" t="s">
        <v>774</v>
      </c>
      <c r="K26" s="13" t="s">
        <v>123</v>
      </c>
      <c r="L26" s="13"/>
      <c r="M26" s="13"/>
      <c r="N26" s="13" t="s">
        <v>775</v>
      </c>
      <c r="O26" s="13" t="s">
        <v>1043</v>
      </c>
      <c r="P26" s="13" t="s">
        <v>1042</v>
      </c>
      <c r="Q26" s="13" t="s">
        <v>1044</v>
      </c>
      <c r="R26" s="13" t="s">
        <v>1045</v>
      </c>
      <c r="S26" s="13" t="s">
        <v>1046</v>
      </c>
      <c r="T26" s="15">
        <v>5.7258368E8</v>
      </c>
      <c r="U26" s="13" t="s">
        <v>795</v>
      </c>
      <c r="V26" s="13" t="s">
        <v>165</v>
      </c>
      <c r="W26" s="13" t="s">
        <v>1047</v>
      </c>
      <c r="X26" s="13" t="s">
        <v>1048</v>
      </c>
      <c r="Y26" s="15">
        <v>2022.0</v>
      </c>
      <c r="Z26" s="13" t="s">
        <v>812</v>
      </c>
      <c r="AA26" s="13" t="s">
        <v>813</v>
      </c>
      <c r="AB26" s="13" t="s">
        <v>784</v>
      </c>
      <c r="AC26" s="13" t="s">
        <v>123</v>
      </c>
      <c r="AD26" s="13" t="s">
        <v>785</v>
      </c>
      <c r="AE26" s="13" t="s">
        <v>785</v>
      </c>
    </row>
    <row r="27">
      <c r="A27" s="15">
        <v>6.0</v>
      </c>
      <c r="B27" s="13" t="s">
        <v>307</v>
      </c>
      <c r="C27" s="13" t="s">
        <v>1049</v>
      </c>
      <c r="D27" s="13" t="s">
        <v>1050</v>
      </c>
      <c r="E27" s="13" t="s">
        <v>1051</v>
      </c>
      <c r="F27" s="13" t="s">
        <v>772</v>
      </c>
      <c r="G27" s="13" t="s">
        <v>773</v>
      </c>
      <c r="H27" s="16">
        <v>45076.956724537034</v>
      </c>
      <c r="I27" s="13" t="s">
        <v>305</v>
      </c>
      <c r="J27" s="13" t="s">
        <v>774</v>
      </c>
      <c r="K27" s="13" t="s">
        <v>123</v>
      </c>
      <c r="L27" s="13"/>
      <c r="M27" s="13"/>
      <c r="N27" s="13" t="s">
        <v>775</v>
      </c>
      <c r="O27" s="13" t="s">
        <v>306</v>
      </c>
      <c r="P27" s="13" t="s">
        <v>305</v>
      </c>
      <c r="Q27" s="13" t="s">
        <v>1052</v>
      </c>
      <c r="R27" s="13" t="s">
        <v>1053</v>
      </c>
      <c r="S27" s="13" t="s">
        <v>1054</v>
      </c>
      <c r="T27" s="15">
        <v>6.425891E8</v>
      </c>
      <c r="U27" s="13" t="s">
        <v>779</v>
      </c>
      <c r="V27" s="13" t="s">
        <v>124</v>
      </c>
      <c r="W27" s="13" t="s">
        <v>1055</v>
      </c>
      <c r="X27" s="13" t="s">
        <v>1056</v>
      </c>
      <c r="Y27" s="15">
        <v>2021.0</v>
      </c>
      <c r="Z27" s="13" t="s">
        <v>782</v>
      </c>
      <c r="AA27" s="13" t="s">
        <v>783</v>
      </c>
      <c r="AB27" s="13" t="s">
        <v>784</v>
      </c>
      <c r="AC27" s="13" t="s">
        <v>123</v>
      </c>
      <c r="AD27" s="13" t="s">
        <v>785</v>
      </c>
      <c r="AE27" s="13" t="s">
        <v>785</v>
      </c>
    </row>
    <row r="28">
      <c r="A28" s="15">
        <v>49.0</v>
      </c>
      <c r="B28" s="13" t="s">
        <v>316</v>
      </c>
      <c r="C28" s="13" t="s">
        <v>1057</v>
      </c>
      <c r="D28" s="13" t="s">
        <v>1058</v>
      </c>
      <c r="E28" s="13" t="s">
        <v>1059</v>
      </c>
      <c r="F28" s="13" t="s">
        <v>772</v>
      </c>
      <c r="G28" s="13" t="s">
        <v>773</v>
      </c>
      <c r="H28" s="16">
        <v>45091.29704861111</v>
      </c>
      <c r="I28" s="13" t="s">
        <v>314</v>
      </c>
      <c r="J28" s="13" t="s">
        <v>774</v>
      </c>
      <c r="K28" s="13" t="s">
        <v>123</v>
      </c>
      <c r="L28" s="13"/>
      <c r="M28" s="13"/>
      <c r="N28" s="13" t="s">
        <v>775</v>
      </c>
      <c r="O28" s="13" t="s">
        <v>315</v>
      </c>
      <c r="P28" s="13" t="s">
        <v>1060</v>
      </c>
      <c r="Q28" s="13" t="s">
        <v>1061</v>
      </c>
      <c r="R28" s="13" t="s">
        <v>1062</v>
      </c>
      <c r="S28" s="13" t="s">
        <v>1063</v>
      </c>
      <c r="T28" s="13" t="s">
        <v>317</v>
      </c>
      <c r="U28" s="13" t="s">
        <v>795</v>
      </c>
      <c r="V28" s="13" t="s">
        <v>957</v>
      </c>
      <c r="W28" s="13" t="s">
        <v>1064</v>
      </c>
      <c r="X28" s="13" t="s">
        <v>1065</v>
      </c>
      <c r="Y28" s="15">
        <v>2023.0</v>
      </c>
      <c r="Z28" s="13" t="s">
        <v>782</v>
      </c>
      <c r="AA28" s="13" t="s">
        <v>798</v>
      </c>
      <c r="AB28" s="13" t="s">
        <v>784</v>
      </c>
      <c r="AC28" s="13" t="s">
        <v>123</v>
      </c>
      <c r="AD28" s="13" t="s">
        <v>785</v>
      </c>
      <c r="AE28" s="13" t="s">
        <v>785</v>
      </c>
    </row>
    <row r="29">
      <c r="A29" s="15">
        <v>117.0</v>
      </c>
      <c r="B29" s="13" t="s">
        <v>1066</v>
      </c>
      <c r="C29" s="13" t="s">
        <v>1067</v>
      </c>
      <c r="D29" s="13" t="s">
        <v>1068</v>
      </c>
      <c r="E29" s="13" t="s">
        <v>1069</v>
      </c>
      <c r="F29" s="13" t="s">
        <v>772</v>
      </c>
      <c r="G29" s="13" t="s">
        <v>773</v>
      </c>
      <c r="H29" s="16">
        <v>45116.91577546296</v>
      </c>
      <c r="I29" s="13" t="s">
        <v>1070</v>
      </c>
      <c r="J29" s="13" t="s">
        <v>774</v>
      </c>
      <c r="K29" s="13" t="s">
        <v>123</v>
      </c>
      <c r="L29" s="13"/>
      <c r="M29" s="13"/>
      <c r="N29" s="13" t="s">
        <v>775</v>
      </c>
      <c r="O29" s="13" t="s">
        <v>1071</v>
      </c>
      <c r="P29" s="13" t="s">
        <v>1070</v>
      </c>
      <c r="Q29" s="13" t="s">
        <v>1072</v>
      </c>
      <c r="R29" s="13" t="s">
        <v>1073</v>
      </c>
      <c r="S29" s="13" t="s">
        <v>1074</v>
      </c>
      <c r="T29" s="15">
        <v>5.30722367E8</v>
      </c>
      <c r="U29" s="13" t="s">
        <v>779</v>
      </c>
      <c r="V29" s="13" t="s">
        <v>1075</v>
      </c>
      <c r="W29" s="13" t="s">
        <v>1076</v>
      </c>
      <c r="X29" s="13" t="s">
        <v>1077</v>
      </c>
      <c r="Y29" s="15">
        <v>2022.0</v>
      </c>
      <c r="Z29" s="13" t="s">
        <v>836</v>
      </c>
      <c r="AA29" s="13" t="s">
        <v>798</v>
      </c>
      <c r="AB29" s="13" t="s">
        <v>784</v>
      </c>
      <c r="AC29" s="13" t="s">
        <v>920</v>
      </c>
      <c r="AD29" s="13" t="s">
        <v>785</v>
      </c>
      <c r="AE29" s="13" t="s">
        <v>785</v>
      </c>
    </row>
    <row r="30">
      <c r="A30" s="15">
        <v>119.0</v>
      </c>
      <c r="B30" s="13" t="s">
        <v>1078</v>
      </c>
      <c r="C30" s="13" t="s">
        <v>1079</v>
      </c>
      <c r="D30" s="13" t="s">
        <v>997</v>
      </c>
      <c r="E30" s="13" t="s">
        <v>1080</v>
      </c>
      <c r="F30" s="13" t="s">
        <v>772</v>
      </c>
      <c r="G30" s="13" t="s">
        <v>773</v>
      </c>
      <c r="H30" s="16">
        <v>45117.96892361111</v>
      </c>
      <c r="I30" s="13" t="s">
        <v>1081</v>
      </c>
      <c r="J30" s="13" t="s">
        <v>774</v>
      </c>
      <c r="K30" s="13" t="s">
        <v>123</v>
      </c>
      <c r="L30" s="13"/>
      <c r="M30" s="13"/>
      <c r="N30" s="13" t="s">
        <v>775</v>
      </c>
      <c r="O30" s="13" t="s">
        <v>1082</v>
      </c>
      <c r="P30" s="13" t="s">
        <v>1081</v>
      </c>
      <c r="Q30" s="13" t="s">
        <v>1083</v>
      </c>
      <c r="R30" s="13" t="s">
        <v>1084</v>
      </c>
      <c r="S30" s="13" t="s">
        <v>1085</v>
      </c>
      <c r="T30" s="15">
        <v>6.01130005E8</v>
      </c>
      <c r="U30" s="13" t="s">
        <v>779</v>
      </c>
      <c r="V30" s="13" t="s">
        <v>124</v>
      </c>
      <c r="W30" s="13" t="s">
        <v>1086</v>
      </c>
      <c r="X30" s="13" t="s">
        <v>1087</v>
      </c>
      <c r="Y30" s="15">
        <v>2023.0</v>
      </c>
      <c r="Z30" s="13" t="s">
        <v>782</v>
      </c>
      <c r="AA30" s="13" t="s">
        <v>823</v>
      </c>
      <c r="AB30" s="13" t="s">
        <v>784</v>
      </c>
      <c r="AC30" s="13" t="s">
        <v>123</v>
      </c>
      <c r="AD30" s="13" t="s">
        <v>785</v>
      </c>
      <c r="AE30" s="13" t="s">
        <v>785</v>
      </c>
    </row>
    <row r="31">
      <c r="A31" s="15">
        <v>3.0</v>
      </c>
      <c r="B31" s="13" t="s">
        <v>324</v>
      </c>
      <c r="C31" s="13" t="s">
        <v>1088</v>
      </c>
      <c r="D31" s="13" t="s">
        <v>1089</v>
      </c>
      <c r="E31" s="13" t="s">
        <v>1090</v>
      </c>
      <c r="F31" s="13" t="s">
        <v>772</v>
      </c>
      <c r="G31" s="13" t="s">
        <v>773</v>
      </c>
      <c r="H31" s="16">
        <v>45076.77118055556</v>
      </c>
      <c r="I31" s="13" t="s">
        <v>321</v>
      </c>
      <c r="J31" s="13" t="s">
        <v>774</v>
      </c>
      <c r="K31" s="13" t="s">
        <v>123</v>
      </c>
      <c r="L31" s="13"/>
      <c r="M31" s="13"/>
      <c r="N31" s="13" t="s">
        <v>775</v>
      </c>
      <c r="O31" s="13" t="s">
        <v>1091</v>
      </c>
      <c r="P31" s="13" t="s">
        <v>321</v>
      </c>
      <c r="Q31" s="13" t="s">
        <v>1092</v>
      </c>
      <c r="R31" s="13" t="s">
        <v>1093</v>
      </c>
      <c r="S31" s="13" t="s">
        <v>1094</v>
      </c>
      <c r="T31" s="15">
        <v>6.0599618E8</v>
      </c>
      <c r="U31" s="13" t="s">
        <v>1095</v>
      </c>
      <c r="V31" s="13" t="s">
        <v>165</v>
      </c>
      <c r="W31" s="13" t="s">
        <v>1096</v>
      </c>
      <c r="X31" s="13" t="s">
        <v>1097</v>
      </c>
      <c r="Y31" s="15">
        <v>2022.0</v>
      </c>
      <c r="Z31" s="13" t="s">
        <v>812</v>
      </c>
      <c r="AA31" s="13" t="s">
        <v>1098</v>
      </c>
      <c r="AB31" s="13" t="s">
        <v>784</v>
      </c>
      <c r="AC31" s="13" t="s">
        <v>123</v>
      </c>
      <c r="AD31" s="13" t="s">
        <v>785</v>
      </c>
      <c r="AE31" s="13" t="s">
        <v>785</v>
      </c>
    </row>
    <row r="32">
      <c r="A32" s="15">
        <v>103.0</v>
      </c>
      <c r="B32" s="13" t="s">
        <v>1099</v>
      </c>
      <c r="C32" s="13" t="s">
        <v>1100</v>
      </c>
      <c r="D32" s="13" t="s">
        <v>1101</v>
      </c>
      <c r="E32" s="13" t="s">
        <v>1102</v>
      </c>
      <c r="F32" s="13" t="s">
        <v>772</v>
      </c>
      <c r="G32" s="13" t="s">
        <v>773</v>
      </c>
      <c r="H32" s="16">
        <v>45113.404861111114</v>
      </c>
      <c r="I32" s="13" t="s">
        <v>1103</v>
      </c>
      <c r="J32" s="13" t="s">
        <v>774</v>
      </c>
      <c r="K32" s="13" t="s">
        <v>123</v>
      </c>
      <c r="L32" s="13"/>
      <c r="M32" s="13"/>
      <c r="N32" s="13" t="s">
        <v>789</v>
      </c>
      <c r="O32" s="13" t="s">
        <v>1104</v>
      </c>
      <c r="P32" s="13" t="s">
        <v>1103</v>
      </c>
      <c r="Q32" s="13" t="s">
        <v>1105</v>
      </c>
      <c r="R32" s="13" t="s">
        <v>1106</v>
      </c>
      <c r="S32" s="13" t="s">
        <v>1107</v>
      </c>
      <c r="T32" s="15">
        <v>3.39736057E8</v>
      </c>
      <c r="U32" s="13" t="s">
        <v>795</v>
      </c>
      <c r="V32" s="13" t="s">
        <v>165</v>
      </c>
      <c r="W32" s="13" t="s">
        <v>1108</v>
      </c>
      <c r="X32" s="13" t="s">
        <v>1109</v>
      </c>
      <c r="Y32" s="15">
        <v>2000.0</v>
      </c>
      <c r="Z32" s="13" t="s">
        <v>836</v>
      </c>
      <c r="AA32" s="13" t="s">
        <v>783</v>
      </c>
      <c r="AB32" s="13" t="s">
        <v>784</v>
      </c>
      <c r="AC32" s="13" t="s">
        <v>920</v>
      </c>
      <c r="AD32" s="13" t="s">
        <v>785</v>
      </c>
      <c r="AE32" s="13" t="s">
        <v>785</v>
      </c>
    </row>
    <row r="33">
      <c r="A33" s="15">
        <v>41.0</v>
      </c>
      <c r="B33" s="13" t="s">
        <v>1110</v>
      </c>
      <c r="C33" s="13" t="s">
        <v>1111</v>
      </c>
      <c r="D33" s="13" t="s">
        <v>1112</v>
      </c>
      <c r="E33" s="13" t="s">
        <v>1113</v>
      </c>
      <c r="F33" s="13" t="s">
        <v>772</v>
      </c>
      <c r="G33" s="13" t="s">
        <v>773</v>
      </c>
      <c r="H33" s="16">
        <v>45088.55872685185</v>
      </c>
      <c r="I33" s="13" t="s">
        <v>1114</v>
      </c>
      <c r="J33" s="13" t="s">
        <v>774</v>
      </c>
      <c r="K33" s="13" t="s">
        <v>123</v>
      </c>
      <c r="L33" s="13"/>
      <c r="M33" s="13"/>
      <c r="N33" s="13" t="s">
        <v>775</v>
      </c>
      <c r="O33" s="13" t="s">
        <v>1115</v>
      </c>
      <c r="P33" s="13" t="s">
        <v>1114</v>
      </c>
      <c r="Q33" s="13" t="s">
        <v>1116</v>
      </c>
      <c r="R33" s="13" t="s">
        <v>1117</v>
      </c>
      <c r="S33" s="13" t="s">
        <v>1118</v>
      </c>
      <c r="T33" s="15">
        <v>6.01341661E8</v>
      </c>
      <c r="U33" s="13" t="s">
        <v>779</v>
      </c>
      <c r="V33" s="13" t="s">
        <v>957</v>
      </c>
      <c r="W33" s="13" t="s">
        <v>1119</v>
      </c>
      <c r="X33" s="13" t="s">
        <v>1120</v>
      </c>
      <c r="Y33" s="15">
        <v>2022.0</v>
      </c>
      <c r="Z33" s="13" t="s">
        <v>836</v>
      </c>
      <c r="AA33" s="13" t="s">
        <v>823</v>
      </c>
      <c r="AB33" s="13" t="s">
        <v>784</v>
      </c>
      <c r="AC33" s="13" t="s">
        <v>123</v>
      </c>
      <c r="AD33" s="13" t="s">
        <v>785</v>
      </c>
      <c r="AE33" s="13" t="s">
        <v>785</v>
      </c>
    </row>
    <row r="34">
      <c r="A34" s="15">
        <v>85.0</v>
      </c>
      <c r="B34" s="13" t="s">
        <v>1121</v>
      </c>
      <c r="C34" s="13" t="s">
        <v>1122</v>
      </c>
      <c r="D34" s="13" t="s">
        <v>1123</v>
      </c>
      <c r="E34" s="13" t="s">
        <v>1124</v>
      </c>
      <c r="F34" s="13" t="s">
        <v>772</v>
      </c>
      <c r="G34" s="13" t="s">
        <v>773</v>
      </c>
      <c r="H34" s="16">
        <v>45108.581770833334</v>
      </c>
      <c r="I34" s="13" t="s">
        <v>1125</v>
      </c>
      <c r="J34" s="13" t="s">
        <v>774</v>
      </c>
      <c r="K34" s="13" t="s">
        <v>123</v>
      </c>
      <c r="L34" s="13"/>
      <c r="M34" s="13"/>
      <c r="N34" s="13" t="s">
        <v>789</v>
      </c>
      <c r="O34" s="13" t="s">
        <v>1126</v>
      </c>
      <c r="P34" s="13" t="s">
        <v>1125</v>
      </c>
      <c r="Q34" s="13" t="s">
        <v>1127</v>
      </c>
      <c r="R34" s="13" t="s">
        <v>1128</v>
      </c>
      <c r="S34" s="13" t="s">
        <v>1129</v>
      </c>
      <c r="T34" s="15">
        <v>3.49766428E8</v>
      </c>
      <c r="U34" s="13" t="s">
        <v>795</v>
      </c>
      <c r="V34" s="13" t="s">
        <v>165</v>
      </c>
      <c r="W34" s="13" t="s">
        <v>1130</v>
      </c>
      <c r="X34" s="13" t="s">
        <v>1131</v>
      </c>
      <c r="Y34" s="15">
        <v>2021.0</v>
      </c>
      <c r="Z34" s="13" t="s">
        <v>782</v>
      </c>
      <c r="AA34" s="13" t="s">
        <v>813</v>
      </c>
      <c r="AB34" s="13" t="s">
        <v>784</v>
      </c>
      <c r="AC34" s="13" t="s">
        <v>123</v>
      </c>
      <c r="AD34" s="13" t="s">
        <v>785</v>
      </c>
      <c r="AE34" s="13" t="s">
        <v>785</v>
      </c>
    </row>
    <row r="35">
      <c r="A35" s="15">
        <v>57.0</v>
      </c>
      <c r="B35" s="13" t="s">
        <v>333</v>
      </c>
      <c r="C35" s="13" t="s">
        <v>1132</v>
      </c>
      <c r="D35" s="13" t="s">
        <v>1133</v>
      </c>
      <c r="E35" s="13" t="s">
        <v>1134</v>
      </c>
      <c r="F35" s="13" t="s">
        <v>772</v>
      </c>
      <c r="G35" s="13" t="s">
        <v>773</v>
      </c>
      <c r="H35" s="16">
        <v>45092.929664351854</v>
      </c>
      <c r="I35" s="13" t="s">
        <v>331</v>
      </c>
      <c r="J35" s="13" t="s">
        <v>774</v>
      </c>
      <c r="K35" s="13" t="s">
        <v>123</v>
      </c>
      <c r="L35" s="13"/>
      <c r="M35" s="13"/>
      <c r="N35" s="13" t="s">
        <v>775</v>
      </c>
      <c r="O35" s="13" t="s">
        <v>1135</v>
      </c>
      <c r="P35" s="13" t="s">
        <v>331</v>
      </c>
      <c r="Q35" s="13" t="s">
        <v>1136</v>
      </c>
      <c r="R35" s="13" t="s">
        <v>1137</v>
      </c>
      <c r="S35" s="13" t="s">
        <v>1138</v>
      </c>
      <c r="T35" s="13" t="s">
        <v>1139</v>
      </c>
      <c r="U35" s="13" t="s">
        <v>779</v>
      </c>
      <c r="V35" s="13" t="s">
        <v>165</v>
      </c>
      <c r="W35" s="13" t="s">
        <v>1140</v>
      </c>
      <c r="X35" s="13" t="s">
        <v>1141</v>
      </c>
      <c r="Y35" s="15">
        <v>2011.0</v>
      </c>
      <c r="Z35" s="13" t="s">
        <v>836</v>
      </c>
      <c r="AA35" s="13" t="s">
        <v>1142</v>
      </c>
      <c r="AB35" s="13" t="s">
        <v>1143</v>
      </c>
      <c r="AC35" s="15">
        <v>2019.0</v>
      </c>
      <c r="AD35" s="13" t="s">
        <v>785</v>
      </c>
      <c r="AE35" s="13" t="s">
        <v>785</v>
      </c>
    </row>
    <row r="36">
      <c r="A36" s="15">
        <v>81.0</v>
      </c>
      <c r="B36" s="13" t="s">
        <v>1144</v>
      </c>
      <c r="C36" s="13" t="s">
        <v>1145</v>
      </c>
      <c r="D36" s="13" t="s">
        <v>1146</v>
      </c>
      <c r="E36" s="13" t="s">
        <v>1147</v>
      </c>
      <c r="F36" s="13" t="s">
        <v>772</v>
      </c>
      <c r="G36" s="13" t="s">
        <v>773</v>
      </c>
      <c r="H36" s="16">
        <v>45106.828252314815</v>
      </c>
      <c r="I36" s="13" t="s">
        <v>1148</v>
      </c>
      <c r="J36" s="13" t="s">
        <v>774</v>
      </c>
      <c r="K36" s="13" t="s">
        <v>123</v>
      </c>
      <c r="L36" s="13"/>
      <c r="M36" s="13"/>
      <c r="N36" s="13" t="s">
        <v>775</v>
      </c>
      <c r="O36" s="13" t="s">
        <v>1149</v>
      </c>
      <c r="P36" s="13" t="s">
        <v>1148</v>
      </c>
      <c r="Q36" s="13" t="s">
        <v>1150</v>
      </c>
      <c r="R36" s="13" t="s">
        <v>1151</v>
      </c>
      <c r="S36" s="13" t="s">
        <v>1152</v>
      </c>
      <c r="T36" s="13" t="s">
        <v>1153</v>
      </c>
      <c r="U36" s="13" t="s">
        <v>795</v>
      </c>
      <c r="V36" s="13" t="s">
        <v>165</v>
      </c>
      <c r="W36" s="13" t="s">
        <v>1154</v>
      </c>
      <c r="X36" s="13" t="s">
        <v>1155</v>
      </c>
      <c r="Y36" s="15">
        <v>2021.0</v>
      </c>
      <c r="Z36" s="13" t="s">
        <v>836</v>
      </c>
      <c r="AA36" s="13" t="s">
        <v>823</v>
      </c>
      <c r="AB36" s="13" t="s">
        <v>784</v>
      </c>
      <c r="AC36" s="13" t="s">
        <v>824</v>
      </c>
      <c r="AD36" s="13" t="s">
        <v>785</v>
      </c>
      <c r="AE36" s="13" t="s">
        <v>785</v>
      </c>
    </row>
    <row r="37">
      <c r="A37" s="15">
        <v>98.0</v>
      </c>
      <c r="B37" s="13" t="s">
        <v>343</v>
      </c>
      <c r="C37" s="13" t="s">
        <v>1156</v>
      </c>
      <c r="D37" s="13" t="s">
        <v>1157</v>
      </c>
      <c r="E37" s="13" t="s">
        <v>1158</v>
      </c>
      <c r="F37" s="13" t="s">
        <v>772</v>
      </c>
      <c r="G37" s="13" t="s">
        <v>773</v>
      </c>
      <c r="H37" s="16">
        <v>45112.636296296296</v>
      </c>
      <c r="I37" s="13" t="s">
        <v>340</v>
      </c>
      <c r="J37" s="13" t="s">
        <v>774</v>
      </c>
      <c r="K37" s="13" t="s">
        <v>123</v>
      </c>
      <c r="L37" s="13"/>
      <c r="M37" s="13"/>
      <c r="N37" s="13" t="s">
        <v>775</v>
      </c>
      <c r="O37" s="13" t="s">
        <v>1159</v>
      </c>
      <c r="P37" s="13" t="s">
        <v>340</v>
      </c>
      <c r="Q37" s="13" t="s">
        <v>1160</v>
      </c>
      <c r="R37" s="13" t="s">
        <v>1161</v>
      </c>
      <c r="S37" s="13" t="s">
        <v>1162</v>
      </c>
      <c r="T37" s="15">
        <v>5.20859601E8</v>
      </c>
      <c r="U37" s="13" t="s">
        <v>795</v>
      </c>
      <c r="V37" s="13" t="s">
        <v>165</v>
      </c>
      <c r="W37" s="13" t="s">
        <v>1163</v>
      </c>
      <c r="X37" s="13" t="s">
        <v>1164</v>
      </c>
      <c r="Y37" s="15">
        <v>2022.0</v>
      </c>
      <c r="Z37" s="13" t="s">
        <v>782</v>
      </c>
      <c r="AA37" s="13" t="s">
        <v>1165</v>
      </c>
      <c r="AB37" s="13" t="s">
        <v>1166</v>
      </c>
      <c r="AC37" s="15">
        <v>2022.0</v>
      </c>
      <c r="AD37" s="13" t="s">
        <v>785</v>
      </c>
      <c r="AE37" s="13" t="s">
        <v>785</v>
      </c>
    </row>
    <row r="38">
      <c r="A38" s="15">
        <v>74.0</v>
      </c>
      <c r="B38" s="13" t="s">
        <v>351</v>
      </c>
      <c r="C38" s="13" t="s">
        <v>1167</v>
      </c>
      <c r="D38" s="13" t="s">
        <v>1168</v>
      </c>
      <c r="E38" s="13" t="s">
        <v>1169</v>
      </c>
      <c r="F38" s="13" t="s">
        <v>772</v>
      </c>
      <c r="G38" s="13" t="s">
        <v>773</v>
      </c>
      <c r="H38" s="16">
        <v>45105.07740740741</v>
      </c>
      <c r="I38" s="13" t="s">
        <v>349</v>
      </c>
      <c r="J38" s="13" t="s">
        <v>774</v>
      </c>
      <c r="K38" s="13" t="s">
        <v>123</v>
      </c>
      <c r="L38" s="13"/>
      <c r="M38" s="13"/>
      <c r="N38" s="13" t="s">
        <v>789</v>
      </c>
      <c r="O38" s="13" t="s">
        <v>1170</v>
      </c>
      <c r="P38" s="13" t="s">
        <v>349</v>
      </c>
      <c r="Q38" s="13" t="s">
        <v>1171</v>
      </c>
      <c r="R38" s="13" t="s">
        <v>1172</v>
      </c>
      <c r="S38" s="13" t="s">
        <v>1173</v>
      </c>
      <c r="T38" s="15">
        <v>5.55107875E8</v>
      </c>
      <c r="U38" s="13" t="s">
        <v>795</v>
      </c>
      <c r="V38" s="13" t="s">
        <v>957</v>
      </c>
      <c r="W38" s="13" t="s">
        <v>1174</v>
      </c>
      <c r="X38" s="13" t="s">
        <v>1175</v>
      </c>
      <c r="Y38" s="15">
        <v>2020.0</v>
      </c>
      <c r="Z38" s="13" t="s">
        <v>782</v>
      </c>
      <c r="AA38" s="13" t="s">
        <v>1176</v>
      </c>
      <c r="AB38" s="13" t="s">
        <v>1177</v>
      </c>
      <c r="AC38" s="15">
        <v>2022.0</v>
      </c>
      <c r="AD38" s="13" t="s">
        <v>785</v>
      </c>
      <c r="AE38" s="13" t="s">
        <v>785</v>
      </c>
    </row>
    <row r="39">
      <c r="A39" s="15">
        <v>96.0</v>
      </c>
      <c r="B39" s="13" t="s">
        <v>360</v>
      </c>
      <c r="C39" s="13" t="s">
        <v>1178</v>
      </c>
      <c r="D39" s="13" t="s">
        <v>1179</v>
      </c>
      <c r="E39" s="13" t="s">
        <v>1180</v>
      </c>
      <c r="F39" s="13" t="s">
        <v>772</v>
      </c>
      <c r="G39" s="13" t="s">
        <v>773</v>
      </c>
      <c r="H39" s="16">
        <v>45111.593148148146</v>
      </c>
      <c r="I39" s="13" t="s">
        <v>357</v>
      </c>
      <c r="J39" s="13" t="s">
        <v>774</v>
      </c>
      <c r="K39" s="13" t="s">
        <v>123</v>
      </c>
      <c r="L39" s="13"/>
      <c r="M39" s="13"/>
      <c r="N39" s="13" t="s">
        <v>775</v>
      </c>
      <c r="O39" s="13" t="s">
        <v>1181</v>
      </c>
      <c r="P39" s="13" t="s">
        <v>357</v>
      </c>
      <c r="Q39" s="13" t="s">
        <v>1182</v>
      </c>
      <c r="R39" s="13" t="s">
        <v>1183</v>
      </c>
      <c r="S39" s="13" t="s">
        <v>1184</v>
      </c>
      <c r="T39" s="13" t="s">
        <v>361</v>
      </c>
      <c r="U39" s="13" t="s">
        <v>779</v>
      </c>
      <c r="V39" s="13" t="s">
        <v>165</v>
      </c>
      <c r="W39" s="13" t="s">
        <v>1185</v>
      </c>
      <c r="X39" s="13" t="s">
        <v>1186</v>
      </c>
      <c r="Y39" s="15">
        <v>2022.0</v>
      </c>
      <c r="Z39" s="13" t="s">
        <v>782</v>
      </c>
      <c r="AA39" s="13" t="s">
        <v>798</v>
      </c>
      <c r="AB39" s="13" t="s">
        <v>784</v>
      </c>
      <c r="AC39" s="13" t="s">
        <v>123</v>
      </c>
      <c r="AD39" s="13" t="s">
        <v>785</v>
      </c>
      <c r="AE39" s="13" t="s">
        <v>785</v>
      </c>
    </row>
    <row r="40">
      <c r="A40" s="15">
        <v>43.0</v>
      </c>
      <c r="B40" s="13" t="s">
        <v>373</v>
      </c>
      <c r="C40" s="13" t="s">
        <v>1187</v>
      </c>
      <c r="D40" s="13" t="s">
        <v>1188</v>
      </c>
      <c r="E40" s="13" t="s">
        <v>1189</v>
      </c>
      <c r="F40" s="13" t="s">
        <v>772</v>
      </c>
      <c r="G40" s="13" t="s">
        <v>773</v>
      </c>
      <c r="H40" s="16">
        <v>45089.657546296294</v>
      </c>
      <c r="I40" s="13" t="s">
        <v>371</v>
      </c>
      <c r="J40" s="13" t="s">
        <v>774</v>
      </c>
      <c r="K40" s="13" t="s">
        <v>123</v>
      </c>
      <c r="L40" s="13"/>
      <c r="M40" s="13"/>
      <c r="N40" s="13" t="s">
        <v>775</v>
      </c>
      <c r="O40" s="13" t="s">
        <v>1190</v>
      </c>
      <c r="P40" s="13" t="s">
        <v>1191</v>
      </c>
      <c r="Q40" s="13" t="s">
        <v>1192</v>
      </c>
      <c r="R40" s="13" t="s">
        <v>1193</v>
      </c>
      <c r="S40" s="13" t="s">
        <v>1194</v>
      </c>
      <c r="T40" s="13" t="s">
        <v>374</v>
      </c>
      <c r="U40" s="13" t="s">
        <v>779</v>
      </c>
      <c r="V40" s="13" t="s">
        <v>165</v>
      </c>
      <c r="W40" s="13" t="s">
        <v>1195</v>
      </c>
      <c r="X40" s="13" t="s">
        <v>1196</v>
      </c>
      <c r="Y40" s="15">
        <v>2022.0</v>
      </c>
      <c r="Z40" s="13" t="s">
        <v>782</v>
      </c>
      <c r="AA40" s="13" t="s">
        <v>823</v>
      </c>
      <c r="AB40" s="13" t="s">
        <v>784</v>
      </c>
      <c r="AC40" s="13" t="s">
        <v>123</v>
      </c>
      <c r="AD40" s="13" t="s">
        <v>785</v>
      </c>
      <c r="AE40" s="13" t="s">
        <v>785</v>
      </c>
    </row>
    <row r="41">
      <c r="A41" s="15">
        <v>18.0</v>
      </c>
      <c r="B41" s="13" t="s">
        <v>1197</v>
      </c>
      <c r="C41" s="13" t="s">
        <v>1198</v>
      </c>
      <c r="D41" s="13" t="s">
        <v>1199</v>
      </c>
      <c r="E41" s="13" t="s">
        <v>1200</v>
      </c>
      <c r="F41" s="13" t="s">
        <v>772</v>
      </c>
      <c r="G41" s="13" t="s">
        <v>773</v>
      </c>
      <c r="H41" s="16">
        <v>45078.55334490741</v>
      </c>
      <c r="I41" s="13" t="s">
        <v>1201</v>
      </c>
      <c r="J41" s="13" t="s">
        <v>774</v>
      </c>
      <c r="K41" s="13" t="s">
        <v>123</v>
      </c>
      <c r="L41" s="13"/>
      <c r="M41" s="13"/>
      <c r="N41" s="13" t="s">
        <v>775</v>
      </c>
      <c r="O41" s="13" t="s">
        <v>1202</v>
      </c>
      <c r="P41" s="13" t="s">
        <v>1203</v>
      </c>
      <c r="Q41" s="13" t="s">
        <v>1204</v>
      </c>
      <c r="R41" s="13" t="s">
        <v>1205</v>
      </c>
      <c r="S41" s="13" t="s">
        <v>1206</v>
      </c>
      <c r="T41" s="15">
        <v>3.93844985E8</v>
      </c>
      <c r="U41" s="13" t="s">
        <v>795</v>
      </c>
      <c r="V41" s="13" t="s">
        <v>124</v>
      </c>
      <c r="W41" s="13" t="s">
        <v>1207</v>
      </c>
      <c r="X41" s="13" t="s">
        <v>1208</v>
      </c>
      <c r="Y41" s="15">
        <v>2022.0</v>
      </c>
      <c r="Z41" s="13" t="s">
        <v>782</v>
      </c>
      <c r="AA41" s="13" t="s">
        <v>798</v>
      </c>
      <c r="AB41" s="13" t="s">
        <v>784</v>
      </c>
      <c r="AC41" s="13" t="s">
        <v>123</v>
      </c>
      <c r="AD41" s="13" t="s">
        <v>785</v>
      </c>
      <c r="AE41" s="13" t="s">
        <v>785</v>
      </c>
    </row>
    <row r="42">
      <c r="A42" s="15">
        <v>36.0</v>
      </c>
      <c r="B42" s="13" t="s">
        <v>1209</v>
      </c>
      <c r="C42" s="13" t="s">
        <v>1210</v>
      </c>
      <c r="D42" s="13" t="s">
        <v>1211</v>
      </c>
      <c r="E42" s="13" t="s">
        <v>1212</v>
      </c>
      <c r="F42" s="13" t="s">
        <v>772</v>
      </c>
      <c r="G42" s="13" t="s">
        <v>773</v>
      </c>
      <c r="H42" s="16">
        <v>45084.56997685185</v>
      </c>
      <c r="I42" s="13" t="s">
        <v>1213</v>
      </c>
      <c r="J42" s="13" t="s">
        <v>774</v>
      </c>
      <c r="K42" s="13" t="s">
        <v>123</v>
      </c>
      <c r="L42" s="13"/>
      <c r="M42" s="13"/>
      <c r="N42" s="13" t="s">
        <v>775</v>
      </c>
      <c r="O42" s="13" t="s">
        <v>1214</v>
      </c>
      <c r="P42" s="13" t="s">
        <v>1213</v>
      </c>
      <c r="Q42" s="13" t="s">
        <v>1215</v>
      </c>
      <c r="R42" s="13" t="s">
        <v>1216</v>
      </c>
      <c r="S42" s="13" t="s">
        <v>1217</v>
      </c>
      <c r="T42" s="15">
        <v>3.83646832E8</v>
      </c>
      <c r="U42" s="13" t="s">
        <v>779</v>
      </c>
      <c r="V42" s="13" t="s">
        <v>124</v>
      </c>
      <c r="W42" s="13" t="s">
        <v>1218</v>
      </c>
      <c r="X42" s="13" t="s">
        <v>1219</v>
      </c>
      <c r="Y42" s="15">
        <v>2006.0</v>
      </c>
      <c r="Z42" s="13" t="s">
        <v>836</v>
      </c>
      <c r="AA42" s="13" t="s">
        <v>1220</v>
      </c>
      <c r="AB42" s="13" t="s">
        <v>784</v>
      </c>
      <c r="AC42" s="13" t="s">
        <v>123</v>
      </c>
      <c r="AD42" s="13" t="s">
        <v>785</v>
      </c>
      <c r="AE42" s="13" t="s">
        <v>785</v>
      </c>
    </row>
    <row r="43">
      <c r="A43" s="15">
        <v>145.0</v>
      </c>
      <c r="B43" s="13" t="s">
        <v>392</v>
      </c>
      <c r="C43" s="13" t="s">
        <v>1221</v>
      </c>
      <c r="D43" s="13" t="s">
        <v>1222</v>
      </c>
      <c r="E43" s="13" t="s">
        <v>1223</v>
      </c>
      <c r="F43" s="13" t="s">
        <v>772</v>
      </c>
      <c r="G43" s="13" t="s">
        <v>773</v>
      </c>
      <c r="H43" s="16">
        <v>45125.44123842593</v>
      </c>
      <c r="I43" s="13" t="s">
        <v>389</v>
      </c>
      <c r="J43" s="13" t="s">
        <v>774</v>
      </c>
      <c r="K43" s="13" t="s">
        <v>123</v>
      </c>
      <c r="L43" s="13"/>
      <c r="M43" s="13"/>
      <c r="N43" s="13" t="s">
        <v>789</v>
      </c>
      <c r="O43" s="13" t="s">
        <v>391</v>
      </c>
      <c r="P43" s="13" t="s">
        <v>1224</v>
      </c>
      <c r="Q43" s="13" t="s">
        <v>1225</v>
      </c>
      <c r="R43" s="13" t="s">
        <v>1226</v>
      </c>
      <c r="S43" s="13" t="s">
        <v>1227</v>
      </c>
      <c r="T43" s="13" t="s">
        <v>1228</v>
      </c>
      <c r="U43" s="13" t="s">
        <v>779</v>
      </c>
      <c r="V43" s="13" t="s">
        <v>124</v>
      </c>
      <c r="W43" s="13" t="s">
        <v>1229</v>
      </c>
      <c r="X43" s="13" t="s">
        <v>1230</v>
      </c>
      <c r="Y43" s="15">
        <v>2022.0</v>
      </c>
      <c r="Z43" s="13" t="s">
        <v>782</v>
      </c>
      <c r="AA43" s="13" t="s">
        <v>783</v>
      </c>
      <c r="AB43" s="13" t="s">
        <v>784</v>
      </c>
      <c r="AC43" s="13" t="s">
        <v>123</v>
      </c>
      <c r="AD43" s="13" t="s">
        <v>785</v>
      </c>
      <c r="AE43" s="13" t="s">
        <v>785</v>
      </c>
    </row>
    <row r="44">
      <c r="A44" s="15">
        <v>17.0</v>
      </c>
      <c r="B44" s="13" t="s">
        <v>1231</v>
      </c>
      <c r="C44" s="13" t="s">
        <v>1232</v>
      </c>
      <c r="D44" s="13" t="s">
        <v>1222</v>
      </c>
      <c r="E44" s="13" t="s">
        <v>1233</v>
      </c>
      <c r="F44" s="13" t="s">
        <v>772</v>
      </c>
      <c r="G44" s="13" t="s">
        <v>773</v>
      </c>
      <c r="H44" s="16">
        <v>45078.4093287037</v>
      </c>
      <c r="I44" s="13" t="s">
        <v>1234</v>
      </c>
      <c r="J44" s="13" t="s">
        <v>774</v>
      </c>
      <c r="K44" s="13" t="s">
        <v>123</v>
      </c>
      <c r="L44" s="13"/>
      <c r="M44" s="13"/>
      <c r="N44" s="13" t="s">
        <v>775</v>
      </c>
      <c r="O44" s="13" t="s">
        <v>1235</v>
      </c>
      <c r="P44" s="13" t="s">
        <v>1234</v>
      </c>
      <c r="Q44" s="13" t="s">
        <v>1236</v>
      </c>
      <c r="R44" s="13" t="s">
        <v>1237</v>
      </c>
      <c r="S44" s="13" t="s">
        <v>1238</v>
      </c>
      <c r="T44" s="15">
        <v>2.41858638E8</v>
      </c>
      <c r="U44" s="13" t="s">
        <v>779</v>
      </c>
      <c r="V44" s="13" t="s">
        <v>957</v>
      </c>
      <c r="W44" s="13" t="s">
        <v>1239</v>
      </c>
      <c r="X44" s="13" t="s">
        <v>1240</v>
      </c>
      <c r="Y44" s="15">
        <v>2019.0</v>
      </c>
      <c r="Z44" s="13" t="s">
        <v>782</v>
      </c>
      <c r="AA44" s="13" t="s">
        <v>823</v>
      </c>
      <c r="AB44" s="13" t="s">
        <v>784</v>
      </c>
      <c r="AC44" s="13" t="s">
        <v>123</v>
      </c>
      <c r="AD44" s="13" t="s">
        <v>785</v>
      </c>
      <c r="AE44" s="13" t="s">
        <v>785</v>
      </c>
    </row>
    <row r="45">
      <c r="A45" s="15">
        <v>38.0</v>
      </c>
      <c r="B45" s="13" t="s">
        <v>382</v>
      </c>
      <c r="C45" s="13" t="s">
        <v>1241</v>
      </c>
      <c r="D45" s="13" t="s">
        <v>1222</v>
      </c>
      <c r="E45" s="13" t="s">
        <v>1242</v>
      </c>
      <c r="F45" s="13" t="s">
        <v>772</v>
      </c>
      <c r="G45" s="13" t="s">
        <v>773</v>
      </c>
      <c r="H45" s="16">
        <v>45085.064467592594</v>
      </c>
      <c r="I45" s="13" t="s">
        <v>380</v>
      </c>
      <c r="J45" s="13" t="s">
        <v>774</v>
      </c>
      <c r="K45" s="13" t="s">
        <v>123</v>
      </c>
      <c r="L45" s="13"/>
      <c r="M45" s="13"/>
      <c r="N45" s="13" t="s">
        <v>775</v>
      </c>
      <c r="O45" s="13" t="s">
        <v>381</v>
      </c>
      <c r="P45" s="13" t="s">
        <v>380</v>
      </c>
      <c r="Q45" s="13" t="s">
        <v>1243</v>
      </c>
      <c r="R45" s="13" t="s">
        <v>1244</v>
      </c>
      <c r="S45" s="13" t="s">
        <v>1245</v>
      </c>
      <c r="T45" s="15">
        <v>5.95488535E8</v>
      </c>
      <c r="U45" s="13" t="s">
        <v>886</v>
      </c>
      <c r="V45" s="13" t="s">
        <v>165</v>
      </c>
      <c r="W45" s="13" t="s">
        <v>1246</v>
      </c>
      <c r="X45" s="13" t="s">
        <v>1247</v>
      </c>
      <c r="Y45" s="15">
        <v>2023.0</v>
      </c>
      <c r="Z45" s="13" t="s">
        <v>836</v>
      </c>
      <c r="AA45" s="13" t="s">
        <v>813</v>
      </c>
      <c r="AB45" s="13" t="s">
        <v>784</v>
      </c>
      <c r="AC45" s="13" t="s">
        <v>920</v>
      </c>
      <c r="AD45" s="13" t="s">
        <v>785</v>
      </c>
      <c r="AE45" s="13" t="s">
        <v>785</v>
      </c>
    </row>
    <row r="46">
      <c r="A46" s="15">
        <v>103.0</v>
      </c>
      <c r="B46" s="13" t="s">
        <v>1248</v>
      </c>
      <c r="C46" s="13" t="s">
        <v>1249</v>
      </c>
      <c r="D46" s="13" t="s">
        <v>1250</v>
      </c>
      <c r="E46" s="13" t="s">
        <v>1147</v>
      </c>
      <c r="F46" s="13" t="s">
        <v>772</v>
      </c>
      <c r="G46" s="13" t="s">
        <v>773</v>
      </c>
      <c r="H46" s="16">
        <v>45112.902280092596</v>
      </c>
      <c r="I46" s="13" t="s">
        <v>1251</v>
      </c>
      <c r="J46" s="13" t="s">
        <v>774</v>
      </c>
      <c r="K46" s="13" t="s">
        <v>123</v>
      </c>
      <c r="L46" s="13"/>
      <c r="M46" s="13"/>
      <c r="N46" s="13" t="s">
        <v>775</v>
      </c>
      <c r="O46" s="13" t="s">
        <v>1252</v>
      </c>
      <c r="P46" s="13" t="s">
        <v>1251</v>
      </c>
      <c r="Q46" s="13" t="s">
        <v>1253</v>
      </c>
      <c r="R46" s="13" t="s">
        <v>1254</v>
      </c>
      <c r="S46" s="13" t="s">
        <v>1255</v>
      </c>
      <c r="T46" s="15">
        <v>3.88947445E8</v>
      </c>
      <c r="U46" s="13" t="s">
        <v>795</v>
      </c>
      <c r="V46" s="13" t="s">
        <v>165</v>
      </c>
      <c r="W46" s="13" t="s">
        <v>1256</v>
      </c>
      <c r="X46" s="13" t="s">
        <v>1257</v>
      </c>
      <c r="Y46" s="15">
        <v>2018.0</v>
      </c>
      <c r="Z46" s="13" t="s">
        <v>782</v>
      </c>
      <c r="AA46" s="13" t="s">
        <v>1258</v>
      </c>
      <c r="AB46" s="13" t="s">
        <v>784</v>
      </c>
      <c r="AC46" s="13" t="s">
        <v>824</v>
      </c>
      <c r="AD46" s="13" t="s">
        <v>785</v>
      </c>
      <c r="AE46" s="13" t="s">
        <v>785</v>
      </c>
    </row>
    <row r="47">
      <c r="A47" s="15">
        <v>23.0</v>
      </c>
      <c r="B47" s="13" t="s">
        <v>1259</v>
      </c>
      <c r="C47" s="13" t="s">
        <v>1260</v>
      </c>
      <c r="D47" s="13" t="s">
        <v>1250</v>
      </c>
      <c r="E47" s="13" t="s">
        <v>1261</v>
      </c>
      <c r="F47" s="13" t="s">
        <v>772</v>
      </c>
      <c r="G47" s="13" t="s">
        <v>773</v>
      </c>
      <c r="H47" s="16">
        <v>45079.443020833336</v>
      </c>
      <c r="I47" s="13" t="s">
        <v>1262</v>
      </c>
      <c r="J47" s="13" t="s">
        <v>774</v>
      </c>
      <c r="K47" s="13" t="s">
        <v>123</v>
      </c>
      <c r="L47" s="13"/>
      <c r="M47" s="13"/>
      <c r="N47" s="13" t="s">
        <v>775</v>
      </c>
      <c r="O47" s="13" t="s">
        <v>1263</v>
      </c>
      <c r="P47" s="13" t="s">
        <v>1262</v>
      </c>
      <c r="Q47" s="13" t="s">
        <v>1264</v>
      </c>
      <c r="R47" s="13" t="s">
        <v>1265</v>
      </c>
      <c r="S47" s="13" t="s">
        <v>1266</v>
      </c>
      <c r="T47" s="15">
        <v>5.3829624E8</v>
      </c>
      <c r="U47" s="13" t="s">
        <v>795</v>
      </c>
      <c r="V47" s="13" t="s">
        <v>165</v>
      </c>
      <c r="W47" s="13" t="s">
        <v>1267</v>
      </c>
      <c r="X47" s="13" t="s">
        <v>1268</v>
      </c>
      <c r="Y47" s="15">
        <v>2019.0</v>
      </c>
      <c r="Z47" s="13" t="s">
        <v>836</v>
      </c>
      <c r="AA47" s="13" t="s">
        <v>823</v>
      </c>
      <c r="AB47" s="13" t="s">
        <v>784</v>
      </c>
      <c r="AC47" s="13" t="s">
        <v>123</v>
      </c>
      <c r="AD47" s="13" t="s">
        <v>785</v>
      </c>
      <c r="AE47" s="13" t="s">
        <v>785</v>
      </c>
    </row>
    <row r="48">
      <c r="A48" s="15">
        <v>152.0</v>
      </c>
      <c r="B48" s="13" t="s">
        <v>1269</v>
      </c>
      <c r="C48" s="13" t="s">
        <v>1270</v>
      </c>
      <c r="D48" s="13" t="s">
        <v>1250</v>
      </c>
      <c r="E48" s="13" t="s">
        <v>1271</v>
      </c>
      <c r="F48" s="13" t="s">
        <v>772</v>
      </c>
      <c r="G48" s="13" t="s">
        <v>773</v>
      </c>
      <c r="H48" s="16">
        <v>45125.69159722222</v>
      </c>
      <c r="I48" s="13" t="s">
        <v>1272</v>
      </c>
      <c r="J48" s="13" t="s">
        <v>774</v>
      </c>
      <c r="K48" s="13" t="s">
        <v>123</v>
      </c>
      <c r="L48" s="13"/>
      <c r="M48" s="13"/>
      <c r="N48" s="13" t="s">
        <v>775</v>
      </c>
      <c r="O48" s="13" t="s">
        <v>1273</v>
      </c>
      <c r="P48" s="13" t="s">
        <v>1274</v>
      </c>
      <c r="Q48" s="13" t="s">
        <v>1275</v>
      </c>
      <c r="R48" s="13" t="s">
        <v>1276</v>
      </c>
      <c r="S48" s="13" t="s">
        <v>1277</v>
      </c>
      <c r="T48" s="13" t="s">
        <v>1278</v>
      </c>
      <c r="U48" s="13" t="s">
        <v>795</v>
      </c>
      <c r="V48" s="13" t="s">
        <v>124</v>
      </c>
      <c r="W48" s="13" t="s">
        <v>1279</v>
      </c>
      <c r="X48" s="13" t="s">
        <v>1280</v>
      </c>
      <c r="Y48" s="15">
        <v>2023.0</v>
      </c>
      <c r="Z48" s="13" t="s">
        <v>782</v>
      </c>
      <c r="AA48" s="13" t="s">
        <v>823</v>
      </c>
      <c r="AB48" s="13" t="s">
        <v>784</v>
      </c>
      <c r="AC48" s="13" t="s">
        <v>123</v>
      </c>
      <c r="AD48" s="13" t="s">
        <v>785</v>
      </c>
      <c r="AE48" s="13" t="s">
        <v>785</v>
      </c>
    </row>
    <row r="49">
      <c r="A49" s="15">
        <v>43.0</v>
      </c>
      <c r="B49" s="13" t="s">
        <v>403</v>
      </c>
      <c r="C49" s="13" t="s">
        <v>1281</v>
      </c>
      <c r="D49" s="13" t="s">
        <v>1282</v>
      </c>
      <c r="E49" s="13" t="s">
        <v>1283</v>
      </c>
      <c r="F49" s="13" t="s">
        <v>772</v>
      </c>
      <c r="G49" s="13" t="s">
        <v>773</v>
      </c>
      <c r="H49" s="16">
        <v>45089.8862037037</v>
      </c>
      <c r="I49" s="13" t="s">
        <v>401</v>
      </c>
      <c r="J49" s="13" t="s">
        <v>774</v>
      </c>
      <c r="K49" s="13" t="s">
        <v>123</v>
      </c>
      <c r="L49" s="13"/>
      <c r="M49" s="13"/>
      <c r="N49" s="13" t="s">
        <v>789</v>
      </c>
      <c r="O49" s="13" t="s">
        <v>1284</v>
      </c>
      <c r="P49" s="13" t="s">
        <v>401</v>
      </c>
      <c r="Q49" s="13" t="s">
        <v>1285</v>
      </c>
      <c r="R49" s="13" t="s">
        <v>1286</v>
      </c>
      <c r="S49" s="13" t="s">
        <v>1287</v>
      </c>
      <c r="T49" s="15">
        <v>5.95206232E8</v>
      </c>
      <c r="U49" s="13" t="s">
        <v>795</v>
      </c>
      <c r="V49" s="13" t="s">
        <v>124</v>
      </c>
      <c r="W49" s="13" t="s">
        <v>1288</v>
      </c>
      <c r="X49" s="13" t="s">
        <v>1289</v>
      </c>
      <c r="Y49" s="15">
        <v>2022.0</v>
      </c>
      <c r="Z49" s="13" t="s">
        <v>812</v>
      </c>
      <c r="AA49" s="13" t="s">
        <v>1290</v>
      </c>
      <c r="AB49" s="13" t="s">
        <v>1143</v>
      </c>
      <c r="AC49" s="15">
        <v>2022.0</v>
      </c>
      <c r="AD49" s="13" t="s">
        <v>785</v>
      </c>
      <c r="AE49" s="13" t="s">
        <v>785</v>
      </c>
    </row>
    <row r="50">
      <c r="A50" s="15">
        <v>136.0</v>
      </c>
      <c r="B50" s="13" t="s">
        <v>411</v>
      </c>
      <c r="C50" s="13" t="s">
        <v>1291</v>
      </c>
      <c r="D50" s="13" t="s">
        <v>1292</v>
      </c>
      <c r="E50" s="13" t="s">
        <v>1293</v>
      </c>
      <c r="F50" s="13" t="s">
        <v>772</v>
      </c>
      <c r="G50" s="13" t="s">
        <v>773</v>
      </c>
      <c r="H50" s="16">
        <v>45124.30175925926</v>
      </c>
      <c r="I50" s="13" t="s">
        <v>1294</v>
      </c>
      <c r="J50" s="13" t="s">
        <v>774</v>
      </c>
      <c r="K50" s="13" t="s">
        <v>123</v>
      </c>
      <c r="L50" s="13"/>
      <c r="M50" s="13"/>
      <c r="N50" s="13" t="s">
        <v>775</v>
      </c>
      <c r="O50" s="13" t="s">
        <v>410</v>
      </c>
      <c r="P50" s="13" t="s">
        <v>1295</v>
      </c>
      <c r="Q50" s="13" t="s">
        <v>1296</v>
      </c>
      <c r="R50" s="13" t="s">
        <v>1297</v>
      </c>
      <c r="S50" s="13" t="s">
        <v>1298</v>
      </c>
      <c r="T50" s="15">
        <v>6.06560944E8</v>
      </c>
      <c r="U50" s="13" t="s">
        <v>795</v>
      </c>
      <c r="V50" s="13" t="s">
        <v>165</v>
      </c>
      <c r="W50" s="13" t="s">
        <v>1299</v>
      </c>
      <c r="X50" s="13" t="s">
        <v>1280</v>
      </c>
      <c r="Y50" s="15">
        <v>2023.0</v>
      </c>
      <c r="Z50" s="13" t="s">
        <v>782</v>
      </c>
      <c r="AA50" s="13" t="s">
        <v>823</v>
      </c>
      <c r="AB50" s="13" t="s">
        <v>784</v>
      </c>
      <c r="AC50" s="13" t="s">
        <v>123</v>
      </c>
      <c r="AD50" s="13" t="s">
        <v>785</v>
      </c>
      <c r="AE50" s="13" t="s">
        <v>785</v>
      </c>
    </row>
    <row r="51">
      <c r="A51" s="15">
        <v>20.0</v>
      </c>
      <c r="B51" s="13" t="s">
        <v>1300</v>
      </c>
      <c r="C51" s="13" t="s">
        <v>1301</v>
      </c>
      <c r="D51" s="13" t="s">
        <v>1302</v>
      </c>
      <c r="E51" s="13" t="s">
        <v>1303</v>
      </c>
      <c r="F51" s="13" t="s">
        <v>772</v>
      </c>
      <c r="G51" s="13" t="s">
        <v>773</v>
      </c>
      <c r="H51" s="16">
        <v>45078.81260416667</v>
      </c>
      <c r="I51" s="13" t="s">
        <v>1304</v>
      </c>
      <c r="J51" s="13" t="s">
        <v>774</v>
      </c>
      <c r="K51" s="13" t="s">
        <v>123</v>
      </c>
      <c r="L51" s="13"/>
      <c r="M51" s="13"/>
      <c r="N51" s="13" t="s">
        <v>775</v>
      </c>
      <c r="O51" s="13" t="s">
        <v>1305</v>
      </c>
      <c r="P51" s="13" t="s">
        <v>1306</v>
      </c>
      <c r="Q51" s="13" t="s">
        <v>1307</v>
      </c>
      <c r="R51" s="13" t="s">
        <v>1308</v>
      </c>
      <c r="S51" s="13" t="s">
        <v>1309</v>
      </c>
      <c r="T51" s="13" t="s">
        <v>1310</v>
      </c>
      <c r="U51" s="13" t="s">
        <v>779</v>
      </c>
      <c r="V51" s="13" t="s">
        <v>957</v>
      </c>
      <c r="W51" s="13" t="s">
        <v>1311</v>
      </c>
      <c r="X51" s="13" t="s">
        <v>1312</v>
      </c>
      <c r="Y51" s="15">
        <v>2021.0</v>
      </c>
      <c r="Z51" s="13" t="s">
        <v>836</v>
      </c>
      <c r="AA51" s="13" t="s">
        <v>813</v>
      </c>
      <c r="AB51" s="13" t="s">
        <v>784</v>
      </c>
      <c r="AC51" s="13" t="s">
        <v>123</v>
      </c>
      <c r="AD51" s="13" t="s">
        <v>785</v>
      </c>
      <c r="AE51" s="13" t="s">
        <v>785</v>
      </c>
    </row>
    <row r="52">
      <c r="A52" s="15">
        <v>148.0</v>
      </c>
      <c r="B52" s="13" t="s">
        <v>1313</v>
      </c>
      <c r="C52" s="13" t="s">
        <v>1314</v>
      </c>
      <c r="D52" s="13" t="s">
        <v>1315</v>
      </c>
      <c r="E52" s="13" t="s">
        <v>1316</v>
      </c>
      <c r="F52" s="13" t="s">
        <v>772</v>
      </c>
      <c r="G52" s="13" t="s">
        <v>773</v>
      </c>
      <c r="H52" s="16">
        <v>45125.559745370374</v>
      </c>
      <c r="I52" s="13" t="s">
        <v>1317</v>
      </c>
      <c r="J52" s="13" t="s">
        <v>774</v>
      </c>
      <c r="K52" s="13" t="s">
        <v>123</v>
      </c>
      <c r="L52" s="13"/>
      <c r="M52" s="13"/>
      <c r="N52" s="13" t="s">
        <v>775</v>
      </c>
      <c r="O52" s="13" t="s">
        <v>1318</v>
      </c>
      <c r="P52" s="13" t="s">
        <v>1317</v>
      </c>
      <c r="Q52" s="13" t="s">
        <v>1319</v>
      </c>
      <c r="R52" s="13" t="s">
        <v>1320</v>
      </c>
      <c r="S52" s="13" t="s">
        <v>1321</v>
      </c>
      <c r="T52" s="15">
        <v>5.362361E8</v>
      </c>
      <c r="U52" s="13" t="s">
        <v>795</v>
      </c>
      <c r="V52" s="13" t="s">
        <v>124</v>
      </c>
      <c r="W52" s="13" t="s">
        <v>1322</v>
      </c>
      <c r="X52" s="13" t="s">
        <v>1323</v>
      </c>
      <c r="Y52" s="15">
        <v>2021.0</v>
      </c>
      <c r="Z52" s="13" t="s">
        <v>782</v>
      </c>
      <c r="AA52" s="13" t="s">
        <v>783</v>
      </c>
      <c r="AB52" s="13" t="s">
        <v>784</v>
      </c>
      <c r="AC52" s="13" t="s">
        <v>123</v>
      </c>
      <c r="AD52" s="13" t="s">
        <v>785</v>
      </c>
      <c r="AE52" s="13" t="s">
        <v>785</v>
      </c>
    </row>
    <row r="53">
      <c r="A53" s="15">
        <v>126.0</v>
      </c>
      <c r="B53" s="13" t="s">
        <v>422</v>
      </c>
      <c r="C53" s="13" t="s">
        <v>1324</v>
      </c>
      <c r="D53" s="13" t="s">
        <v>1303</v>
      </c>
      <c r="E53" s="13" t="s">
        <v>1325</v>
      </c>
      <c r="F53" s="13" t="s">
        <v>772</v>
      </c>
      <c r="G53" s="13" t="s">
        <v>773</v>
      </c>
      <c r="H53" s="16">
        <v>45119.44699074074</v>
      </c>
      <c r="I53" s="13" t="s">
        <v>1326</v>
      </c>
      <c r="J53" s="13" t="s">
        <v>774</v>
      </c>
      <c r="K53" s="13" t="s">
        <v>123</v>
      </c>
      <c r="L53" s="13"/>
      <c r="M53" s="13"/>
      <c r="N53" s="13" t="s">
        <v>775</v>
      </c>
      <c r="O53" s="13" t="s">
        <v>1327</v>
      </c>
      <c r="P53" s="13" t="s">
        <v>1326</v>
      </c>
      <c r="Q53" s="13" t="s">
        <v>1328</v>
      </c>
      <c r="R53" s="13" t="s">
        <v>1329</v>
      </c>
      <c r="S53" s="13" t="s">
        <v>1330</v>
      </c>
      <c r="T53" s="15">
        <v>3.91474297E8</v>
      </c>
      <c r="U53" s="13" t="s">
        <v>886</v>
      </c>
      <c r="V53" s="13" t="s">
        <v>957</v>
      </c>
      <c r="W53" s="13" t="s">
        <v>1331</v>
      </c>
      <c r="X53" s="13" t="s">
        <v>1332</v>
      </c>
      <c r="Y53" s="15">
        <v>2018.0</v>
      </c>
      <c r="Z53" s="13" t="s">
        <v>782</v>
      </c>
      <c r="AA53" s="13" t="s">
        <v>1333</v>
      </c>
      <c r="AB53" s="13" t="s">
        <v>784</v>
      </c>
      <c r="AC53" s="13" t="s">
        <v>123</v>
      </c>
      <c r="AD53" s="13" t="s">
        <v>785</v>
      </c>
      <c r="AE53" s="13" t="s">
        <v>785</v>
      </c>
    </row>
    <row r="54">
      <c r="A54" s="15">
        <v>115.0</v>
      </c>
      <c r="B54" s="13" t="s">
        <v>430</v>
      </c>
      <c r="C54" s="13" t="s">
        <v>1334</v>
      </c>
      <c r="D54" s="13" t="s">
        <v>1335</v>
      </c>
      <c r="E54" s="13" t="s">
        <v>1283</v>
      </c>
      <c r="F54" s="13" t="s">
        <v>772</v>
      </c>
      <c r="G54" s="13" t="s">
        <v>773</v>
      </c>
      <c r="H54" s="16">
        <v>45116.610972222225</v>
      </c>
      <c r="I54" s="13" t="s">
        <v>428</v>
      </c>
      <c r="J54" s="13" t="s">
        <v>774</v>
      </c>
      <c r="K54" s="13" t="s">
        <v>123</v>
      </c>
      <c r="L54" s="13"/>
      <c r="M54" s="13"/>
      <c r="N54" s="13" t="s">
        <v>775</v>
      </c>
      <c r="O54" s="13" t="s">
        <v>429</v>
      </c>
      <c r="P54" s="13" t="s">
        <v>428</v>
      </c>
      <c r="Q54" s="13" t="s">
        <v>1336</v>
      </c>
      <c r="R54" s="13" t="s">
        <v>1337</v>
      </c>
      <c r="S54" s="13" t="s">
        <v>1338</v>
      </c>
      <c r="T54" s="15">
        <v>5.54355462E8</v>
      </c>
      <c r="U54" s="13" t="s">
        <v>795</v>
      </c>
      <c r="V54" s="13" t="s">
        <v>957</v>
      </c>
      <c r="W54" s="13" t="s">
        <v>1339</v>
      </c>
      <c r="X54" s="13" t="s">
        <v>1340</v>
      </c>
      <c r="Y54" s="15">
        <v>2023.0</v>
      </c>
      <c r="Z54" s="13" t="s">
        <v>836</v>
      </c>
      <c r="AA54" s="13" t="s">
        <v>783</v>
      </c>
      <c r="AB54" s="13" t="s">
        <v>784</v>
      </c>
      <c r="AC54" s="13" t="s">
        <v>123</v>
      </c>
      <c r="AD54" s="13" t="s">
        <v>785</v>
      </c>
      <c r="AE54" s="13" t="s">
        <v>785</v>
      </c>
    </row>
    <row r="55">
      <c r="A55" s="15">
        <v>136.0</v>
      </c>
      <c r="B55" s="13" t="s">
        <v>438</v>
      </c>
      <c r="C55" s="13" t="s">
        <v>1341</v>
      </c>
      <c r="D55" s="13" t="s">
        <v>1342</v>
      </c>
      <c r="E55" s="13" t="s">
        <v>1343</v>
      </c>
      <c r="F55" s="13" t="s">
        <v>772</v>
      </c>
      <c r="G55" s="13" t="s">
        <v>773</v>
      </c>
      <c r="H55" s="16">
        <v>45124.51627314815</v>
      </c>
      <c r="I55" s="13" t="s">
        <v>1344</v>
      </c>
      <c r="J55" s="13" t="s">
        <v>774</v>
      </c>
      <c r="K55" s="13" t="s">
        <v>123</v>
      </c>
      <c r="L55" s="13"/>
      <c r="M55" s="13"/>
      <c r="N55" s="13" t="s">
        <v>789</v>
      </c>
      <c r="O55" s="13" t="s">
        <v>1345</v>
      </c>
      <c r="P55" s="13" t="s">
        <v>1344</v>
      </c>
      <c r="Q55" s="13" t="s">
        <v>1346</v>
      </c>
      <c r="R55" s="13" t="s">
        <v>1347</v>
      </c>
      <c r="S55" s="13" t="s">
        <v>1348</v>
      </c>
      <c r="T55" s="15">
        <v>5.32381051E8</v>
      </c>
      <c r="U55" s="13" t="s">
        <v>795</v>
      </c>
      <c r="V55" s="13" t="s">
        <v>165</v>
      </c>
      <c r="W55" s="13" t="s">
        <v>1349</v>
      </c>
      <c r="X55" s="13" t="s">
        <v>1346</v>
      </c>
      <c r="Y55" s="15">
        <v>2017.0</v>
      </c>
      <c r="Z55" s="13" t="s">
        <v>782</v>
      </c>
      <c r="AA55" s="13" t="s">
        <v>813</v>
      </c>
      <c r="AB55" s="13" t="s">
        <v>784</v>
      </c>
      <c r="AC55" s="13" t="s">
        <v>123</v>
      </c>
      <c r="AD55" s="13" t="s">
        <v>785</v>
      </c>
      <c r="AE55" s="13" t="s">
        <v>785</v>
      </c>
    </row>
    <row r="56">
      <c r="A56" s="15">
        <v>100.0</v>
      </c>
      <c r="B56" s="13" t="s">
        <v>449</v>
      </c>
      <c r="C56" s="13" t="s">
        <v>1350</v>
      </c>
      <c r="D56" s="13" t="s">
        <v>1351</v>
      </c>
      <c r="E56" s="13" t="s">
        <v>1352</v>
      </c>
      <c r="F56" s="13" t="s">
        <v>772</v>
      </c>
      <c r="G56" s="13" t="s">
        <v>773</v>
      </c>
      <c r="H56" s="16">
        <v>45112.74988425926</v>
      </c>
      <c r="I56" s="13" t="s">
        <v>446</v>
      </c>
      <c r="J56" s="13" t="s">
        <v>774</v>
      </c>
      <c r="K56" s="13" t="s">
        <v>123</v>
      </c>
      <c r="L56" s="13"/>
      <c r="M56" s="13"/>
      <c r="N56" s="13" t="s">
        <v>775</v>
      </c>
      <c r="O56" s="13" t="s">
        <v>448</v>
      </c>
      <c r="P56" s="13" t="s">
        <v>1353</v>
      </c>
      <c r="Q56" s="13" t="s">
        <v>1354</v>
      </c>
      <c r="R56" s="13" t="s">
        <v>1355</v>
      </c>
      <c r="S56" s="13" t="s">
        <v>1356</v>
      </c>
      <c r="T56" s="13" t="s">
        <v>450</v>
      </c>
      <c r="U56" s="13" t="s">
        <v>795</v>
      </c>
      <c r="V56" s="13" t="s">
        <v>124</v>
      </c>
      <c r="W56" s="13" t="s">
        <v>1357</v>
      </c>
      <c r="X56" s="13" t="s">
        <v>1358</v>
      </c>
      <c r="Y56" s="15">
        <v>2022.0</v>
      </c>
      <c r="Z56" s="13" t="s">
        <v>812</v>
      </c>
      <c r="AA56" s="13" t="s">
        <v>813</v>
      </c>
      <c r="AB56" s="13" t="s">
        <v>784</v>
      </c>
      <c r="AC56" s="13" t="s">
        <v>123</v>
      </c>
      <c r="AD56" s="13" t="s">
        <v>785</v>
      </c>
      <c r="AE56" s="13" t="s">
        <v>785</v>
      </c>
    </row>
    <row r="57">
      <c r="A57" s="15">
        <v>107.0</v>
      </c>
      <c r="B57" s="13" t="s">
        <v>458</v>
      </c>
      <c r="C57" s="13" t="s">
        <v>1359</v>
      </c>
      <c r="D57" s="13" t="s">
        <v>1360</v>
      </c>
      <c r="E57" s="13" t="s">
        <v>1361</v>
      </c>
      <c r="F57" s="13" t="s">
        <v>772</v>
      </c>
      <c r="G57" s="13" t="s">
        <v>773</v>
      </c>
      <c r="H57" s="16">
        <v>45113.50597222222</v>
      </c>
      <c r="I57" s="13" t="s">
        <v>455</v>
      </c>
      <c r="J57" s="13" t="s">
        <v>774</v>
      </c>
      <c r="K57" s="13" t="s">
        <v>123</v>
      </c>
      <c r="L57" s="13"/>
      <c r="M57" s="13"/>
      <c r="N57" s="13" t="s">
        <v>775</v>
      </c>
      <c r="O57" s="13" t="s">
        <v>457</v>
      </c>
      <c r="P57" s="13" t="s">
        <v>455</v>
      </c>
      <c r="Q57" s="13" t="s">
        <v>1362</v>
      </c>
      <c r="R57" s="13" t="s">
        <v>1363</v>
      </c>
      <c r="S57" s="13" t="s">
        <v>1364</v>
      </c>
      <c r="T57" s="13" t="s">
        <v>1365</v>
      </c>
      <c r="U57" s="13" t="s">
        <v>795</v>
      </c>
      <c r="V57" s="13" t="s">
        <v>124</v>
      </c>
      <c r="W57" s="13" t="s">
        <v>1366</v>
      </c>
      <c r="X57" s="13" t="s">
        <v>1367</v>
      </c>
      <c r="Y57" s="15">
        <v>2018.0</v>
      </c>
      <c r="Z57" s="13" t="s">
        <v>782</v>
      </c>
      <c r="AA57" s="13" t="s">
        <v>813</v>
      </c>
      <c r="AB57" s="13" t="s">
        <v>784</v>
      </c>
      <c r="AC57" s="13" t="s">
        <v>123</v>
      </c>
      <c r="AD57" s="13" t="s">
        <v>785</v>
      </c>
      <c r="AE57" s="13" t="s">
        <v>785</v>
      </c>
    </row>
    <row r="58">
      <c r="A58" s="15">
        <v>52.0</v>
      </c>
      <c r="B58" s="13" t="s">
        <v>1368</v>
      </c>
      <c r="C58" s="13" t="s">
        <v>1369</v>
      </c>
      <c r="D58" s="13" t="s">
        <v>1370</v>
      </c>
      <c r="E58" s="13" t="s">
        <v>1371</v>
      </c>
      <c r="F58" s="13" t="s">
        <v>772</v>
      </c>
      <c r="G58" s="13" t="s">
        <v>773</v>
      </c>
      <c r="H58" s="16">
        <v>45092.64</v>
      </c>
      <c r="I58" s="13" t="s">
        <v>1372</v>
      </c>
      <c r="J58" s="13" t="s">
        <v>774</v>
      </c>
      <c r="K58" s="13" t="s">
        <v>123</v>
      </c>
      <c r="L58" s="13"/>
      <c r="M58" s="13"/>
      <c r="N58" s="13" t="s">
        <v>1373</v>
      </c>
      <c r="O58" s="13" t="s">
        <v>1374</v>
      </c>
      <c r="P58" s="13" t="s">
        <v>1375</v>
      </c>
      <c r="Q58" s="13" t="s">
        <v>1376</v>
      </c>
      <c r="R58" s="13" t="s">
        <v>1377</v>
      </c>
      <c r="S58" s="13" t="s">
        <v>1378</v>
      </c>
      <c r="T58" s="15">
        <v>3.98789046E8</v>
      </c>
      <c r="U58" s="13" t="s">
        <v>795</v>
      </c>
      <c r="V58" s="13" t="s">
        <v>124</v>
      </c>
      <c r="W58" s="13" t="s">
        <v>1379</v>
      </c>
      <c r="X58" s="13" t="s">
        <v>1380</v>
      </c>
      <c r="Y58" s="15">
        <v>2020.0</v>
      </c>
      <c r="Z58" s="13" t="s">
        <v>782</v>
      </c>
      <c r="AA58" s="13" t="s">
        <v>813</v>
      </c>
      <c r="AB58" s="13" t="s">
        <v>784</v>
      </c>
      <c r="AC58" s="13" t="s">
        <v>123</v>
      </c>
      <c r="AD58" s="13" t="s">
        <v>785</v>
      </c>
      <c r="AE58" s="13" t="s">
        <v>785</v>
      </c>
    </row>
    <row r="59">
      <c r="A59" s="15">
        <v>97.0</v>
      </c>
      <c r="B59" s="13" t="s">
        <v>1381</v>
      </c>
      <c r="C59" s="13" t="s">
        <v>1382</v>
      </c>
      <c r="D59" s="13" t="s">
        <v>1383</v>
      </c>
      <c r="E59" s="13" t="s">
        <v>1384</v>
      </c>
      <c r="F59" s="13" t="s">
        <v>772</v>
      </c>
      <c r="G59" s="13" t="s">
        <v>773</v>
      </c>
      <c r="H59" s="16">
        <v>45111.71744212963</v>
      </c>
      <c r="I59" s="13" t="s">
        <v>1385</v>
      </c>
      <c r="J59" s="13" t="s">
        <v>774</v>
      </c>
      <c r="K59" s="13" t="s">
        <v>123</v>
      </c>
      <c r="L59" s="13"/>
      <c r="M59" s="13"/>
      <c r="N59" s="13" t="s">
        <v>775</v>
      </c>
      <c r="O59" s="13" t="s">
        <v>1386</v>
      </c>
      <c r="P59" s="13" t="s">
        <v>1385</v>
      </c>
      <c r="Q59" s="13" t="s">
        <v>1387</v>
      </c>
      <c r="R59" s="13" t="s">
        <v>1388</v>
      </c>
      <c r="S59" s="13" t="s">
        <v>1389</v>
      </c>
      <c r="T59" s="13" t="s">
        <v>1390</v>
      </c>
      <c r="U59" s="13" t="s">
        <v>795</v>
      </c>
      <c r="V59" s="13" t="s">
        <v>124</v>
      </c>
      <c r="W59" s="13" t="s">
        <v>1391</v>
      </c>
      <c r="X59" s="13" t="s">
        <v>1392</v>
      </c>
      <c r="Y59" s="15">
        <v>2022.0</v>
      </c>
      <c r="Z59" s="13" t="s">
        <v>782</v>
      </c>
      <c r="AA59" s="13" t="s">
        <v>919</v>
      </c>
      <c r="AB59" s="13" t="s">
        <v>784</v>
      </c>
      <c r="AC59" s="13" t="s">
        <v>123</v>
      </c>
      <c r="AD59" s="13" t="s">
        <v>785</v>
      </c>
      <c r="AE59" s="13" t="s">
        <v>785</v>
      </c>
    </row>
    <row r="60">
      <c r="A60" s="15">
        <v>60.0</v>
      </c>
      <c r="B60" s="13" t="s">
        <v>1393</v>
      </c>
      <c r="C60" s="13" t="s">
        <v>1394</v>
      </c>
      <c r="D60" s="13" t="s">
        <v>1395</v>
      </c>
      <c r="E60" s="13" t="s">
        <v>1396</v>
      </c>
      <c r="F60" s="13" t="s">
        <v>772</v>
      </c>
      <c r="G60" s="13" t="s">
        <v>773</v>
      </c>
      <c r="H60" s="16">
        <v>45095.952939814815</v>
      </c>
      <c r="I60" s="13" t="s">
        <v>1397</v>
      </c>
      <c r="J60" s="13" t="s">
        <v>774</v>
      </c>
      <c r="K60" s="13" t="s">
        <v>123</v>
      </c>
      <c r="L60" s="13"/>
      <c r="M60" s="13"/>
      <c r="N60" s="13" t="s">
        <v>775</v>
      </c>
      <c r="O60" s="13" t="s">
        <v>1398</v>
      </c>
      <c r="P60" s="13" t="s">
        <v>1399</v>
      </c>
      <c r="Q60" s="13" t="s">
        <v>1400</v>
      </c>
      <c r="R60" s="13" t="s">
        <v>1401</v>
      </c>
      <c r="S60" s="13" t="s">
        <v>1402</v>
      </c>
      <c r="T60" s="15">
        <v>4.58627653E8</v>
      </c>
      <c r="U60" s="13" t="s">
        <v>779</v>
      </c>
      <c r="V60" s="13" t="s">
        <v>124</v>
      </c>
      <c r="W60" s="13" t="s">
        <v>1403</v>
      </c>
      <c r="X60" s="13" t="s">
        <v>1404</v>
      </c>
      <c r="Y60" s="15">
        <v>2016.0</v>
      </c>
      <c r="Z60" s="13" t="s">
        <v>782</v>
      </c>
      <c r="AA60" s="13" t="s">
        <v>798</v>
      </c>
      <c r="AB60" s="13" t="s">
        <v>784</v>
      </c>
      <c r="AC60" s="13" t="s">
        <v>920</v>
      </c>
      <c r="AD60" s="13" t="s">
        <v>785</v>
      </c>
      <c r="AE60" s="13" t="s">
        <v>785</v>
      </c>
    </row>
    <row r="61">
      <c r="A61" s="15">
        <v>15.0</v>
      </c>
      <c r="B61" s="13" t="s">
        <v>470</v>
      </c>
      <c r="C61" s="13" t="s">
        <v>1405</v>
      </c>
      <c r="D61" s="13" t="s">
        <v>1406</v>
      </c>
      <c r="E61" s="13" t="s">
        <v>1407</v>
      </c>
      <c r="F61" s="13" t="s">
        <v>772</v>
      </c>
      <c r="G61" s="13" t="s">
        <v>773</v>
      </c>
      <c r="H61" s="16">
        <v>45077.55971064815</v>
      </c>
      <c r="I61" s="13" t="s">
        <v>468</v>
      </c>
      <c r="J61" s="13" t="s">
        <v>774</v>
      </c>
      <c r="K61" s="13" t="s">
        <v>123</v>
      </c>
      <c r="L61" s="13"/>
      <c r="M61" s="13"/>
      <c r="N61" s="13" t="s">
        <v>775</v>
      </c>
      <c r="O61" s="13" t="s">
        <v>469</v>
      </c>
      <c r="P61" s="13" t="s">
        <v>1408</v>
      </c>
      <c r="Q61" s="13" t="s">
        <v>1409</v>
      </c>
      <c r="R61" s="13" t="s">
        <v>1410</v>
      </c>
      <c r="S61" s="13" t="s">
        <v>1411</v>
      </c>
      <c r="T61" s="15">
        <v>6.74046961E8</v>
      </c>
      <c r="U61" s="13" t="s">
        <v>779</v>
      </c>
      <c r="V61" s="13" t="s">
        <v>165</v>
      </c>
      <c r="W61" s="13" t="s">
        <v>1412</v>
      </c>
      <c r="X61" s="13" t="s">
        <v>1413</v>
      </c>
      <c r="Y61" s="15">
        <v>2022.0</v>
      </c>
      <c r="Z61" s="13" t="s">
        <v>812</v>
      </c>
      <c r="AA61" s="13" t="s">
        <v>1258</v>
      </c>
      <c r="AB61" s="13" t="s">
        <v>784</v>
      </c>
      <c r="AC61" s="13" t="s">
        <v>123</v>
      </c>
      <c r="AD61" s="13" t="s">
        <v>785</v>
      </c>
      <c r="AE61" s="13" t="s">
        <v>785</v>
      </c>
    </row>
    <row r="62">
      <c r="A62" s="15">
        <v>127.0</v>
      </c>
      <c r="B62" s="13" t="s">
        <v>464</v>
      </c>
      <c r="C62" s="13" t="s">
        <v>1414</v>
      </c>
      <c r="D62" s="13" t="s">
        <v>1415</v>
      </c>
      <c r="E62" s="13" t="s">
        <v>1416</v>
      </c>
      <c r="F62" s="13" t="s">
        <v>772</v>
      </c>
      <c r="G62" s="13" t="s">
        <v>773</v>
      </c>
      <c r="H62" s="16">
        <v>45119.634722222225</v>
      </c>
      <c r="I62" s="13" t="s">
        <v>1417</v>
      </c>
      <c r="J62" s="13" t="s">
        <v>774</v>
      </c>
      <c r="K62" s="13" t="s">
        <v>123</v>
      </c>
      <c r="L62" s="13"/>
      <c r="M62" s="13"/>
      <c r="N62" s="13" t="s">
        <v>789</v>
      </c>
      <c r="O62" s="13" t="s">
        <v>463</v>
      </c>
      <c r="P62" s="13" t="s">
        <v>1417</v>
      </c>
      <c r="Q62" s="13" t="s">
        <v>1418</v>
      </c>
      <c r="R62" s="13" t="s">
        <v>1419</v>
      </c>
      <c r="S62" s="13" t="s">
        <v>1420</v>
      </c>
      <c r="T62" s="15">
        <v>6.0847723E8</v>
      </c>
      <c r="U62" s="13" t="s">
        <v>779</v>
      </c>
      <c r="V62" s="13" t="s">
        <v>124</v>
      </c>
      <c r="W62" s="13" t="s">
        <v>1421</v>
      </c>
      <c r="X62" s="13" t="s">
        <v>1422</v>
      </c>
      <c r="Y62" s="15">
        <v>2022.0</v>
      </c>
      <c r="Z62" s="13" t="s">
        <v>782</v>
      </c>
      <c r="AA62" s="13" t="s">
        <v>798</v>
      </c>
      <c r="AB62" s="13" t="s">
        <v>784</v>
      </c>
      <c r="AC62" s="13" t="s">
        <v>123</v>
      </c>
      <c r="AD62" s="13" t="s">
        <v>785</v>
      </c>
      <c r="AE62" s="13" t="s">
        <v>785</v>
      </c>
    </row>
    <row r="63">
      <c r="A63" s="15">
        <v>9.0</v>
      </c>
      <c r="B63" s="13" t="s">
        <v>488</v>
      </c>
      <c r="C63" s="13" t="s">
        <v>1423</v>
      </c>
      <c r="D63" s="13" t="s">
        <v>1424</v>
      </c>
      <c r="E63" s="13" t="s">
        <v>1425</v>
      </c>
      <c r="F63" s="13" t="s">
        <v>772</v>
      </c>
      <c r="G63" s="13" t="s">
        <v>773</v>
      </c>
      <c r="H63" s="16">
        <v>45077.017430555556</v>
      </c>
      <c r="I63" s="13" t="s">
        <v>485</v>
      </c>
      <c r="J63" s="13" t="s">
        <v>774</v>
      </c>
      <c r="K63" s="13" t="s">
        <v>123</v>
      </c>
      <c r="L63" s="13"/>
      <c r="M63" s="13"/>
      <c r="N63" s="13" t="s">
        <v>775</v>
      </c>
      <c r="O63" s="13" t="s">
        <v>1426</v>
      </c>
      <c r="P63" s="13" t="s">
        <v>485</v>
      </c>
      <c r="Q63" s="13" t="s">
        <v>1427</v>
      </c>
      <c r="R63" s="13" t="s">
        <v>1428</v>
      </c>
      <c r="S63" s="13" t="s">
        <v>1429</v>
      </c>
      <c r="T63" s="15">
        <v>514.9641712</v>
      </c>
      <c r="U63" s="13" t="s">
        <v>1430</v>
      </c>
      <c r="V63" s="13" t="s">
        <v>124</v>
      </c>
      <c r="W63" s="13" t="s">
        <v>1431</v>
      </c>
      <c r="X63" s="13" t="s">
        <v>1432</v>
      </c>
      <c r="Y63" s="15">
        <v>2023.0</v>
      </c>
      <c r="Z63" s="13" t="s">
        <v>836</v>
      </c>
      <c r="AA63" s="13" t="s">
        <v>1433</v>
      </c>
      <c r="AB63" s="13" t="s">
        <v>784</v>
      </c>
      <c r="AC63" s="13" t="s">
        <v>123</v>
      </c>
      <c r="AD63" s="13" t="s">
        <v>785</v>
      </c>
      <c r="AE63" s="13" t="s">
        <v>785</v>
      </c>
    </row>
    <row r="64">
      <c r="A64" s="15">
        <v>45.0</v>
      </c>
      <c r="B64" s="13" t="s">
        <v>478</v>
      </c>
      <c r="C64" s="13" t="s">
        <v>1434</v>
      </c>
      <c r="D64" s="13" t="s">
        <v>1435</v>
      </c>
      <c r="E64" s="13" t="s">
        <v>1436</v>
      </c>
      <c r="F64" s="13" t="s">
        <v>772</v>
      </c>
      <c r="G64" s="13" t="s">
        <v>773</v>
      </c>
      <c r="H64" s="16">
        <v>45089.90222222222</v>
      </c>
      <c r="I64" s="13" t="s">
        <v>475</v>
      </c>
      <c r="J64" s="13" t="s">
        <v>774</v>
      </c>
      <c r="K64" s="13" t="s">
        <v>123</v>
      </c>
      <c r="L64" s="13"/>
      <c r="M64" s="13"/>
      <c r="N64" s="13" t="s">
        <v>775</v>
      </c>
      <c r="O64" s="13" t="s">
        <v>477</v>
      </c>
      <c r="P64" s="13" t="s">
        <v>1437</v>
      </c>
      <c r="Q64" s="13" t="s">
        <v>1438</v>
      </c>
      <c r="R64" s="13" t="s">
        <v>1439</v>
      </c>
      <c r="S64" s="13" t="s">
        <v>1440</v>
      </c>
      <c r="T64" s="13" t="s">
        <v>1441</v>
      </c>
      <c r="U64" s="13" t="s">
        <v>779</v>
      </c>
      <c r="V64" s="13" t="s">
        <v>165</v>
      </c>
      <c r="W64" s="13" t="s">
        <v>1442</v>
      </c>
      <c r="X64" s="13" t="s">
        <v>1443</v>
      </c>
      <c r="Y64" s="15">
        <v>2019.0</v>
      </c>
      <c r="Z64" s="13" t="s">
        <v>782</v>
      </c>
      <c r="AA64" s="13" t="s">
        <v>823</v>
      </c>
      <c r="AB64" s="13" t="s">
        <v>784</v>
      </c>
      <c r="AC64" s="13" t="s">
        <v>123</v>
      </c>
      <c r="AD64" s="13" t="s">
        <v>785</v>
      </c>
      <c r="AE64" s="13" t="s">
        <v>785</v>
      </c>
    </row>
    <row r="65">
      <c r="A65" s="15">
        <v>22.0</v>
      </c>
      <c r="B65" s="13" t="s">
        <v>1444</v>
      </c>
      <c r="C65" s="13" t="s">
        <v>1445</v>
      </c>
      <c r="D65" s="13" t="s">
        <v>1446</v>
      </c>
      <c r="E65" s="13" t="s">
        <v>1447</v>
      </c>
      <c r="F65" s="13" t="s">
        <v>772</v>
      </c>
      <c r="G65" s="13" t="s">
        <v>773</v>
      </c>
      <c r="H65" s="16">
        <v>45078.97489583334</v>
      </c>
      <c r="I65" s="13" t="s">
        <v>1448</v>
      </c>
      <c r="J65" s="13" t="s">
        <v>774</v>
      </c>
      <c r="K65" s="13" t="s">
        <v>123</v>
      </c>
      <c r="L65" s="13"/>
      <c r="M65" s="13"/>
      <c r="N65" s="13" t="s">
        <v>775</v>
      </c>
      <c r="O65" s="13" t="s">
        <v>1449</v>
      </c>
      <c r="P65" s="13" t="s">
        <v>1448</v>
      </c>
      <c r="Q65" s="13" t="s">
        <v>1450</v>
      </c>
      <c r="R65" s="13" t="s">
        <v>1451</v>
      </c>
      <c r="S65" s="13" t="s">
        <v>1452</v>
      </c>
      <c r="T65" s="13" t="s">
        <v>1453</v>
      </c>
      <c r="U65" s="13" t="s">
        <v>795</v>
      </c>
      <c r="V65" s="13" t="s">
        <v>124</v>
      </c>
      <c r="W65" s="13" t="s">
        <v>1454</v>
      </c>
      <c r="X65" s="13" t="s">
        <v>1455</v>
      </c>
      <c r="Y65" s="15">
        <v>2023.0</v>
      </c>
      <c r="Z65" s="13" t="s">
        <v>782</v>
      </c>
      <c r="AA65" s="13" t="s">
        <v>1456</v>
      </c>
      <c r="AB65" s="13" t="s">
        <v>784</v>
      </c>
      <c r="AC65" s="13" t="s">
        <v>123</v>
      </c>
      <c r="AD65" s="13" t="s">
        <v>785</v>
      </c>
      <c r="AE65" s="13" t="s">
        <v>785</v>
      </c>
    </row>
    <row r="66">
      <c r="A66" s="15">
        <v>105.0</v>
      </c>
      <c r="B66" s="13" t="s">
        <v>1457</v>
      </c>
      <c r="C66" s="13" t="s">
        <v>1458</v>
      </c>
      <c r="D66" s="13" t="s">
        <v>1459</v>
      </c>
      <c r="E66" s="13" t="s">
        <v>1147</v>
      </c>
      <c r="F66" s="13" t="s">
        <v>772</v>
      </c>
      <c r="G66" s="13" t="s">
        <v>773</v>
      </c>
      <c r="H66" s="16">
        <v>45113.483923611115</v>
      </c>
      <c r="I66" s="13" t="s">
        <v>1460</v>
      </c>
      <c r="J66" s="13" t="s">
        <v>774</v>
      </c>
      <c r="K66" s="13" t="s">
        <v>123</v>
      </c>
      <c r="L66" s="13"/>
      <c r="M66" s="13"/>
      <c r="N66" s="13" t="s">
        <v>789</v>
      </c>
      <c r="O66" s="13" t="s">
        <v>1461</v>
      </c>
      <c r="P66" s="13" t="s">
        <v>1460</v>
      </c>
      <c r="Q66" s="13" t="s">
        <v>1462</v>
      </c>
      <c r="R66" s="13" t="s">
        <v>1463</v>
      </c>
      <c r="S66" s="13" t="s">
        <v>1464</v>
      </c>
      <c r="T66" s="15">
        <v>5.93402431E8</v>
      </c>
      <c r="U66" s="13" t="s">
        <v>795</v>
      </c>
      <c r="V66" s="13" t="s">
        <v>124</v>
      </c>
      <c r="W66" s="13" t="s">
        <v>1465</v>
      </c>
      <c r="X66" s="13" t="s">
        <v>1358</v>
      </c>
      <c r="Y66" s="15">
        <v>2023.0</v>
      </c>
      <c r="Z66" s="13" t="s">
        <v>782</v>
      </c>
      <c r="AA66" s="13" t="s">
        <v>798</v>
      </c>
      <c r="AB66" s="13" t="s">
        <v>784</v>
      </c>
      <c r="AC66" s="13" t="s">
        <v>123</v>
      </c>
      <c r="AD66" s="13" t="s">
        <v>785</v>
      </c>
      <c r="AE66" s="13" t="s">
        <v>785</v>
      </c>
    </row>
    <row r="67">
      <c r="A67" s="15">
        <v>46.0</v>
      </c>
      <c r="B67" s="13" t="s">
        <v>1466</v>
      </c>
      <c r="C67" s="13" t="s">
        <v>1467</v>
      </c>
      <c r="D67" s="13" t="s">
        <v>1468</v>
      </c>
      <c r="E67" s="13" t="s">
        <v>1469</v>
      </c>
      <c r="F67" s="13" t="s">
        <v>772</v>
      </c>
      <c r="G67" s="13" t="s">
        <v>773</v>
      </c>
      <c r="H67" s="16">
        <v>45090.499560185184</v>
      </c>
      <c r="I67" s="13" t="s">
        <v>1470</v>
      </c>
      <c r="J67" s="13" t="s">
        <v>774</v>
      </c>
      <c r="K67" s="13" t="s">
        <v>123</v>
      </c>
      <c r="L67" s="13"/>
      <c r="M67" s="13"/>
      <c r="N67" s="13" t="s">
        <v>775</v>
      </c>
      <c r="O67" s="13" t="s">
        <v>1471</v>
      </c>
      <c r="P67" s="13" t="s">
        <v>1470</v>
      </c>
      <c r="Q67" s="13" t="s">
        <v>1472</v>
      </c>
      <c r="R67" s="13" t="s">
        <v>1473</v>
      </c>
      <c r="S67" s="13" t="s">
        <v>1474</v>
      </c>
      <c r="T67" s="15">
        <v>3.87203084E8</v>
      </c>
      <c r="U67" s="13" t="s">
        <v>795</v>
      </c>
      <c r="V67" s="13" t="s">
        <v>957</v>
      </c>
      <c r="W67" s="13" t="s">
        <v>1475</v>
      </c>
      <c r="X67" s="13" t="s">
        <v>1476</v>
      </c>
      <c r="Y67" s="15">
        <v>2017.0</v>
      </c>
      <c r="Z67" s="13" t="s">
        <v>836</v>
      </c>
      <c r="AA67" s="13" t="s">
        <v>1477</v>
      </c>
      <c r="AB67" s="13" t="s">
        <v>784</v>
      </c>
      <c r="AC67" s="13" t="s">
        <v>123</v>
      </c>
      <c r="AD67" s="13" t="s">
        <v>785</v>
      </c>
      <c r="AE67" s="13" t="s">
        <v>785</v>
      </c>
    </row>
    <row r="68">
      <c r="A68" s="15">
        <v>3.0</v>
      </c>
      <c r="B68" s="13" t="s">
        <v>1478</v>
      </c>
      <c r="C68" s="13" t="s">
        <v>1479</v>
      </c>
      <c r="D68" s="13" t="s">
        <v>1480</v>
      </c>
      <c r="E68" s="13" t="s">
        <v>1481</v>
      </c>
      <c r="F68" s="13" t="s">
        <v>772</v>
      </c>
      <c r="G68" s="13" t="s">
        <v>773</v>
      </c>
      <c r="H68" s="16">
        <v>45076.799895833334</v>
      </c>
      <c r="I68" s="13" t="s">
        <v>1482</v>
      </c>
      <c r="J68" s="13" t="s">
        <v>774</v>
      </c>
      <c r="K68" s="13" t="s">
        <v>123</v>
      </c>
      <c r="L68" s="13"/>
      <c r="M68" s="13"/>
      <c r="N68" s="13" t="s">
        <v>789</v>
      </c>
      <c r="O68" s="13" t="s">
        <v>1483</v>
      </c>
      <c r="P68" s="13" t="s">
        <v>1482</v>
      </c>
      <c r="Q68" s="13" t="s">
        <v>1484</v>
      </c>
      <c r="R68" s="13" t="s">
        <v>1485</v>
      </c>
      <c r="S68" s="13" t="s">
        <v>1486</v>
      </c>
      <c r="T68" s="15">
        <v>3.95016551E8</v>
      </c>
      <c r="U68" s="13" t="s">
        <v>886</v>
      </c>
      <c r="V68" s="13" t="s">
        <v>124</v>
      </c>
      <c r="W68" s="13" t="s">
        <v>1487</v>
      </c>
      <c r="X68" s="13" t="s">
        <v>1488</v>
      </c>
      <c r="Y68" s="15">
        <v>2022.0</v>
      </c>
      <c r="Z68" s="13" t="s">
        <v>782</v>
      </c>
      <c r="AA68" s="13" t="s">
        <v>798</v>
      </c>
      <c r="AB68" s="13" t="s">
        <v>784</v>
      </c>
      <c r="AC68" s="13" t="s">
        <v>824</v>
      </c>
      <c r="AD68" s="13" t="s">
        <v>785</v>
      </c>
      <c r="AE68" s="13" t="s">
        <v>785</v>
      </c>
    </row>
    <row r="69">
      <c r="A69" s="15">
        <v>142.0</v>
      </c>
      <c r="B69" s="13" t="s">
        <v>498</v>
      </c>
      <c r="C69" s="13" t="s">
        <v>1489</v>
      </c>
      <c r="D69" s="13" t="s">
        <v>1490</v>
      </c>
      <c r="E69" s="13" t="s">
        <v>1491</v>
      </c>
      <c r="F69" s="13" t="s">
        <v>772</v>
      </c>
      <c r="G69" s="13" t="s">
        <v>773</v>
      </c>
      <c r="H69" s="16">
        <v>45124.88611111111</v>
      </c>
      <c r="I69" s="13" t="s">
        <v>495</v>
      </c>
      <c r="J69" s="13" t="s">
        <v>774</v>
      </c>
      <c r="K69" s="13" t="s">
        <v>123</v>
      </c>
      <c r="L69" s="13"/>
      <c r="M69" s="13"/>
      <c r="N69" s="13" t="s">
        <v>775</v>
      </c>
      <c r="O69" s="13" t="s">
        <v>1492</v>
      </c>
      <c r="P69" s="13" t="s">
        <v>495</v>
      </c>
      <c r="Q69" s="13" t="s">
        <v>1493</v>
      </c>
      <c r="R69" s="13" t="s">
        <v>1494</v>
      </c>
      <c r="S69" s="13" t="s">
        <v>1495</v>
      </c>
      <c r="T69" s="15">
        <v>5.79067919E8</v>
      </c>
      <c r="U69" s="13" t="s">
        <v>779</v>
      </c>
      <c r="V69" s="13" t="s">
        <v>124</v>
      </c>
      <c r="W69" s="13" t="s">
        <v>1496</v>
      </c>
      <c r="X69" s="13" t="s">
        <v>1497</v>
      </c>
      <c r="Y69" s="15">
        <v>2022.0</v>
      </c>
      <c r="Z69" s="13" t="s">
        <v>836</v>
      </c>
      <c r="AA69" s="13" t="s">
        <v>860</v>
      </c>
      <c r="AB69" s="13" t="s">
        <v>1498</v>
      </c>
      <c r="AC69" s="15">
        <v>2021.0</v>
      </c>
      <c r="AD69" s="13" t="s">
        <v>785</v>
      </c>
      <c r="AE69" s="13" t="s">
        <v>785</v>
      </c>
    </row>
    <row r="70">
      <c r="A70" s="15">
        <v>124.0</v>
      </c>
      <c r="B70" s="13" t="s">
        <v>1499</v>
      </c>
      <c r="C70" s="13" t="s">
        <v>1500</v>
      </c>
      <c r="D70" s="13" t="s">
        <v>1501</v>
      </c>
      <c r="E70" s="13" t="s">
        <v>1502</v>
      </c>
      <c r="F70" s="13" t="s">
        <v>772</v>
      </c>
      <c r="G70" s="13" t="s">
        <v>773</v>
      </c>
      <c r="H70" s="16">
        <v>45118.91226851852</v>
      </c>
      <c r="I70" s="13" t="s">
        <v>1503</v>
      </c>
      <c r="J70" s="13" t="s">
        <v>774</v>
      </c>
      <c r="K70" s="13" t="s">
        <v>123</v>
      </c>
      <c r="L70" s="13"/>
      <c r="M70" s="13"/>
      <c r="N70" s="13" t="s">
        <v>775</v>
      </c>
      <c r="O70" s="13" t="s">
        <v>1504</v>
      </c>
      <c r="P70" s="13" t="s">
        <v>1505</v>
      </c>
      <c r="Q70" s="13" t="s">
        <v>1506</v>
      </c>
      <c r="R70" s="13" t="s">
        <v>1507</v>
      </c>
      <c r="S70" s="13" t="s">
        <v>1508</v>
      </c>
      <c r="T70" s="15">
        <v>6.02829227E8</v>
      </c>
      <c r="U70" s="13" t="s">
        <v>795</v>
      </c>
      <c r="V70" s="13" t="s">
        <v>124</v>
      </c>
      <c r="W70" s="13" t="s">
        <v>1509</v>
      </c>
      <c r="X70" s="13" t="s">
        <v>1506</v>
      </c>
      <c r="Y70" s="15">
        <v>2022.0</v>
      </c>
      <c r="Z70" s="13" t="s">
        <v>782</v>
      </c>
      <c r="AA70" s="13" t="s">
        <v>798</v>
      </c>
      <c r="AB70" s="13" t="s">
        <v>784</v>
      </c>
      <c r="AC70" s="13" t="s">
        <v>123</v>
      </c>
      <c r="AD70" s="13" t="s">
        <v>785</v>
      </c>
      <c r="AE70" s="13" t="s">
        <v>785</v>
      </c>
    </row>
    <row r="71">
      <c r="A71" s="15">
        <v>125.0</v>
      </c>
      <c r="B71" s="13" t="s">
        <v>1510</v>
      </c>
      <c r="C71" s="13" t="s">
        <v>1511</v>
      </c>
      <c r="D71" s="13" t="s">
        <v>1501</v>
      </c>
      <c r="E71" s="13" t="s">
        <v>1512</v>
      </c>
      <c r="F71" s="13" t="s">
        <v>772</v>
      </c>
      <c r="G71" s="13" t="s">
        <v>773</v>
      </c>
      <c r="H71" s="16">
        <v>45119.32329861111</v>
      </c>
      <c r="I71" s="13" t="s">
        <v>1513</v>
      </c>
      <c r="J71" s="13" t="s">
        <v>774</v>
      </c>
      <c r="K71" s="13" t="s">
        <v>123</v>
      </c>
      <c r="L71" s="13"/>
      <c r="M71" s="13"/>
      <c r="N71" s="13" t="s">
        <v>775</v>
      </c>
      <c r="O71" s="13" t="s">
        <v>1514</v>
      </c>
      <c r="P71" s="13" t="s">
        <v>1513</v>
      </c>
      <c r="Q71" s="13" t="s">
        <v>1515</v>
      </c>
      <c r="R71" s="13" t="s">
        <v>1516</v>
      </c>
      <c r="S71" s="13" t="s">
        <v>1517</v>
      </c>
      <c r="T71" s="15">
        <v>5.6041571E8</v>
      </c>
      <c r="U71" s="13" t="s">
        <v>886</v>
      </c>
      <c r="V71" s="13" t="s">
        <v>165</v>
      </c>
      <c r="W71" s="13" t="s">
        <v>1518</v>
      </c>
      <c r="X71" s="13" t="s">
        <v>1519</v>
      </c>
      <c r="Y71" s="15">
        <v>2022.0</v>
      </c>
      <c r="Z71" s="13" t="s">
        <v>812</v>
      </c>
      <c r="AA71" s="13" t="s">
        <v>823</v>
      </c>
      <c r="AB71" s="13" t="s">
        <v>784</v>
      </c>
      <c r="AC71" s="13" t="s">
        <v>123</v>
      </c>
      <c r="AD71" s="13" t="s">
        <v>785</v>
      </c>
      <c r="AE71" s="13" t="s">
        <v>785</v>
      </c>
    </row>
    <row r="72">
      <c r="A72" s="15">
        <v>159.0</v>
      </c>
      <c r="B72" s="13" t="s">
        <v>504</v>
      </c>
      <c r="C72" s="13" t="s">
        <v>1520</v>
      </c>
      <c r="D72" s="13" t="s">
        <v>1501</v>
      </c>
      <c r="E72" s="13" t="s">
        <v>1521</v>
      </c>
      <c r="F72" s="13" t="s">
        <v>772</v>
      </c>
      <c r="G72" s="13" t="s">
        <v>773</v>
      </c>
      <c r="H72" s="16">
        <v>45125.83261574074</v>
      </c>
      <c r="I72" s="13" t="s">
        <v>1522</v>
      </c>
      <c r="J72" s="13" t="s">
        <v>774</v>
      </c>
      <c r="K72" s="13" t="s">
        <v>123</v>
      </c>
      <c r="L72" s="13"/>
      <c r="M72" s="13"/>
      <c r="N72" s="13" t="s">
        <v>775</v>
      </c>
      <c r="O72" s="13" t="s">
        <v>1523</v>
      </c>
      <c r="P72" s="13" t="s">
        <v>1522</v>
      </c>
      <c r="Q72" s="13" t="s">
        <v>1524</v>
      </c>
      <c r="R72" s="13" t="s">
        <v>1525</v>
      </c>
      <c r="S72" s="13" t="s">
        <v>1526</v>
      </c>
      <c r="T72" s="15">
        <v>5.71314442E8</v>
      </c>
      <c r="U72" s="13" t="s">
        <v>795</v>
      </c>
      <c r="V72" s="13" t="s">
        <v>124</v>
      </c>
      <c r="W72" s="13" t="s">
        <v>1527</v>
      </c>
      <c r="X72" s="13" t="s">
        <v>1528</v>
      </c>
      <c r="Y72" s="15">
        <v>2019.0</v>
      </c>
      <c r="Z72" s="13" t="s">
        <v>836</v>
      </c>
      <c r="AA72" s="13" t="s">
        <v>1165</v>
      </c>
      <c r="AB72" s="13" t="s">
        <v>1166</v>
      </c>
      <c r="AC72" s="13" t="s">
        <v>1529</v>
      </c>
      <c r="AD72" s="13" t="s">
        <v>785</v>
      </c>
      <c r="AE72" s="13" t="s">
        <v>785</v>
      </c>
    </row>
    <row r="73">
      <c r="A73" s="15">
        <v>2.0</v>
      </c>
      <c r="B73" s="13" t="s">
        <v>1530</v>
      </c>
      <c r="C73" s="13" t="s">
        <v>1531</v>
      </c>
      <c r="D73" s="13" t="s">
        <v>1532</v>
      </c>
      <c r="E73" s="13" t="s">
        <v>1533</v>
      </c>
      <c r="F73" s="13" t="s">
        <v>772</v>
      </c>
      <c r="G73" s="13" t="s">
        <v>773</v>
      </c>
      <c r="H73" s="16">
        <v>45076.75465277778</v>
      </c>
      <c r="I73" s="13" t="s">
        <v>1534</v>
      </c>
      <c r="J73" s="13" t="s">
        <v>774</v>
      </c>
      <c r="K73" s="13" t="s">
        <v>123</v>
      </c>
      <c r="L73" s="13"/>
      <c r="M73" s="13"/>
      <c r="N73" s="13" t="s">
        <v>775</v>
      </c>
      <c r="O73" s="13" t="s">
        <v>1535</v>
      </c>
      <c r="P73" s="13" t="s">
        <v>1534</v>
      </c>
      <c r="Q73" s="13" t="s">
        <v>1536</v>
      </c>
      <c r="R73" s="13" t="s">
        <v>1537</v>
      </c>
      <c r="S73" s="13" t="s">
        <v>1538</v>
      </c>
      <c r="T73" s="15">
        <v>5.98333617E8</v>
      </c>
      <c r="U73" s="13" t="s">
        <v>795</v>
      </c>
      <c r="V73" s="13" t="s">
        <v>124</v>
      </c>
      <c r="W73" s="13" t="s">
        <v>1539</v>
      </c>
      <c r="X73" s="13" t="s">
        <v>1540</v>
      </c>
      <c r="Y73" s="15">
        <v>2018.0</v>
      </c>
      <c r="Z73" s="13" t="s">
        <v>782</v>
      </c>
      <c r="AA73" s="13" t="s">
        <v>813</v>
      </c>
      <c r="AB73" s="13" t="s">
        <v>1143</v>
      </c>
      <c r="AC73" s="13" t="s">
        <v>123</v>
      </c>
      <c r="AD73" s="13" t="s">
        <v>785</v>
      </c>
      <c r="AE73" s="13" t="s">
        <v>785</v>
      </c>
    </row>
    <row r="74">
      <c r="A74" s="15">
        <v>153.0</v>
      </c>
      <c r="B74" s="13" t="s">
        <v>512</v>
      </c>
      <c r="C74" s="13" t="s">
        <v>1541</v>
      </c>
      <c r="D74" s="13" t="s">
        <v>1542</v>
      </c>
      <c r="E74" s="13" t="s">
        <v>1543</v>
      </c>
      <c r="F74" s="13" t="s">
        <v>772</v>
      </c>
      <c r="G74" s="13" t="s">
        <v>773</v>
      </c>
      <c r="H74" s="16">
        <v>45125.699849537035</v>
      </c>
      <c r="I74" s="13" t="s">
        <v>509</v>
      </c>
      <c r="J74" s="13" t="s">
        <v>774</v>
      </c>
      <c r="K74" s="13" t="s">
        <v>123</v>
      </c>
      <c r="L74" s="13"/>
      <c r="M74" s="13"/>
      <c r="N74" s="13" t="s">
        <v>775</v>
      </c>
      <c r="O74" s="13" t="s">
        <v>1544</v>
      </c>
      <c r="P74" s="13" t="s">
        <v>1545</v>
      </c>
      <c r="Q74" s="13" t="s">
        <v>1546</v>
      </c>
      <c r="R74" s="13" t="s">
        <v>1547</v>
      </c>
      <c r="S74" s="13" t="s">
        <v>1548</v>
      </c>
      <c r="T74" s="15">
        <v>5.48707728E8</v>
      </c>
      <c r="U74" s="13" t="s">
        <v>795</v>
      </c>
      <c r="V74" s="13" t="s">
        <v>957</v>
      </c>
      <c r="W74" s="13" t="s">
        <v>1549</v>
      </c>
      <c r="X74" s="13" t="s">
        <v>1413</v>
      </c>
      <c r="Y74" s="15">
        <v>2022.0</v>
      </c>
      <c r="Z74" s="13" t="s">
        <v>876</v>
      </c>
      <c r="AA74" s="13" t="s">
        <v>1165</v>
      </c>
      <c r="AB74" s="13" t="s">
        <v>1143</v>
      </c>
      <c r="AC74" s="15">
        <v>2022.0</v>
      </c>
      <c r="AD74" s="13" t="s">
        <v>785</v>
      </c>
      <c r="AE74" s="13" t="s">
        <v>785</v>
      </c>
    </row>
    <row r="75">
      <c r="A75" s="15">
        <v>162.0</v>
      </c>
      <c r="B75" s="13" t="s">
        <v>1550</v>
      </c>
      <c r="C75" s="13" t="s">
        <v>1551</v>
      </c>
      <c r="D75" s="13" t="s">
        <v>1552</v>
      </c>
      <c r="E75" s="13" t="s">
        <v>1553</v>
      </c>
      <c r="F75" s="13" t="s">
        <v>772</v>
      </c>
      <c r="G75" s="13" t="s">
        <v>773</v>
      </c>
      <c r="H75" s="16">
        <v>45125.948796296296</v>
      </c>
      <c r="I75" s="13" t="s">
        <v>1554</v>
      </c>
      <c r="J75" s="13" t="s">
        <v>774</v>
      </c>
      <c r="K75" s="13" t="s">
        <v>123</v>
      </c>
      <c r="L75" s="13"/>
      <c r="M75" s="13"/>
      <c r="N75" s="13" t="s">
        <v>775</v>
      </c>
      <c r="O75" s="13" t="s">
        <v>1555</v>
      </c>
      <c r="P75" s="13" t="s">
        <v>1556</v>
      </c>
      <c r="Q75" s="13" t="s">
        <v>1557</v>
      </c>
      <c r="R75" s="13" t="s">
        <v>1558</v>
      </c>
      <c r="S75" s="13" t="s">
        <v>1559</v>
      </c>
      <c r="T75" s="15">
        <v>6.24439422E8</v>
      </c>
      <c r="U75" s="13" t="s">
        <v>795</v>
      </c>
      <c r="V75" s="13" t="s">
        <v>165</v>
      </c>
      <c r="W75" s="13" t="s">
        <v>1560</v>
      </c>
      <c r="X75" s="13" t="s">
        <v>1561</v>
      </c>
      <c r="Y75" s="15">
        <v>2023.0</v>
      </c>
      <c r="Z75" s="13" t="s">
        <v>836</v>
      </c>
      <c r="AA75" s="13" t="s">
        <v>823</v>
      </c>
      <c r="AB75" s="13" t="s">
        <v>784</v>
      </c>
      <c r="AC75" s="13" t="s">
        <v>123</v>
      </c>
      <c r="AD75" s="13" t="s">
        <v>785</v>
      </c>
      <c r="AE75" s="13" t="s">
        <v>785</v>
      </c>
    </row>
    <row r="76">
      <c r="A76" s="15">
        <v>12.0</v>
      </c>
      <c r="B76" s="13" t="s">
        <v>1562</v>
      </c>
      <c r="C76" s="13" t="s">
        <v>1563</v>
      </c>
      <c r="D76" s="13" t="s">
        <v>1564</v>
      </c>
      <c r="E76" s="13" t="s">
        <v>972</v>
      </c>
      <c r="F76" s="13" t="s">
        <v>772</v>
      </c>
      <c r="G76" s="13" t="s">
        <v>773</v>
      </c>
      <c r="H76" s="16">
        <v>45077.47289351852</v>
      </c>
      <c r="I76" s="13" t="s">
        <v>1565</v>
      </c>
      <c r="J76" s="13" t="s">
        <v>774</v>
      </c>
      <c r="K76" s="13" t="s">
        <v>123</v>
      </c>
      <c r="L76" s="13"/>
      <c r="M76" s="13"/>
      <c r="N76" s="13" t="s">
        <v>789</v>
      </c>
      <c r="O76" s="13" t="s">
        <v>1566</v>
      </c>
      <c r="P76" s="13" t="s">
        <v>1565</v>
      </c>
      <c r="Q76" s="13" t="s">
        <v>1567</v>
      </c>
      <c r="R76" s="13" t="s">
        <v>1568</v>
      </c>
      <c r="S76" s="13" t="s">
        <v>1569</v>
      </c>
      <c r="T76" s="13" t="s">
        <v>1570</v>
      </c>
      <c r="U76" s="13" t="s">
        <v>795</v>
      </c>
      <c r="V76" s="13" t="s">
        <v>957</v>
      </c>
      <c r="W76" s="13" t="s">
        <v>1571</v>
      </c>
      <c r="X76" s="13" t="s">
        <v>1056</v>
      </c>
      <c r="Y76" s="15">
        <v>2021.0</v>
      </c>
      <c r="Z76" s="13" t="s">
        <v>782</v>
      </c>
      <c r="AA76" s="13" t="s">
        <v>783</v>
      </c>
      <c r="AB76" s="13" t="s">
        <v>784</v>
      </c>
      <c r="AC76" s="13" t="s">
        <v>123</v>
      </c>
      <c r="AD76" s="13" t="s">
        <v>785</v>
      </c>
      <c r="AE76" s="13" t="s">
        <v>785</v>
      </c>
    </row>
    <row r="77">
      <c r="A77" s="15">
        <v>31.0</v>
      </c>
      <c r="B77" s="13" t="s">
        <v>1572</v>
      </c>
      <c r="C77" s="13" t="s">
        <v>1573</v>
      </c>
      <c r="D77" s="13" t="s">
        <v>1574</v>
      </c>
      <c r="E77" s="13" t="s">
        <v>1575</v>
      </c>
      <c r="F77" s="13" t="s">
        <v>772</v>
      </c>
      <c r="G77" s="13" t="s">
        <v>773</v>
      </c>
      <c r="H77" s="16">
        <v>45082.827581018515</v>
      </c>
      <c r="I77" s="13" t="s">
        <v>1576</v>
      </c>
      <c r="J77" s="13" t="s">
        <v>774</v>
      </c>
      <c r="K77" s="13" t="s">
        <v>123</v>
      </c>
      <c r="L77" s="13"/>
      <c r="M77" s="13"/>
      <c r="N77" s="13" t="s">
        <v>775</v>
      </c>
      <c r="O77" s="13" t="s">
        <v>1577</v>
      </c>
      <c r="P77" s="13" t="s">
        <v>1576</v>
      </c>
      <c r="Q77" s="13" t="s">
        <v>1578</v>
      </c>
      <c r="R77" s="13" t="s">
        <v>1579</v>
      </c>
      <c r="S77" s="13" t="s">
        <v>1580</v>
      </c>
      <c r="T77" s="15">
        <v>5.22301897E8</v>
      </c>
      <c r="U77" s="13" t="s">
        <v>886</v>
      </c>
      <c r="V77" s="13" t="s">
        <v>165</v>
      </c>
      <c r="W77" s="13" t="s">
        <v>1581</v>
      </c>
      <c r="X77" s="13" t="s">
        <v>1582</v>
      </c>
      <c r="Y77" s="15">
        <v>2018.0</v>
      </c>
      <c r="Z77" s="13" t="s">
        <v>782</v>
      </c>
      <c r="AA77" s="13" t="s">
        <v>1477</v>
      </c>
      <c r="AB77" s="13" t="s">
        <v>784</v>
      </c>
      <c r="AC77" s="13" t="s">
        <v>123</v>
      </c>
      <c r="AD77" s="13" t="s">
        <v>785</v>
      </c>
      <c r="AE77" s="13" t="s">
        <v>785</v>
      </c>
    </row>
    <row r="78">
      <c r="A78" s="15">
        <v>110.0</v>
      </c>
      <c r="B78" s="13" t="s">
        <v>1583</v>
      </c>
      <c r="C78" s="13" t="s">
        <v>1584</v>
      </c>
      <c r="D78" s="13" t="s">
        <v>1585</v>
      </c>
      <c r="E78" s="13" t="s">
        <v>1407</v>
      </c>
      <c r="F78" s="13" t="s">
        <v>772</v>
      </c>
      <c r="G78" s="13" t="s">
        <v>773</v>
      </c>
      <c r="H78" s="16">
        <v>45114.04236111111</v>
      </c>
      <c r="I78" s="13" t="s">
        <v>1586</v>
      </c>
      <c r="J78" s="13" t="s">
        <v>774</v>
      </c>
      <c r="K78" s="13" t="s">
        <v>123</v>
      </c>
      <c r="L78" s="13"/>
      <c r="M78" s="13"/>
      <c r="N78" s="13" t="s">
        <v>775</v>
      </c>
      <c r="O78" s="13" t="s">
        <v>1587</v>
      </c>
      <c r="P78" s="13" t="s">
        <v>1586</v>
      </c>
      <c r="Q78" s="13" t="s">
        <v>1588</v>
      </c>
      <c r="R78" s="13" t="s">
        <v>1589</v>
      </c>
      <c r="S78" s="13" t="s">
        <v>1590</v>
      </c>
      <c r="T78" s="15">
        <v>3.41385906E8</v>
      </c>
      <c r="U78" s="13" t="s">
        <v>779</v>
      </c>
      <c r="V78" s="13" t="s">
        <v>165</v>
      </c>
      <c r="W78" s="13" t="s">
        <v>1591</v>
      </c>
      <c r="X78" s="13" t="s">
        <v>1592</v>
      </c>
      <c r="Y78" s="15">
        <v>2004.0</v>
      </c>
      <c r="Z78" s="13" t="s">
        <v>782</v>
      </c>
      <c r="AA78" s="13" t="s">
        <v>823</v>
      </c>
      <c r="AB78" s="13" t="s">
        <v>784</v>
      </c>
      <c r="AC78" s="13" t="s">
        <v>123</v>
      </c>
      <c r="AD78" s="13" t="s">
        <v>785</v>
      </c>
      <c r="AE78" s="13" t="s">
        <v>785</v>
      </c>
    </row>
    <row r="79">
      <c r="A79" s="15">
        <v>11.0</v>
      </c>
      <c r="B79" s="13" t="s">
        <v>1593</v>
      </c>
      <c r="C79" s="13" t="s">
        <v>1594</v>
      </c>
      <c r="D79" s="13" t="s">
        <v>1585</v>
      </c>
      <c r="E79" s="13" t="s">
        <v>1407</v>
      </c>
      <c r="F79" s="13" t="s">
        <v>772</v>
      </c>
      <c r="G79" s="13" t="s">
        <v>773</v>
      </c>
      <c r="H79" s="16">
        <v>45077.08479166667</v>
      </c>
      <c r="I79" s="13" t="s">
        <v>1586</v>
      </c>
      <c r="J79" s="13" t="s">
        <v>774</v>
      </c>
      <c r="K79" s="13" t="s">
        <v>123</v>
      </c>
      <c r="L79" s="13"/>
      <c r="M79" s="13"/>
      <c r="N79" s="13" t="s">
        <v>775</v>
      </c>
      <c r="O79" s="13" t="s">
        <v>1587</v>
      </c>
      <c r="P79" s="13" t="s">
        <v>1586</v>
      </c>
      <c r="Q79" s="13" t="s">
        <v>1588</v>
      </c>
      <c r="R79" s="13" t="s">
        <v>1589</v>
      </c>
      <c r="S79" s="13" t="s">
        <v>1590</v>
      </c>
      <c r="T79" s="15">
        <v>3.41385906E8</v>
      </c>
      <c r="U79" s="13" t="s">
        <v>779</v>
      </c>
      <c r="V79" s="13" t="s">
        <v>165</v>
      </c>
      <c r="W79" s="13" t="s">
        <v>1591</v>
      </c>
      <c r="X79" s="13" t="s">
        <v>1592</v>
      </c>
      <c r="Y79" s="15">
        <v>2004.0</v>
      </c>
      <c r="Z79" s="13" t="s">
        <v>782</v>
      </c>
      <c r="AA79" s="13" t="s">
        <v>798</v>
      </c>
      <c r="AB79" s="13" t="s">
        <v>784</v>
      </c>
      <c r="AC79" s="13" t="s">
        <v>123</v>
      </c>
      <c r="AD79" s="13" t="s">
        <v>785</v>
      </c>
      <c r="AE79" s="13" t="s">
        <v>785</v>
      </c>
    </row>
    <row r="80">
      <c r="A80" s="15">
        <v>99.0</v>
      </c>
      <c r="B80" s="13" t="s">
        <v>1595</v>
      </c>
      <c r="C80" s="13" t="s">
        <v>1596</v>
      </c>
      <c r="D80" s="13" t="s">
        <v>1597</v>
      </c>
      <c r="E80" s="13" t="s">
        <v>1598</v>
      </c>
      <c r="F80" s="13" t="s">
        <v>772</v>
      </c>
      <c r="G80" s="13" t="s">
        <v>773</v>
      </c>
      <c r="H80" s="16">
        <v>45112.701828703706</v>
      </c>
      <c r="I80" s="13" t="s">
        <v>1599</v>
      </c>
      <c r="J80" s="13" t="s">
        <v>774</v>
      </c>
      <c r="K80" s="13" t="s">
        <v>123</v>
      </c>
      <c r="L80" s="13"/>
      <c r="M80" s="13"/>
      <c r="N80" s="13" t="s">
        <v>775</v>
      </c>
      <c r="O80" s="13" t="s">
        <v>1600</v>
      </c>
      <c r="P80" s="13" t="s">
        <v>1599</v>
      </c>
      <c r="Q80" s="13" t="s">
        <v>1601</v>
      </c>
      <c r="R80" s="13" t="s">
        <v>1602</v>
      </c>
      <c r="S80" s="13" t="s">
        <v>1603</v>
      </c>
      <c r="T80" s="15">
        <v>6.30739961E8</v>
      </c>
      <c r="U80" s="13" t="s">
        <v>795</v>
      </c>
      <c r="V80" s="13" t="s">
        <v>124</v>
      </c>
      <c r="W80" s="13" t="s">
        <v>1604</v>
      </c>
      <c r="X80" s="13" t="s">
        <v>1605</v>
      </c>
      <c r="Y80" s="15">
        <v>2022.0</v>
      </c>
      <c r="Z80" s="13" t="s">
        <v>812</v>
      </c>
      <c r="AA80" s="13" t="s">
        <v>813</v>
      </c>
      <c r="AB80" s="13" t="s">
        <v>784</v>
      </c>
      <c r="AC80" s="13" t="s">
        <v>824</v>
      </c>
      <c r="AD80" s="13" t="s">
        <v>785</v>
      </c>
      <c r="AE80" s="13" t="s">
        <v>785</v>
      </c>
    </row>
    <row r="81">
      <c r="A81" s="15">
        <v>155.0</v>
      </c>
      <c r="B81" s="13" t="s">
        <v>528</v>
      </c>
      <c r="C81" s="13" t="s">
        <v>1606</v>
      </c>
      <c r="D81" s="13" t="s">
        <v>1607</v>
      </c>
      <c r="E81" s="13" t="s">
        <v>1608</v>
      </c>
      <c r="F81" s="13" t="s">
        <v>772</v>
      </c>
      <c r="G81" s="13" t="s">
        <v>773</v>
      </c>
      <c r="H81" s="16">
        <v>45125.715462962966</v>
      </c>
      <c r="I81" s="13" t="s">
        <v>525</v>
      </c>
      <c r="J81" s="13" t="s">
        <v>774</v>
      </c>
      <c r="K81" s="13" t="s">
        <v>123</v>
      </c>
      <c r="L81" s="13"/>
      <c r="M81" s="13"/>
      <c r="N81" s="13" t="s">
        <v>775</v>
      </c>
      <c r="O81" s="13" t="s">
        <v>527</v>
      </c>
      <c r="P81" s="13" t="s">
        <v>525</v>
      </c>
      <c r="Q81" s="13" t="s">
        <v>1609</v>
      </c>
      <c r="R81" s="13" t="s">
        <v>1610</v>
      </c>
      <c r="S81" s="13" t="s">
        <v>1611</v>
      </c>
      <c r="T81" s="15">
        <v>5.4749993E8</v>
      </c>
      <c r="U81" s="13" t="s">
        <v>795</v>
      </c>
      <c r="V81" s="13" t="s">
        <v>165</v>
      </c>
      <c r="W81" s="13" t="s">
        <v>1612</v>
      </c>
      <c r="X81" s="13" t="s">
        <v>1613</v>
      </c>
      <c r="Y81" s="15">
        <v>2022.0</v>
      </c>
      <c r="Z81" s="13" t="s">
        <v>782</v>
      </c>
      <c r="AA81" s="13" t="s">
        <v>783</v>
      </c>
      <c r="AB81" s="13" t="s">
        <v>784</v>
      </c>
      <c r="AC81" s="13" t="s">
        <v>123</v>
      </c>
      <c r="AD81" s="13" t="s">
        <v>785</v>
      </c>
      <c r="AE81" s="13" t="s">
        <v>785</v>
      </c>
    </row>
    <row r="82">
      <c r="A82" s="15">
        <v>101.0</v>
      </c>
      <c r="B82" s="13" t="s">
        <v>1614</v>
      </c>
      <c r="C82" s="13" t="s">
        <v>1615</v>
      </c>
      <c r="D82" s="13" t="s">
        <v>1616</v>
      </c>
      <c r="E82" s="13" t="s">
        <v>1617</v>
      </c>
      <c r="F82" s="13" t="s">
        <v>772</v>
      </c>
      <c r="G82" s="13" t="s">
        <v>773</v>
      </c>
      <c r="H82" s="16">
        <v>45112.89518518518</v>
      </c>
      <c r="I82" s="13" t="s">
        <v>1618</v>
      </c>
      <c r="J82" s="13" t="s">
        <v>774</v>
      </c>
      <c r="K82" s="13" t="s">
        <v>123</v>
      </c>
      <c r="L82" s="13"/>
      <c r="M82" s="13"/>
      <c r="N82" s="13" t="s">
        <v>775</v>
      </c>
      <c r="O82" s="13" t="s">
        <v>1619</v>
      </c>
      <c r="P82" s="13" t="s">
        <v>1618</v>
      </c>
      <c r="Q82" s="13" t="s">
        <v>1620</v>
      </c>
      <c r="R82" s="13" t="s">
        <v>1621</v>
      </c>
      <c r="S82" s="13" t="s">
        <v>1622</v>
      </c>
      <c r="T82" s="15">
        <v>6.09946705E8</v>
      </c>
      <c r="U82" s="13" t="s">
        <v>795</v>
      </c>
      <c r="V82" s="13" t="s">
        <v>124</v>
      </c>
      <c r="W82" s="13" t="s">
        <v>1623</v>
      </c>
      <c r="X82" s="13" t="s">
        <v>1358</v>
      </c>
      <c r="Y82" s="15">
        <v>2021.0</v>
      </c>
      <c r="Z82" s="13" t="s">
        <v>782</v>
      </c>
      <c r="AA82" s="13" t="s">
        <v>860</v>
      </c>
      <c r="AB82" s="13" t="s">
        <v>784</v>
      </c>
      <c r="AC82" s="13" t="s">
        <v>123</v>
      </c>
      <c r="AD82" s="13" t="s">
        <v>785</v>
      </c>
      <c r="AE82" s="13" t="s">
        <v>785</v>
      </c>
    </row>
    <row r="83">
      <c r="A83" s="15">
        <v>158.0</v>
      </c>
      <c r="B83" s="13" t="s">
        <v>1624</v>
      </c>
      <c r="C83" s="13" t="s">
        <v>1625</v>
      </c>
      <c r="D83" s="13" t="s">
        <v>1626</v>
      </c>
      <c r="E83" s="13" t="s">
        <v>1627</v>
      </c>
      <c r="F83" s="13" t="s">
        <v>772</v>
      </c>
      <c r="G83" s="13" t="s">
        <v>773</v>
      </c>
      <c r="H83" s="16">
        <v>45125.79313657407</v>
      </c>
      <c r="I83" s="13" t="s">
        <v>1628</v>
      </c>
      <c r="J83" s="13" t="s">
        <v>774</v>
      </c>
      <c r="K83" s="13" t="s">
        <v>123</v>
      </c>
      <c r="L83" s="13"/>
      <c r="M83" s="13"/>
      <c r="N83" s="13" t="s">
        <v>775</v>
      </c>
      <c r="O83" s="13" t="s">
        <v>1629</v>
      </c>
      <c r="P83" s="13" t="s">
        <v>1628</v>
      </c>
      <c r="Q83" s="13" t="s">
        <v>1630</v>
      </c>
      <c r="R83" s="13" t="s">
        <v>1631</v>
      </c>
      <c r="S83" s="13" t="s">
        <v>1632</v>
      </c>
      <c r="T83" s="15">
        <v>5.79769094E8</v>
      </c>
      <c r="U83" s="13" t="s">
        <v>795</v>
      </c>
      <c r="V83" s="13" t="s">
        <v>124</v>
      </c>
      <c r="W83" s="13" t="s">
        <v>1633</v>
      </c>
      <c r="X83" s="13" t="s">
        <v>1634</v>
      </c>
      <c r="Y83" s="15">
        <v>2022.0</v>
      </c>
      <c r="Z83" s="13" t="s">
        <v>782</v>
      </c>
      <c r="AA83" s="13" t="s">
        <v>823</v>
      </c>
      <c r="AB83" s="13" t="s">
        <v>784</v>
      </c>
      <c r="AC83" s="13" t="s">
        <v>123</v>
      </c>
      <c r="AD83" s="13" t="s">
        <v>785</v>
      </c>
      <c r="AE83" s="13" t="s">
        <v>785</v>
      </c>
    </row>
    <row r="84">
      <c r="A84" s="15">
        <v>6.0</v>
      </c>
      <c r="B84" s="13" t="s">
        <v>1635</v>
      </c>
      <c r="C84" s="13" t="s">
        <v>1636</v>
      </c>
      <c r="D84" s="13" t="s">
        <v>1637</v>
      </c>
      <c r="E84" s="13" t="s">
        <v>1638</v>
      </c>
      <c r="F84" s="13" t="s">
        <v>772</v>
      </c>
      <c r="G84" s="13" t="s">
        <v>773</v>
      </c>
      <c r="H84" s="16">
        <v>45076.9933912037</v>
      </c>
      <c r="I84" s="13" t="s">
        <v>1639</v>
      </c>
      <c r="J84" s="13" t="s">
        <v>774</v>
      </c>
      <c r="K84" s="13" t="s">
        <v>123</v>
      </c>
      <c r="L84" s="13"/>
      <c r="M84" s="13"/>
      <c r="N84" s="13" t="s">
        <v>789</v>
      </c>
      <c r="O84" s="13" t="s">
        <v>1640</v>
      </c>
      <c r="P84" s="13" t="s">
        <v>1639</v>
      </c>
      <c r="Q84" s="13" t="s">
        <v>1641</v>
      </c>
      <c r="R84" s="13" t="s">
        <v>1642</v>
      </c>
      <c r="S84" s="13" t="s">
        <v>1643</v>
      </c>
      <c r="T84" s="15">
        <v>5.94765432E8</v>
      </c>
      <c r="U84" s="13" t="s">
        <v>779</v>
      </c>
      <c r="V84" s="13" t="s">
        <v>124</v>
      </c>
      <c r="W84" s="13" t="s">
        <v>1644</v>
      </c>
      <c r="X84" s="13" t="s">
        <v>1645</v>
      </c>
      <c r="Y84" s="15">
        <v>2022.0</v>
      </c>
      <c r="Z84" s="13" t="s">
        <v>782</v>
      </c>
      <c r="AA84" s="13" t="s">
        <v>1646</v>
      </c>
      <c r="AB84" s="13" t="s">
        <v>784</v>
      </c>
      <c r="AC84" s="13" t="s">
        <v>123</v>
      </c>
      <c r="AD84" s="13" t="s">
        <v>785</v>
      </c>
      <c r="AE84" s="13" t="s">
        <v>785</v>
      </c>
    </row>
    <row r="85">
      <c r="A85" s="15">
        <v>163.0</v>
      </c>
      <c r="B85" s="13" t="s">
        <v>1647</v>
      </c>
      <c r="C85" s="13" t="s">
        <v>1648</v>
      </c>
      <c r="D85" s="13" t="s">
        <v>1649</v>
      </c>
      <c r="E85" s="13" t="s">
        <v>1650</v>
      </c>
      <c r="F85" s="13" t="s">
        <v>772</v>
      </c>
      <c r="G85" s="13" t="s">
        <v>773</v>
      </c>
      <c r="H85" s="16">
        <v>45126.8315625</v>
      </c>
      <c r="I85" s="13" t="s">
        <v>1651</v>
      </c>
      <c r="J85" s="13" t="s">
        <v>774</v>
      </c>
      <c r="K85" s="13" t="s">
        <v>123</v>
      </c>
      <c r="L85" s="13"/>
      <c r="M85" s="13"/>
      <c r="N85" s="13" t="s">
        <v>789</v>
      </c>
      <c r="O85" s="13" t="s">
        <v>1652</v>
      </c>
      <c r="P85" s="13" t="s">
        <v>1651</v>
      </c>
      <c r="Q85" s="13" t="s">
        <v>1653</v>
      </c>
      <c r="R85" s="13" t="s">
        <v>1654</v>
      </c>
      <c r="S85" s="13" t="s">
        <v>1655</v>
      </c>
      <c r="T85" s="15">
        <v>5.32592669E8</v>
      </c>
      <c r="U85" s="13" t="s">
        <v>795</v>
      </c>
      <c r="V85" s="13" t="s">
        <v>124</v>
      </c>
      <c r="W85" s="13" t="s">
        <v>1656</v>
      </c>
      <c r="X85" s="13" t="s">
        <v>1657</v>
      </c>
      <c r="Y85" s="15">
        <v>2017.0</v>
      </c>
      <c r="Z85" s="13" t="s">
        <v>782</v>
      </c>
      <c r="AA85" s="13" t="s">
        <v>823</v>
      </c>
      <c r="AB85" s="13" t="s">
        <v>784</v>
      </c>
      <c r="AC85" s="13" t="s">
        <v>123</v>
      </c>
      <c r="AD85" s="13" t="s">
        <v>785</v>
      </c>
      <c r="AE85" s="13" t="s">
        <v>785</v>
      </c>
    </row>
    <row r="86">
      <c r="A86" s="15">
        <v>92.0</v>
      </c>
      <c r="B86" s="13" t="s">
        <v>538</v>
      </c>
      <c r="C86" s="13" t="s">
        <v>1658</v>
      </c>
      <c r="D86" s="13" t="s">
        <v>1659</v>
      </c>
      <c r="E86" s="13" t="s">
        <v>1660</v>
      </c>
      <c r="F86" s="13" t="s">
        <v>772</v>
      </c>
      <c r="G86" s="13" t="s">
        <v>773</v>
      </c>
      <c r="H86" s="16">
        <v>45110.68791666667</v>
      </c>
      <c r="I86" s="13" t="s">
        <v>536</v>
      </c>
      <c r="J86" s="13" t="s">
        <v>774</v>
      </c>
      <c r="K86" s="13" t="s">
        <v>123</v>
      </c>
      <c r="L86" s="13"/>
      <c r="M86" s="13"/>
      <c r="N86" s="13" t="s">
        <v>775</v>
      </c>
      <c r="O86" s="13" t="s">
        <v>537</v>
      </c>
      <c r="P86" s="13" t="s">
        <v>536</v>
      </c>
      <c r="Q86" s="13" t="s">
        <v>1661</v>
      </c>
      <c r="R86" s="13" t="s">
        <v>1662</v>
      </c>
      <c r="S86" s="13" t="s">
        <v>1663</v>
      </c>
      <c r="T86" s="15">
        <v>6.71305932E8</v>
      </c>
      <c r="U86" s="13" t="s">
        <v>1430</v>
      </c>
      <c r="V86" s="13" t="s">
        <v>165</v>
      </c>
      <c r="W86" s="13" t="s">
        <v>1664</v>
      </c>
      <c r="X86" s="13" t="s">
        <v>1665</v>
      </c>
      <c r="Y86" s="15">
        <v>2019.0</v>
      </c>
      <c r="Z86" s="13" t="s">
        <v>782</v>
      </c>
      <c r="AA86" s="13" t="s">
        <v>1666</v>
      </c>
      <c r="AB86" s="13" t="s">
        <v>784</v>
      </c>
      <c r="AC86" s="13" t="s">
        <v>824</v>
      </c>
      <c r="AD86" s="13" t="s">
        <v>785</v>
      </c>
      <c r="AE86" s="13" t="s">
        <v>785</v>
      </c>
    </row>
    <row r="87">
      <c r="A87" s="15">
        <v>160.0</v>
      </c>
      <c r="B87" s="13" t="s">
        <v>1667</v>
      </c>
      <c r="C87" s="13" t="s">
        <v>1668</v>
      </c>
      <c r="D87" s="13" t="s">
        <v>1669</v>
      </c>
      <c r="E87" s="13" t="s">
        <v>1407</v>
      </c>
      <c r="F87" s="13" t="s">
        <v>772</v>
      </c>
      <c r="G87" s="13" t="s">
        <v>773</v>
      </c>
      <c r="H87" s="16">
        <v>45125.88045138889</v>
      </c>
      <c r="I87" s="13" t="s">
        <v>1670</v>
      </c>
      <c r="J87" s="13" t="s">
        <v>774</v>
      </c>
      <c r="K87" s="13" t="s">
        <v>123</v>
      </c>
      <c r="L87" s="13"/>
      <c r="M87" s="13"/>
      <c r="N87" s="13" t="s">
        <v>775</v>
      </c>
      <c r="O87" s="13" t="s">
        <v>1671</v>
      </c>
      <c r="P87" s="13" t="s">
        <v>1670</v>
      </c>
      <c r="Q87" s="13" t="s">
        <v>1672</v>
      </c>
      <c r="R87" s="13" t="s">
        <v>1673</v>
      </c>
      <c r="S87" s="13" t="s">
        <v>1674</v>
      </c>
      <c r="T87" s="15">
        <v>5.07081067E8</v>
      </c>
      <c r="U87" s="13" t="s">
        <v>795</v>
      </c>
      <c r="V87" s="13" t="s">
        <v>165</v>
      </c>
      <c r="W87" s="13" t="s">
        <v>1675</v>
      </c>
      <c r="X87" s="13" t="s">
        <v>1676</v>
      </c>
      <c r="Y87" s="15">
        <v>2021.0</v>
      </c>
      <c r="Z87" s="13" t="s">
        <v>812</v>
      </c>
      <c r="AA87" s="13" t="s">
        <v>813</v>
      </c>
      <c r="AB87" s="13" t="s">
        <v>784</v>
      </c>
      <c r="AC87" s="13" t="s">
        <v>123</v>
      </c>
      <c r="AD87" s="13" t="s">
        <v>785</v>
      </c>
      <c r="AE87" s="13" t="s">
        <v>785</v>
      </c>
    </row>
    <row r="88">
      <c r="A88" s="15">
        <v>87.0</v>
      </c>
      <c r="B88" s="13" t="s">
        <v>1677</v>
      </c>
      <c r="C88" s="13" t="s">
        <v>1678</v>
      </c>
      <c r="D88" s="13" t="s">
        <v>1679</v>
      </c>
      <c r="E88" s="13" t="s">
        <v>1680</v>
      </c>
      <c r="F88" s="13" t="s">
        <v>772</v>
      </c>
      <c r="G88" s="13" t="s">
        <v>773</v>
      </c>
      <c r="H88" s="16">
        <v>45108.694027777776</v>
      </c>
      <c r="I88" s="13" t="s">
        <v>1681</v>
      </c>
      <c r="J88" s="13" t="s">
        <v>774</v>
      </c>
      <c r="K88" s="13" t="s">
        <v>123</v>
      </c>
      <c r="L88" s="13"/>
      <c r="M88" s="13"/>
      <c r="N88" s="13" t="s">
        <v>775</v>
      </c>
      <c r="O88" s="13" t="s">
        <v>1682</v>
      </c>
      <c r="P88" s="13" t="s">
        <v>1681</v>
      </c>
      <c r="Q88" s="13" t="s">
        <v>1683</v>
      </c>
      <c r="R88" s="13" t="s">
        <v>1684</v>
      </c>
      <c r="S88" s="13" t="s">
        <v>1685</v>
      </c>
      <c r="T88" s="13" t="s">
        <v>1686</v>
      </c>
      <c r="U88" s="13" t="s">
        <v>795</v>
      </c>
      <c r="V88" s="13" t="s">
        <v>124</v>
      </c>
      <c r="W88" s="13" t="s">
        <v>1687</v>
      </c>
      <c r="X88" s="13" t="s">
        <v>1688</v>
      </c>
      <c r="Y88" s="15">
        <v>2021.0</v>
      </c>
      <c r="Z88" s="13" t="s">
        <v>782</v>
      </c>
      <c r="AA88" s="13" t="s">
        <v>813</v>
      </c>
      <c r="AB88" s="13" t="s">
        <v>784</v>
      </c>
      <c r="AC88" s="13" t="s">
        <v>123</v>
      </c>
      <c r="AD88" s="13" t="s">
        <v>785</v>
      </c>
      <c r="AE88" s="13" t="s">
        <v>785</v>
      </c>
    </row>
    <row r="89">
      <c r="A89" s="15">
        <v>80.0</v>
      </c>
      <c r="B89" s="13" t="s">
        <v>554</v>
      </c>
      <c r="C89" s="13" t="s">
        <v>1689</v>
      </c>
      <c r="D89" s="13" t="s">
        <v>1690</v>
      </c>
      <c r="E89" s="13" t="s">
        <v>1691</v>
      </c>
      <c r="F89" s="13" t="s">
        <v>772</v>
      </c>
      <c r="G89" s="13" t="s">
        <v>773</v>
      </c>
      <c r="H89" s="16">
        <v>45106.81332175926</v>
      </c>
      <c r="I89" s="13" t="s">
        <v>551</v>
      </c>
      <c r="J89" s="13" t="s">
        <v>774</v>
      </c>
      <c r="K89" s="13" t="s">
        <v>123</v>
      </c>
      <c r="L89" s="13"/>
      <c r="M89" s="13"/>
      <c r="N89" s="13" t="s">
        <v>775</v>
      </c>
      <c r="O89" s="13" t="s">
        <v>1692</v>
      </c>
      <c r="P89" s="13" t="s">
        <v>551</v>
      </c>
      <c r="Q89" s="13" t="s">
        <v>1693</v>
      </c>
      <c r="R89" s="13" t="s">
        <v>1694</v>
      </c>
      <c r="S89" s="13" t="s">
        <v>1695</v>
      </c>
      <c r="T89" s="15">
        <v>6.26092401E8</v>
      </c>
      <c r="U89" s="13" t="s">
        <v>779</v>
      </c>
      <c r="V89" s="13" t="s">
        <v>124</v>
      </c>
      <c r="W89" s="13" t="s">
        <v>1696</v>
      </c>
      <c r="X89" s="13" t="s">
        <v>1697</v>
      </c>
      <c r="Y89" s="15">
        <v>2022.0</v>
      </c>
      <c r="Z89" s="13" t="s">
        <v>782</v>
      </c>
      <c r="AA89" s="13" t="s">
        <v>1698</v>
      </c>
      <c r="AB89" s="13" t="s">
        <v>784</v>
      </c>
      <c r="AC89" s="13" t="s">
        <v>123</v>
      </c>
      <c r="AD89" s="13" t="s">
        <v>785</v>
      </c>
      <c r="AE89" s="13" t="s">
        <v>785</v>
      </c>
    </row>
    <row r="90">
      <c r="A90" s="15">
        <v>42.0</v>
      </c>
      <c r="B90" s="13" t="s">
        <v>547</v>
      </c>
      <c r="C90" s="13" t="s">
        <v>1699</v>
      </c>
      <c r="D90" s="13" t="s">
        <v>1690</v>
      </c>
      <c r="E90" s="13" t="s">
        <v>1700</v>
      </c>
      <c r="F90" s="13" t="s">
        <v>772</v>
      </c>
      <c r="G90" s="13" t="s">
        <v>773</v>
      </c>
      <c r="H90" s="16">
        <v>45088.77216435185</v>
      </c>
      <c r="I90" s="13" t="s">
        <v>545</v>
      </c>
      <c r="J90" s="13" t="s">
        <v>774</v>
      </c>
      <c r="K90" s="13" t="s">
        <v>123</v>
      </c>
      <c r="L90" s="13"/>
      <c r="M90" s="13"/>
      <c r="N90" s="13" t="s">
        <v>775</v>
      </c>
      <c r="O90" s="13" t="s">
        <v>1701</v>
      </c>
      <c r="P90" s="13" t="s">
        <v>545</v>
      </c>
      <c r="Q90" s="13" t="s">
        <v>1702</v>
      </c>
      <c r="R90" s="13" t="s">
        <v>1703</v>
      </c>
      <c r="S90" s="13" t="s">
        <v>1704</v>
      </c>
      <c r="T90" s="15">
        <v>5.48803869E8</v>
      </c>
      <c r="U90" s="13" t="s">
        <v>779</v>
      </c>
      <c r="V90" s="13" t="s">
        <v>124</v>
      </c>
      <c r="W90" s="13" t="s">
        <v>1705</v>
      </c>
      <c r="X90" s="13" t="s">
        <v>1706</v>
      </c>
      <c r="Y90" s="15">
        <v>2023.0</v>
      </c>
      <c r="Z90" s="13" t="s">
        <v>836</v>
      </c>
      <c r="AA90" s="13" t="s">
        <v>823</v>
      </c>
      <c r="AB90" s="13" t="s">
        <v>784</v>
      </c>
      <c r="AC90" s="13" t="s">
        <v>123</v>
      </c>
      <c r="AD90" s="13" t="s">
        <v>785</v>
      </c>
      <c r="AE90" s="13" t="s">
        <v>785</v>
      </c>
    </row>
    <row r="91">
      <c r="A91" s="15">
        <v>14.0</v>
      </c>
      <c r="B91" s="13" t="s">
        <v>560</v>
      </c>
      <c r="C91" s="13" t="s">
        <v>1707</v>
      </c>
      <c r="D91" s="13" t="s">
        <v>1708</v>
      </c>
      <c r="E91" s="13" t="s">
        <v>1709</v>
      </c>
      <c r="F91" s="13" t="s">
        <v>772</v>
      </c>
      <c r="G91" s="13" t="s">
        <v>773</v>
      </c>
      <c r="H91" s="16">
        <v>45077.55677083333</v>
      </c>
      <c r="I91" s="13" t="s">
        <v>558</v>
      </c>
      <c r="J91" s="13" t="s">
        <v>774</v>
      </c>
      <c r="K91" s="13" t="s">
        <v>123</v>
      </c>
      <c r="L91" s="13"/>
      <c r="M91" s="13"/>
      <c r="N91" s="13" t="s">
        <v>775</v>
      </c>
      <c r="O91" s="13" t="s">
        <v>559</v>
      </c>
      <c r="P91" s="13" t="s">
        <v>558</v>
      </c>
      <c r="Q91" s="13" t="s">
        <v>1710</v>
      </c>
      <c r="R91" s="13" t="s">
        <v>1711</v>
      </c>
      <c r="S91" s="13" t="s">
        <v>1712</v>
      </c>
      <c r="T91" s="13" t="s">
        <v>1713</v>
      </c>
      <c r="U91" s="13" t="s">
        <v>795</v>
      </c>
      <c r="V91" s="13" t="s">
        <v>165</v>
      </c>
      <c r="W91" s="13" t="s">
        <v>1714</v>
      </c>
      <c r="X91" s="13" t="s">
        <v>1715</v>
      </c>
      <c r="Y91" s="15">
        <v>2022.0</v>
      </c>
      <c r="Z91" s="13" t="s">
        <v>782</v>
      </c>
      <c r="AA91" s="13" t="s">
        <v>798</v>
      </c>
      <c r="AB91" s="13" t="s">
        <v>784</v>
      </c>
      <c r="AC91" s="13" t="s">
        <v>784</v>
      </c>
      <c r="AD91" s="13" t="s">
        <v>785</v>
      </c>
      <c r="AE91" s="13" t="s">
        <v>785</v>
      </c>
    </row>
    <row r="92">
      <c r="A92" s="15">
        <v>122.0</v>
      </c>
      <c r="B92" s="13" t="s">
        <v>566</v>
      </c>
      <c r="C92" s="13" t="s">
        <v>1716</v>
      </c>
      <c r="D92" s="13" t="s">
        <v>1717</v>
      </c>
      <c r="E92" s="13" t="s">
        <v>1718</v>
      </c>
      <c r="F92" s="13" t="s">
        <v>772</v>
      </c>
      <c r="G92" s="13" t="s">
        <v>773</v>
      </c>
      <c r="H92" s="16">
        <v>45118.81752314815</v>
      </c>
      <c r="I92" s="13" t="s">
        <v>564</v>
      </c>
      <c r="J92" s="13" t="s">
        <v>774</v>
      </c>
      <c r="K92" s="13" t="s">
        <v>123</v>
      </c>
      <c r="L92" s="13"/>
      <c r="M92" s="13"/>
      <c r="N92" s="13" t="s">
        <v>789</v>
      </c>
      <c r="O92" s="13" t="s">
        <v>1719</v>
      </c>
      <c r="P92" s="13" t="s">
        <v>1720</v>
      </c>
      <c r="Q92" s="13" t="s">
        <v>1721</v>
      </c>
      <c r="R92" s="13" t="s">
        <v>1722</v>
      </c>
      <c r="S92" s="13" t="s">
        <v>1723</v>
      </c>
      <c r="T92" s="15">
        <v>5.42743773E8</v>
      </c>
      <c r="U92" s="13" t="s">
        <v>779</v>
      </c>
      <c r="V92" s="13" t="s">
        <v>124</v>
      </c>
      <c r="W92" s="13" t="s">
        <v>1724</v>
      </c>
      <c r="X92" s="13" t="s">
        <v>1725</v>
      </c>
      <c r="Y92" s="15">
        <v>2023.0</v>
      </c>
      <c r="Z92" s="13" t="s">
        <v>782</v>
      </c>
      <c r="AA92" s="13" t="s">
        <v>823</v>
      </c>
      <c r="AB92" s="13" t="s">
        <v>784</v>
      </c>
      <c r="AC92" s="13" t="s">
        <v>123</v>
      </c>
      <c r="AD92" s="13" t="s">
        <v>785</v>
      </c>
      <c r="AE92" s="13" t="s">
        <v>785</v>
      </c>
    </row>
    <row r="93">
      <c r="A93" s="15">
        <v>29.0</v>
      </c>
      <c r="B93" s="13" t="s">
        <v>1726</v>
      </c>
      <c r="C93" s="13" t="s">
        <v>1727</v>
      </c>
      <c r="D93" s="13" t="s">
        <v>1728</v>
      </c>
      <c r="E93" s="13" t="s">
        <v>1729</v>
      </c>
      <c r="F93" s="13" t="s">
        <v>772</v>
      </c>
      <c r="G93" s="13" t="s">
        <v>773</v>
      </c>
      <c r="H93" s="16">
        <v>45082.543020833335</v>
      </c>
      <c r="I93" s="13" t="s">
        <v>1730</v>
      </c>
      <c r="J93" s="13" t="s">
        <v>774</v>
      </c>
      <c r="K93" s="13" t="s">
        <v>123</v>
      </c>
      <c r="L93" s="13"/>
      <c r="M93" s="13"/>
      <c r="N93" s="13" t="s">
        <v>775</v>
      </c>
      <c r="O93" s="13" t="s">
        <v>1731</v>
      </c>
      <c r="P93" s="13" t="s">
        <v>1730</v>
      </c>
      <c r="Q93" s="13" t="s">
        <v>1732</v>
      </c>
      <c r="R93" s="13" t="s">
        <v>1733</v>
      </c>
      <c r="S93" s="13" t="s">
        <v>1734</v>
      </c>
      <c r="T93" s="15">
        <v>5.20212526E8</v>
      </c>
      <c r="U93" s="13" t="s">
        <v>795</v>
      </c>
      <c r="V93" s="13" t="s">
        <v>124</v>
      </c>
      <c r="W93" s="13" t="s">
        <v>1735</v>
      </c>
      <c r="X93" s="13" t="s">
        <v>1736</v>
      </c>
      <c r="Y93" s="15">
        <v>2022.0</v>
      </c>
      <c r="Z93" s="13" t="s">
        <v>782</v>
      </c>
      <c r="AA93" s="13" t="s">
        <v>1737</v>
      </c>
      <c r="AB93" s="13" t="s">
        <v>784</v>
      </c>
      <c r="AC93" s="13" t="s">
        <v>123</v>
      </c>
      <c r="AD93" s="13" t="s">
        <v>785</v>
      </c>
      <c r="AE93" s="13" t="s">
        <v>785</v>
      </c>
    </row>
    <row r="94">
      <c r="A94" s="15">
        <v>68.0</v>
      </c>
      <c r="B94" s="13" t="s">
        <v>1738</v>
      </c>
      <c r="C94" s="13" t="s">
        <v>1739</v>
      </c>
      <c r="D94" s="13" t="s">
        <v>1728</v>
      </c>
      <c r="E94" s="13" t="s">
        <v>1740</v>
      </c>
      <c r="F94" s="13" t="s">
        <v>772</v>
      </c>
      <c r="G94" s="13" t="s">
        <v>773</v>
      </c>
      <c r="H94" s="16">
        <v>45100.396099537036</v>
      </c>
      <c r="I94" s="13" t="s">
        <v>1741</v>
      </c>
      <c r="J94" s="13" t="s">
        <v>774</v>
      </c>
      <c r="K94" s="13" t="s">
        <v>123</v>
      </c>
      <c r="L94" s="13"/>
      <c r="M94" s="13"/>
      <c r="N94" s="13" t="s">
        <v>775</v>
      </c>
      <c r="O94" s="13" t="s">
        <v>1742</v>
      </c>
      <c r="P94" s="13" t="s">
        <v>1741</v>
      </c>
      <c r="Q94" s="13" t="s">
        <v>1743</v>
      </c>
      <c r="R94" s="13" t="s">
        <v>1744</v>
      </c>
      <c r="S94" s="13" t="s">
        <v>1745</v>
      </c>
      <c r="T94" s="15">
        <v>5.60902918E8</v>
      </c>
      <c r="U94" s="13" t="s">
        <v>795</v>
      </c>
      <c r="V94" s="13" t="s">
        <v>124</v>
      </c>
      <c r="W94" s="13" t="s">
        <v>1746</v>
      </c>
      <c r="X94" s="13" t="s">
        <v>1747</v>
      </c>
      <c r="Y94" s="15">
        <v>2018.0</v>
      </c>
      <c r="Z94" s="13" t="s">
        <v>782</v>
      </c>
      <c r="AA94" s="13" t="s">
        <v>783</v>
      </c>
      <c r="AB94" s="13" t="s">
        <v>784</v>
      </c>
      <c r="AC94" s="13" t="s">
        <v>824</v>
      </c>
      <c r="AD94" s="13" t="s">
        <v>785</v>
      </c>
      <c r="AE94" s="13" t="s">
        <v>785</v>
      </c>
    </row>
    <row r="95">
      <c r="A95" s="15">
        <v>54.0</v>
      </c>
      <c r="B95" s="13" t="s">
        <v>573</v>
      </c>
      <c r="C95" s="13" t="s">
        <v>1748</v>
      </c>
      <c r="D95" s="13" t="s">
        <v>1749</v>
      </c>
      <c r="E95" s="13" t="s">
        <v>1283</v>
      </c>
      <c r="F95" s="13" t="s">
        <v>772</v>
      </c>
      <c r="G95" s="13" t="s">
        <v>773</v>
      </c>
      <c r="H95" s="16">
        <v>45092.703206018516</v>
      </c>
      <c r="I95" s="13" t="s">
        <v>571</v>
      </c>
      <c r="J95" s="13" t="s">
        <v>774</v>
      </c>
      <c r="K95" s="13" t="s">
        <v>123</v>
      </c>
      <c r="L95" s="13"/>
      <c r="M95" s="13"/>
      <c r="N95" s="13" t="s">
        <v>775</v>
      </c>
      <c r="O95" s="13" t="s">
        <v>1750</v>
      </c>
      <c r="P95" s="13" t="s">
        <v>571</v>
      </c>
      <c r="Q95" s="13" t="s">
        <v>1751</v>
      </c>
      <c r="R95" s="13" t="s">
        <v>1752</v>
      </c>
      <c r="S95" s="13" t="s">
        <v>1753</v>
      </c>
      <c r="T95" s="15">
        <v>5.59142286E8</v>
      </c>
      <c r="U95" s="13" t="s">
        <v>795</v>
      </c>
      <c r="V95" s="13" t="s">
        <v>165</v>
      </c>
      <c r="W95" s="13" t="s">
        <v>1754</v>
      </c>
      <c r="X95" s="13" t="s">
        <v>1755</v>
      </c>
      <c r="Y95" s="15">
        <v>2021.0</v>
      </c>
      <c r="Z95" s="13" t="s">
        <v>782</v>
      </c>
      <c r="AA95" s="13" t="s">
        <v>823</v>
      </c>
      <c r="AB95" s="13" t="s">
        <v>784</v>
      </c>
      <c r="AC95" s="13" t="s">
        <v>123</v>
      </c>
      <c r="AD95" s="13" t="s">
        <v>785</v>
      </c>
      <c r="AE95" s="13" t="s">
        <v>785</v>
      </c>
    </row>
    <row r="96">
      <c r="A96" s="15">
        <v>108.0</v>
      </c>
      <c r="B96" s="13" t="s">
        <v>579</v>
      </c>
      <c r="C96" s="13" t="s">
        <v>1756</v>
      </c>
      <c r="D96" s="13" t="s">
        <v>1757</v>
      </c>
      <c r="E96" s="13" t="s">
        <v>1758</v>
      </c>
      <c r="F96" s="13" t="s">
        <v>772</v>
      </c>
      <c r="G96" s="13" t="s">
        <v>773</v>
      </c>
      <c r="H96" s="16">
        <v>45113.82042824074</v>
      </c>
      <c r="I96" s="13" t="s">
        <v>577</v>
      </c>
      <c r="J96" s="13" t="s">
        <v>774</v>
      </c>
      <c r="K96" s="13" t="s">
        <v>123</v>
      </c>
      <c r="L96" s="13"/>
      <c r="M96" s="13"/>
      <c r="N96" s="13" t="s">
        <v>775</v>
      </c>
      <c r="O96" s="13" t="s">
        <v>578</v>
      </c>
      <c r="P96" s="13" t="s">
        <v>577</v>
      </c>
      <c r="Q96" s="13" t="s">
        <v>1759</v>
      </c>
      <c r="R96" s="13" t="s">
        <v>1760</v>
      </c>
      <c r="S96" s="13" t="s">
        <v>1761</v>
      </c>
      <c r="T96" s="15">
        <v>6.20794021E8</v>
      </c>
      <c r="U96" s="13" t="s">
        <v>779</v>
      </c>
      <c r="V96" s="13" t="s">
        <v>165</v>
      </c>
      <c r="W96" s="13" t="s">
        <v>1762</v>
      </c>
      <c r="X96" s="13" t="s">
        <v>1763</v>
      </c>
      <c r="Y96" s="15">
        <v>2022.0</v>
      </c>
      <c r="Z96" s="13" t="s">
        <v>782</v>
      </c>
      <c r="AA96" s="13" t="s">
        <v>1764</v>
      </c>
      <c r="AB96" s="13" t="s">
        <v>784</v>
      </c>
      <c r="AC96" s="13" t="s">
        <v>123</v>
      </c>
      <c r="AD96" s="13" t="s">
        <v>785</v>
      </c>
      <c r="AE96" s="13" t="s">
        <v>785</v>
      </c>
    </row>
    <row r="97">
      <c r="A97" s="15">
        <v>118.0</v>
      </c>
      <c r="B97" s="13" t="s">
        <v>586</v>
      </c>
      <c r="C97" s="13" t="s">
        <v>1765</v>
      </c>
      <c r="D97" s="13" t="s">
        <v>1766</v>
      </c>
      <c r="E97" s="13" t="s">
        <v>1767</v>
      </c>
      <c r="F97" s="13" t="s">
        <v>772</v>
      </c>
      <c r="G97" s="13" t="s">
        <v>773</v>
      </c>
      <c r="H97" s="16">
        <v>45117.681435185186</v>
      </c>
      <c r="I97" s="13" t="s">
        <v>583</v>
      </c>
      <c r="J97" s="13" t="s">
        <v>774</v>
      </c>
      <c r="K97" s="13" t="s">
        <v>123</v>
      </c>
      <c r="L97" s="13"/>
      <c r="M97" s="13"/>
      <c r="N97" s="13" t="s">
        <v>775</v>
      </c>
      <c r="O97" s="13" t="s">
        <v>585</v>
      </c>
      <c r="P97" s="13" t="s">
        <v>583</v>
      </c>
      <c r="Q97" s="13" t="s">
        <v>1768</v>
      </c>
      <c r="R97" s="13" t="s">
        <v>1769</v>
      </c>
      <c r="S97" s="13" t="s">
        <v>1770</v>
      </c>
      <c r="T97" s="13" t="s">
        <v>1771</v>
      </c>
      <c r="U97" s="13" t="s">
        <v>1772</v>
      </c>
      <c r="V97" s="13" t="s">
        <v>124</v>
      </c>
      <c r="W97" s="13" t="s">
        <v>1773</v>
      </c>
      <c r="X97" s="13" t="s">
        <v>1774</v>
      </c>
      <c r="Y97" s="15">
        <v>2011.0</v>
      </c>
      <c r="Z97" s="13" t="s">
        <v>836</v>
      </c>
      <c r="AA97" s="13" t="s">
        <v>1775</v>
      </c>
      <c r="AB97" s="13" t="s">
        <v>784</v>
      </c>
      <c r="AC97" s="13" t="s">
        <v>123</v>
      </c>
      <c r="AD97" s="13" t="s">
        <v>785</v>
      </c>
      <c r="AE97" s="13" t="s">
        <v>785</v>
      </c>
    </row>
    <row r="98">
      <c r="A98" s="15">
        <v>19.0</v>
      </c>
      <c r="B98" s="13" t="s">
        <v>1776</v>
      </c>
      <c r="C98" s="13" t="s">
        <v>1777</v>
      </c>
      <c r="D98" s="13" t="s">
        <v>1778</v>
      </c>
      <c r="E98" s="13" t="s">
        <v>1779</v>
      </c>
      <c r="F98" s="13" t="s">
        <v>772</v>
      </c>
      <c r="G98" s="13" t="s">
        <v>773</v>
      </c>
      <c r="H98" s="16">
        <v>45078.750543981485</v>
      </c>
      <c r="I98" s="13" t="s">
        <v>1780</v>
      </c>
      <c r="J98" s="13" t="s">
        <v>774</v>
      </c>
      <c r="K98" s="13" t="s">
        <v>123</v>
      </c>
      <c r="L98" s="13"/>
      <c r="M98" s="13"/>
      <c r="N98" s="13" t="s">
        <v>775</v>
      </c>
      <c r="O98" s="13" t="s">
        <v>1781</v>
      </c>
      <c r="P98" s="13" t="s">
        <v>1780</v>
      </c>
      <c r="Q98" s="13" t="s">
        <v>1782</v>
      </c>
      <c r="R98" s="13" t="s">
        <v>1783</v>
      </c>
      <c r="S98" s="13" t="s">
        <v>1784</v>
      </c>
      <c r="T98" s="15">
        <v>4.35361193E8</v>
      </c>
      <c r="U98" s="13" t="s">
        <v>779</v>
      </c>
      <c r="V98" s="13" t="s">
        <v>124</v>
      </c>
      <c r="W98" s="13" t="s">
        <v>1785</v>
      </c>
      <c r="X98" s="13" t="s">
        <v>1786</v>
      </c>
      <c r="Y98" s="15">
        <v>2013.0</v>
      </c>
      <c r="Z98" s="13" t="s">
        <v>836</v>
      </c>
      <c r="AA98" s="13" t="s">
        <v>783</v>
      </c>
      <c r="AB98" s="13" t="s">
        <v>784</v>
      </c>
      <c r="AC98" s="13" t="s">
        <v>824</v>
      </c>
      <c r="AD98" s="13" t="s">
        <v>785</v>
      </c>
      <c r="AE98" s="13" t="s">
        <v>785</v>
      </c>
    </row>
    <row r="99">
      <c r="A99" s="15">
        <v>16.0</v>
      </c>
      <c r="B99" s="13" t="s">
        <v>1787</v>
      </c>
      <c r="C99" s="13" t="s">
        <v>1788</v>
      </c>
      <c r="D99" s="13" t="s">
        <v>1789</v>
      </c>
      <c r="E99" s="13" t="s">
        <v>1303</v>
      </c>
      <c r="F99" s="13" t="s">
        <v>772</v>
      </c>
      <c r="G99" s="13" t="s">
        <v>773</v>
      </c>
      <c r="H99" s="16">
        <v>45077.75310185185</v>
      </c>
      <c r="I99" s="13" t="s">
        <v>1790</v>
      </c>
      <c r="J99" s="13" t="s">
        <v>774</v>
      </c>
      <c r="K99" s="13" t="s">
        <v>123</v>
      </c>
      <c r="L99" s="13"/>
      <c r="M99" s="13"/>
      <c r="N99" s="13" t="s">
        <v>775</v>
      </c>
      <c r="O99" s="13" t="s">
        <v>1791</v>
      </c>
      <c r="P99" s="13" t="s">
        <v>1790</v>
      </c>
      <c r="Q99" s="13" t="s">
        <v>1792</v>
      </c>
      <c r="R99" s="13" t="s">
        <v>1793</v>
      </c>
      <c r="S99" s="13" t="s">
        <v>1794</v>
      </c>
      <c r="T99" s="15">
        <v>3.79127611E8</v>
      </c>
      <c r="U99" s="13" t="s">
        <v>779</v>
      </c>
      <c r="V99" s="13" t="s">
        <v>1795</v>
      </c>
      <c r="W99" s="13" t="s">
        <v>1796</v>
      </c>
      <c r="X99" s="13" t="s">
        <v>1797</v>
      </c>
      <c r="Y99" s="15">
        <v>2015.0</v>
      </c>
      <c r="Z99" s="13" t="s">
        <v>876</v>
      </c>
      <c r="AA99" s="13" t="s">
        <v>1798</v>
      </c>
      <c r="AB99" s="13" t="s">
        <v>784</v>
      </c>
      <c r="AC99" s="13" t="s">
        <v>123</v>
      </c>
      <c r="AD99" s="13" t="s">
        <v>785</v>
      </c>
      <c r="AE99" s="13" t="s">
        <v>785</v>
      </c>
    </row>
    <row r="100">
      <c r="A100" s="15">
        <v>87.0</v>
      </c>
      <c r="B100" s="13" t="s">
        <v>1799</v>
      </c>
      <c r="C100" s="13" t="s">
        <v>1800</v>
      </c>
      <c r="D100" s="13" t="s">
        <v>1789</v>
      </c>
      <c r="E100" s="13" t="s">
        <v>911</v>
      </c>
      <c r="F100" s="13" t="s">
        <v>772</v>
      </c>
      <c r="G100" s="13" t="s">
        <v>773</v>
      </c>
      <c r="H100" s="16">
        <v>45109.02049768518</v>
      </c>
      <c r="I100" s="13" t="s">
        <v>1801</v>
      </c>
      <c r="J100" s="13" t="s">
        <v>774</v>
      </c>
      <c r="K100" s="13" t="s">
        <v>123</v>
      </c>
      <c r="L100" s="13"/>
      <c r="M100" s="13"/>
      <c r="N100" s="13" t="s">
        <v>789</v>
      </c>
      <c r="O100" s="13" t="s">
        <v>1802</v>
      </c>
      <c r="P100" s="13" t="s">
        <v>1801</v>
      </c>
      <c r="Q100" s="13" t="s">
        <v>1803</v>
      </c>
      <c r="R100" s="13" t="s">
        <v>1804</v>
      </c>
      <c r="S100" s="13" t="s">
        <v>1805</v>
      </c>
      <c r="T100" s="15">
        <v>4.82082239E8</v>
      </c>
      <c r="U100" s="13" t="s">
        <v>779</v>
      </c>
      <c r="V100" s="13" t="s">
        <v>957</v>
      </c>
      <c r="W100" s="13" t="s">
        <v>1806</v>
      </c>
      <c r="X100" s="13" t="s">
        <v>1807</v>
      </c>
      <c r="Y100" s="15">
        <v>2009.0</v>
      </c>
      <c r="Z100" s="13" t="s">
        <v>782</v>
      </c>
      <c r="AA100" s="13" t="s">
        <v>813</v>
      </c>
      <c r="AB100" s="13" t="s">
        <v>784</v>
      </c>
      <c r="AC100" s="13" t="s">
        <v>123</v>
      </c>
      <c r="AD100" s="13" t="s">
        <v>785</v>
      </c>
      <c r="AE100" s="13" t="s">
        <v>785</v>
      </c>
    </row>
    <row r="101">
      <c r="A101" s="15">
        <v>105.0</v>
      </c>
      <c r="B101" s="13" t="s">
        <v>596</v>
      </c>
      <c r="C101" s="13" t="s">
        <v>1808</v>
      </c>
      <c r="D101" s="13" t="s">
        <v>1809</v>
      </c>
      <c r="E101" s="13" t="s">
        <v>1810</v>
      </c>
      <c r="F101" s="13" t="s">
        <v>772</v>
      </c>
      <c r="G101" s="13" t="s">
        <v>773</v>
      </c>
      <c r="H101" s="16">
        <v>45113.42271990741</v>
      </c>
      <c r="I101" s="13" t="s">
        <v>594</v>
      </c>
      <c r="J101" s="13" t="s">
        <v>774</v>
      </c>
      <c r="K101" s="13" t="s">
        <v>123</v>
      </c>
      <c r="L101" s="13"/>
      <c r="M101" s="13"/>
      <c r="N101" s="13" t="s">
        <v>775</v>
      </c>
      <c r="O101" s="13" t="s">
        <v>595</v>
      </c>
      <c r="P101" s="13" t="s">
        <v>594</v>
      </c>
      <c r="Q101" s="13" t="s">
        <v>1811</v>
      </c>
      <c r="R101" s="13" t="s">
        <v>1812</v>
      </c>
      <c r="S101" s="13" t="s">
        <v>1813</v>
      </c>
      <c r="T101" s="13" t="s">
        <v>1814</v>
      </c>
      <c r="U101" s="13" t="s">
        <v>779</v>
      </c>
      <c r="V101" s="13" t="s">
        <v>165</v>
      </c>
      <c r="W101" s="13" t="s">
        <v>1815</v>
      </c>
      <c r="X101" s="13" t="s">
        <v>1816</v>
      </c>
      <c r="Y101" s="15">
        <v>2021.0</v>
      </c>
      <c r="Z101" s="13" t="s">
        <v>782</v>
      </c>
      <c r="AA101" s="13" t="s">
        <v>823</v>
      </c>
      <c r="AB101" s="13" t="s">
        <v>784</v>
      </c>
      <c r="AC101" s="13" t="s">
        <v>123</v>
      </c>
      <c r="AD101" s="13" t="s">
        <v>785</v>
      </c>
      <c r="AE101" s="13" t="s">
        <v>785</v>
      </c>
    </row>
    <row r="102">
      <c r="A102" s="15">
        <v>39.0</v>
      </c>
      <c r="B102" s="13" t="s">
        <v>603</v>
      </c>
      <c r="C102" s="13" t="s">
        <v>1817</v>
      </c>
      <c r="D102" s="13" t="s">
        <v>1818</v>
      </c>
      <c r="E102" s="13" t="s">
        <v>1819</v>
      </c>
      <c r="F102" s="13" t="s">
        <v>772</v>
      </c>
      <c r="G102" s="13" t="s">
        <v>773</v>
      </c>
      <c r="H102" s="16">
        <v>45087.38993055555</v>
      </c>
      <c r="I102" s="13" t="s">
        <v>601</v>
      </c>
      <c r="J102" s="13" t="s">
        <v>774</v>
      </c>
      <c r="K102" s="13" t="s">
        <v>123</v>
      </c>
      <c r="L102" s="13"/>
      <c r="M102" s="13"/>
      <c r="N102" s="13" t="s">
        <v>775</v>
      </c>
      <c r="O102" s="13" t="s">
        <v>602</v>
      </c>
      <c r="P102" s="13" t="s">
        <v>601</v>
      </c>
      <c r="Q102" s="13" t="s">
        <v>1820</v>
      </c>
      <c r="R102" s="13" t="s">
        <v>1821</v>
      </c>
      <c r="S102" s="13" t="s">
        <v>1822</v>
      </c>
      <c r="T102" s="13" t="s">
        <v>1823</v>
      </c>
      <c r="U102" s="13" t="s">
        <v>795</v>
      </c>
      <c r="V102" s="13" t="s">
        <v>165</v>
      </c>
      <c r="W102" s="13" t="s">
        <v>1824</v>
      </c>
      <c r="X102" s="13" t="s">
        <v>1825</v>
      </c>
      <c r="Y102" s="15">
        <v>2023.0</v>
      </c>
      <c r="Z102" s="13" t="s">
        <v>782</v>
      </c>
      <c r="AA102" s="13" t="s">
        <v>1826</v>
      </c>
      <c r="AB102" s="13" t="s">
        <v>784</v>
      </c>
      <c r="AC102" s="13" t="s">
        <v>123</v>
      </c>
      <c r="AD102" s="13" t="s">
        <v>785</v>
      </c>
      <c r="AE102" s="13" t="s">
        <v>785</v>
      </c>
    </row>
    <row r="103">
      <c r="A103" s="15">
        <v>48.0</v>
      </c>
      <c r="B103" s="13" t="s">
        <v>1827</v>
      </c>
      <c r="C103" s="13" t="s">
        <v>1828</v>
      </c>
      <c r="D103" s="13" t="s">
        <v>1829</v>
      </c>
      <c r="E103" s="13" t="s">
        <v>1830</v>
      </c>
      <c r="F103" s="13" t="s">
        <v>772</v>
      </c>
      <c r="G103" s="13" t="s">
        <v>773</v>
      </c>
      <c r="H103" s="16">
        <v>45091.03946759259</v>
      </c>
      <c r="I103" s="13" t="s">
        <v>1831</v>
      </c>
      <c r="J103" s="13" t="s">
        <v>774</v>
      </c>
      <c r="K103" s="13" t="s">
        <v>123</v>
      </c>
      <c r="L103" s="13"/>
      <c r="M103" s="13"/>
      <c r="N103" s="13" t="s">
        <v>775</v>
      </c>
      <c r="O103" s="13" t="s">
        <v>1832</v>
      </c>
      <c r="P103" s="13" t="s">
        <v>1831</v>
      </c>
      <c r="Q103" s="13" t="s">
        <v>1833</v>
      </c>
      <c r="R103" s="13" t="s">
        <v>1834</v>
      </c>
      <c r="S103" s="13" t="s">
        <v>1835</v>
      </c>
      <c r="T103" s="15">
        <v>5.98620606E8</v>
      </c>
      <c r="U103" s="13" t="s">
        <v>795</v>
      </c>
      <c r="V103" s="13" t="s">
        <v>124</v>
      </c>
      <c r="W103" s="13" t="s">
        <v>1836</v>
      </c>
      <c r="X103" s="13" t="s">
        <v>1837</v>
      </c>
      <c r="Y103" s="15">
        <v>2021.0</v>
      </c>
      <c r="Z103" s="13" t="s">
        <v>782</v>
      </c>
      <c r="AA103" s="13" t="s">
        <v>823</v>
      </c>
      <c r="AB103" s="13" t="s">
        <v>784</v>
      </c>
      <c r="AC103" s="13" t="s">
        <v>123</v>
      </c>
      <c r="AD103" s="13" t="s">
        <v>785</v>
      </c>
      <c r="AE103" s="13" t="s">
        <v>785</v>
      </c>
    </row>
    <row r="104">
      <c r="A104" s="15">
        <v>47.0</v>
      </c>
      <c r="B104" s="13" t="s">
        <v>609</v>
      </c>
      <c r="C104" s="13" t="s">
        <v>1838</v>
      </c>
      <c r="D104" s="13" t="s">
        <v>1839</v>
      </c>
      <c r="E104" s="13" t="s">
        <v>1840</v>
      </c>
      <c r="F104" s="13" t="s">
        <v>772</v>
      </c>
      <c r="G104" s="13" t="s">
        <v>773</v>
      </c>
      <c r="H104" s="16">
        <v>45090.66795138889</v>
      </c>
      <c r="I104" s="13" t="s">
        <v>1841</v>
      </c>
      <c r="J104" s="13" t="s">
        <v>774</v>
      </c>
      <c r="K104" s="13" t="s">
        <v>123</v>
      </c>
      <c r="L104" s="13"/>
      <c r="M104" s="13"/>
      <c r="N104" s="13" t="s">
        <v>775</v>
      </c>
      <c r="O104" s="13" t="s">
        <v>1842</v>
      </c>
      <c r="P104" s="13" t="s">
        <v>1841</v>
      </c>
      <c r="Q104" s="13" t="s">
        <v>1843</v>
      </c>
      <c r="R104" s="13" t="s">
        <v>1844</v>
      </c>
      <c r="S104" s="13" t="s">
        <v>1845</v>
      </c>
      <c r="T104" s="15">
        <v>5.26170001E8</v>
      </c>
      <c r="U104" s="13" t="s">
        <v>779</v>
      </c>
      <c r="V104" s="13" t="s">
        <v>124</v>
      </c>
      <c r="W104" s="13" t="s">
        <v>1846</v>
      </c>
      <c r="X104" s="13" t="s">
        <v>1847</v>
      </c>
      <c r="Y104" s="15">
        <v>2023.0</v>
      </c>
      <c r="Z104" s="13" t="s">
        <v>782</v>
      </c>
      <c r="AA104" s="13" t="s">
        <v>823</v>
      </c>
      <c r="AB104" s="13" t="s">
        <v>784</v>
      </c>
      <c r="AC104" s="13" t="s">
        <v>824</v>
      </c>
      <c r="AD104" s="13" t="s">
        <v>785</v>
      </c>
      <c r="AE104" s="13" t="s">
        <v>785</v>
      </c>
    </row>
    <row r="105">
      <c r="A105" s="15">
        <v>24.0</v>
      </c>
      <c r="B105" s="13" t="s">
        <v>1848</v>
      </c>
      <c r="C105" s="13" t="s">
        <v>1849</v>
      </c>
      <c r="D105" s="13" t="s">
        <v>1850</v>
      </c>
      <c r="E105" s="13" t="s">
        <v>1851</v>
      </c>
      <c r="F105" s="13" t="s">
        <v>772</v>
      </c>
      <c r="G105" s="13" t="s">
        <v>773</v>
      </c>
      <c r="H105" s="16">
        <v>45079.89994212963</v>
      </c>
      <c r="I105" s="13" t="s">
        <v>1852</v>
      </c>
      <c r="J105" s="13" t="s">
        <v>774</v>
      </c>
      <c r="K105" s="13" t="s">
        <v>123</v>
      </c>
      <c r="L105" s="13"/>
      <c r="M105" s="13"/>
      <c r="N105" s="13" t="s">
        <v>789</v>
      </c>
      <c r="O105" s="13" t="s">
        <v>1853</v>
      </c>
      <c r="P105" s="13" t="s">
        <v>1854</v>
      </c>
      <c r="Q105" s="13" t="s">
        <v>1855</v>
      </c>
      <c r="R105" s="13" t="s">
        <v>1856</v>
      </c>
      <c r="S105" s="13" t="s">
        <v>1857</v>
      </c>
      <c r="T105" s="15">
        <v>3.98287028E8</v>
      </c>
      <c r="U105" s="13" t="s">
        <v>886</v>
      </c>
      <c r="V105" s="13" t="s">
        <v>124</v>
      </c>
      <c r="W105" s="13" t="s">
        <v>948</v>
      </c>
      <c r="X105" s="13" t="s">
        <v>1858</v>
      </c>
      <c r="Y105" s="15">
        <v>2023.0</v>
      </c>
      <c r="Z105" s="13" t="s">
        <v>782</v>
      </c>
      <c r="AA105" s="13" t="s">
        <v>823</v>
      </c>
      <c r="AB105" s="13" t="s">
        <v>784</v>
      </c>
      <c r="AC105" s="13" t="s">
        <v>123</v>
      </c>
      <c r="AD105" s="13" t="s">
        <v>785</v>
      </c>
      <c r="AE105" s="13" t="s">
        <v>785</v>
      </c>
    </row>
    <row r="106">
      <c r="A106" s="15">
        <v>140.0</v>
      </c>
      <c r="B106" s="13" t="s">
        <v>620</v>
      </c>
      <c r="C106" s="13" t="s">
        <v>1859</v>
      </c>
      <c r="D106" s="13" t="s">
        <v>1860</v>
      </c>
      <c r="E106" s="13" t="s">
        <v>1861</v>
      </c>
      <c r="F106" s="13" t="s">
        <v>772</v>
      </c>
      <c r="G106" s="13" t="s">
        <v>773</v>
      </c>
      <c r="H106" s="16">
        <v>45124.73824074074</v>
      </c>
      <c r="I106" s="13" t="s">
        <v>616</v>
      </c>
      <c r="J106" s="13" t="s">
        <v>774</v>
      </c>
      <c r="K106" s="13" t="s">
        <v>123</v>
      </c>
      <c r="L106" s="13"/>
      <c r="M106" s="13"/>
      <c r="N106" s="13" t="s">
        <v>775</v>
      </c>
      <c r="O106" s="13" t="s">
        <v>619</v>
      </c>
      <c r="P106" s="13" t="s">
        <v>616</v>
      </c>
      <c r="Q106" s="13" t="s">
        <v>1862</v>
      </c>
      <c r="R106" s="13" t="s">
        <v>1863</v>
      </c>
      <c r="S106" s="13" t="s">
        <v>1864</v>
      </c>
      <c r="T106" s="13" t="s">
        <v>1865</v>
      </c>
      <c r="U106" s="13" t="s">
        <v>795</v>
      </c>
      <c r="V106" s="13" t="s">
        <v>165</v>
      </c>
      <c r="W106" s="13" t="s">
        <v>1866</v>
      </c>
      <c r="X106" s="13" t="s">
        <v>1867</v>
      </c>
      <c r="Y106" s="15">
        <v>2019.0</v>
      </c>
      <c r="Z106" s="13" t="s">
        <v>782</v>
      </c>
      <c r="AA106" s="13" t="s">
        <v>813</v>
      </c>
      <c r="AB106" s="13" t="s">
        <v>784</v>
      </c>
      <c r="AC106" s="13" t="s">
        <v>123</v>
      </c>
      <c r="AD106" s="13" t="s">
        <v>785</v>
      </c>
      <c r="AE106" s="13" t="s">
        <v>785</v>
      </c>
    </row>
    <row r="107">
      <c r="A107" s="15">
        <v>51.0</v>
      </c>
      <c r="B107" s="13" t="s">
        <v>626</v>
      </c>
      <c r="C107" s="13" t="s">
        <v>1868</v>
      </c>
      <c r="D107" s="13" t="s">
        <v>1869</v>
      </c>
      <c r="E107" s="13" t="s">
        <v>1870</v>
      </c>
      <c r="F107" s="13" t="s">
        <v>772</v>
      </c>
      <c r="G107" s="13" t="s">
        <v>773</v>
      </c>
      <c r="H107" s="16">
        <v>45091.89922453704</v>
      </c>
      <c r="I107" s="13" t="s">
        <v>624</v>
      </c>
      <c r="J107" s="13" t="s">
        <v>774</v>
      </c>
      <c r="K107" s="13" t="s">
        <v>123</v>
      </c>
      <c r="L107" s="13"/>
      <c r="M107" s="13"/>
      <c r="N107" s="13" t="s">
        <v>789</v>
      </c>
      <c r="O107" s="13" t="s">
        <v>1871</v>
      </c>
      <c r="P107" s="13" t="s">
        <v>624</v>
      </c>
      <c r="Q107" s="13" t="s">
        <v>1872</v>
      </c>
      <c r="R107" s="13" t="s">
        <v>1873</v>
      </c>
      <c r="S107" s="13" t="s">
        <v>1874</v>
      </c>
      <c r="T107" s="15">
        <v>5.42824115E8</v>
      </c>
      <c r="U107" s="13" t="s">
        <v>795</v>
      </c>
      <c r="V107" s="13" t="s">
        <v>124</v>
      </c>
      <c r="W107" s="13" t="s">
        <v>1875</v>
      </c>
      <c r="X107" s="13" t="s">
        <v>1876</v>
      </c>
      <c r="Y107" s="15">
        <v>2021.0</v>
      </c>
      <c r="Z107" s="13" t="s">
        <v>782</v>
      </c>
      <c r="AA107" s="13" t="s">
        <v>798</v>
      </c>
      <c r="AB107" s="13" t="s">
        <v>784</v>
      </c>
      <c r="AC107" s="13" t="s">
        <v>123</v>
      </c>
      <c r="AD107" s="13" t="s">
        <v>785</v>
      </c>
      <c r="AE107" s="13" t="s">
        <v>785</v>
      </c>
    </row>
    <row r="108">
      <c r="A108" s="15">
        <v>73.0</v>
      </c>
      <c r="B108" s="13" t="s">
        <v>1877</v>
      </c>
      <c r="C108" s="13" t="s">
        <v>1878</v>
      </c>
      <c r="D108" s="13" t="s">
        <v>1879</v>
      </c>
      <c r="E108" s="13" t="s">
        <v>1880</v>
      </c>
      <c r="F108" s="13" t="s">
        <v>772</v>
      </c>
      <c r="G108" s="13" t="s">
        <v>773</v>
      </c>
      <c r="H108" s="16">
        <v>45104.57696759259</v>
      </c>
      <c r="I108" s="13" t="s">
        <v>1881</v>
      </c>
      <c r="J108" s="13" t="s">
        <v>774</v>
      </c>
      <c r="K108" s="13" t="s">
        <v>123</v>
      </c>
      <c r="L108" s="13"/>
      <c r="M108" s="13"/>
      <c r="N108" s="13" t="s">
        <v>775</v>
      </c>
      <c r="O108" s="13" t="s">
        <v>1882</v>
      </c>
      <c r="P108" s="13" t="s">
        <v>1881</v>
      </c>
      <c r="Q108" s="13" t="s">
        <v>1883</v>
      </c>
      <c r="R108" s="13" t="s">
        <v>1884</v>
      </c>
      <c r="S108" s="13" t="s">
        <v>1885</v>
      </c>
      <c r="T108" s="15">
        <v>5.38159066E8</v>
      </c>
      <c r="U108" s="13" t="s">
        <v>1430</v>
      </c>
      <c r="V108" s="13" t="s">
        <v>165</v>
      </c>
      <c r="W108" s="13" t="s">
        <v>1886</v>
      </c>
      <c r="X108" s="13" t="s">
        <v>1887</v>
      </c>
      <c r="Y108" s="15">
        <v>2021.0</v>
      </c>
      <c r="Z108" s="13" t="s">
        <v>782</v>
      </c>
      <c r="AA108" s="13" t="s">
        <v>813</v>
      </c>
      <c r="AB108" s="13" t="s">
        <v>784</v>
      </c>
      <c r="AC108" s="13" t="s">
        <v>123</v>
      </c>
      <c r="AD108" s="13" t="s">
        <v>785</v>
      </c>
      <c r="AE108" s="13" t="s">
        <v>785</v>
      </c>
    </row>
    <row r="109">
      <c r="A109" s="15">
        <v>58.0</v>
      </c>
      <c r="B109" s="13" t="s">
        <v>1888</v>
      </c>
      <c r="C109" s="13" t="s">
        <v>1889</v>
      </c>
      <c r="D109" s="13" t="s">
        <v>1890</v>
      </c>
      <c r="E109" s="13" t="s">
        <v>1891</v>
      </c>
      <c r="F109" s="13" t="s">
        <v>772</v>
      </c>
      <c r="G109" s="13" t="s">
        <v>773</v>
      </c>
      <c r="H109" s="16">
        <v>45093.54100694445</v>
      </c>
      <c r="I109" s="13" t="s">
        <v>1892</v>
      </c>
      <c r="J109" s="13" t="s">
        <v>774</v>
      </c>
      <c r="K109" s="13" t="s">
        <v>123</v>
      </c>
      <c r="L109" s="13"/>
      <c r="M109" s="13"/>
      <c r="N109" s="13" t="s">
        <v>775</v>
      </c>
      <c r="O109" s="13" t="s">
        <v>1893</v>
      </c>
      <c r="P109" s="13" t="s">
        <v>1892</v>
      </c>
      <c r="Q109" s="13" t="s">
        <v>1894</v>
      </c>
      <c r="R109" s="13" t="s">
        <v>1895</v>
      </c>
      <c r="S109" s="13" t="s">
        <v>1896</v>
      </c>
      <c r="T109" s="15">
        <v>3.94118819E8</v>
      </c>
      <c r="U109" s="13" t="s">
        <v>779</v>
      </c>
      <c r="V109" s="13" t="s">
        <v>957</v>
      </c>
      <c r="W109" s="13" t="s">
        <v>1331</v>
      </c>
      <c r="X109" s="13" t="s">
        <v>1897</v>
      </c>
      <c r="Y109" s="15">
        <v>2021.0</v>
      </c>
      <c r="Z109" s="13" t="s">
        <v>782</v>
      </c>
      <c r="AA109" s="13" t="s">
        <v>823</v>
      </c>
      <c r="AB109" s="13" t="s">
        <v>784</v>
      </c>
      <c r="AC109" s="13" t="s">
        <v>123</v>
      </c>
      <c r="AD109" s="13" t="s">
        <v>785</v>
      </c>
      <c r="AE109" s="13" t="s">
        <v>785</v>
      </c>
    </row>
    <row r="110">
      <c r="A110" s="15">
        <v>155.0</v>
      </c>
      <c r="B110" s="13" t="s">
        <v>634</v>
      </c>
      <c r="C110" s="13" t="s">
        <v>1898</v>
      </c>
      <c r="D110" s="13" t="s">
        <v>1899</v>
      </c>
      <c r="E110" s="13" t="s">
        <v>1900</v>
      </c>
      <c r="F110" s="13" t="s">
        <v>772</v>
      </c>
      <c r="G110" s="13" t="s">
        <v>773</v>
      </c>
      <c r="H110" s="16">
        <v>45125.75268518519</v>
      </c>
      <c r="I110" s="13" t="s">
        <v>631</v>
      </c>
      <c r="J110" s="13" t="s">
        <v>774</v>
      </c>
      <c r="K110" s="13" t="s">
        <v>123</v>
      </c>
      <c r="L110" s="13"/>
      <c r="M110" s="13"/>
      <c r="N110" s="13" t="s">
        <v>789</v>
      </c>
      <c r="O110" s="13" t="s">
        <v>633</v>
      </c>
      <c r="P110" s="13" t="s">
        <v>631</v>
      </c>
      <c r="Q110" s="13" t="s">
        <v>1901</v>
      </c>
      <c r="R110" s="13" t="s">
        <v>1902</v>
      </c>
      <c r="S110" s="13" t="s">
        <v>1903</v>
      </c>
      <c r="T110" s="15">
        <v>5.04505063E8</v>
      </c>
      <c r="U110" s="13" t="s">
        <v>779</v>
      </c>
      <c r="V110" s="13" t="s">
        <v>957</v>
      </c>
      <c r="W110" s="13" t="s">
        <v>1904</v>
      </c>
      <c r="X110" s="13" t="s">
        <v>1905</v>
      </c>
      <c r="Y110" s="15">
        <v>2017.0</v>
      </c>
      <c r="Z110" s="13" t="s">
        <v>782</v>
      </c>
      <c r="AA110" s="13" t="s">
        <v>813</v>
      </c>
      <c r="AB110" s="13" t="s">
        <v>1143</v>
      </c>
      <c r="AC110" s="13" t="s">
        <v>123</v>
      </c>
      <c r="AD110" s="13" t="s">
        <v>785</v>
      </c>
      <c r="AE110" s="13" t="s">
        <v>785</v>
      </c>
    </row>
    <row r="111">
      <c r="A111" s="15">
        <v>78.0</v>
      </c>
      <c r="B111" s="13" t="s">
        <v>641</v>
      </c>
      <c r="C111" s="13" t="s">
        <v>1906</v>
      </c>
      <c r="D111" s="13" t="s">
        <v>1907</v>
      </c>
      <c r="E111" s="13" t="s">
        <v>1908</v>
      </c>
      <c r="F111" s="13" t="s">
        <v>772</v>
      </c>
      <c r="G111" s="13" t="s">
        <v>773</v>
      </c>
      <c r="H111" s="16">
        <v>45106.80739583333</v>
      </c>
      <c r="I111" s="13" t="s">
        <v>639</v>
      </c>
      <c r="J111" s="13" t="s">
        <v>774</v>
      </c>
      <c r="K111" s="13" t="s">
        <v>123</v>
      </c>
      <c r="L111" s="13"/>
      <c r="M111" s="13"/>
      <c r="N111" s="13" t="s">
        <v>789</v>
      </c>
      <c r="O111" s="13" t="s">
        <v>1909</v>
      </c>
      <c r="P111" s="13" t="s">
        <v>639</v>
      </c>
      <c r="Q111" s="13" t="s">
        <v>1910</v>
      </c>
      <c r="R111" s="13" t="s">
        <v>1911</v>
      </c>
      <c r="S111" s="13" t="s">
        <v>1912</v>
      </c>
      <c r="T111" s="15">
        <v>5.7111726E8</v>
      </c>
      <c r="U111" s="13" t="s">
        <v>795</v>
      </c>
      <c r="V111" s="13" t="s">
        <v>124</v>
      </c>
      <c r="W111" s="13" t="s">
        <v>1913</v>
      </c>
      <c r="X111" s="13" t="s">
        <v>1914</v>
      </c>
      <c r="Y111" s="15">
        <v>2015.0</v>
      </c>
      <c r="Z111" s="13" t="s">
        <v>836</v>
      </c>
      <c r="AA111" s="13" t="s">
        <v>1915</v>
      </c>
      <c r="AB111" s="13" t="s">
        <v>784</v>
      </c>
      <c r="AC111" s="13" t="s">
        <v>123</v>
      </c>
      <c r="AD111" s="13" t="s">
        <v>785</v>
      </c>
      <c r="AE111" s="13" t="s">
        <v>785</v>
      </c>
    </row>
    <row r="112">
      <c r="A112" s="15">
        <v>128.0</v>
      </c>
      <c r="B112" s="13" t="s">
        <v>647</v>
      </c>
      <c r="C112" s="13" t="s">
        <v>1916</v>
      </c>
      <c r="D112" s="13" t="s">
        <v>1917</v>
      </c>
      <c r="E112" s="13" t="s">
        <v>1918</v>
      </c>
      <c r="F112" s="13" t="s">
        <v>772</v>
      </c>
      <c r="G112" s="13" t="s">
        <v>773</v>
      </c>
      <c r="H112" s="16">
        <v>45119.70278935185</v>
      </c>
      <c r="I112" s="13" t="s">
        <v>645</v>
      </c>
      <c r="J112" s="13" t="s">
        <v>774</v>
      </c>
      <c r="K112" s="13" t="s">
        <v>123</v>
      </c>
      <c r="L112" s="13"/>
      <c r="M112" s="13"/>
      <c r="N112" s="13" t="s">
        <v>789</v>
      </c>
      <c r="O112" s="13" t="s">
        <v>646</v>
      </c>
      <c r="P112" s="13" t="s">
        <v>645</v>
      </c>
      <c r="Q112" s="13" t="s">
        <v>1919</v>
      </c>
      <c r="R112" s="13" t="s">
        <v>1920</v>
      </c>
      <c r="S112" s="13" t="s">
        <v>1921</v>
      </c>
      <c r="T112" s="15">
        <v>3622927.0</v>
      </c>
      <c r="U112" s="13" t="s">
        <v>795</v>
      </c>
      <c r="V112" s="13" t="s">
        <v>165</v>
      </c>
      <c r="W112" s="13" t="s">
        <v>1922</v>
      </c>
      <c r="X112" s="13" t="s">
        <v>1923</v>
      </c>
      <c r="Y112" s="15">
        <v>2018.0</v>
      </c>
      <c r="Z112" s="13" t="s">
        <v>782</v>
      </c>
      <c r="AA112" s="13" t="s">
        <v>823</v>
      </c>
      <c r="AB112" s="13" t="s">
        <v>784</v>
      </c>
      <c r="AC112" s="13" t="s">
        <v>123</v>
      </c>
      <c r="AD112" s="13" t="s">
        <v>785</v>
      </c>
      <c r="AE112" s="13" t="s">
        <v>785</v>
      </c>
    </row>
    <row r="113">
      <c r="A113" s="15">
        <v>21.0</v>
      </c>
      <c r="B113" s="13" t="s">
        <v>653</v>
      </c>
      <c r="C113" s="13" t="s">
        <v>1924</v>
      </c>
      <c r="D113" s="13" t="s">
        <v>1917</v>
      </c>
      <c r="E113" s="13" t="s">
        <v>1925</v>
      </c>
      <c r="F113" s="13" t="s">
        <v>772</v>
      </c>
      <c r="G113" s="13" t="s">
        <v>773</v>
      </c>
      <c r="H113" s="16">
        <v>45078.96121527778</v>
      </c>
      <c r="I113" s="13" t="s">
        <v>651</v>
      </c>
      <c r="J113" s="13" t="s">
        <v>774</v>
      </c>
      <c r="K113" s="13" t="s">
        <v>123</v>
      </c>
      <c r="L113" s="13"/>
      <c r="M113" s="13"/>
      <c r="N113" s="13" t="s">
        <v>775</v>
      </c>
      <c r="O113" s="13" t="s">
        <v>1926</v>
      </c>
      <c r="P113" s="13" t="s">
        <v>651</v>
      </c>
      <c r="Q113" s="13" t="s">
        <v>1927</v>
      </c>
      <c r="R113" s="13" t="s">
        <v>1928</v>
      </c>
      <c r="S113" s="13" t="s">
        <v>1929</v>
      </c>
      <c r="T113" s="15">
        <v>5.25153019E8</v>
      </c>
      <c r="U113" s="13" t="s">
        <v>795</v>
      </c>
      <c r="V113" s="13" t="s">
        <v>165</v>
      </c>
      <c r="W113" s="13" t="s">
        <v>1930</v>
      </c>
      <c r="X113" s="13" t="s">
        <v>1931</v>
      </c>
      <c r="Y113" s="15">
        <v>2022.0</v>
      </c>
      <c r="Z113" s="13" t="s">
        <v>812</v>
      </c>
      <c r="AA113" s="13" t="s">
        <v>1915</v>
      </c>
      <c r="AB113" s="13" t="s">
        <v>784</v>
      </c>
      <c r="AC113" s="13" t="s">
        <v>123</v>
      </c>
      <c r="AD113" s="13" t="s">
        <v>785</v>
      </c>
      <c r="AE113" s="13" t="s">
        <v>785</v>
      </c>
    </row>
    <row r="114">
      <c r="A114" s="15">
        <v>131.0</v>
      </c>
      <c r="B114" s="13" t="s">
        <v>660</v>
      </c>
      <c r="C114" s="13" t="s">
        <v>1932</v>
      </c>
      <c r="D114" s="13" t="s">
        <v>1933</v>
      </c>
      <c r="E114" s="13" t="s">
        <v>962</v>
      </c>
      <c r="F114" s="13" t="s">
        <v>772</v>
      </c>
      <c r="G114" s="13" t="s">
        <v>773</v>
      </c>
      <c r="H114" s="16">
        <v>45120.822905092595</v>
      </c>
      <c r="I114" s="13" t="s">
        <v>658</v>
      </c>
      <c r="J114" s="13" t="s">
        <v>774</v>
      </c>
      <c r="K114" s="13" t="s">
        <v>123</v>
      </c>
      <c r="L114" s="13"/>
      <c r="M114" s="13"/>
      <c r="N114" s="13" t="s">
        <v>775</v>
      </c>
      <c r="O114" s="13" t="s">
        <v>659</v>
      </c>
      <c r="P114" s="13" t="s">
        <v>658</v>
      </c>
      <c r="Q114" s="13" t="s">
        <v>1934</v>
      </c>
      <c r="R114" s="13" t="s">
        <v>1935</v>
      </c>
      <c r="S114" s="13" t="s">
        <v>1936</v>
      </c>
      <c r="T114" s="15">
        <v>3.8284475E8</v>
      </c>
      <c r="U114" s="13" t="s">
        <v>795</v>
      </c>
      <c r="V114" s="13" t="s">
        <v>957</v>
      </c>
      <c r="W114" s="13" t="s">
        <v>1937</v>
      </c>
      <c r="X114" s="13" t="s">
        <v>1938</v>
      </c>
      <c r="Y114" s="15">
        <v>2020.0</v>
      </c>
      <c r="Z114" s="13" t="s">
        <v>836</v>
      </c>
      <c r="AA114" s="13" t="s">
        <v>798</v>
      </c>
      <c r="AB114" s="13" t="s">
        <v>784</v>
      </c>
      <c r="AC114" s="13" t="s">
        <v>824</v>
      </c>
      <c r="AD114" s="13" t="s">
        <v>785</v>
      </c>
      <c r="AE114" s="13" t="s">
        <v>785</v>
      </c>
    </row>
    <row r="115">
      <c r="A115" s="15">
        <v>25.0</v>
      </c>
      <c r="B115" s="13" t="s">
        <v>1939</v>
      </c>
      <c r="C115" s="13" t="s">
        <v>1940</v>
      </c>
      <c r="D115" s="13" t="s">
        <v>1941</v>
      </c>
      <c r="E115" s="13" t="s">
        <v>1942</v>
      </c>
      <c r="F115" s="13" t="s">
        <v>772</v>
      </c>
      <c r="G115" s="13" t="s">
        <v>773</v>
      </c>
      <c r="H115" s="16">
        <v>45080.39204861111</v>
      </c>
      <c r="I115" s="13" t="s">
        <v>1943</v>
      </c>
      <c r="J115" s="13" t="s">
        <v>774</v>
      </c>
      <c r="K115" s="13" t="s">
        <v>123</v>
      </c>
      <c r="L115" s="13"/>
      <c r="M115" s="13"/>
      <c r="N115" s="13" t="s">
        <v>789</v>
      </c>
      <c r="O115" s="13" t="s">
        <v>1944</v>
      </c>
      <c r="P115" s="13" t="s">
        <v>1943</v>
      </c>
      <c r="Q115" s="13" t="s">
        <v>1945</v>
      </c>
      <c r="R115" s="13" t="s">
        <v>1946</v>
      </c>
      <c r="S115" s="13" t="s">
        <v>1947</v>
      </c>
      <c r="T115" s="15">
        <v>2.28975093E9</v>
      </c>
      <c r="U115" s="13" t="s">
        <v>795</v>
      </c>
      <c r="V115" s="13" t="s">
        <v>165</v>
      </c>
      <c r="W115" s="13" t="s">
        <v>1948</v>
      </c>
      <c r="X115" s="13" t="s">
        <v>1949</v>
      </c>
      <c r="Y115" s="15">
        <v>2023.0</v>
      </c>
      <c r="Z115" s="13" t="s">
        <v>782</v>
      </c>
      <c r="AA115" s="13" t="s">
        <v>813</v>
      </c>
      <c r="AB115" s="13" t="s">
        <v>784</v>
      </c>
      <c r="AC115" s="13" t="s">
        <v>1950</v>
      </c>
      <c r="AD115" s="13" t="s">
        <v>785</v>
      </c>
      <c r="AE115" s="13" t="s">
        <v>785</v>
      </c>
    </row>
    <row r="116">
      <c r="A116" s="15">
        <v>121.0</v>
      </c>
      <c r="B116" s="13" t="s">
        <v>667</v>
      </c>
      <c r="C116" s="13" t="s">
        <v>1951</v>
      </c>
      <c r="D116" s="13" t="s">
        <v>1941</v>
      </c>
      <c r="E116" s="13" t="s">
        <v>1952</v>
      </c>
      <c r="F116" s="13" t="s">
        <v>772</v>
      </c>
      <c r="G116" s="13" t="s">
        <v>773</v>
      </c>
      <c r="H116" s="16">
        <v>45118.64597222222</v>
      </c>
      <c r="I116" s="13" t="s">
        <v>1953</v>
      </c>
      <c r="J116" s="13" t="s">
        <v>774</v>
      </c>
      <c r="K116" s="13" t="s">
        <v>123</v>
      </c>
      <c r="L116" s="13"/>
      <c r="M116" s="13"/>
      <c r="N116" s="13" t="s">
        <v>775</v>
      </c>
      <c r="O116" s="13" t="s">
        <v>666</v>
      </c>
      <c r="P116" s="13" t="s">
        <v>1953</v>
      </c>
      <c r="Q116" s="13" t="s">
        <v>1954</v>
      </c>
      <c r="R116" s="13" t="s">
        <v>1955</v>
      </c>
      <c r="S116" s="13" t="s">
        <v>1956</v>
      </c>
      <c r="T116" s="15">
        <v>5.58200758E8</v>
      </c>
      <c r="U116" s="13" t="s">
        <v>795</v>
      </c>
      <c r="V116" s="13" t="s">
        <v>124</v>
      </c>
      <c r="W116" s="13" t="s">
        <v>1957</v>
      </c>
      <c r="X116" s="13" t="s">
        <v>1645</v>
      </c>
      <c r="Y116" s="15">
        <v>2023.0</v>
      </c>
      <c r="Z116" s="13" t="s">
        <v>782</v>
      </c>
      <c r="AA116" s="13" t="s">
        <v>798</v>
      </c>
      <c r="AB116" s="13" t="s">
        <v>784</v>
      </c>
      <c r="AC116" s="13" t="s">
        <v>123</v>
      </c>
      <c r="AD116" s="13" t="s">
        <v>785</v>
      </c>
      <c r="AE116" s="13" t="s">
        <v>785</v>
      </c>
    </row>
    <row r="117">
      <c r="A117" s="15">
        <v>5.0</v>
      </c>
      <c r="B117" s="13" t="s">
        <v>1958</v>
      </c>
      <c r="C117" s="13" t="s">
        <v>1959</v>
      </c>
      <c r="D117" s="13" t="s">
        <v>1960</v>
      </c>
      <c r="E117" s="13" t="s">
        <v>1961</v>
      </c>
      <c r="F117" s="13" t="s">
        <v>772</v>
      </c>
      <c r="G117" s="13" t="s">
        <v>773</v>
      </c>
      <c r="H117" s="16">
        <v>45076.807546296295</v>
      </c>
      <c r="I117" s="13" t="s">
        <v>1962</v>
      </c>
      <c r="J117" s="13" t="s">
        <v>774</v>
      </c>
      <c r="K117" s="13" t="s">
        <v>123</v>
      </c>
      <c r="L117" s="13"/>
      <c r="M117" s="13"/>
      <c r="N117" s="13" t="s">
        <v>775</v>
      </c>
      <c r="O117" s="13" t="s">
        <v>1963</v>
      </c>
      <c r="P117" s="13" t="s">
        <v>1964</v>
      </c>
      <c r="Q117" s="13" t="s">
        <v>1965</v>
      </c>
      <c r="R117" s="13" t="s">
        <v>1966</v>
      </c>
      <c r="S117" s="13" t="s">
        <v>1967</v>
      </c>
      <c r="T117" s="13" t="s">
        <v>1968</v>
      </c>
      <c r="U117" s="13" t="s">
        <v>795</v>
      </c>
      <c r="V117" s="13" t="s">
        <v>957</v>
      </c>
      <c r="W117" s="13" t="s">
        <v>1969</v>
      </c>
      <c r="X117" s="13" t="s">
        <v>1970</v>
      </c>
      <c r="Y117" s="15">
        <v>2023.0</v>
      </c>
      <c r="Z117" s="13" t="s">
        <v>836</v>
      </c>
      <c r="AA117" s="13" t="s">
        <v>1098</v>
      </c>
      <c r="AB117" s="13" t="s">
        <v>784</v>
      </c>
      <c r="AC117" s="13" t="s">
        <v>123</v>
      </c>
      <c r="AD117" s="13" t="s">
        <v>785</v>
      </c>
      <c r="AE117" s="13" t="s">
        <v>785</v>
      </c>
    </row>
    <row r="118">
      <c r="A118" s="15">
        <v>37.0</v>
      </c>
      <c r="B118" s="13" t="s">
        <v>1971</v>
      </c>
      <c r="C118" s="13" t="s">
        <v>1972</v>
      </c>
      <c r="D118" s="13" t="s">
        <v>1973</v>
      </c>
      <c r="E118" s="13" t="s">
        <v>1974</v>
      </c>
      <c r="F118" s="13" t="s">
        <v>772</v>
      </c>
      <c r="G118" s="13" t="s">
        <v>773</v>
      </c>
      <c r="H118" s="16">
        <v>45084.79038194445</v>
      </c>
      <c r="I118" s="13" t="s">
        <v>1975</v>
      </c>
      <c r="J118" s="13" t="s">
        <v>774</v>
      </c>
      <c r="K118" s="13" t="s">
        <v>123</v>
      </c>
      <c r="L118" s="13"/>
      <c r="M118" s="13"/>
      <c r="N118" s="13" t="s">
        <v>775</v>
      </c>
      <c r="O118" s="13" t="s">
        <v>1976</v>
      </c>
      <c r="P118" s="13" t="s">
        <v>1975</v>
      </c>
      <c r="Q118" s="13" t="s">
        <v>1977</v>
      </c>
      <c r="R118" s="13" t="s">
        <v>1978</v>
      </c>
      <c r="S118" s="13" t="s">
        <v>1979</v>
      </c>
      <c r="T118" s="15">
        <v>2.245973372E9</v>
      </c>
      <c r="U118" s="13" t="s">
        <v>779</v>
      </c>
      <c r="V118" s="13" t="s">
        <v>124</v>
      </c>
      <c r="W118" s="13" t="s">
        <v>1980</v>
      </c>
      <c r="X118" s="13" t="s">
        <v>1981</v>
      </c>
      <c r="Y118" s="15">
        <v>2022.0</v>
      </c>
      <c r="Z118" s="13" t="s">
        <v>812</v>
      </c>
      <c r="AA118" s="13" t="s">
        <v>783</v>
      </c>
      <c r="AB118" s="13" t="s">
        <v>784</v>
      </c>
      <c r="AC118" s="13" t="s">
        <v>123</v>
      </c>
      <c r="AD118" s="13" t="s">
        <v>785</v>
      </c>
      <c r="AE118" s="13" t="s">
        <v>785</v>
      </c>
    </row>
    <row r="119">
      <c r="A119" s="15">
        <v>89.0</v>
      </c>
      <c r="B119" s="13" t="s">
        <v>1982</v>
      </c>
      <c r="C119" s="13" t="s">
        <v>1983</v>
      </c>
      <c r="D119" s="13" t="s">
        <v>1984</v>
      </c>
      <c r="E119" s="13" t="s">
        <v>1985</v>
      </c>
      <c r="F119" s="13" t="s">
        <v>772</v>
      </c>
      <c r="G119" s="13" t="s">
        <v>773</v>
      </c>
      <c r="H119" s="16">
        <v>45110.08082175926</v>
      </c>
      <c r="I119" s="13" t="s">
        <v>1986</v>
      </c>
      <c r="J119" s="13" t="s">
        <v>774</v>
      </c>
      <c r="K119" s="13" t="s">
        <v>123</v>
      </c>
      <c r="L119" s="13"/>
      <c r="M119" s="13"/>
      <c r="N119" s="13" t="s">
        <v>775</v>
      </c>
      <c r="O119" s="13" t="s">
        <v>1987</v>
      </c>
      <c r="P119" s="13" t="s">
        <v>1986</v>
      </c>
      <c r="Q119" s="13" t="s">
        <v>1988</v>
      </c>
      <c r="R119" s="13" t="s">
        <v>1989</v>
      </c>
      <c r="S119" s="13" t="s">
        <v>1990</v>
      </c>
      <c r="T119" s="15">
        <v>1.58985713E8</v>
      </c>
      <c r="U119" s="13" t="s">
        <v>795</v>
      </c>
      <c r="V119" s="13" t="s">
        <v>124</v>
      </c>
      <c r="W119" s="13" t="s">
        <v>1991</v>
      </c>
      <c r="X119" s="13" t="s">
        <v>1992</v>
      </c>
      <c r="Y119" s="15">
        <v>2019.0</v>
      </c>
      <c r="Z119" s="13" t="s">
        <v>782</v>
      </c>
      <c r="AA119" s="13" t="s">
        <v>823</v>
      </c>
      <c r="AB119" s="13" t="s">
        <v>784</v>
      </c>
      <c r="AC119" s="13" t="s">
        <v>123</v>
      </c>
      <c r="AD119" s="13" t="s">
        <v>785</v>
      </c>
      <c r="AE119" s="13" t="s">
        <v>785</v>
      </c>
    </row>
    <row r="120">
      <c r="A120" s="15">
        <v>72.0</v>
      </c>
      <c r="B120" s="13" t="s">
        <v>1993</v>
      </c>
      <c r="C120" s="13" t="s">
        <v>1994</v>
      </c>
      <c r="D120" s="13" t="s">
        <v>1995</v>
      </c>
      <c r="E120" s="13" t="s">
        <v>1996</v>
      </c>
      <c r="F120" s="13" t="s">
        <v>772</v>
      </c>
      <c r="G120" s="13" t="s">
        <v>773</v>
      </c>
      <c r="H120" s="16">
        <v>45104.516388888886</v>
      </c>
      <c r="I120" s="13" t="s">
        <v>1997</v>
      </c>
      <c r="J120" s="13" t="s">
        <v>774</v>
      </c>
      <c r="K120" s="13" t="s">
        <v>123</v>
      </c>
      <c r="L120" s="13"/>
      <c r="M120" s="13"/>
      <c r="N120" s="13" t="s">
        <v>775</v>
      </c>
      <c r="O120" s="13" t="s">
        <v>1998</v>
      </c>
      <c r="P120" s="13" t="s">
        <v>1999</v>
      </c>
      <c r="Q120" s="13" t="s">
        <v>2000</v>
      </c>
      <c r="R120" s="13" t="s">
        <v>2001</v>
      </c>
      <c r="S120" s="13" t="s">
        <v>2002</v>
      </c>
      <c r="T120" s="15">
        <v>5.50377542E8</v>
      </c>
      <c r="U120" s="13" t="s">
        <v>795</v>
      </c>
      <c r="V120" s="13" t="s">
        <v>165</v>
      </c>
      <c r="W120" s="13" t="s">
        <v>2003</v>
      </c>
      <c r="X120" s="13" t="s">
        <v>2004</v>
      </c>
      <c r="Y120" s="15">
        <v>2023.0</v>
      </c>
      <c r="Z120" s="13" t="s">
        <v>782</v>
      </c>
      <c r="AA120" s="13" t="s">
        <v>2005</v>
      </c>
      <c r="AB120" s="13" t="s">
        <v>784</v>
      </c>
      <c r="AC120" s="13" t="s">
        <v>123</v>
      </c>
      <c r="AD120" s="13" t="s">
        <v>785</v>
      </c>
      <c r="AE120" s="13" t="s">
        <v>785</v>
      </c>
    </row>
    <row r="121">
      <c r="A121" s="15">
        <v>35.0</v>
      </c>
      <c r="B121" s="13" t="s">
        <v>674</v>
      </c>
      <c r="C121" s="13" t="s">
        <v>2006</v>
      </c>
      <c r="D121" s="13" t="s">
        <v>2007</v>
      </c>
      <c r="E121" s="13" t="s">
        <v>2008</v>
      </c>
      <c r="F121" s="13" t="s">
        <v>772</v>
      </c>
      <c r="G121" s="13" t="s">
        <v>773</v>
      </c>
      <c r="H121" s="16">
        <v>45083.5730787037</v>
      </c>
      <c r="I121" s="13" t="s">
        <v>672</v>
      </c>
      <c r="J121" s="13" t="s">
        <v>774</v>
      </c>
      <c r="K121" s="13" t="s">
        <v>123</v>
      </c>
      <c r="L121" s="13"/>
      <c r="M121" s="13"/>
      <c r="N121" s="13" t="s">
        <v>775</v>
      </c>
      <c r="O121" s="13" t="s">
        <v>2009</v>
      </c>
      <c r="P121" s="13" t="s">
        <v>672</v>
      </c>
      <c r="Q121" s="13" t="s">
        <v>2010</v>
      </c>
      <c r="R121" s="13" t="s">
        <v>2011</v>
      </c>
      <c r="S121" s="13" t="s">
        <v>2012</v>
      </c>
      <c r="T121" s="15">
        <v>5.75592709E8</v>
      </c>
      <c r="U121" s="13" t="s">
        <v>795</v>
      </c>
      <c r="V121" s="13" t="s">
        <v>957</v>
      </c>
      <c r="W121" s="13" t="s">
        <v>2013</v>
      </c>
      <c r="X121" s="13" t="s">
        <v>2014</v>
      </c>
      <c r="Y121" s="15">
        <v>2023.0</v>
      </c>
      <c r="Z121" s="13" t="s">
        <v>782</v>
      </c>
      <c r="AA121" s="13" t="s">
        <v>813</v>
      </c>
      <c r="AB121" s="13" t="s">
        <v>784</v>
      </c>
      <c r="AC121" s="13" t="s">
        <v>824</v>
      </c>
      <c r="AD121" s="13" t="s">
        <v>785</v>
      </c>
      <c r="AE121" s="13" t="s">
        <v>785</v>
      </c>
    </row>
    <row r="122">
      <c r="A122" s="15">
        <v>141.0</v>
      </c>
      <c r="B122" s="13" t="s">
        <v>2015</v>
      </c>
      <c r="C122" s="13" t="s">
        <v>2016</v>
      </c>
      <c r="D122" s="13" t="s">
        <v>2017</v>
      </c>
      <c r="E122" s="13" t="s">
        <v>2018</v>
      </c>
      <c r="F122" s="13" t="s">
        <v>772</v>
      </c>
      <c r="G122" s="13" t="s">
        <v>773</v>
      </c>
      <c r="H122" s="16">
        <v>45124.85957175926</v>
      </c>
      <c r="I122" s="13" t="s">
        <v>2019</v>
      </c>
      <c r="J122" s="13" t="s">
        <v>774</v>
      </c>
      <c r="K122" s="13" t="s">
        <v>123</v>
      </c>
      <c r="L122" s="13"/>
      <c r="M122" s="13"/>
      <c r="N122" s="13" t="s">
        <v>775</v>
      </c>
      <c r="O122" s="13" t="s">
        <v>2020</v>
      </c>
      <c r="P122" s="13" t="s">
        <v>2019</v>
      </c>
      <c r="Q122" s="13" t="s">
        <v>2021</v>
      </c>
      <c r="R122" s="13" t="s">
        <v>2022</v>
      </c>
      <c r="S122" s="13" t="s">
        <v>2023</v>
      </c>
      <c r="T122" s="15">
        <v>5.35816078E8</v>
      </c>
      <c r="U122" s="13" t="s">
        <v>795</v>
      </c>
      <c r="V122" s="13" t="s">
        <v>165</v>
      </c>
      <c r="W122" s="13" t="s">
        <v>2024</v>
      </c>
      <c r="X122" s="13" t="s">
        <v>979</v>
      </c>
      <c r="Y122" s="15">
        <v>2022.0</v>
      </c>
      <c r="Z122" s="13" t="s">
        <v>782</v>
      </c>
      <c r="AA122" s="13" t="s">
        <v>798</v>
      </c>
      <c r="AB122" s="13" t="s">
        <v>784</v>
      </c>
      <c r="AC122" s="13" t="s">
        <v>123</v>
      </c>
      <c r="AD122" s="13" t="s">
        <v>785</v>
      </c>
      <c r="AE122" s="13" t="s">
        <v>785</v>
      </c>
    </row>
    <row r="123">
      <c r="A123" s="15">
        <v>70.0</v>
      </c>
      <c r="B123" s="13" t="s">
        <v>680</v>
      </c>
      <c r="C123" s="13" t="s">
        <v>2025</v>
      </c>
      <c r="D123" s="13" t="s">
        <v>2026</v>
      </c>
      <c r="E123" s="13" t="s">
        <v>1407</v>
      </c>
      <c r="F123" s="13" t="s">
        <v>772</v>
      </c>
      <c r="G123" s="13" t="s">
        <v>773</v>
      </c>
      <c r="H123" s="16">
        <v>45101.84701388889</v>
      </c>
      <c r="I123" s="13" t="s">
        <v>678</v>
      </c>
      <c r="J123" s="13" t="s">
        <v>774</v>
      </c>
      <c r="K123" s="13" t="s">
        <v>123</v>
      </c>
      <c r="L123" s="13"/>
      <c r="M123" s="13"/>
      <c r="N123" s="13" t="s">
        <v>775</v>
      </c>
      <c r="O123" s="13" t="s">
        <v>679</v>
      </c>
      <c r="P123" s="13" t="s">
        <v>2027</v>
      </c>
      <c r="Q123" s="13" t="s">
        <v>2028</v>
      </c>
      <c r="R123" s="13" t="s">
        <v>2029</v>
      </c>
      <c r="S123" s="13" t="s">
        <v>2030</v>
      </c>
      <c r="T123" s="15">
        <v>3.84501333E8</v>
      </c>
      <c r="U123" s="13" t="s">
        <v>795</v>
      </c>
      <c r="V123" s="13" t="s">
        <v>957</v>
      </c>
      <c r="W123" s="13" t="s">
        <v>2031</v>
      </c>
      <c r="X123" s="13" t="s">
        <v>2032</v>
      </c>
      <c r="Y123" s="15">
        <v>2019.0</v>
      </c>
      <c r="Z123" s="13" t="s">
        <v>812</v>
      </c>
      <c r="AA123" s="13" t="s">
        <v>2033</v>
      </c>
      <c r="AB123" s="13" t="s">
        <v>784</v>
      </c>
      <c r="AC123" s="13" t="s">
        <v>123</v>
      </c>
      <c r="AD123" s="13" t="s">
        <v>785</v>
      </c>
      <c r="AE123" s="13" t="s">
        <v>785</v>
      </c>
    </row>
    <row r="124">
      <c r="A124" s="15">
        <v>94.0</v>
      </c>
      <c r="B124" s="13" t="s">
        <v>688</v>
      </c>
      <c r="C124" s="13" t="s">
        <v>2034</v>
      </c>
      <c r="D124" s="13" t="s">
        <v>2035</v>
      </c>
      <c r="E124" s="13" t="s">
        <v>1283</v>
      </c>
      <c r="F124" s="13" t="s">
        <v>772</v>
      </c>
      <c r="G124" s="13" t="s">
        <v>773</v>
      </c>
      <c r="H124" s="16">
        <v>45111.26295138889</v>
      </c>
      <c r="I124" s="13" t="s">
        <v>686</v>
      </c>
      <c r="J124" s="13" t="s">
        <v>774</v>
      </c>
      <c r="K124" s="13" t="s">
        <v>123</v>
      </c>
      <c r="L124" s="13"/>
      <c r="M124" s="13"/>
      <c r="N124" s="13" t="s">
        <v>775</v>
      </c>
      <c r="O124" s="13" t="s">
        <v>2036</v>
      </c>
      <c r="P124" s="13" t="s">
        <v>2037</v>
      </c>
      <c r="Q124" s="13" t="s">
        <v>2038</v>
      </c>
      <c r="R124" s="13" t="s">
        <v>2039</v>
      </c>
      <c r="S124" s="13" t="s">
        <v>2040</v>
      </c>
      <c r="T124" s="13" t="s">
        <v>2041</v>
      </c>
      <c r="U124" s="13" t="s">
        <v>795</v>
      </c>
      <c r="V124" s="13" t="s">
        <v>124</v>
      </c>
      <c r="W124" s="13" t="s">
        <v>2042</v>
      </c>
      <c r="X124" s="13" t="s">
        <v>2043</v>
      </c>
      <c r="Y124" s="15">
        <v>2023.0</v>
      </c>
      <c r="Z124" s="13" t="s">
        <v>782</v>
      </c>
      <c r="AA124" s="13" t="s">
        <v>823</v>
      </c>
      <c r="AB124" s="13" t="s">
        <v>784</v>
      </c>
      <c r="AC124" s="13" t="s">
        <v>123</v>
      </c>
      <c r="AD124" s="13" t="s">
        <v>785</v>
      </c>
      <c r="AE124" s="13" t="s">
        <v>785</v>
      </c>
    </row>
    <row r="125">
      <c r="A125" s="15">
        <v>10.0</v>
      </c>
      <c r="B125" s="13" t="s">
        <v>2044</v>
      </c>
      <c r="C125" s="13" t="s">
        <v>2045</v>
      </c>
      <c r="D125" s="13" t="s">
        <v>2046</v>
      </c>
      <c r="E125" s="13" t="s">
        <v>2047</v>
      </c>
      <c r="F125" s="13" t="s">
        <v>772</v>
      </c>
      <c r="G125" s="13" t="s">
        <v>773</v>
      </c>
      <c r="H125" s="16">
        <v>45077.072071759256</v>
      </c>
      <c r="I125" s="13" t="s">
        <v>2048</v>
      </c>
      <c r="J125" s="13" t="s">
        <v>774</v>
      </c>
      <c r="K125" s="13" t="s">
        <v>123</v>
      </c>
      <c r="L125" s="13"/>
      <c r="M125" s="13"/>
      <c r="N125" s="13" t="s">
        <v>789</v>
      </c>
      <c r="O125" s="13" t="s">
        <v>2049</v>
      </c>
      <c r="P125" s="13" t="s">
        <v>2048</v>
      </c>
      <c r="Q125" s="13" t="s">
        <v>2050</v>
      </c>
      <c r="R125" s="13" t="s">
        <v>2051</v>
      </c>
      <c r="S125" s="13" t="s">
        <v>2052</v>
      </c>
      <c r="T125" s="13" t="s">
        <v>2053</v>
      </c>
      <c r="U125" s="13" t="s">
        <v>779</v>
      </c>
      <c r="V125" s="13" t="s">
        <v>124</v>
      </c>
      <c r="W125" s="13" t="s">
        <v>2054</v>
      </c>
      <c r="X125" s="13" t="s">
        <v>2055</v>
      </c>
      <c r="Y125" s="15">
        <v>2019.0</v>
      </c>
      <c r="Z125" s="13" t="s">
        <v>782</v>
      </c>
      <c r="AA125" s="13" t="s">
        <v>813</v>
      </c>
      <c r="AB125" s="13" t="s">
        <v>784</v>
      </c>
      <c r="AC125" s="13" t="s">
        <v>123</v>
      </c>
      <c r="AD125" s="13" t="s">
        <v>785</v>
      </c>
      <c r="AE125" s="13" t="s">
        <v>785</v>
      </c>
    </row>
    <row r="126">
      <c r="A126" s="15">
        <v>145.0</v>
      </c>
      <c r="B126" s="13" t="s">
        <v>2056</v>
      </c>
      <c r="C126" s="13" t="s">
        <v>2057</v>
      </c>
      <c r="D126" s="13" t="s">
        <v>2046</v>
      </c>
      <c r="E126" s="13" t="s">
        <v>2058</v>
      </c>
      <c r="F126" s="13" t="s">
        <v>772</v>
      </c>
      <c r="G126" s="13" t="s">
        <v>773</v>
      </c>
      <c r="H126" s="16">
        <v>45125.419641203705</v>
      </c>
      <c r="I126" s="13" t="s">
        <v>2059</v>
      </c>
      <c r="J126" s="13" t="s">
        <v>774</v>
      </c>
      <c r="K126" s="13" t="s">
        <v>123</v>
      </c>
      <c r="L126" s="13"/>
      <c r="M126" s="13"/>
      <c r="N126" s="13" t="s">
        <v>775</v>
      </c>
      <c r="O126" s="13" t="s">
        <v>2060</v>
      </c>
      <c r="P126" s="13" t="s">
        <v>2059</v>
      </c>
      <c r="Q126" s="13" t="s">
        <v>2061</v>
      </c>
      <c r="R126" s="13" t="s">
        <v>2062</v>
      </c>
      <c r="S126" s="13" t="s">
        <v>2063</v>
      </c>
      <c r="T126" s="15">
        <v>5.94934679E8</v>
      </c>
      <c r="U126" s="13" t="s">
        <v>779</v>
      </c>
      <c r="V126" s="13" t="s">
        <v>124</v>
      </c>
      <c r="W126" s="13" t="s">
        <v>2064</v>
      </c>
      <c r="X126" s="13" t="s">
        <v>2065</v>
      </c>
      <c r="Y126" s="15">
        <v>2022.0</v>
      </c>
      <c r="Z126" s="13" t="s">
        <v>812</v>
      </c>
      <c r="AA126" s="13" t="s">
        <v>798</v>
      </c>
      <c r="AB126" s="13" t="s">
        <v>784</v>
      </c>
      <c r="AC126" s="13" t="s">
        <v>123</v>
      </c>
      <c r="AD126" s="13" t="s">
        <v>785</v>
      </c>
      <c r="AE126" s="13" t="s">
        <v>785</v>
      </c>
    </row>
    <row r="127">
      <c r="A127" s="15">
        <v>34.0</v>
      </c>
      <c r="B127" s="13" t="s">
        <v>693</v>
      </c>
      <c r="C127" s="13" t="s">
        <v>2066</v>
      </c>
      <c r="D127" s="13" t="s">
        <v>2067</v>
      </c>
      <c r="E127" s="13" t="s">
        <v>2068</v>
      </c>
      <c r="F127" s="13" t="s">
        <v>772</v>
      </c>
      <c r="G127" s="13" t="s">
        <v>773</v>
      </c>
      <c r="H127" s="16">
        <v>45083.55777777778</v>
      </c>
      <c r="I127" s="13" t="s">
        <v>2069</v>
      </c>
      <c r="J127" s="13" t="s">
        <v>774</v>
      </c>
      <c r="K127" s="13" t="s">
        <v>123</v>
      </c>
      <c r="L127" s="13"/>
      <c r="M127" s="13"/>
      <c r="N127" s="13" t="s">
        <v>775</v>
      </c>
      <c r="O127" s="13" t="s">
        <v>692</v>
      </c>
      <c r="P127" s="13" t="s">
        <v>2069</v>
      </c>
      <c r="Q127" s="13" t="s">
        <v>2070</v>
      </c>
      <c r="R127" s="13" t="s">
        <v>2071</v>
      </c>
      <c r="S127" s="13" t="s">
        <v>2072</v>
      </c>
      <c r="T127" s="13" t="s">
        <v>2073</v>
      </c>
      <c r="U127" s="13" t="s">
        <v>779</v>
      </c>
      <c r="V127" s="13" t="s">
        <v>957</v>
      </c>
      <c r="W127" s="13" t="s">
        <v>2074</v>
      </c>
      <c r="X127" s="13" t="s">
        <v>2075</v>
      </c>
      <c r="Y127" s="15">
        <v>20220.0</v>
      </c>
      <c r="Z127" s="13" t="s">
        <v>782</v>
      </c>
      <c r="AA127" s="13" t="s">
        <v>813</v>
      </c>
      <c r="AB127" s="13" t="s">
        <v>784</v>
      </c>
      <c r="AC127" s="13" t="s">
        <v>123</v>
      </c>
      <c r="AD127" s="13" t="s">
        <v>785</v>
      </c>
      <c r="AE127" s="13" t="s">
        <v>785</v>
      </c>
    </row>
    <row r="128">
      <c r="A128" s="15">
        <v>109.0</v>
      </c>
      <c r="B128" s="13" t="s">
        <v>700</v>
      </c>
      <c r="C128" s="13" t="s">
        <v>2076</v>
      </c>
      <c r="D128" s="13" t="s">
        <v>2077</v>
      </c>
      <c r="E128" s="13" t="s">
        <v>2078</v>
      </c>
      <c r="F128" s="13" t="s">
        <v>772</v>
      </c>
      <c r="G128" s="13" t="s">
        <v>773</v>
      </c>
      <c r="H128" s="16">
        <v>45113.85413194444</v>
      </c>
      <c r="I128" s="13" t="s">
        <v>697</v>
      </c>
      <c r="J128" s="13" t="s">
        <v>774</v>
      </c>
      <c r="K128" s="13" t="s">
        <v>123</v>
      </c>
      <c r="L128" s="13"/>
      <c r="M128" s="13"/>
      <c r="N128" s="13" t="s">
        <v>775</v>
      </c>
      <c r="O128" s="13" t="s">
        <v>2079</v>
      </c>
      <c r="P128" s="13" t="s">
        <v>697</v>
      </c>
      <c r="Q128" s="13" t="s">
        <v>2080</v>
      </c>
      <c r="R128" s="13" t="s">
        <v>2081</v>
      </c>
      <c r="S128" s="13" t="s">
        <v>2082</v>
      </c>
      <c r="T128" s="15">
        <v>6.36157738E8</v>
      </c>
      <c r="U128" s="13" t="s">
        <v>779</v>
      </c>
      <c r="V128" s="13" t="s">
        <v>610</v>
      </c>
      <c r="W128" s="13" t="s">
        <v>2083</v>
      </c>
      <c r="X128" s="13" t="s">
        <v>2084</v>
      </c>
      <c r="Y128" s="15">
        <v>2022.0</v>
      </c>
      <c r="Z128" s="13" t="s">
        <v>812</v>
      </c>
      <c r="AA128" s="13" t="s">
        <v>823</v>
      </c>
      <c r="AB128" s="13" t="s">
        <v>784</v>
      </c>
      <c r="AC128" s="13" t="s">
        <v>824</v>
      </c>
      <c r="AD128" s="13" t="s">
        <v>785</v>
      </c>
      <c r="AE128" s="13" t="s">
        <v>785</v>
      </c>
    </row>
    <row r="129">
      <c r="A129" s="15">
        <v>70.0</v>
      </c>
      <c r="B129" s="13" t="s">
        <v>2085</v>
      </c>
      <c r="C129" s="13" t="s">
        <v>2086</v>
      </c>
      <c r="D129" s="13" t="s">
        <v>1425</v>
      </c>
      <c r="E129" s="13" t="s">
        <v>2087</v>
      </c>
      <c r="F129" s="13" t="s">
        <v>772</v>
      </c>
      <c r="G129" s="13" t="s">
        <v>773</v>
      </c>
      <c r="H129" s="16">
        <v>45103.98405092592</v>
      </c>
      <c r="I129" s="13" t="s">
        <v>2088</v>
      </c>
      <c r="J129" s="13" t="s">
        <v>774</v>
      </c>
      <c r="K129" s="13" t="s">
        <v>123</v>
      </c>
      <c r="L129" s="13"/>
      <c r="M129" s="13"/>
      <c r="N129" s="13" t="s">
        <v>789</v>
      </c>
      <c r="O129" s="13" t="s">
        <v>2089</v>
      </c>
      <c r="P129" s="13" t="s">
        <v>2088</v>
      </c>
      <c r="Q129" s="13" t="s">
        <v>2090</v>
      </c>
      <c r="R129" s="13" t="s">
        <v>2091</v>
      </c>
      <c r="S129" s="13" t="s">
        <v>2092</v>
      </c>
      <c r="T129" s="15">
        <v>5.49872024E8</v>
      </c>
      <c r="U129" s="13" t="s">
        <v>779</v>
      </c>
      <c r="V129" s="13" t="s">
        <v>165</v>
      </c>
      <c r="W129" s="13" t="s">
        <v>2093</v>
      </c>
      <c r="X129" s="13" t="s">
        <v>2094</v>
      </c>
      <c r="Y129" s="15">
        <v>2021.0</v>
      </c>
      <c r="Z129" s="13" t="s">
        <v>782</v>
      </c>
      <c r="AA129" s="13" t="s">
        <v>783</v>
      </c>
      <c r="AB129" s="13" t="s">
        <v>784</v>
      </c>
      <c r="AC129" s="13" t="s">
        <v>123</v>
      </c>
      <c r="AD129" s="13" t="s">
        <v>785</v>
      </c>
      <c r="AE129" s="13" t="s">
        <v>785</v>
      </c>
    </row>
    <row r="130">
      <c r="A130" s="15">
        <v>135.0</v>
      </c>
      <c r="B130" s="13" t="s">
        <v>715</v>
      </c>
      <c r="C130" s="13" t="s">
        <v>2095</v>
      </c>
      <c r="D130" s="13" t="s">
        <v>2096</v>
      </c>
      <c r="E130" s="13" t="s">
        <v>2097</v>
      </c>
      <c r="F130" s="13" t="s">
        <v>772</v>
      </c>
      <c r="G130" s="13" t="s">
        <v>773</v>
      </c>
      <c r="H130" s="16">
        <v>45123.74092592593</v>
      </c>
      <c r="I130" s="13" t="s">
        <v>713</v>
      </c>
      <c r="J130" s="13" t="s">
        <v>774</v>
      </c>
      <c r="K130" s="13" t="s">
        <v>123</v>
      </c>
      <c r="L130" s="13"/>
      <c r="M130" s="13"/>
      <c r="N130" s="13" t="s">
        <v>775</v>
      </c>
      <c r="O130" s="13" t="s">
        <v>2098</v>
      </c>
      <c r="P130" s="13" t="s">
        <v>713</v>
      </c>
      <c r="Q130" s="13" t="s">
        <v>2099</v>
      </c>
      <c r="R130" s="13" t="s">
        <v>2100</v>
      </c>
      <c r="S130" s="13" t="s">
        <v>2101</v>
      </c>
      <c r="T130" s="15">
        <v>5.55522489E8</v>
      </c>
      <c r="U130" s="13" t="s">
        <v>779</v>
      </c>
      <c r="V130" s="13" t="s">
        <v>957</v>
      </c>
      <c r="W130" s="13" t="s">
        <v>2102</v>
      </c>
      <c r="X130" s="13" t="s">
        <v>2103</v>
      </c>
      <c r="Y130" s="13" t="s">
        <v>2104</v>
      </c>
      <c r="Z130" s="13" t="s">
        <v>782</v>
      </c>
      <c r="AA130" s="13" t="s">
        <v>2105</v>
      </c>
      <c r="AB130" s="13" t="s">
        <v>784</v>
      </c>
      <c r="AC130" s="13" t="s">
        <v>123</v>
      </c>
      <c r="AD130" s="13" t="s">
        <v>785</v>
      </c>
      <c r="AE130" s="13" t="s">
        <v>785</v>
      </c>
    </row>
    <row r="131">
      <c r="A131" s="15">
        <v>127.0</v>
      </c>
      <c r="B131" s="13" t="s">
        <v>707</v>
      </c>
      <c r="C131" s="13" t="s">
        <v>2106</v>
      </c>
      <c r="D131" s="13" t="s">
        <v>2096</v>
      </c>
      <c r="E131" s="13" t="s">
        <v>2107</v>
      </c>
      <c r="F131" s="13" t="s">
        <v>772</v>
      </c>
      <c r="G131" s="13" t="s">
        <v>773</v>
      </c>
      <c r="H131" s="16">
        <v>45119.52681712963</v>
      </c>
      <c r="I131" s="13" t="s">
        <v>2108</v>
      </c>
      <c r="J131" s="13" t="s">
        <v>774</v>
      </c>
      <c r="K131" s="13" t="s">
        <v>123</v>
      </c>
      <c r="L131" s="13"/>
      <c r="M131" s="13"/>
      <c r="N131" s="13" t="s">
        <v>775</v>
      </c>
      <c r="O131" s="13" t="s">
        <v>2109</v>
      </c>
      <c r="P131" s="13" t="s">
        <v>2108</v>
      </c>
      <c r="Q131" s="13" t="s">
        <v>2110</v>
      </c>
      <c r="R131" s="13" t="s">
        <v>2111</v>
      </c>
      <c r="S131" s="13" t="s">
        <v>2112</v>
      </c>
      <c r="T131" s="15">
        <v>5.82164928E8</v>
      </c>
      <c r="U131" s="13" t="s">
        <v>779</v>
      </c>
      <c r="V131" s="13" t="s">
        <v>124</v>
      </c>
      <c r="W131" s="13" t="s">
        <v>2113</v>
      </c>
      <c r="X131" s="13" t="s">
        <v>2114</v>
      </c>
      <c r="Y131" s="15">
        <v>2022.0</v>
      </c>
      <c r="Z131" s="13" t="s">
        <v>782</v>
      </c>
      <c r="AA131" s="13" t="s">
        <v>813</v>
      </c>
      <c r="AB131" s="13" t="s">
        <v>784</v>
      </c>
      <c r="AC131" s="13" t="s">
        <v>123</v>
      </c>
      <c r="AD131" s="13" t="s">
        <v>785</v>
      </c>
      <c r="AE131" s="13" t="s">
        <v>785</v>
      </c>
    </row>
    <row r="132">
      <c r="A132" s="15">
        <v>156.0</v>
      </c>
      <c r="B132" s="13" t="s">
        <v>2115</v>
      </c>
      <c r="C132" s="13" t="s">
        <v>2116</v>
      </c>
      <c r="D132" s="13" t="s">
        <v>2117</v>
      </c>
      <c r="E132" s="13" t="s">
        <v>2118</v>
      </c>
      <c r="F132" s="13" t="s">
        <v>772</v>
      </c>
      <c r="G132" s="13" t="s">
        <v>773</v>
      </c>
      <c r="H132" s="16">
        <v>45125.763877314814</v>
      </c>
      <c r="I132" s="13" t="s">
        <v>2119</v>
      </c>
      <c r="J132" s="13" t="s">
        <v>774</v>
      </c>
      <c r="K132" s="13" t="s">
        <v>123</v>
      </c>
      <c r="L132" s="13"/>
      <c r="M132" s="13"/>
      <c r="N132" s="13" t="s">
        <v>789</v>
      </c>
      <c r="O132" s="13" t="s">
        <v>2120</v>
      </c>
      <c r="P132" s="13" t="s">
        <v>2119</v>
      </c>
      <c r="Q132" s="13" t="s">
        <v>2121</v>
      </c>
      <c r="R132" s="13" t="s">
        <v>2122</v>
      </c>
      <c r="S132" s="13" t="s">
        <v>2123</v>
      </c>
      <c r="T132" s="15">
        <v>6.08115551E8</v>
      </c>
      <c r="U132" s="13" t="s">
        <v>795</v>
      </c>
      <c r="V132" s="13" t="s">
        <v>124</v>
      </c>
      <c r="W132" s="13" t="s">
        <v>2124</v>
      </c>
      <c r="X132" s="13" t="s">
        <v>1455</v>
      </c>
      <c r="Y132" s="15">
        <v>2023.0</v>
      </c>
      <c r="Z132" s="13" t="s">
        <v>782</v>
      </c>
      <c r="AA132" s="13" t="s">
        <v>823</v>
      </c>
      <c r="AB132" s="13" t="s">
        <v>784</v>
      </c>
      <c r="AC132" s="13" t="s">
        <v>123</v>
      </c>
      <c r="AD132" s="13" t="s">
        <v>785</v>
      </c>
      <c r="AE132" s="13" t="s">
        <v>785</v>
      </c>
    </row>
    <row r="133">
      <c r="A133" s="15">
        <v>144.0</v>
      </c>
      <c r="B133" s="13" t="s">
        <v>722</v>
      </c>
      <c r="C133" s="13" t="s">
        <v>2125</v>
      </c>
      <c r="D133" s="13" t="s">
        <v>2126</v>
      </c>
      <c r="E133" s="13" t="s">
        <v>2127</v>
      </c>
      <c r="F133" s="13" t="s">
        <v>772</v>
      </c>
      <c r="G133" s="13" t="s">
        <v>773</v>
      </c>
      <c r="H133" s="16">
        <v>45125.412523148145</v>
      </c>
      <c r="I133" s="13" t="s">
        <v>720</v>
      </c>
      <c r="J133" s="13" t="s">
        <v>774</v>
      </c>
      <c r="K133" s="13" t="s">
        <v>123</v>
      </c>
      <c r="L133" s="13"/>
      <c r="M133" s="13"/>
      <c r="N133" s="13" t="s">
        <v>775</v>
      </c>
      <c r="O133" s="13" t="s">
        <v>2128</v>
      </c>
      <c r="P133" s="13" t="s">
        <v>720</v>
      </c>
      <c r="Q133" s="13" t="s">
        <v>2129</v>
      </c>
      <c r="R133" s="13" t="s">
        <v>2130</v>
      </c>
      <c r="S133" s="13" t="s">
        <v>2131</v>
      </c>
      <c r="T133" s="15">
        <v>6.03142667E8</v>
      </c>
      <c r="U133" s="13" t="s">
        <v>795</v>
      </c>
      <c r="V133" s="13" t="s">
        <v>124</v>
      </c>
      <c r="W133" s="13" t="s">
        <v>2132</v>
      </c>
      <c r="X133" s="13" t="s">
        <v>1164</v>
      </c>
      <c r="Y133" s="15">
        <v>2022.0</v>
      </c>
      <c r="Z133" s="13" t="s">
        <v>782</v>
      </c>
      <c r="AA133" s="13" t="s">
        <v>2133</v>
      </c>
      <c r="AB133" s="13" t="s">
        <v>1143</v>
      </c>
      <c r="AC133" s="15">
        <v>2022.0</v>
      </c>
      <c r="AD133" s="13" t="s">
        <v>785</v>
      </c>
      <c r="AE133" s="13" t="s">
        <v>785</v>
      </c>
    </row>
    <row r="134">
      <c r="A134" s="15">
        <v>76.0</v>
      </c>
      <c r="B134" s="13" t="s">
        <v>2134</v>
      </c>
      <c r="C134" s="13" t="s">
        <v>2135</v>
      </c>
      <c r="D134" s="13" t="s">
        <v>2136</v>
      </c>
      <c r="E134" s="13" t="s">
        <v>2137</v>
      </c>
      <c r="F134" s="13" t="s">
        <v>772</v>
      </c>
      <c r="G134" s="13" t="s">
        <v>773</v>
      </c>
      <c r="H134" s="16">
        <v>45105.4471412037</v>
      </c>
      <c r="I134" s="13" t="s">
        <v>2138</v>
      </c>
      <c r="J134" s="13" t="s">
        <v>774</v>
      </c>
      <c r="K134" s="13" t="s">
        <v>123</v>
      </c>
      <c r="L134" s="13"/>
      <c r="M134" s="13"/>
      <c r="N134" s="13" t="s">
        <v>775</v>
      </c>
      <c r="O134" s="13" t="s">
        <v>2139</v>
      </c>
      <c r="P134" s="13" t="s">
        <v>2140</v>
      </c>
      <c r="Q134" s="13" t="s">
        <v>2141</v>
      </c>
      <c r="R134" s="13" t="s">
        <v>2142</v>
      </c>
      <c r="S134" s="13" t="s">
        <v>2143</v>
      </c>
      <c r="T134" s="15">
        <v>5.36736637E8</v>
      </c>
      <c r="U134" s="13" t="s">
        <v>795</v>
      </c>
      <c r="V134" s="13" t="s">
        <v>957</v>
      </c>
      <c r="W134" s="13" t="s">
        <v>2144</v>
      </c>
      <c r="X134" s="13" t="s">
        <v>2145</v>
      </c>
      <c r="Y134" s="15">
        <v>2022.0</v>
      </c>
      <c r="Z134" s="13" t="s">
        <v>782</v>
      </c>
      <c r="AA134" s="13" t="s">
        <v>823</v>
      </c>
      <c r="AB134" s="13" t="s">
        <v>784</v>
      </c>
      <c r="AC134" s="13" t="s">
        <v>920</v>
      </c>
      <c r="AD134" s="13" t="s">
        <v>785</v>
      </c>
      <c r="AE134" s="13" t="s">
        <v>785</v>
      </c>
    </row>
    <row r="135">
      <c r="A135" s="15">
        <v>32.0</v>
      </c>
      <c r="B135" s="13" t="s">
        <v>728</v>
      </c>
      <c r="C135" s="13" t="s">
        <v>2146</v>
      </c>
      <c r="D135" s="13" t="s">
        <v>2147</v>
      </c>
      <c r="E135" s="13" t="s">
        <v>2148</v>
      </c>
      <c r="F135" s="13" t="s">
        <v>772</v>
      </c>
      <c r="G135" s="13" t="s">
        <v>773</v>
      </c>
      <c r="H135" s="16">
        <v>45083.53128472222</v>
      </c>
      <c r="I135" s="13" t="s">
        <v>726</v>
      </c>
      <c r="J135" s="13" t="s">
        <v>774</v>
      </c>
      <c r="K135" s="13" t="s">
        <v>123</v>
      </c>
      <c r="L135" s="13"/>
      <c r="M135" s="13"/>
      <c r="N135" s="13" t="s">
        <v>775</v>
      </c>
      <c r="O135" s="13" t="s">
        <v>727</v>
      </c>
      <c r="P135" s="13" t="s">
        <v>2149</v>
      </c>
      <c r="Q135" s="13" t="s">
        <v>2150</v>
      </c>
      <c r="R135" s="13" t="s">
        <v>2151</v>
      </c>
      <c r="S135" s="13" t="s">
        <v>2152</v>
      </c>
      <c r="T135" s="15">
        <v>5.592474E8</v>
      </c>
      <c r="U135" s="13" t="s">
        <v>795</v>
      </c>
      <c r="V135" s="13" t="s">
        <v>124</v>
      </c>
      <c r="W135" s="13" t="s">
        <v>2153</v>
      </c>
      <c r="X135" s="13" t="s">
        <v>2014</v>
      </c>
      <c r="Y135" s="15">
        <v>2023.0</v>
      </c>
      <c r="Z135" s="13" t="s">
        <v>782</v>
      </c>
      <c r="AA135" s="13" t="s">
        <v>1826</v>
      </c>
      <c r="AB135" s="13" t="s">
        <v>784</v>
      </c>
      <c r="AC135" s="13" t="s">
        <v>824</v>
      </c>
      <c r="AD135" s="13" t="s">
        <v>785</v>
      </c>
      <c r="AE135" s="13" t="s">
        <v>785</v>
      </c>
    </row>
    <row r="136">
      <c r="A136" s="15">
        <v>51.0</v>
      </c>
      <c r="B136" s="13" t="s">
        <v>737</v>
      </c>
      <c r="C136" s="13" t="s">
        <v>2154</v>
      </c>
      <c r="D136" s="13" t="s">
        <v>2155</v>
      </c>
      <c r="E136" s="13" t="s">
        <v>2156</v>
      </c>
      <c r="F136" s="13" t="s">
        <v>772</v>
      </c>
      <c r="G136" s="13" t="s">
        <v>773</v>
      </c>
      <c r="H136" s="16">
        <v>45091.882268518515</v>
      </c>
      <c r="I136" s="13" t="s">
        <v>734</v>
      </c>
      <c r="J136" s="13" t="s">
        <v>774</v>
      </c>
      <c r="K136" s="13" t="s">
        <v>123</v>
      </c>
      <c r="L136" s="13"/>
      <c r="M136" s="13"/>
      <c r="N136" s="13" t="s">
        <v>775</v>
      </c>
      <c r="O136" s="13" t="s">
        <v>2157</v>
      </c>
      <c r="P136" s="13" t="s">
        <v>734</v>
      </c>
      <c r="Q136" s="13" t="s">
        <v>2158</v>
      </c>
      <c r="R136" s="13" t="s">
        <v>2159</v>
      </c>
      <c r="S136" s="13" t="s">
        <v>2160</v>
      </c>
      <c r="T136" s="15">
        <v>5.20856636E8</v>
      </c>
      <c r="U136" s="13" t="s">
        <v>795</v>
      </c>
      <c r="V136" s="13" t="s">
        <v>124</v>
      </c>
      <c r="W136" s="13" t="s">
        <v>2161</v>
      </c>
      <c r="X136" s="13" t="s">
        <v>1164</v>
      </c>
      <c r="Y136" s="15">
        <v>2022.0</v>
      </c>
      <c r="Z136" s="13" t="s">
        <v>782</v>
      </c>
      <c r="AA136" s="13" t="s">
        <v>813</v>
      </c>
      <c r="AB136" s="13" t="s">
        <v>784</v>
      </c>
      <c r="AC136" s="13" t="s">
        <v>123</v>
      </c>
      <c r="AD136" s="13" t="s">
        <v>785</v>
      </c>
      <c r="AE136" s="13" t="s">
        <v>785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5.38"/>
    <col customWidth="1" min="2" max="2" width="12.0"/>
  </cols>
  <sheetData>
    <row r="1">
      <c r="A1" s="17" t="s">
        <v>2162</v>
      </c>
      <c r="B1" s="17" t="s">
        <v>2163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8" t="s">
        <v>133</v>
      </c>
      <c r="B2" s="19">
        <v>2.0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8" t="s">
        <v>134</v>
      </c>
      <c r="B3" s="19">
        <v>2.0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8" t="s">
        <v>135</v>
      </c>
      <c r="B4" s="19">
        <v>2.0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8" t="s">
        <v>386</v>
      </c>
      <c r="B5" s="19">
        <v>2.0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8" t="s">
        <v>266</v>
      </c>
      <c r="B6" s="19">
        <v>2.0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8" t="s">
        <v>136</v>
      </c>
      <c r="B7" s="19">
        <v>2.0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8" t="s">
        <v>267</v>
      </c>
      <c r="B8" s="19">
        <v>0.0</v>
      </c>
      <c r="C8" s="20" t="s">
        <v>2164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8" t="s">
        <v>253</v>
      </c>
      <c r="B9" s="19">
        <v>0.0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8" t="s">
        <v>197</v>
      </c>
      <c r="B10" s="19">
        <v>0.0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8" t="s">
        <v>139</v>
      </c>
      <c r="B12" s="19">
        <v>2.0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8" t="s">
        <v>185</v>
      </c>
      <c r="B13" s="19">
        <v>2.0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8" t="s">
        <v>228</v>
      </c>
      <c r="B14" s="19">
        <v>2.0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8" t="s">
        <v>2165</v>
      </c>
      <c r="B15" s="19">
        <v>2.0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8" t="s">
        <v>2166</v>
      </c>
      <c r="B16" s="19">
        <v>2.0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8" t="s">
        <v>241</v>
      </c>
      <c r="B17" s="19">
        <v>2.0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8" t="s">
        <v>2167</v>
      </c>
      <c r="B18" s="19">
        <v>2.0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8" t="s">
        <v>2168</v>
      </c>
      <c r="B19" s="19">
        <v>1.0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8" t="s">
        <v>328</v>
      </c>
      <c r="B20" s="19">
        <v>0.0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18" t="s">
        <v>200</v>
      </c>
      <c r="B21" s="19">
        <v>0.0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18" t="s">
        <v>416</v>
      </c>
      <c r="B22" s="19">
        <v>0.0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18" t="s">
        <v>291</v>
      </c>
      <c r="B24" s="19">
        <v>2.0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8" t="s">
        <v>2169</v>
      </c>
      <c r="B25" s="19">
        <v>2.0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18" t="s">
        <v>397</v>
      </c>
      <c r="B26" s="19">
        <v>2.0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18" t="s">
        <v>2170</v>
      </c>
      <c r="B27" s="19">
        <v>1.0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18" t="s">
        <v>2171</v>
      </c>
      <c r="B28" s="19">
        <v>0.0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18" t="s">
        <v>2172</v>
      </c>
      <c r="B29" s="19">
        <v>0.0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18" t="s">
        <v>515</v>
      </c>
      <c r="B31" s="19">
        <v>2.0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18" t="s">
        <v>557</v>
      </c>
      <c r="B32" s="19">
        <v>2.0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18" t="s">
        <v>141</v>
      </c>
      <c r="B33" s="19">
        <v>2.0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18" t="s">
        <v>201</v>
      </c>
      <c r="B34" s="19">
        <v>1.0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18" t="s">
        <v>364</v>
      </c>
      <c r="B35" s="19">
        <v>1.0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18" t="s">
        <v>329</v>
      </c>
      <c r="B36" s="19">
        <v>0.0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13" t="s">
        <v>2173</v>
      </c>
      <c r="B37" s="19">
        <v>0.0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18" t="s">
        <v>2174</v>
      </c>
      <c r="B38" s="19">
        <v>0.0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18" t="s">
        <v>684</v>
      </c>
      <c r="B40" s="19">
        <v>2.0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18" t="s">
        <v>141</v>
      </c>
      <c r="B41" s="19">
        <v>2.0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18" t="s">
        <v>685</v>
      </c>
      <c r="B42" s="19">
        <v>1.0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18" t="s">
        <v>365</v>
      </c>
      <c r="B43" s="19">
        <v>1.0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18" t="s">
        <v>255</v>
      </c>
      <c r="B44" s="19">
        <v>0.0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18" t="s">
        <v>2175</v>
      </c>
      <c r="B45" s="19">
        <v>0.0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18" t="s">
        <v>2174</v>
      </c>
      <c r="B46" s="19">
        <v>0.0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18" t="s">
        <v>146</v>
      </c>
      <c r="B48" s="19">
        <v>2.0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8" t="s">
        <v>346</v>
      </c>
      <c r="B49" s="19">
        <v>2.0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18" t="s">
        <v>216</v>
      </c>
      <c r="B50" s="19">
        <v>2.0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18" t="s">
        <v>685</v>
      </c>
      <c r="B51" s="19">
        <v>1.0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18" t="s">
        <v>142</v>
      </c>
      <c r="B52" s="19">
        <v>0.0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18" t="s">
        <v>2175</v>
      </c>
      <c r="B53" s="19">
        <v>0.0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8" t="s">
        <v>366</v>
      </c>
      <c r="B54" s="19">
        <v>0.0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8" t="s">
        <v>2174</v>
      </c>
      <c r="B55" s="19">
        <v>0.0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8" t="s">
        <v>2176</v>
      </c>
      <c r="B57" s="19">
        <v>2.0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8" t="s">
        <v>144</v>
      </c>
      <c r="B58" s="19">
        <v>2.0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8" t="s">
        <v>685</v>
      </c>
      <c r="B59" s="19">
        <v>1.0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8" t="s">
        <v>217</v>
      </c>
      <c r="B60" s="19">
        <v>0.0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8" t="s">
        <v>2175</v>
      </c>
      <c r="B61" s="19">
        <v>0.0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8" t="s">
        <v>367</v>
      </c>
      <c r="B62" s="19">
        <v>0.0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8" t="s">
        <v>2174</v>
      </c>
      <c r="B63" s="19">
        <v>0.0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8" t="s">
        <v>146</v>
      </c>
      <c r="B65" s="19">
        <v>2.0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8" t="s">
        <v>599</v>
      </c>
      <c r="B66" s="19">
        <v>2.0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8" t="s">
        <v>531</v>
      </c>
      <c r="B67" s="19">
        <v>1.0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8" t="s">
        <v>145</v>
      </c>
      <c r="B68" s="19">
        <v>0.0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8" t="s">
        <v>146</v>
      </c>
      <c r="B70" s="19">
        <v>2.0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8" t="s">
        <v>242</v>
      </c>
      <c r="B71" s="19">
        <v>2.0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8" t="s">
        <v>281</v>
      </c>
      <c r="B72" s="19">
        <v>2.0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8" t="s">
        <v>292</v>
      </c>
      <c r="B73" s="19">
        <v>0.0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8" t="s">
        <v>2177</v>
      </c>
      <c r="B74" s="19">
        <v>0.0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8" t="s">
        <v>146</v>
      </c>
      <c r="B76" s="19">
        <v>2.0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8" t="s">
        <v>2178</v>
      </c>
      <c r="B77" s="19">
        <v>2.0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21" t="s">
        <v>147</v>
      </c>
      <c r="B78" s="19">
        <v>2.0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22" t="s">
        <v>406</v>
      </c>
      <c r="B79" s="19">
        <v>2.0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8" t="s">
        <v>591</v>
      </c>
      <c r="B80" s="19">
        <v>0.0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8"/>
      <c r="B81" s="19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8" t="s">
        <v>146</v>
      </c>
      <c r="B83" s="19">
        <v>2.0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8" t="s">
        <v>150</v>
      </c>
      <c r="B84" s="19">
        <v>2.0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8" t="s">
        <v>2179</v>
      </c>
      <c r="B85" s="19">
        <v>2.0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8" t="s">
        <v>203</v>
      </c>
      <c r="B86" s="19">
        <v>2.0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8" t="s">
        <v>175</v>
      </c>
      <c r="B87" s="19">
        <v>0.0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8" t="s">
        <v>270</v>
      </c>
      <c r="B88" s="19">
        <v>0.0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 t="s">
        <v>149</v>
      </c>
      <c r="B89" s="19">
        <v>2.0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8" t="s">
        <v>291</v>
      </c>
      <c r="B91" s="19">
        <v>2.0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 t="s">
        <v>172</v>
      </c>
      <c r="B92" s="19">
        <v>2.0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8" t="s">
        <v>397</v>
      </c>
      <c r="B93" s="19">
        <v>2.0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8" t="s">
        <v>2180</v>
      </c>
      <c r="B94" s="19">
        <v>1.0</v>
      </c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8" t="s">
        <v>140</v>
      </c>
      <c r="B95" s="19">
        <v>0.0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8" t="s">
        <v>2172</v>
      </c>
      <c r="B96" s="19">
        <v>0.0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 t="s">
        <v>2181</v>
      </c>
      <c r="B97" s="19">
        <v>2.0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8" t="s">
        <v>146</v>
      </c>
      <c r="B99" s="19">
        <v>2.0</v>
      </c>
      <c r="C99" s="20" t="s">
        <v>2182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8" t="s">
        <v>150</v>
      </c>
      <c r="B100" s="19">
        <v>2.0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8" t="s">
        <v>140</v>
      </c>
      <c r="B101" s="19">
        <v>0.0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8" t="s">
        <v>417</v>
      </c>
      <c r="B102" s="19">
        <v>0.0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 t="s">
        <v>2183</v>
      </c>
      <c r="B103" s="19">
        <v>0.0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23" t="s">
        <v>271</v>
      </c>
      <c r="B104" s="24">
        <v>2.0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8" t="s">
        <v>146</v>
      </c>
      <c r="B106" s="19">
        <v>2.0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8" t="s">
        <v>150</v>
      </c>
      <c r="B107" s="19">
        <v>2.0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8" t="s">
        <v>445</v>
      </c>
      <c r="B108" s="19">
        <v>2.0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8" t="s">
        <v>533</v>
      </c>
      <c r="B109" s="19">
        <v>1.0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8" t="s">
        <v>270</v>
      </c>
      <c r="B110" s="19">
        <v>0.0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8" t="s">
        <v>155</v>
      </c>
      <c r="B112" s="19">
        <v>2.0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8" t="s">
        <v>533</v>
      </c>
      <c r="B113" s="19">
        <v>1.0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8" t="s">
        <v>2184</v>
      </c>
      <c r="B114" s="19">
        <v>1.0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8" t="s">
        <v>294</v>
      </c>
      <c r="B115" s="19">
        <v>0.0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8" t="s">
        <v>614</v>
      </c>
      <c r="B116" s="19">
        <v>0.0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 t="s">
        <v>269</v>
      </c>
      <c r="B117" s="25">
        <v>0.0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 t="s">
        <v>206</v>
      </c>
      <c r="B118" s="25">
        <v>1.0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 t="s">
        <v>399</v>
      </c>
      <c r="B119" s="25">
        <v>1.0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 t="s">
        <v>2185</v>
      </c>
      <c r="B120" s="25">
        <v>2.0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25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 t="s">
        <v>312</v>
      </c>
      <c r="B122" s="25">
        <v>1.0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 t="s">
        <v>2186</v>
      </c>
      <c r="B123" s="25">
        <v>1.0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 t="s">
        <v>188</v>
      </c>
      <c r="B124" s="25">
        <v>1.0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 t="s">
        <v>207</v>
      </c>
      <c r="B125" s="25">
        <v>2.0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 t="s">
        <v>177</v>
      </c>
      <c r="B126" s="25">
        <v>3.0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 t="s">
        <v>295</v>
      </c>
      <c r="B127" s="25">
        <v>4.0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 t="s">
        <v>156</v>
      </c>
      <c r="B128" s="25">
        <v>5.0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 t="s">
        <v>246</v>
      </c>
      <c r="B129" s="25">
        <v>6.0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 t="s">
        <v>230</v>
      </c>
      <c r="B130" s="25">
        <v>7.0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25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 t="s">
        <v>138</v>
      </c>
      <c r="B132" s="25">
        <v>1.0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 t="s">
        <v>199</v>
      </c>
      <c r="B133" s="25">
        <v>2.0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 t="s">
        <v>240</v>
      </c>
      <c r="B134" s="25">
        <v>3.0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 t="s">
        <v>443</v>
      </c>
      <c r="B135" s="25">
        <v>4.0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 t="s">
        <v>2187</v>
      </c>
      <c r="B136" s="25">
        <v>5.0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25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 t="s">
        <v>117</v>
      </c>
      <c r="B138" s="25">
        <v>1.0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 t="s">
        <v>123</v>
      </c>
      <c r="B139" s="25">
        <v>2.0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25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 t="s">
        <v>784</v>
      </c>
      <c r="B141" s="25">
        <v>0.0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 t="s">
        <v>2188</v>
      </c>
      <c r="B142" s="25">
        <v>1.0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 t="s">
        <v>2189</v>
      </c>
      <c r="B143" s="25">
        <v>1.0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 t="s">
        <v>2190</v>
      </c>
      <c r="B144" s="25">
        <v>1.0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 t="s">
        <v>2191</v>
      </c>
      <c r="B145" s="25">
        <v>1.0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25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20" t="s">
        <v>704</v>
      </c>
      <c r="B147" s="26">
        <v>3.0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20" t="s">
        <v>245</v>
      </c>
      <c r="B148" s="26">
        <v>3.0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3" t="s">
        <v>657</v>
      </c>
      <c r="B149" s="26">
        <v>3.0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8" t="s">
        <v>151</v>
      </c>
      <c r="B150" s="25">
        <v>1.0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8" t="s">
        <v>152</v>
      </c>
      <c r="B151" s="25">
        <v>2.0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8" t="s">
        <v>257</v>
      </c>
      <c r="B152" s="25">
        <v>3.0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8" t="s">
        <v>154</v>
      </c>
      <c r="B153" s="25">
        <v>4.0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 t="str">
        <f>IFERROR(VLOOKUP("maçã",A155:C155,3,0), "Deu erro")</f>
        <v>Deu erro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3" max="3" width="37.38"/>
    <col customWidth="1" min="7" max="7" width="17.63"/>
    <col customWidth="1" min="8" max="8" width="12.88"/>
    <col customWidth="1" min="9" max="9" width="15.25"/>
    <col customWidth="1" min="50" max="50" width="14.88"/>
  </cols>
  <sheetData>
    <row r="1">
      <c r="A1" s="3">
        <v>18.0</v>
      </c>
      <c r="C1" s="3">
        <v>12.0</v>
      </c>
      <c r="D1" s="3">
        <v>120.0</v>
      </c>
      <c r="G1" s="3">
        <v>119.0</v>
      </c>
      <c r="H1" s="3">
        <v>31.0</v>
      </c>
      <c r="I1" s="3">
        <v>32.0</v>
      </c>
      <c r="J1" s="3">
        <v>36.0</v>
      </c>
      <c r="K1" s="3">
        <v>38.0</v>
      </c>
      <c r="L1" s="3">
        <v>39.0</v>
      </c>
      <c r="M1" s="3">
        <v>41.0</v>
      </c>
      <c r="N1" s="3">
        <v>42.0</v>
      </c>
      <c r="O1" s="3">
        <v>45.0</v>
      </c>
      <c r="P1" s="3">
        <v>46.0</v>
      </c>
      <c r="Q1" s="3">
        <v>48.0</v>
      </c>
      <c r="R1" s="3">
        <v>49.0</v>
      </c>
      <c r="S1" s="3">
        <v>51.0</v>
      </c>
      <c r="T1" s="3">
        <v>52.0</v>
      </c>
      <c r="U1" s="3">
        <v>54.0</v>
      </c>
      <c r="V1" s="3">
        <v>55.0</v>
      </c>
      <c r="W1" s="3">
        <v>57.0</v>
      </c>
      <c r="X1" s="3">
        <v>109.0</v>
      </c>
      <c r="Y1" s="3">
        <v>114.0</v>
      </c>
      <c r="Z1" s="3">
        <v>62.0</v>
      </c>
      <c r="AA1" s="3">
        <v>64.0</v>
      </c>
      <c r="AD1" s="3">
        <v>68.0</v>
      </c>
      <c r="AE1" s="3">
        <v>70.0</v>
      </c>
      <c r="AF1" s="3">
        <v>71.0</v>
      </c>
      <c r="AG1" s="3">
        <v>73.0</v>
      </c>
      <c r="AH1" s="3">
        <v>94.0</v>
      </c>
      <c r="AI1" s="3">
        <v>96.0</v>
      </c>
      <c r="AJ1" s="3">
        <v>65.0</v>
      </c>
      <c r="AK1" s="3">
        <v>67.0</v>
      </c>
      <c r="AN1" s="3">
        <v>74.0</v>
      </c>
      <c r="AO1" s="3">
        <v>76.0</v>
      </c>
      <c r="AP1" s="3">
        <v>78.0</v>
      </c>
      <c r="AQ1" s="3">
        <v>80.0</v>
      </c>
      <c r="AR1" s="3">
        <v>81.0</v>
      </c>
      <c r="AT1" s="3">
        <v>82.0</v>
      </c>
      <c r="AU1" s="3">
        <v>84.0</v>
      </c>
      <c r="AV1" s="3">
        <v>85.0</v>
      </c>
      <c r="AW1" s="3">
        <v>87.0</v>
      </c>
      <c r="AX1" s="3">
        <v>103.0</v>
      </c>
      <c r="AY1" s="3">
        <v>105.0</v>
      </c>
      <c r="AZ1" s="3">
        <v>88.0</v>
      </c>
      <c r="BA1" s="3">
        <v>90.0</v>
      </c>
      <c r="BB1" s="3">
        <v>116.0</v>
      </c>
      <c r="BC1" s="3">
        <v>118.0</v>
      </c>
      <c r="BD1" s="3">
        <v>61.0</v>
      </c>
      <c r="BE1" s="3">
        <v>59.0</v>
      </c>
      <c r="BF1" s="3">
        <v>92.0</v>
      </c>
      <c r="BG1" s="3">
        <v>93.0</v>
      </c>
      <c r="BH1" s="3">
        <v>122.0</v>
      </c>
      <c r="BI1" s="3">
        <v>123.0</v>
      </c>
    </row>
    <row r="2">
      <c r="A2" s="27" t="s">
        <v>17</v>
      </c>
      <c r="B2" s="28" t="s">
        <v>2192</v>
      </c>
      <c r="C2" s="29" t="s">
        <v>743</v>
      </c>
      <c r="D2" s="28" t="s">
        <v>2193</v>
      </c>
      <c r="E2" s="27" t="s">
        <v>2194</v>
      </c>
      <c r="F2" s="28" t="s">
        <v>2195</v>
      </c>
      <c r="G2" s="27" t="s">
        <v>2196</v>
      </c>
      <c r="H2" s="28" t="s">
        <v>2197</v>
      </c>
      <c r="I2" s="27" t="s">
        <v>2198</v>
      </c>
      <c r="J2" s="28" t="s">
        <v>2199</v>
      </c>
      <c r="K2" s="27" t="s">
        <v>2200</v>
      </c>
      <c r="L2" s="28" t="s">
        <v>2201</v>
      </c>
      <c r="M2" s="27" t="s">
        <v>2202</v>
      </c>
      <c r="N2" s="28" t="s">
        <v>2203</v>
      </c>
      <c r="O2" s="27" t="s">
        <v>2204</v>
      </c>
      <c r="P2" s="28" t="s">
        <v>2205</v>
      </c>
      <c r="Q2" s="27" t="s">
        <v>2206</v>
      </c>
      <c r="R2" s="28" t="s">
        <v>2207</v>
      </c>
      <c r="S2" s="27" t="s">
        <v>2208</v>
      </c>
      <c r="T2" s="28" t="s">
        <v>2209</v>
      </c>
      <c r="U2" s="27" t="s">
        <v>2210</v>
      </c>
      <c r="V2" s="28" t="s">
        <v>2211</v>
      </c>
      <c r="W2" s="27" t="s">
        <v>2212</v>
      </c>
      <c r="X2" s="28" t="s">
        <v>2213</v>
      </c>
      <c r="Y2" s="27" t="s">
        <v>2214</v>
      </c>
      <c r="Z2" s="28" t="s">
        <v>2215</v>
      </c>
      <c r="AA2" s="27" t="s">
        <v>2216</v>
      </c>
      <c r="AB2" s="30" t="s">
        <v>2217</v>
      </c>
      <c r="AC2" s="31" t="s">
        <v>2218</v>
      </c>
      <c r="AD2" s="28" t="s">
        <v>2219</v>
      </c>
      <c r="AE2" s="27" t="s">
        <v>2220</v>
      </c>
      <c r="AF2" s="28" t="s">
        <v>863</v>
      </c>
      <c r="AG2" s="27" t="s">
        <v>2221</v>
      </c>
      <c r="AH2" s="28" t="s">
        <v>2222</v>
      </c>
      <c r="AI2" s="27" t="s">
        <v>2223</v>
      </c>
      <c r="AJ2" s="28" t="s">
        <v>2224</v>
      </c>
      <c r="AK2" s="27" t="s">
        <v>2225</v>
      </c>
      <c r="AL2" s="28" t="s">
        <v>2226</v>
      </c>
      <c r="AM2" s="27" t="s">
        <v>2227</v>
      </c>
      <c r="AN2" s="28" t="s">
        <v>2228</v>
      </c>
      <c r="AO2" s="27" t="s">
        <v>2229</v>
      </c>
      <c r="AP2" s="28" t="s">
        <v>2230</v>
      </c>
      <c r="AQ2" s="27" t="s">
        <v>2231</v>
      </c>
      <c r="AR2" s="28" t="s">
        <v>2232</v>
      </c>
      <c r="AS2" s="27" t="s">
        <v>2233</v>
      </c>
      <c r="AT2" s="28" t="s">
        <v>2234</v>
      </c>
      <c r="AU2" s="27" t="s">
        <v>2235</v>
      </c>
      <c r="AV2" s="28" t="s">
        <v>2236</v>
      </c>
      <c r="AW2" s="27" t="s">
        <v>2237</v>
      </c>
      <c r="AX2" s="28" t="s">
        <v>2238</v>
      </c>
      <c r="AY2" s="27" t="s">
        <v>2239</v>
      </c>
      <c r="AZ2" s="28" t="s">
        <v>2240</v>
      </c>
      <c r="BA2" s="27" t="s">
        <v>2241</v>
      </c>
      <c r="BB2" s="28" t="s">
        <v>2242</v>
      </c>
      <c r="BC2" s="27" t="s">
        <v>2243</v>
      </c>
      <c r="BD2" s="28" t="s">
        <v>2244</v>
      </c>
      <c r="BE2" s="27" t="s">
        <v>2245</v>
      </c>
      <c r="BF2" s="28" t="s">
        <v>2246</v>
      </c>
      <c r="BG2" s="27" t="s">
        <v>2247</v>
      </c>
      <c r="BH2" s="28" t="s">
        <v>2248</v>
      </c>
      <c r="BI2" s="27" t="s">
        <v>2249</v>
      </c>
    </row>
    <row r="3">
      <c r="A3" s="3">
        <v>5.3468068816E10</v>
      </c>
      <c r="B3" s="32" t="s">
        <v>603</v>
      </c>
      <c r="C3" s="3" t="s">
        <v>602</v>
      </c>
      <c r="D3" s="33">
        <f t="array" ref="D3">INDEX(Dados!$1:$69,MATCH($B3,Dados!$N:$N,0),MATCH(D$1,Dados!$1:$1,0))</f>
        <v>18</v>
      </c>
      <c r="E3" s="3" t="s">
        <v>2250</v>
      </c>
      <c r="F3" s="3" t="s">
        <v>123</v>
      </c>
      <c r="G3" s="33">
        <f t="array" ref="G3">INDEX(Dados!$1:$69,MATCH($B3,Dados!$N:$N,0),MATCH(G$1,Dados!$1:$1,0))</f>
        <v>2023</v>
      </c>
      <c r="H3" s="33">
        <f t="array" ref="H3">INDEX(Dados!$1:$69,MATCH($B3,Dados!$N:$N,0),MATCH(H$1,Dados!$1:$1,0))</f>
        <v>3</v>
      </c>
      <c r="I3" s="33">
        <f t="array" ref="I3">INDEX(Dados!$1:$69,MATCH($B3,Dados!$N:$N,0),MATCH(I$1,Dados!$1:$1,0))</f>
        <v>3</v>
      </c>
      <c r="J3" s="33">
        <f t="array" ref="J3">INDEX(Dados!$1:$69,MATCH($B3,Dados!$N:$N,0),MATCH(J$1,Dados!$1:$1,0))</f>
        <v>0</v>
      </c>
      <c r="K3" s="33">
        <f t="array" ref="K3">INDEX(Dados!$1:$69,MATCH($B3,Dados!$N:$N,0),MATCH(K$1,Dados!$1:$1,0))</f>
        <v>2</v>
      </c>
      <c r="L3" s="33">
        <f t="array" ref="L3">INDEX(Dados!$1:$69,MATCH($B3,Dados!$N:$N,0),MATCH(L$1,Dados!$1:$1,0))</f>
        <v>1648</v>
      </c>
      <c r="M3" s="33">
        <f t="array" ref="M3">INDEX(Dados!$1:$69,MATCH($B3,Dados!$N:$N,0),MATCH(M$1,Dados!$1:$1,0))</f>
        <v>2</v>
      </c>
      <c r="N3" s="33">
        <f t="array" ref="N3">INDEX(Dados!$1:$69,MATCH($B3,Dados!$N:$N,0),MATCH(N$1,Dados!$1:$1,0))</f>
        <v>300</v>
      </c>
      <c r="O3" s="33">
        <f t="array" ref="O3">INDEX(Dados!$1:$69,MATCH($B3,Dados!$N:$N,0),MATCH(O$1,Dados!$1:$1,0))</f>
        <v>2</v>
      </c>
      <c r="P3" s="33">
        <f t="array" ref="P3">INDEX(Dados!$1:$69,MATCH($B3,Dados!$N:$N,0),MATCH(P$1,Dados!$1:$1,0))</f>
        <v>0</v>
      </c>
      <c r="Q3" s="33">
        <f t="array" ref="Q3">INDEX(Dados!$1:$69,MATCH($B3,Dados!$N:$N,0),MATCH(Q$1,Dados!$1:$1,0))</f>
        <v>2</v>
      </c>
      <c r="R3" s="33">
        <f t="array" ref="R3">INDEX(Dados!$1:$69,MATCH($B3,Dados!$N:$N,0),MATCH(R$1,Dados!$1:$1,0))</f>
        <v>0</v>
      </c>
      <c r="S3" s="33">
        <f t="array" ref="S3">INDEX(Dados!$1:$69,MATCH($B3,Dados!$N:$N,0),MATCH(S$1,Dados!$1:$1,0))</f>
        <v>2</v>
      </c>
      <c r="T3" s="33">
        <f t="array" ref="T3">INDEX(Dados!$1:$69,MATCH($B3,Dados!$N:$N,0),MATCH(T$1,Dados!$1:$1,0))</f>
        <v>0</v>
      </c>
      <c r="U3" s="33">
        <f t="array" ref="U3">INDEX(Dados!$1:$69,MATCH($B3,Dados!$N:$N,0),MATCH(U$1,Dados!$1:$1,0))</f>
        <v>2</v>
      </c>
      <c r="V3" s="33">
        <f t="array" ref="V3">INDEX(Dados!$1:$69,MATCH($B3,Dados!$N:$N,0),MATCH(V$1,Dados!$1:$1,0))</f>
        <v>325</v>
      </c>
      <c r="W3" s="33">
        <f t="array" ref="W3">INDEX(Dados!$1:$69,MATCH($B3,Dados!$N:$N,0),MATCH(W$1,Dados!$1:$1,0))</f>
        <v>2</v>
      </c>
      <c r="X3" s="33">
        <f t="array" ref="X3">INDEX(Dados!$1:$69,MATCH($B3,Dados!$N:$N,0),MATCH(X$1,Dados!$1:$1,0))</f>
        <v>1</v>
      </c>
      <c r="Y3" s="33">
        <f t="array" ref="Y3">INDEX(Dados!$1:$69,MATCH($B3,Dados!$N:$N,0),MATCH(Y$1,Dados!$1:$1,0))</f>
        <v>2</v>
      </c>
      <c r="Z3" s="33">
        <f t="array" ref="Z3">INDEX(Dados!$1:$69,MATCH($B3,Dados!$N:$N,0),MATCH(Z$1,Dados!$1:$1,0))</f>
        <v>0</v>
      </c>
      <c r="AA3" s="33">
        <f t="array" ref="AA3">INDEX(Dados!$1:$69,MATCH($B3,Dados!$N:$N,0),MATCH(AA$1,Dados!$1:$1,0))</f>
        <v>2</v>
      </c>
      <c r="AB3" s="3">
        <v>0.0</v>
      </c>
      <c r="AC3" s="3">
        <v>2.0</v>
      </c>
      <c r="AD3" s="33">
        <f t="array" ref="AD3">INDEX(Dados!$1:$69,MATCH($B3,Dados!$N:$N,0),MATCH(AD$1,Dados!$1:$1,0))</f>
        <v>19</v>
      </c>
      <c r="AE3" s="33">
        <f t="array" ref="AE3">INDEX(Dados!$1:$69,MATCH($B3,Dados!$N:$N,0),MATCH(AE$1,Dados!$1:$1,0))</f>
        <v>2</v>
      </c>
      <c r="AF3" s="33">
        <f t="array" ref="AF3">INDEX(Dados!$1:$69,MATCH($B3,Dados!$N:$N,0),MATCH(AF$1,Dados!$1:$1,0))</f>
        <v>80</v>
      </c>
      <c r="AG3" s="33">
        <f t="array" ref="AG3">INDEX(Dados!$1:$69,MATCH($B3,Dados!$N:$N,0),MATCH(AG$1,Dados!$1:$1,0))</f>
        <v>2</v>
      </c>
      <c r="AH3" s="33">
        <f t="array" ref="AH3">INDEX(Dados!$1:$69,MATCH($B3,Dados!$N:$N,0),MATCH(AH$1,Dados!$1:$1,0))</f>
        <v>11992</v>
      </c>
      <c r="AI3" s="33">
        <f t="array" ref="AI3">INDEX(Dados!$1:$69,MATCH($B3,Dados!$N:$N,0),MATCH(AI$1,Dados!$1:$1,0))</f>
        <v>2</v>
      </c>
      <c r="AJ3" s="33">
        <f t="array" ref="AJ3">INDEX(Dados!$1:$69,MATCH($B3,Dados!$N:$N,0),MATCH(AJ$1,Dados!$1:$1,0))</f>
        <v>0</v>
      </c>
      <c r="AK3" s="33">
        <f t="array" ref="AK3">INDEX(Dados!$1:$69,MATCH($B3,Dados!$N:$N,0),MATCH(AK$1,Dados!$1:$1,0))</f>
        <v>2</v>
      </c>
      <c r="AL3" s="3">
        <v>0.0</v>
      </c>
      <c r="AM3" s="3">
        <v>2.0</v>
      </c>
      <c r="AN3" s="33">
        <f t="array" ref="AN3">INDEX(Dados!$1:$69,MATCH($B3,Dados!$N:$N,0),MATCH(AN$1,Dados!$1:$1,0))</f>
        <v>176</v>
      </c>
      <c r="AO3" s="33">
        <f t="array" ref="AO3">INDEX(Dados!$1:$69,MATCH($B3,Dados!$N:$N,0),MATCH(AO$1,Dados!$1:$1,0))</f>
        <v>2</v>
      </c>
      <c r="AP3" s="33">
        <f t="array" ref="AP3">INDEX(Dados!$1:$69,MATCH($B3,Dados!$N:$N,0),MATCH(AP$1,Dados!$1:$1,0))</f>
        <v>66</v>
      </c>
      <c r="AQ3" s="33">
        <f t="array" ref="AQ3">INDEX(Dados!$1:$69,MATCH($B3,Dados!$N:$N,0),MATCH(AQ$1,Dados!$1:$1,0))</f>
        <v>2</v>
      </c>
      <c r="AR3" s="33">
        <f t="array" ref="AR3">INDEX(Dados!$1:$69,MATCH($B3,Dados!$N:$N,0),MATCH(AR$1,Dados!$1:$1,0))</f>
        <v>610</v>
      </c>
      <c r="AS3" s="3">
        <v>2.0</v>
      </c>
      <c r="AT3" s="33">
        <f t="array" ref="AT3">INDEX(Dados!$1:$69,MATCH($B3,Dados!$N:$N,0),MATCH(AT$1,Dados!$1:$1,0))</f>
        <v>0</v>
      </c>
      <c r="AU3" s="33">
        <f t="array" ref="AU3">INDEX(Dados!$1:$69,MATCH($B3,Dados!$N:$N,0),MATCH(AU$1,Dados!$1:$1,0))</f>
        <v>2</v>
      </c>
      <c r="AV3" s="33">
        <f t="array" ref="AV3">INDEX(Dados!$1:$69,MATCH($B3,Dados!$N:$N,0),MATCH(AV$1,Dados!$1:$1,0))</f>
        <v>0</v>
      </c>
      <c r="AW3" s="33">
        <f t="array" ref="AW3">INDEX(Dados!$1:$69,MATCH($B3,Dados!$N:$N,0),MATCH(AW$1,Dados!$1:$1,0))</f>
        <v>2</v>
      </c>
      <c r="AX3" s="33">
        <f t="array" ref="AX3">INDEX(Dados!$1:$69,MATCH($B3,Dados!$N:$N,0),MATCH(AX$1,Dados!$1:$1,0))</f>
        <v>0</v>
      </c>
      <c r="AY3" s="33">
        <f t="array" ref="AY3">INDEX(Dados!$1:$69,MATCH($B3,Dados!$N:$N,0),MATCH(AY$1,Dados!$1:$1,0))</f>
        <v>2</v>
      </c>
      <c r="AZ3" s="33">
        <f t="array" ref="AZ3">INDEX(Dados!$1:$69,MATCH($B3,Dados!$N:$N,0),MATCH(AZ$1,Dados!$1:$1,0))</f>
        <v>250</v>
      </c>
      <c r="BA3" s="33">
        <f t="array" ref="BA3">INDEX(Dados!$1:$69,MATCH($B3,Dados!$N:$N,0),MATCH(BA$1,Dados!$1:$1,0))</f>
        <v>2</v>
      </c>
      <c r="BB3" s="33">
        <f t="array" ref="BB3">INDEX(Dados!$1:$69,MATCH($B3,Dados!$N:$N,0),MATCH(BB$1,Dados!$1:$1,0))</f>
        <v>3</v>
      </c>
      <c r="BC3" s="33">
        <f t="array" ref="BC3">INDEX(Dados!$1:$69,MATCH($B3,Dados!$N:$N,0),MATCH(BC$1,Dados!$1:$1,0))</f>
        <v>5</v>
      </c>
      <c r="BD3" s="33">
        <f t="array" ref="BD3">INDEX(Dados!$1:$69,MATCH($B3,Dados!$N:$N,0),MATCH(BD$1,Dados!$1:$1,0))</f>
        <v>1</v>
      </c>
      <c r="BE3" s="33">
        <f t="array" ref="BE3">INDEX(Dados!$1:$69,MATCH($B3,Dados!$N:$N,0),MATCH(BE$1,Dados!$1:$1,0))</f>
        <v>0</v>
      </c>
      <c r="BF3" s="33">
        <f t="array" ref="BF3">INDEX(Dados!$1:$69,MATCH($B3,Dados!$N:$N,0),MATCH(BF$1,Dados!$1:$1,0))</f>
        <v>1</v>
      </c>
      <c r="BG3" s="33">
        <f t="array" ref="BG3">INDEX(Dados!$1:$69,MATCH($B3,Dados!$N:$N,0),MATCH(BG$1,Dados!$1:$1,0))</f>
        <v>1</v>
      </c>
      <c r="BH3" s="33">
        <f t="array" ref="BH3">INDEX(Dados!$1:$69,MATCH($B3,Dados!$N:$N,0),MATCH(BH$1,Dados!$1:$1,0))</f>
        <v>2</v>
      </c>
      <c r="BI3" s="33">
        <f t="array" ref="BI3">INDEX(Dados!$1:$69,MATCH($B3,Dados!$N:$N,0),MATCH(BI$1,Dados!$1:$1,0))</f>
        <v>1</v>
      </c>
    </row>
    <row r="4">
      <c r="A4" s="3">
        <v>4.9353469813E10</v>
      </c>
      <c r="B4" s="3" t="s">
        <v>722</v>
      </c>
      <c r="C4" s="3" t="s">
        <v>721</v>
      </c>
      <c r="D4" s="33">
        <f t="array" ref="D4">INDEX(Dados!$1:$69,MATCH($B4,Dados!$N:$N,0),MATCH(D$1,Dados!$1:$1,0))</f>
        <v>19</v>
      </c>
      <c r="E4" s="3" t="s">
        <v>2250</v>
      </c>
      <c r="F4" s="3" t="s">
        <v>123</v>
      </c>
      <c r="G4" s="33">
        <f t="array" ref="G4">INDEX(Dados!$1:$69,MATCH($B4,Dados!$N:$N,0),MATCH(G$1,Dados!$1:$1,0))</f>
        <v>2022</v>
      </c>
      <c r="H4" s="33">
        <f t="array" ref="H4">INDEX(Dados!$1:$69,MATCH($B4,Dados!$N:$N,0),MATCH(H$1,Dados!$1:$1,0))</f>
        <v>5</v>
      </c>
      <c r="I4" s="33">
        <f t="array" ref="I4">INDEX(Dados!$1:$69,MATCH($B4,Dados!$N:$N,0),MATCH(I$1,Dados!$1:$1,0))</f>
        <v>5</v>
      </c>
      <c r="J4" s="33">
        <f t="array" ref="J4">INDEX(Dados!$1:$69,MATCH($B4,Dados!$N:$N,0),MATCH(J$1,Dados!$1:$1,0))</f>
        <v>782</v>
      </c>
      <c r="K4" s="33">
        <f t="array" ref="K4">INDEX(Dados!$1:$69,MATCH($B4,Dados!$N:$N,0),MATCH(K$1,Dados!$1:$1,0))</f>
        <v>2</v>
      </c>
      <c r="L4" s="33">
        <f t="array" ref="L4">INDEX(Dados!$1:$69,MATCH($B4,Dados!$N:$N,0),MATCH(L$1,Dados!$1:$1,0))</f>
        <v>0</v>
      </c>
      <c r="M4" s="33">
        <f t="array" ref="M4">INDEX(Dados!$1:$69,MATCH($B4,Dados!$N:$N,0),MATCH(M$1,Dados!$1:$1,0))</f>
        <v>2</v>
      </c>
      <c r="N4" s="33">
        <f t="array" ref="N4">INDEX(Dados!$1:$69,MATCH($B4,Dados!$N:$N,0),MATCH(N$1,Dados!$1:$1,0))</f>
        <v>3845</v>
      </c>
      <c r="O4" s="33">
        <f t="array" ref="O4">INDEX(Dados!$1:$69,MATCH($B4,Dados!$N:$N,0),MATCH(O$1,Dados!$1:$1,0))</f>
        <v>2</v>
      </c>
      <c r="P4" s="33">
        <f t="array" ref="P4">INDEX(Dados!$1:$69,MATCH($B4,Dados!$N:$N,0),MATCH(P$1,Dados!$1:$1,0))</f>
        <v>0</v>
      </c>
      <c r="Q4" s="33">
        <f t="array" ref="Q4">INDEX(Dados!$1:$69,MATCH($B4,Dados!$N:$N,0),MATCH(Q$1,Dados!$1:$1,0))</f>
        <v>2</v>
      </c>
      <c r="R4" s="33">
        <f t="array" ref="R4">INDEX(Dados!$1:$69,MATCH($B4,Dados!$N:$N,0),MATCH(R$1,Dados!$1:$1,0))</f>
        <v>0</v>
      </c>
      <c r="S4" s="33">
        <f t="array" ref="S4">INDEX(Dados!$1:$69,MATCH($B4,Dados!$N:$N,0),MATCH(S$1,Dados!$1:$1,0))</f>
        <v>2</v>
      </c>
      <c r="T4" s="33">
        <f t="array" ref="T4">INDEX(Dados!$1:$69,MATCH($B4,Dados!$N:$N,0),MATCH(T$1,Dados!$1:$1,0))</f>
        <v>0</v>
      </c>
      <c r="U4" s="33">
        <f t="array" ref="U4">INDEX(Dados!$1:$69,MATCH($B4,Dados!$N:$N,0),MATCH(U$1,Dados!$1:$1,0))</f>
        <v>2</v>
      </c>
      <c r="V4" s="33">
        <f t="array" ref="V4">INDEX(Dados!$1:$69,MATCH($B4,Dados!$N:$N,0),MATCH(V$1,Dados!$1:$1,0))</f>
        <v>0</v>
      </c>
      <c r="W4" s="33">
        <f t="array" ref="W4">INDEX(Dados!$1:$69,MATCH($B4,Dados!$N:$N,0),MATCH(W$1,Dados!$1:$1,0))</f>
        <v>2</v>
      </c>
      <c r="X4" s="33">
        <f t="array" ref="X4">INDEX(Dados!$1:$69,MATCH($B4,Dados!$N:$N,0),MATCH(X$1,Dados!$1:$1,0))</f>
        <v>1</v>
      </c>
      <c r="Y4" s="33">
        <f t="array" ref="Y4">INDEX(Dados!$1:$69,MATCH($B4,Dados!$N:$N,0),MATCH(Y$1,Dados!$1:$1,0))</f>
        <v>2</v>
      </c>
      <c r="Z4" s="33">
        <f t="array" ref="Z4">INDEX(Dados!$1:$69,MATCH($B4,Dados!$N:$N,0),MATCH(Z$1,Dados!$1:$1,0))</f>
        <v>1806</v>
      </c>
      <c r="AA4" s="33">
        <f t="array" ref="AA4">INDEX(Dados!$1:$69,MATCH($B4,Dados!$N:$N,0),MATCH(AA$1,Dados!$1:$1,0))</f>
        <v>2</v>
      </c>
      <c r="AB4" s="3">
        <v>0.0</v>
      </c>
      <c r="AC4" s="3">
        <v>2.0</v>
      </c>
      <c r="AD4" s="33">
        <f t="array" ref="AD4">INDEX(Dados!$1:$69,MATCH($B4,Dados!$N:$N,0),MATCH(AD$1,Dados!$1:$1,0))</f>
        <v>255</v>
      </c>
      <c r="AE4" s="33">
        <f t="array" ref="AE4">INDEX(Dados!$1:$69,MATCH($B4,Dados!$N:$N,0),MATCH(AE$1,Dados!$1:$1,0))</f>
        <v>2</v>
      </c>
      <c r="AF4" s="33">
        <f t="array" ref="AF4">INDEX(Dados!$1:$69,MATCH($B4,Dados!$N:$N,0),MATCH(AF$1,Dados!$1:$1,0))</f>
        <v>291</v>
      </c>
      <c r="AG4" s="33">
        <f t="array" ref="AG4">INDEX(Dados!$1:$69,MATCH($B4,Dados!$N:$N,0),MATCH(AG$1,Dados!$1:$1,0))</f>
        <v>2</v>
      </c>
      <c r="AH4" s="33">
        <f t="array" ref="AH4">INDEX(Dados!$1:$69,MATCH($B4,Dados!$N:$N,0),MATCH(AH$1,Dados!$1:$1,0))</f>
        <v>0</v>
      </c>
      <c r="AI4" s="33">
        <f t="array" ref="AI4">INDEX(Dados!$1:$69,MATCH($B4,Dados!$N:$N,0),MATCH(AI$1,Dados!$1:$1,0))</f>
        <v>2</v>
      </c>
      <c r="AJ4" s="33">
        <f t="array" ref="AJ4">INDEX(Dados!$1:$69,MATCH($B4,Dados!$N:$N,0),MATCH(AJ$1,Dados!$1:$1,0))</f>
        <v>0</v>
      </c>
      <c r="AK4" s="33">
        <f t="array" ref="AK4">INDEX(Dados!$1:$69,MATCH($B4,Dados!$N:$N,0),MATCH(AK$1,Dados!$1:$1,0))</f>
        <v>2</v>
      </c>
      <c r="AL4" s="3">
        <v>0.0</v>
      </c>
      <c r="AM4" s="3">
        <v>2.0</v>
      </c>
      <c r="AN4" s="33">
        <f t="array" ref="AN4">INDEX(Dados!$1:$69,MATCH($B4,Dados!$N:$N,0),MATCH(AN$1,Dados!$1:$1,0))</f>
        <v>87</v>
      </c>
      <c r="AO4" s="33">
        <f t="array" ref="AO4">INDEX(Dados!$1:$69,MATCH($B4,Dados!$N:$N,0),MATCH(AO$1,Dados!$1:$1,0))</f>
        <v>2</v>
      </c>
      <c r="AP4" s="33">
        <f t="array" ref="AP4">INDEX(Dados!$1:$69,MATCH($B4,Dados!$N:$N,0),MATCH(AP$1,Dados!$1:$1,0))</f>
        <v>97</v>
      </c>
      <c r="AQ4" s="33">
        <f t="array" ref="AQ4">INDEX(Dados!$1:$69,MATCH($B4,Dados!$N:$N,0),MATCH(AQ$1,Dados!$1:$1,0))</f>
        <v>2</v>
      </c>
      <c r="AR4" s="33">
        <f t="array" ref="AR4">INDEX(Dados!$1:$69,MATCH($B4,Dados!$N:$N,0),MATCH(AR$1,Dados!$1:$1,0))</f>
        <v>102</v>
      </c>
      <c r="AS4" s="3">
        <v>2.0</v>
      </c>
      <c r="AT4" s="33">
        <f t="array" ref="AT4">INDEX(Dados!$1:$69,MATCH($B4,Dados!$N:$N,0),MATCH(AT$1,Dados!$1:$1,0))</f>
        <v>0</v>
      </c>
      <c r="AU4" s="33">
        <f t="array" ref="AU4">INDEX(Dados!$1:$69,MATCH($B4,Dados!$N:$N,0),MATCH(AU$1,Dados!$1:$1,0))</f>
        <v>2</v>
      </c>
      <c r="AV4" s="33">
        <f t="array" ref="AV4">INDEX(Dados!$1:$69,MATCH($B4,Dados!$N:$N,0),MATCH(AV$1,Dados!$1:$1,0))</f>
        <v>0</v>
      </c>
      <c r="AW4" s="33">
        <f t="array" ref="AW4">INDEX(Dados!$1:$69,MATCH($B4,Dados!$N:$N,0),MATCH(AW$1,Dados!$1:$1,0))</f>
        <v>2</v>
      </c>
      <c r="AX4" s="33">
        <f t="array" ref="AX4">INDEX(Dados!$1:$69,MATCH($B4,Dados!$N:$N,0),MATCH(AX$1,Dados!$1:$1,0))</f>
        <v>0</v>
      </c>
      <c r="AY4" s="33">
        <f t="array" ref="AY4">INDEX(Dados!$1:$69,MATCH($B4,Dados!$N:$N,0),MATCH(AY$1,Dados!$1:$1,0))</f>
        <v>2</v>
      </c>
      <c r="AZ4" s="33">
        <f t="array" ref="AZ4">INDEX(Dados!$1:$69,MATCH($B4,Dados!$N:$N,0),MATCH(AZ$1,Dados!$1:$1,0))</f>
        <v>200</v>
      </c>
      <c r="BA4" s="33">
        <f t="array" ref="BA4">INDEX(Dados!$1:$69,MATCH($B4,Dados!$N:$N,0),MATCH(BA$1,Dados!$1:$1,0))</f>
        <v>2</v>
      </c>
      <c r="BB4" s="33">
        <f t="array" ref="BB4">INDEX(Dados!$1:$69,MATCH($B4,Dados!$N:$N,0),MATCH(BB$1,Dados!$1:$1,0))</f>
        <v>1</v>
      </c>
      <c r="BC4" s="33">
        <f t="array" ref="BC4">INDEX(Dados!$1:$69,MATCH($B4,Dados!$N:$N,0),MATCH(BC$1,Dados!$1:$1,0))</f>
        <v>5</v>
      </c>
      <c r="BD4" s="33">
        <f t="array" ref="BD4">INDEX(Dados!$1:$69,MATCH($B4,Dados!$N:$N,0),MATCH(BD$1,Dados!$1:$1,0))</f>
        <v>2</v>
      </c>
      <c r="BE4" s="33">
        <f t="array" ref="BE4">INDEX(Dados!$1:$69,MATCH($B4,Dados!$N:$N,0),MATCH(BE$1,Dados!$1:$1,0))</f>
        <v>0</v>
      </c>
      <c r="BF4" s="33">
        <f t="array" ref="BF4">INDEX(Dados!$1:$69,MATCH($B4,Dados!$N:$N,0),MATCH(BF$1,Dados!$1:$1,0))</f>
        <v>1</v>
      </c>
      <c r="BG4" s="33">
        <f t="array" ref="BG4">INDEX(Dados!$1:$69,MATCH($B4,Dados!$N:$N,0),MATCH(BG$1,Dados!$1:$1,0))</f>
        <v>0</v>
      </c>
      <c r="BH4" s="33">
        <f t="array" ref="BH4">INDEX(Dados!$1:$69,MATCH($B4,Dados!$N:$N,0),MATCH(BH$1,Dados!$1:$1,0))</f>
        <v>1</v>
      </c>
      <c r="BI4" s="33">
        <f t="array" ref="BI4">INDEX(Dados!$1:$69,MATCH($B4,Dados!$N:$N,0),MATCH(BI$1,Dados!$1:$1,0))</f>
        <v>1</v>
      </c>
    </row>
    <row r="5">
      <c r="A5" s="3">
        <v>5.0833032801E10</v>
      </c>
      <c r="B5" s="3" t="s">
        <v>560</v>
      </c>
      <c r="C5" s="3" t="s">
        <v>559</v>
      </c>
      <c r="D5" s="33">
        <f t="array" ref="D5">INDEX(Dados!$1:$69,MATCH($B5,Dados!$N:$N,0),MATCH(D$1,Dados!$1:$1,0))</f>
        <v>18</v>
      </c>
      <c r="E5" s="3" t="s">
        <v>2250</v>
      </c>
      <c r="F5" s="3" t="s">
        <v>123</v>
      </c>
      <c r="G5" s="33">
        <f t="array" ref="G5">INDEX(Dados!$1:$69,MATCH($B5,Dados!$N:$N,0),MATCH(G$1,Dados!$1:$1,0))</f>
        <v>2022</v>
      </c>
      <c r="H5" s="33">
        <f t="array" ref="H5">INDEX(Dados!$1:$69,MATCH($B5,Dados!$N:$N,0),MATCH(H$1,Dados!$1:$1,0))</f>
        <v>4</v>
      </c>
      <c r="I5" s="33">
        <f t="array" ref="I5">INDEX(Dados!$1:$69,MATCH($B5,Dados!$N:$N,0),MATCH(I$1,Dados!$1:$1,0))</f>
        <v>4</v>
      </c>
      <c r="J5" s="33">
        <f t="array" ref="J5">INDEX(Dados!$1:$69,MATCH($B5,Dados!$N:$N,0),MATCH(J$1,Dados!$1:$1,0))</f>
        <v>0</v>
      </c>
      <c r="K5" s="33">
        <f t="array" ref="K5">INDEX(Dados!$1:$69,MATCH($B5,Dados!$N:$N,0),MATCH(K$1,Dados!$1:$1,0))</f>
        <v>2</v>
      </c>
      <c r="L5" s="33">
        <f t="array" ref="L5">INDEX(Dados!$1:$69,MATCH($B5,Dados!$N:$N,0),MATCH(L$1,Dados!$1:$1,0))</f>
        <v>2730</v>
      </c>
      <c r="M5" s="33">
        <f t="array" ref="M5">INDEX(Dados!$1:$69,MATCH($B5,Dados!$N:$N,0),MATCH(M$1,Dados!$1:$1,0))</f>
        <v>2</v>
      </c>
      <c r="N5" s="33">
        <f t="array" ref="N5">INDEX(Dados!$1:$69,MATCH($B5,Dados!$N:$N,0),MATCH(N$1,Dados!$1:$1,0))</f>
        <v>2375</v>
      </c>
      <c r="O5" s="33">
        <f t="array" ref="O5">INDEX(Dados!$1:$69,MATCH($B5,Dados!$N:$N,0),MATCH(O$1,Dados!$1:$1,0))</f>
        <v>2</v>
      </c>
      <c r="P5" s="33">
        <f t="array" ref="P5">INDEX(Dados!$1:$69,MATCH($B5,Dados!$N:$N,0),MATCH(P$1,Dados!$1:$1,0))</f>
        <v>0</v>
      </c>
      <c r="Q5" s="33">
        <f t="array" ref="Q5">INDEX(Dados!$1:$69,MATCH($B5,Dados!$N:$N,0),MATCH(Q$1,Dados!$1:$1,0))</f>
        <v>2</v>
      </c>
      <c r="R5" s="33">
        <f t="array" ref="R5">INDEX(Dados!$1:$69,MATCH($B5,Dados!$N:$N,0),MATCH(R$1,Dados!$1:$1,0))</f>
        <v>0</v>
      </c>
      <c r="S5" s="33">
        <f t="array" ref="S5">INDEX(Dados!$1:$69,MATCH($B5,Dados!$N:$N,0),MATCH(S$1,Dados!$1:$1,0))</f>
        <v>2</v>
      </c>
      <c r="T5" s="33">
        <f t="array" ref="T5">INDEX(Dados!$1:$69,MATCH($B5,Dados!$N:$N,0),MATCH(T$1,Dados!$1:$1,0))</f>
        <v>0</v>
      </c>
      <c r="U5" s="33">
        <f t="array" ref="U5">INDEX(Dados!$1:$69,MATCH($B5,Dados!$N:$N,0),MATCH(U$1,Dados!$1:$1,0))</f>
        <v>2</v>
      </c>
      <c r="V5" s="33">
        <f t="array" ref="V5">INDEX(Dados!$1:$69,MATCH($B5,Dados!$N:$N,0),MATCH(V$1,Dados!$1:$1,0))</f>
        <v>0</v>
      </c>
      <c r="W5" s="33">
        <f t="array" ref="W5">INDEX(Dados!$1:$69,MATCH($B5,Dados!$N:$N,0),MATCH(W$1,Dados!$1:$1,0))</f>
        <v>2</v>
      </c>
      <c r="X5" s="33">
        <f t="array" ref="X5">INDEX(Dados!$1:$69,MATCH($B5,Dados!$N:$N,0),MATCH(X$1,Dados!$1:$1,0))</f>
        <v>2</v>
      </c>
      <c r="Y5" s="33">
        <f t="array" ref="Y5">INDEX(Dados!$1:$69,MATCH($B5,Dados!$N:$N,0),MATCH(Y$1,Dados!$1:$1,0))</f>
        <v>2</v>
      </c>
      <c r="Z5" s="33">
        <f t="array" ref="Z5">INDEX(Dados!$1:$69,MATCH($B5,Dados!$N:$N,0),MATCH(Z$1,Dados!$1:$1,0))</f>
        <v>0</v>
      </c>
      <c r="AA5" s="33">
        <f t="array" ref="AA5">INDEX(Dados!$1:$69,MATCH($B5,Dados!$N:$N,0),MATCH(AA$1,Dados!$1:$1,0))</f>
        <v>2</v>
      </c>
      <c r="AB5" s="3">
        <v>0.0</v>
      </c>
      <c r="AC5" s="3">
        <v>2.0</v>
      </c>
      <c r="AD5" s="33">
        <f t="array" ref="AD5">INDEX(Dados!$1:$69,MATCH($B5,Dados!$N:$N,0),MATCH(AD$1,Dados!$1:$1,0))</f>
        <v>152</v>
      </c>
      <c r="AE5" s="33">
        <f t="array" ref="AE5">INDEX(Dados!$1:$69,MATCH($B5,Dados!$N:$N,0),MATCH(AE$1,Dados!$1:$1,0))</f>
        <v>2</v>
      </c>
      <c r="AF5" s="33">
        <f t="array" ref="AF5">INDEX(Dados!$1:$69,MATCH($B5,Dados!$N:$N,0),MATCH(AF$1,Dados!$1:$1,0))</f>
        <v>154</v>
      </c>
      <c r="AG5" s="33">
        <f t="array" ref="AG5">INDEX(Dados!$1:$69,MATCH($B5,Dados!$N:$N,0),MATCH(AG$1,Dados!$1:$1,0))</f>
        <v>2</v>
      </c>
      <c r="AH5" s="33">
        <f t="array" ref="AH5">INDEX(Dados!$1:$69,MATCH($B5,Dados!$N:$N,0),MATCH(AH$1,Dados!$1:$1,0))</f>
        <v>0</v>
      </c>
      <c r="AI5" s="33">
        <f t="array" ref="AI5">INDEX(Dados!$1:$69,MATCH($B5,Dados!$N:$N,0),MATCH(AI$1,Dados!$1:$1,0))</f>
        <v>2</v>
      </c>
      <c r="AJ5" s="33">
        <f t="array" ref="AJ5">INDEX(Dados!$1:$69,MATCH($B5,Dados!$N:$N,0),MATCH(AJ$1,Dados!$1:$1,0))</f>
        <v>4185</v>
      </c>
      <c r="AK5" s="33">
        <f t="array" ref="AK5">INDEX(Dados!$1:$69,MATCH($B5,Dados!$N:$N,0),MATCH(AK$1,Dados!$1:$1,0))</f>
        <v>2</v>
      </c>
      <c r="AL5" s="3">
        <v>0.0</v>
      </c>
      <c r="AM5" s="3">
        <v>2.0</v>
      </c>
      <c r="AN5" s="33">
        <f t="array" ref="AN5">INDEX(Dados!$1:$69,MATCH($B5,Dados!$N:$N,0),MATCH(AN$1,Dados!$1:$1,0))</f>
        <v>210</v>
      </c>
      <c r="AO5" s="33">
        <f t="array" ref="AO5">INDEX(Dados!$1:$69,MATCH($B5,Dados!$N:$N,0),MATCH(AO$1,Dados!$1:$1,0))</f>
        <v>0</v>
      </c>
      <c r="AP5" s="33">
        <f t="array" ref="AP5">INDEX(Dados!$1:$69,MATCH($B5,Dados!$N:$N,0),MATCH(AP$1,Dados!$1:$1,0))</f>
        <v>120</v>
      </c>
      <c r="AQ5" s="33">
        <f t="array" ref="AQ5">INDEX(Dados!$1:$69,MATCH($B5,Dados!$N:$N,0),MATCH(AQ$1,Dados!$1:$1,0))</f>
        <v>0</v>
      </c>
      <c r="AR5" s="33">
        <f t="array" ref="AR5">INDEX(Dados!$1:$69,MATCH($B5,Dados!$N:$N,0),MATCH(AR$1,Dados!$1:$1,0))</f>
        <v>0</v>
      </c>
      <c r="AS5" s="3">
        <v>2.0</v>
      </c>
      <c r="AT5" s="33">
        <f t="array" ref="AT5">INDEX(Dados!$1:$69,MATCH($B5,Dados!$N:$N,0),MATCH(AT$1,Dados!$1:$1,0))</f>
        <v>0</v>
      </c>
      <c r="AU5" s="33">
        <f t="array" ref="AU5">INDEX(Dados!$1:$69,MATCH($B5,Dados!$N:$N,0),MATCH(AU$1,Dados!$1:$1,0))</f>
        <v>2</v>
      </c>
      <c r="AV5" s="33">
        <f t="array" ref="AV5">INDEX(Dados!$1:$69,MATCH($B5,Dados!$N:$N,0),MATCH(AV$1,Dados!$1:$1,0))</f>
        <v>169</v>
      </c>
      <c r="AW5" s="33">
        <f t="array" ref="AW5">INDEX(Dados!$1:$69,MATCH($B5,Dados!$N:$N,0),MATCH(AW$1,Dados!$1:$1,0))</f>
        <v>2</v>
      </c>
      <c r="AX5" s="33">
        <f t="array" ref="AX5">INDEX(Dados!$1:$69,MATCH($B5,Dados!$N:$N,0),MATCH(AX$1,Dados!$1:$1,0))</f>
        <v>1348</v>
      </c>
      <c r="AY5" s="33">
        <f t="array" ref="AY5">INDEX(Dados!$1:$69,MATCH($B5,Dados!$N:$N,0),MATCH(AY$1,Dados!$1:$1,0))</f>
        <v>2</v>
      </c>
      <c r="AZ5" s="33">
        <f t="array" ref="AZ5">INDEX(Dados!$1:$69,MATCH($B5,Dados!$N:$N,0),MATCH(AZ$1,Dados!$1:$1,0))</f>
        <v>0</v>
      </c>
      <c r="BA5" s="33">
        <f t="array" ref="BA5">INDEX(Dados!$1:$69,MATCH($B5,Dados!$N:$N,0),MATCH(BA$1,Dados!$1:$1,0))</f>
        <v>2</v>
      </c>
      <c r="BB5" s="33">
        <f t="array" ref="BB5">INDEX(Dados!$1:$69,MATCH($B5,Dados!$N:$N,0),MATCH(BB$1,Dados!$1:$1,0))</f>
        <v>2</v>
      </c>
      <c r="BC5" s="33">
        <f t="array" ref="BC5">INDEX(Dados!$1:$69,MATCH($B5,Dados!$N:$N,0),MATCH(BC$1,Dados!$1:$1,0))</f>
        <v>5</v>
      </c>
      <c r="BD5" s="33">
        <f t="array" ref="BD5">INDEX(Dados!$1:$69,MATCH($B5,Dados!$N:$N,0),MATCH(BD$1,Dados!$1:$1,0))</f>
        <v>1</v>
      </c>
      <c r="BE5" s="33">
        <f t="array" ref="BE5">INDEX(Dados!$1:$69,MATCH($B5,Dados!$N:$N,0),MATCH(BE$1,Dados!$1:$1,0))</f>
        <v>1</v>
      </c>
      <c r="BF5" s="33">
        <f t="array" ref="BF5">INDEX(Dados!$1:$69,MATCH($B5,Dados!$N:$N,0),MATCH(BF$1,Dados!$1:$1,0))</f>
        <v>2</v>
      </c>
      <c r="BG5" s="33">
        <f t="array" ref="BG5">INDEX(Dados!$1:$69,MATCH($B5,Dados!$N:$N,0),MATCH(BG$1,Dados!$1:$1,0))</f>
        <v>0</v>
      </c>
      <c r="BH5" s="33">
        <f t="array" ref="BH5">INDEX(Dados!$1:$69,MATCH($B5,Dados!$N:$N,0),MATCH(BH$1,Dados!$1:$1,0))</f>
        <v>2</v>
      </c>
      <c r="BI5" s="33">
        <f t="array" ref="BI5">INDEX(Dados!$1:$69,MATCH($B5,Dados!$N:$N,0),MATCH(BI$1,Dados!$1:$1,0))</f>
        <v>2</v>
      </c>
    </row>
    <row r="6">
      <c r="A6" s="3">
        <v>3.9835744831E10</v>
      </c>
      <c r="B6" s="3" t="s">
        <v>316</v>
      </c>
      <c r="C6" s="3" t="s">
        <v>315</v>
      </c>
      <c r="D6" s="33">
        <f t="array" ref="D6">INDEX(Dados!$1:$69,MATCH($B6,Dados!$N:$N,0),MATCH(D$1,Dados!$1:$1,0))</f>
        <v>17</v>
      </c>
      <c r="E6" s="3" t="s">
        <v>2250</v>
      </c>
      <c r="F6" s="3" t="s">
        <v>123</v>
      </c>
      <c r="G6" s="33">
        <f t="array" ref="G6">INDEX(Dados!$1:$69,MATCH($B6,Dados!$N:$N,0),MATCH(G$1,Dados!$1:$1,0))</f>
        <v>2023</v>
      </c>
      <c r="H6" s="33">
        <f t="array" ref="H6">INDEX(Dados!$1:$69,MATCH($B6,Dados!$N:$N,0),MATCH(H$1,Dados!$1:$1,0))</f>
        <v>4</v>
      </c>
      <c r="I6" s="33">
        <f t="array" ref="I6">INDEX(Dados!$1:$69,MATCH($B6,Dados!$N:$N,0),MATCH(I$1,Dados!$1:$1,0))</f>
        <v>3</v>
      </c>
      <c r="J6" s="33">
        <f t="array" ref="J6">INDEX(Dados!$1:$69,MATCH($B6,Dados!$N:$N,0),MATCH(J$1,Dados!$1:$1,0))</f>
        <v>0</v>
      </c>
      <c r="K6" s="33">
        <f t="array" ref="K6">INDEX(Dados!$1:$69,MATCH($B6,Dados!$N:$N,0),MATCH(K$1,Dados!$1:$1,0))</f>
        <v>2</v>
      </c>
      <c r="L6" s="33">
        <f t="array" ref="L6">INDEX(Dados!$1:$69,MATCH($B6,Dados!$N:$N,0),MATCH(L$1,Dados!$1:$1,0))</f>
        <v>2289</v>
      </c>
      <c r="M6" s="33">
        <f t="array" ref="M6">INDEX(Dados!$1:$69,MATCH($B6,Dados!$N:$N,0),MATCH(M$1,Dados!$1:$1,0))</f>
        <v>2</v>
      </c>
      <c r="N6" s="33">
        <f t="array" ref="N6">INDEX(Dados!$1:$69,MATCH($B6,Dados!$N:$N,0),MATCH(N$1,Dados!$1:$1,0))</f>
        <v>0</v>
      </c>
      <c r="O6" s="33">
        <f t="array" ref="O6">INDEX(Dados!$1:$69,MATCH($B6,Dados!$N:$N,0),MATCH(O$1,Dados!$1:$1,0))</f>
        <v>2</v>
      </c>
      <c r="P6" s="33">
        <f t="array" ref="P6">INDEX(Dados!$1:$69,MATCH($B6,Dados!$N:$N,0),MATCH(P$1,Dados!$1:$1,0))</f>
        <v>0</v>
      </c>
      <c r="Q6" s="33">
        <f t="array" ref="Q6">INDEX(Dados!$1:$69,MATCH($B6,Dados!$N:$N,0),MATCH(Q$1,Dados!$1:$1,0))</f>
        <v>2</v>
      </c>
      <c r="R6" s="33">
        <f t="array" ref="R6">INDEX(Dados!$1:$69,MATCH($B6,Dados!$N:$N,0),MATCH(R$1,Dados!$1:$1,0))</f>
        <v>0</v>
      </c>
      <c r="S6" s="33">
        <f t="array" ref="S6">INDEX(Dados!$1:$69,MATCH($B6,Dados!$N:$N,0),MATCH(S$1,Dados!$1:$1,0))</f>
        <v>2</v>
      </c>
      <c r="T6" s="33">
        <f t="array" ref="T6">INDEX(Dados!$1:$69,MATCH($B6,Dados!$N:$N,0),MATCH(T$1,Dados!$1:$1,0))</f>
        <v>0</v>
      </c>
      <c r="U6" s="33">
        <f t="array" ref="U6">INDEX(Dados!$1:$69,MATCH($B6,Dados!$N:$N,0),MATCH(U$1,Dados!$1:$1,0))</f>
        <v>2</v>
      </c>
      <c r="V6" s="33">
        <f t="array" ref="V6">INDEX(Dados!$1:$69,MATCH($B6,Dados!$N:$N,0),MATCH(V$1,Dados!$1:$1,0))</f>
        <v>800</v>
      </c>
      <c r="W6" s="33">
        <f t="array" ref="W6">INDEX(Dados!$1:$69,MATCH($B6,Dados!$N:$N,0),MATCH(W$1,Dados!$1:$1,0))</f>
        <v>0</v>
      </c>
      <c r="X6" s="33">
        <f t="array" ref="X6">INDEX(Dados!$1:$69,MATCH($B6,Dados!$N:$N,0),MATCH(X$1,Dados!$1:$1,0))</f>
        <v>1</v>
      </c>
      <c r="Y6" s="33">
        <f t="array" ref="Y6">INDEX(Dados!$1:$69,MATCH($B6,Dados!$N:$N,0),MATCH(Y$1,Dados!$1:$1,0))</f>
        <v>2</v>
      </c>
      <c r="Z6" s="33">
        <f t="array" ref="Z6">INDEX(Dados!$1:$69,MATCH($B6,Dados!$N:$N,0),MATCH(Z$1,Dados!$1:$1,0))</f>
        <v>0</v>
      </c>
      <c r="AA6" s="33">
        <f t="array" ref="AA6">INDEX(Dados!$1:$69,MATCH($B6,Dados!$N:$N,0),MATCH(AA$1,Dados!$1:$1,0))</f>
        <v>2</v>
      </c>
      <c r="AB6" s="3">
        <v>0.0</v>
      </c>
      <c r="AC6" s="3">
        <v>2.0</v>
      </c>
      <c r="AD6" s="33">
        <f t="array" ref="AD6">INDEX(Dados!$1:$69,MATCH($B6,Dados!$N:$N,0),MATCH(AD$1,Dados!$1:$1,0))</f>
        <v>72</v>
      </c>
      <c r="AE6" s="33">
        <f t="array" ref="AE6">INDEX(Dados!$1:$69,MATCH($B6,Dados!$N:$N,0),MATCH(AE$1,Dados!$1:$1,0))</f>
        <v>2</v>
      </c>
      <c r="AF6" s="33">
        <f t="array" ref="AF6">INDEX(Dados!$1:$69,MATCH($B6,Dados!$N:$N,0),MATCH(AF$1,Dados!$1:$1,0))</f>
        <v>129</v>
      </c>
      <c r="AG6" s="33">
        <f t="array" ref="AG6">INDEX(Dados!$1:$69,MATCH($B6,Dados!$N:$N,0),MATCH(AG$1,Dados!$1:$1,0))</f>
        <v>2</v>
      </c>
      <c r="AH6" s="33">
        <f t="array" ref="AH6">INDEX(Dados!$1:$69,MATCH($B6,Dados!$N:$N,0),MATCH(AH$1,Dados!$1:$1,0))</f>
        <v>0</v>
      </c>
      <c r="AI6" s="33">
        <f t="array" ref="AI6">INDEX(Dados!$1:$69,MATCH($B6,Dados!$N:$N,0),MATCH(AI$1,Dados!$1:$1,0))</f>
        <v>2</v>
      </c>
      <c r="AJ6" s="33">
        <f t="array" ref="AJ6">INDEX(Dados!$1:$69,MATCH($B6,Dados!$N:$N,0),MATCH(AJ$1,Dados!$1:$1,0))</f>
        <v>0</v>
      </c>
      <c r="AK6" s="33">
        <f t="array" ref="AK6">INDEX(Dados!$1:$69,MATCH($B6,Dados!$N:$N,0),MATCH(AK$1,Dados!$1:$1,0))</f>
        <v>2</v>
      </c>
      <c r="AL6" s="3">
        <v>0.0</v>
      </c>
      <c r="AM6" s="3">
        <v>2.0</v>
      </c>
      <c r="AN6" s="33">
        <f t="array" ref="AN6">INDEX(Dados!$1:$69,MATCH($B6,Dados!$N:$N,0),MATCH(AN$1,Dados!$1:$1,0))</f>
        <v>53</v>
      </c>
      <c r="AO6" s="33">
        <f t="array" ref="AO6">INDEX(Dados!$1:$69,MATCH($B6,Dados!$N:$N,0),MATCH(AO$1,Dados!$1:$1,0))</f>
        <v>2</v>
      </c>
      <c r="AP6" s="33">
        <f t="array" ref="AP6">INDEX(Dados!$1:$69,MATCH($B6,Dados!$N:$N,0),MATCH(AP$1,Dados!$1:$1,0))</f>
        <v>110</v>
      </c>
      <c r="AQ6" s="33">
        <f t="array" ref="AQ6">INDEX(Dados!$1:$69,MATCH($B6,Dados!$N:$N,0),MATCH(AQ$1,Dados!$1:$1,0))</f>
        <v>2</v>
      </c>
      <c r="AR6" s="33">
        <f t="array" ref="AR6">INDEX(Dados!$1:$69,MATCH($B6,Dados!$N:$N,0),MATCH(AR$1,Dados!$1:$1,0))</f>
        <v>125</v>
      </c>
      <c r="AS6" s="3">
        <v>2.0</v>
      </c>
      <c r="AT6" s="33">
        <f t="array" ref="AT6">INDEX(Dados!$1:$69,MATCH($B6,Dados!$N:$N,0),MATCH(AT$1,Dados!$1:$1,0))</f>
        <v>0</v>
      </c>
      <c r="AU6" s="33">
        <f t="array" ref="AU6">INDEX(Dados!$1:$69,MATCH($B6,Dados!$N:$N,0),MATCH(AU$1,Dados!$1:$1,0))</f>
        <v>2</v>
      </c>
      <c r="AV6" s="33">
        <f t="array" ref="AV6">INDEX(Dados!$1:$69,MATCH($B6,Dados!$N:$N,0),MATCH(AV$1,Dados!$1:$1,0))</f>
        <v>144</v>
      </c>
      <c r="AW6" s="33">
        <f t="array" ref="AW6">INDEX(Dados!$1:$69,MATCH($B6,Dados!$N:$N,0),MATCH(AW$1,Dados!$1:$1,0))</f>
        <v>2</v>
      </c>
      <c r="AX6" s="33">
        <f t="array" ref="AX6">INDEX(Dados!$1:$69,MATCH($B6,Dados!$N:$N,0),MATCH(AX$1,Dados!$1:$1,0))</f>
        <v>0</v>
      </c>
      <c r="AY6" s="33">
        <f t="array" ref="AY6">INDEX(Dados!$1:$69,MATCH($B6,Dados!$N:$N,0),MATCH(AY$1,Dados!$1:$1,0))</f>
        <v>2</v>
      </c>
      <c r="AZ6" s="33">
        <f t="array" ref="AZ6">INDEX(Dados!$1:$69,MATCH($B6,Dados!$N:$N,0),MATCH(AZ$1,Dados!$1:$1,0))</f>
        <v>0</v>
      </c>
      <c r="BA6" s="33">
        <f t="array" ref="BA6">INDEX(Dados!$1:$69,MATCH($B6,Dados!$N:$N,0),MATCH(BA$1,Dados!$1:$1,0))</f>
        <v>2</v>
      </c>
      <c r="BB6" s="33">
        <f t="array" ref="BB6">INDEX(Dados!$1:$69,MATCH($B6,Dados!$N:$N,0),MATCH(BB$1,Dados!$1:$1,0))</f>
        <v>1</v>
      </c>
      <c r="BC6" s="33">
        <f t="array" ref="BC6">INDEX(Dados!$1:$69,MATCH($B6,Dados!$N:$N,0),MATCH(BC$1,Dados!$1:$1,0))</f>
        <v>2</v>
      </c>
      <c r="BD6" s="33">
        <f t="array" ref="BD6">INDEX(Dados!$1:$69,MATCH($B6,Dados!$N:$N,0),MATCH(BD$1,Dados!$1:$1,0))</f>
        <v>3</v>
      </c>
      <c r="BE6" s="33">
        <f t="array" ref="BE6">INDEX(Dados!$1:$69,MATCH($B6,Dados!$N:$N,0),MATCH(BE$1,Dados!$1:$1,0))</f>
        <v>0</v>
      </c>
      <c r="BF6" s="33">
        <f t="array" ref="BF6">INDEX(Dados!$1:$69,MATCH($B6,Dados!$N:$N,0),MATCH(BF$1,Dados!$1:$1,0))</f>
        <v>1</v>
      </c>
      <c r="BG6" s="33">
        <f t="array" ref="BG6">INDEX(Dados!$1:$69,MATCH($B6,Dados!$N:$N,0),MATCH(BG$1,Dados!$1:$1,0))</f>
        <v>0</v>
      </c>
      <c r="BH6" s="33">
        <f t="array" ref="BH6">INDEX(Dados!$1:$69,MATCH($B6,Dados!$N:$N,0),MATCH(BH$1,Dados!$1:$1,0))</f>
        <v>2</v>
      </c>
      <c r="BI6" s="33">
        <f t="array" ref="BI6">INDEX(Dados!$1:$69,MATCH($B6,Dados!$N:$N,0),MATCH(BI$1,Dados!$1:$1,0))</f>
        <v>2</v>
      </c>
    </row>
    <row r="7">
      <c r="A7" s="3">
        <v>2.3311953827E10</v>
      </c>
      <c r="B7" s="3" t="s">
        <v>163</v>
      </c>
      <c r="C7" s="3" t="s">
        <v>162</v>
      </c>
      <c r="D7" s="33">
        <f t="array" ref="D7">INDEX(Dados!$1:$69,MATCH($B7,Dados!$N:$N,0),MATCH(D$1,Dados!$1:$1,0))</f>
        <v>50</v>
      </c>
      <c r="E7" s="3" t="s">
        <v>2250</v>
      </c>
      <c r="F7" s="3" t="s">
        <v>123</v>
      </c>
      <c r="G7" s="33">
        <f t="array" ref="G7">INDEX(Dados!$1:$69,MATCH($B7,Dados!$N:$N,0),MATCH(G$1,Dados!$1:$1,0))</f>
        <v>1990</v>
      </c>
      <c r="H7" s="33">
        <f t="array" ref="H7">INDEX(Dados!$1:$69,MATCH($B7,Dados!$N:$N,0),MATCH(H$1,Dados!$1:$1,0))</f>
        <v>4</v>
      </c>
      <c r="I7" s="33">
        <f t="array" ref="I7">INDEX(Dados!$1:$69,MATCH($B7,Dados!$N:$N,0),MATCH(I$1,Dados!$1:$1,0))</f>
        <v>2</v>
      </c>
      <c r="J7" s="33">
        <f t="array" ref="J7">INDEX(Dados!$1:$69,MATCH($B7,Dados!$N:$N,0),MATCH(J$1,Dados!$1:$1,0))</f>
        <v>1150</v>
      </c>
      <c r="K7" s="33">
        <f t="array" ref="K7">INDEX(Dados!$1:$69,MATCH($B7,Dados!$N:$N,0),MATCH(K$1,Dados!$1:$1,0))</f>
        <v>2</v>
      </c>
      <c r="L7" s="33">
        <f t="array" ref="L7">INDEX(Dados!$1:$69,MATCH($B7,Dados!$N:$N,0),MATCH(L$1,Dados!$1:$1,0))</f>
        <v>0</v>
      </c>
      <c r="M7" s="33">
        <f t="array" ref="M7">INDEX(Dados!$1:$69,MATCH($B7,Dados!$N:$N,0),MATCH(M$1,Dados!$1:$1,0))</f>
        <v>2</v>
      </c>
      <c r="N7" s="33">
        <f t="array" ref="N7">INDEX(Dados!$1:$69,MATCH($B7,Dados!$N:$N,0),MATCH(N$1,Dados!$1:$1,0))</f>
        <v>0</v>
      </c>
      <c r="O7" s="33">
        <f t="array" ref="O7">INDEX(Dados!$1:$69,MATCH($B7,Dados!$N:$N,0),MATCH(O$1,Dados!$1:$1,0))</f>
        <v>2</v>
      </c>
      <c r="P7" s="33">
        <f t="array" ref="P7">INDEX(Dados!$1:$69,MATCH($B7,Dados!$N:$N,0),MATCH(P$1,Dados!$1:$1,0))</f>
        <v>0</v>
      </c>
      <c r="Q7" s="33">
        <f t="array" ref="Q7">INDEX(Dados!$1:$69,MATCH($B7,Dados!$N:$N,0),MATCH(Q$1,Dados!$1:$1,0))</f>
        <v>2</v>
      </c>
      <c r="R7" s="33">
        <f t="array" ref="R7">INDEX(Dados!$1:$69,MATCH($B7,Dados!$N:$N,0),MATCH(R$1,Dados!$1:$1,0))</f>
        <v>0</v>
      </c>
      <c r="S7" s="33">
        <f t="array" ref="S7">INDEX(Dados!$1:$69,MATCH($B7,Dados!$N:$N,0),MATCH(S$1,Dados!$1:$1,0))</f>
        <v>2</v>
      </c>
      <c r="T7" s="33">
        <f t="array" ref="T7">INDEX(Dados!$1:$69,MATCH($B7,Dados!$N:$N,0),MATCH(T$1,Dados!$1:$1,0))</f>
        <v>0</v>
      </c>
      <c r="U7" s="33">
        <f t="array" ref="U7">INDEX(Dados!$1:$69,MATCH($B7,Dados!$N:$N,0),MATCH(U$1,Dados!$1:$1,0))</f>
        <v>2</v>
      </c>
      <c r="V7" s="33">
        <f t="array" ref="V7">INDEX(Dados!$1:$69,MATCH($B7,Dados!$N:$N,0),MATCH(V$1,Dados!$1:$1,0))</f>
        <v>0</v>
      </c>
      <c r="W7" s="33">
        <f t="array" ref="W7">INDEX(Dados!$1:$69,MATCH($B7,Dados!$N:$N,0),MATCH(W$1,Dados!$1:$1,0))</f>
        <v>2</v>
      </c>
      <c r="X7" s="33">
        <f t="array" ref="X7">INDEX(Dados!$1:$69,MATCH($B7,Dados!$N:$N,0),MATCH(X$1,Dados!$1:$1,0))</f>
        <v>3</v>
      </c>
      <c r="Y7" s="33">
        <f t="array" ref="Y7">INDEX(Dados!$1:$69,MATCH($B7,Dados!$N:$N,0),MATCH(Y$1,Dados!$1:$1,0))</f>
        <v>0</v>
      </c>
      <c r="Z7" s="33">
        <f t="array" ref="Z7">INDEX(Dados!$1:$69,MATCH($B7,Dados!$N:$N,0),MATCH(Z$1,Dados!$1:$1,0))</f>
        <v>0</v>
      </c>
      <c r="AA7" s="33">
        <f t="array" ref="AA7">INDEX(Dados!$1:$69,MATCH($B7,Dados!$N:$N,0),MATCH(AA$1,Dados!$1:$1,0))</f>
        <v>2</v>
      </c>
      <c r="AB7" s="3">
        <v>0.0</v>
      </c>
      <c r="AC7" s="3">
        <v>2.0</v>
      </c>
      <c r="AD7" s="33">
        <f t="array" ref="AD7">INDEX(Dados!$1:$69,MATCH($B7,Dados!$N:$N,0),MATCH(AD$1,Dados!$1:$1,0))</f>
        <v>72</v>
      </c>
      <c r="AE7" s="33">
        <f t="array" ref="AE7">INDEX(Dados!$1:$69,MATCH($B7,Dados!$N:$N,0),MATCH(AE$1,Dados!$1:$1,0))</f>
        <v>2</v>
      </c>
      <c r="AF7" s="33">
        <f t="array" ref="AF7">INDEX(Dados!$1:$69,MATCH($B7,Dados!$N:$N,0),MATCH(AF$1,Dados!$1:$1,0))</f>
        <v>191</v>
      </c>
      <c r="AG7" s="33">
        <f t="array" ref="AG7">INDEX(Dados!$1:$69,MATCH($B7,Dados!$N:$N,0),MATCH(AG$1,Dados!$1:$1,0))</f>
        <v>2</v>
      </c>
      <c r="AH7" s="33">
        <f t="array" ref="AH7">INDEX(Dados!$1:$69,MATCH($B7,Dados!$N:$N,0),MATCH(AH$1,Dados!$1:$1,0))</f>
        <v>0</v>
      </c>
      <c r="AI7" s="33">
        <f t="array" ref="AI7">INDEX(Dados!$1:$69,MATCH($B7,Dados!$N:$N,0),MATCH(AI$1,Dados!$1:$1,0))</f>
        <v>2</v>
      </c>
      <c r="AJ7" s="33">
        <f t="array" ref="AJ7">INDEX(Dados!$1:$69,MATCH($B7,Dados!$N:$N,0),MATCH(AJ$1,Dados!$1:$1,0))</f>
        <v>0</v>
      </c>
      <c r="AK7" s="33">
        <f t="array" ref="AK7">INDEX(Dados!$1:$69,MATCH($B7,Dados!$N:$N,0),MATCH(AK$1,Dados!$1:$1,0))</f>
        <v>2</v>
      </c>
      <c r="AL7" s="3">
        <v>0.0</v>
      </c>
      <c r="AM7" s="3">
        <v>2.0</v>
      </c>
      <c r="AN7" s="33">
        <f t="array" ref="AN7">INDEX(Dados!$1:$69,MATCH($B7,Dados!$N:$N,0),MATCH(AN$1,Dados!$1:$1,0))</f>
        <v>30</v>
      </c>
      <c r="AO7" s="33">
        <f t="array" ref="AO7">INDEX(Dados!$1:$69,MATCH($B7,Dados!$N:$N,0),MATCH(AO$1,Dados!$1:$1,0))</f>
        <v>0</v>
      </c>
      <c r="AP7" s="33">
        <f t="array" ref="AP7">INDEX(Dados!$1:$69,MATCH($B7,Dados!$N:$N,0),MATCH(AP$1,Dados!$1:$1,0))</f>
        <v>177</v>
      </c>
      <c r="AQ7" s="33">
        <f t="array" ref="AQ7">INDEX(Dados!$1:$69,MATCH($B7,Dados!$N:$N,0),MATCH(AQ$1,Dados!$1:$1,0))</f>
        <v>2</v>
      </c>
      <c r="AR7" s="33">
        <f t="array" ref="AR7">INDEX(Dados!$1:$69,MATCH($B7,Dados!$N:$N,0),MATCH(AR$1,Dados!$1:$1,0))</f>
        <v>35</v>
      </c>
      <c r="AS7" s="3">
        <v>2.0</v>
      </c>
      <c r="AT7" s="33">
        <f t="array" ref="AT7">INDEX(Dados!$1:$69,MATCH($B7,Dados!$N:$N,0),MATCH(AT$1,Dados!$1:$1,0))</f>
        <v>0</v>
      </c>
      <c r="AU7" s="33">
        <f t="array" ref="AU7">INDEX(Dados!$1:$69,MATCH($B7,Dados!$N:$N,0),MATCH(AU$1,Dados!$1:$1,0))</f>
        <v>2</v>
      </c>
      <c r="AV7" s="33">
        <f t="array" ref="AV7">INDEX(Dados!$1:$69,MATCH($B7,Dados!$N:$N,0),MATCH(AV$1,Dados!$1:$1,0))</f>
        <v>0</v>
      </c>
      <c r="AW7" s="33">
        <f t="array" ref="AW7">INDEX(Dados!$1:$69,MATCH($B7,Dados!$N:$N,0),MATCH(AW$1,Dados!$1:$1,0))</f>
        <v>2</v>
      </c>
      <c r="AX7" s="33">
        <f t="array" ref="AX7">INDEX(Dados!$1:$69,MATCH($B7,Dados!$N:$N,0),MATCH(AX$1,Dados!$1:$1,0))</f>
        <v>0</v>
      </c>
      <c r="AY7" s="33">
        <f t="array" ref="AY7">INDEX(Dados!$1:$69,MATCH($B7,Dados!$N:$N,0),MATCH(AY$1,Dados!$1:$1,0))</f>
        <v>2</v>
      </c>
      <c r="AZ7" s="33">
        <f t="array" ref="AZ7">INDEX(Dados!$1:$69,MATCH($B7,Dados!$N:$N,0),MATCH(AZ$1,Dados!$1:$1,0))</f>
        <v>60</v>
      </c>
      <c r="BA7" s="33">
        <f t="array" ref="BA7">INDEX(Dados!$1:$69,MATCH($B7,Dados!$N:$N,0),MATCH(BA$1,Dados!$1:$1,0))</f>
        <v>2</v>
      </c>
      <c r="BB7" s="33">
        <f t="array" ref="BB7">INDEX(Dados!$1:$69,MATCH($B7,Dados!$N:$N,0),MATCH(BB$1,Dados!$1:$1,0))</f>
        <v>5</v>
      </c>
      <c r="BC7" s="33">
        <f t="array" ref="BC7">INDEX(Dados!$1:$69,MATCH($B7,Dados!$N:$N,0),MATCH(BC$1,Dados!$1:$1,0))</f>
        <v>7</v>
      </c>
      <c r="BD7" s="33">
        <f t="array" ref="BD7">INDEX(Dados!$1:$69,MATCH($B7,Dados!$N:$N,0),MATCH(BD$1,Dados!$1:$1,0))</f>
        <v>1</v>
      </c>
      <c r="BE7" s="33">
        <f t="array" ref="BE7">INDEX(Dados!$1:$69,MATCH($B7,Dados!$N:$N,0),MATCH(BE$1,Dados!$1:$1,0))</f>
        <v>0</v>
      </c>
      <c r="BF7" s="33">
        <f t="array" ref="BF7">INDEX(Dados!$1:$69,MATCH($B7,Dados!$N:$N,0),MATCH(BF$1,Dados!$1:$1,0))</f>
        <v>1</v>
      </c>
      <c r="BG7" s="33">
        <f t="array" ref="BG7">INDEX(Dados!$1:$69,MATCH($B7,Dados!$N:$N,0),MATCH(BG$1,Dados!$1:$1,0))</f>
        <v>0</v>
      </c>
      <c r="BH7" s="33">
        <f t="array" ref="BH7">INDEX(Dados!$1:$69,MATCH($B7,Dados!$N:$N,0),MATCH(BH$1,Dados!$1:$1,0))</f>
        <v>1</v>
      </c>
      <c r="BI7" s="33">
        <f t="array" ref="BI7">INDEX(Dados!$1:$69,MATCH($B7,Dados!$N:$N,0),MATCH(BI$1,Dados!$1:$1,0))</f>
        <v>1</v>
      </c>
    </row>
    <row r="8">
      <c r="A8" s="3">
        <v>3.4878183888E10</v>
      </c>
      <c r="B8" s="3" t="s">
        <v>422</v>
      </c>
      <c r="C8" s="3" t="s">
        <v>1327</v>
      </c>
      <c r="D8" s="33">
        <f t="array" ref="D8">INDEX(Dados!$1:$69,MATCH($B8,Dados!$N:$N,0),MATCH(D$1,Dados!$1:$1,0))</f>
        <v>24</v>
      </c>
      <c r="E8" s="3" t="s">
        <v>2250</v>
      </c>
      <c r="F8" s="3" t="s">
        <v>123</v>
      </c>
      <c r="G8" s="33">
        <f t="array" ref="G8">INDEX(Dados!$1:$69,MATCH($B8,Dados!$N:$N,0),MATCH(G$1,Dados!$1:$1,0))</f>
        <v>2018</v>
      </c>
      <c r="H8" s="33">
        <f t="array" ref="H8">INDEX(Dados!$1:$69,MATCH($B8,Dados!$N:$N,0),MATCH(H$1,Dados!$1:$1,0))</f>
        <v>2</v>
      </c>
      <c r="I8" s="33">
        <f t="array" ref="I8">INDEX(Dados!$1:$69,MATCH($B8,Dados!$N:$N,0),MATCH(I$1,Dados!$1:$1,0))</f>
        <v>1</v>
      </c>
      <c r="J8" s="33">
        <f t="array" ref="J8">INDEX(Dados!$1:$69,MATCH($B8,Dados!$N:$N,0),MATCH(J$1,Dados!$1:$1,0))</f>
        <v>1200</v>
      </c>
      <c r="K8" s="33">
        <f t="array" ref="K8">INDEX(Dados!$1:$69,MATCH($B8,Dados!$N:$N,0),MATCH(K$1,Dados!$1:$1,0))</f>
        <v>2</v>
      </c>
      <c r="L8" s="33">
        <f t="array" ref="L8">INDEX(Dados!$1:$69,MATCH($B8,Dados!$N:$N,0),MATCH(L$1,Dados!$1:$1,0))</f>
        <v>0</v>
      </c>
      <c r="M8" s="33">
        <f t="array" ref="M8">INDEX(Dados!$1:$69,MATCH($B8,Dados!$N:$N,0),MATCH(M$1,Dados!$1:$1,0))</f>
        <v>2</v>
      </c>
      <c r="N8" s="33">
        <f t="array" ref="N8">INDEX(Dados!$1:$69,MATCH($B8,Dados!$N:$N,0),MATCH(N$1,Dados!$1:$1,0))</f>
        <v>3802</v>
      </c>
      <c r="O8" s="33">
        <f t="array" ref="O8">INDEX(Dados!$1:$69,MATCH($B8,Dados!$N:$N,0),MATCH(O$1,Dados!$1:$1,0))</f>
        <v>2</v>
      </c>
      <c r="P8" s="33">
        <f t="array" ref="P8">INDEX(Dados!$1:$69,MATCH($B8,Dados!$N:$N,0),MATCH(P$1,Dados!$1:$1,0))</f>
        <v>0</v>
      </c>
      <c r="Q8" s="33">
        <f t="array" ref="Q8">INDEX(Dados!$1:$69,MATCH($B8,Dados!$N:$N,0),MATCH(Q$1,Dados!$1:$1,0))</f>
        <v>2</v>
      </c>
      <c r="R8" s="33">
        <f t="array" ref="R8">INDEX(Dados!$1:$69,MATCH($B8,Dados!$N:$N,0),MATCH(R$1,Dados!$1:$1,0))</f>
        <v>0</v>
      </c>
      <c r="S8" s="33">
        <f t="array" ref="S8">INDEX(Dados!$1:$69,MATCH($B8,Dados!$N:$N,0),MATCH(S$1,Dados!$1:$1,0))</f>
        <v>2</v>
      </c>
      <c r="T8" s="33">
        <f t="array" ref="T8">INDEX(Dados!$1:$69,MATCH($B8,Dados!$N:$N,0),MATCH(T$1,Dados!$1:$1,0))</f>
        <v>0</v>
      </c>
      <c r="U8" s="33">
        <f t="array" ref="U8">INDEX(Dados!$1:$69,MATCH($B8,Dados!$N:$N,0),MATCH(U$1,Dados!$1:$1,0))</f>
        <v>2</v>
      </c>
      <c r="V8" s="33">
        <f t="array" ref="V8">INDEX(Dados!$1:$69,MATCH($B8,Dados!$N:$N,0),MATCH(V$1,Dados!$1:$1,0))</f>
        <v>0</v>
      </c>
      <c r="W8" s="33">
        <f t="array" ref="W8">INDEX(Dados!$1:$69,MATCH($B8,Dados!$N:$N,0),MATCH(W$1,Dados!$1:$1,0))</f>
        <v>2</v>
      </c>
      <c r="X8" s="33">
        <f t="array" ref="X8">INDEX(Dados!$1:$69,MATCH($B8,Dados!$N:$N,0),MATCH(X$1,Dados!$1:$1,0))</f>
        <v>2</v>
      </c>
      <c r="Y8" s="33">
        <f t="array" ref="Y8">INDEX(Dados!$1:$69,MATCH($B8,Dados!$N:$N,0),MATCH(Y$1,Dados!$1:$1,0))</f>
        <v>2</v>
      </c>
      <c r="Z8" s="33">
        <f t="array" ref="Z8">INDEX(Dados!$1:$69,MATCH($B8,Dados!$N:$N,0),MATCH(Z$1,Dados!$1:$1,0))</f>
        <v>1000</v>
      </c>
      <c r="AA8" s="33">
        <f t="array" ref="AA8">INDEX(Dados!$1:$69,MATCH($B8,Dados!$N:$N,0),MATCH(AA$1,Dados!$1:$1,0))</f>
        <v>0</v>
      </c>
      <c r="AB8" s="3">
        <v>0.0</v>
      </c>
      <c r="AC8" s="3">
        <v>2.0</v>
      </c>
      <c r="AD8" s="33">
        <f t="array" ref="AD8">INDEX(Dados!$1:$69,MATCH($B8,Dados!$N:$N,0),MATCH(AD$1,Dados!$1:$1,0))</f>
        <v>70</v>
      </c>
      <c r="AE8" s="33">
        <f t="array" ref="AE8">INDEX(Dados!$1:$69,MATCH($B8,Dados!$N:$N,0),MATCH(AE$1,Dados!$1:$1,0))</f>
        <v>0</v>
      </c>
      <c r="AF8" s="33">
        <f t="array" ref="AF8">INDEX(Dados!$1:$69,MATCH($B8,Dados!$N:$N,0),MATCH(AF$1,Dados!$1:$1,0))</f>
        <v>168</v>
      </c>
      <c r="AG8" s="33">
        <f t="array" ref="AG8">INDEX(Dados!$1:$69,MATCH($B8,Dados!$N:$N,0),MATCH(AG$1,Dados!$1:$1,0))</f>
        <v>0</v>
      </c>
      <c r="AH8" s="33">
        <f t="array" ref="AH8">INDEX(Dados!$1:$69,MATCH($B8,Dados!$N:$N,0),MATCH(AH$1,Dados!$1:$1,0))</f>
        <v>0</v>
      </c>
      <c r="AI8" s="33">
        <f t="array" ref="AI8">INDEX(Dados!$1:$69,MATCH($B8,Dados!$N:$N,0),MATCH(AI$1,Dados!$1:$1,0))</f>
        <v>0</v>
      </c>
      <c r="AJ8" s="33">
        <f t="array" ref="AJ8">INDEX(Dados!$1:$69,MATCH($B8,Dados!$N:$N,0),MATCH(AJ$1,Dados!$1:$1,0))</f>
        <v>1218</v>
      </c>
      <c r="AK8" s="33">
        <f t="array" ref="AK8">INDEX(Dados!$1:$69,MATCH($B8,Dados!$N:$N,0),MATCH(AK$1,Dados!$1:$1,0))</f>
        <v>0</v>
      </c>
      <c r="AL8" s="3">
        <v>0.0</v>
      </c>
      <c r="AM8" s="3">
        <v>2.0</v>
      </c>
      <c r="AN8" s="33">
        <f t="array" ref="AN8">INDEX(Dados!$1:$69,MATCH($B8,Dados!$N:$N,0),MATCH(AN$1,Dados!$1:$1,0))</f>
        <v>0</v>
      </c>
      <c r="AO8" s="33">
        <f t="array" ref="AO8">INDEX(Dados!$1:$69,MATCH($B8,Dados!$N:$N,0),MATCH(AO$1,Dados!$1:$1,0))</f>
        <v>2</v>
      </c>
      <c r="AP8" s="33">
        <f t="array" ref="AP8">INDEX(Dados!$1:$69,MATCH($B8,Dados!$N:$N,0),MATCH(AP$1,Dados!$1:$1,0))</f>
        <v>127</v>
      </c>
      <c r="AQ8" s="33">
        <f t="array" ref="AQ8">INDEX(Dados!$1:$69,MATCH($B8,Dados!$N:$N,0),MATCH(AQ$1,Dados!$1:$1,0))</f>
        <v>0</v>
      </c>
      <c r="AR8" s="33">
        <f t="array" ref="AR8">INDEX(Dados!$1:$69,MATCH($B8,Dados!$N:$N,0),MATCH(AR$1,Dados!$1:$1,0))</f>
        <v>550</v>
      </c>
      <c r="AS8" s="3">
        <v>2.0</v>
      </c>
      <c r="AT8" s="33">
        <f t="array" ref="AT8">INDEX(Dados!$1:$69,MATCH($B8,Dados!$N:$N,0),MATCH(AT$1,Dados!$1:$1,0))</f>
        <v>0</v>
      </c>
      <c r="AU8" s="33">
        <f t="array" ref="AU8">INDEX(Dados!$1:$69,MATCH($B8,Dados!$N:$N,0),MATCH(AU$1,Dados!$1:$1,0))</f>
        <v>2</v>
      </c>
      <c r="AV8" s="33">
        <f t="array" ref="AV8">INDEX(Dados!$1:$69,MATCH($B8,Dados!$N:$N,0),MATCH(AV$1,Dados!$1:$1,0))</f>
        <v>23</v>
      </c>
      <c r="AW8" s="33">
        <f t="array" ref="AW8">INDEX(Dados!$1:$69,MATCH($B8,Dados!$N:$N,0),MATCH(AW$1,Dados!$1:$1,0))</f>
        <v>2</v>
      </c>
      <c r="AX8" s="33">
        <f t="array" ref="AX8">INDEX(Dados!$1:$69,MATCH($B8,Dados!$N:$N,0),MATCH(AX$1,Dados!$1:$1,0))</f>
        <v>0</v>
      </c>
      <c r="AY8" s="33">
        <f t="array" ref="AY8">INDEX(Dados!$1:$69,MATCH($B8,Dados!$N:$N,0),MATCH(AY$1,Dados!$1:$1,0))</f>
        <v>2</v>
      </c>
      <c r="AZ8" s="33">
        <f t="array" ref="AZ8">INDEX(Dados!$1:$69,MATCH($B8,Dados!$N:$N,0),MATCH(AZ$1,Dados!$1:$1,0))</f>
        <v>440</v>
      </c>
      <c r="BA8" s="33">
        <f t="array" ref="BA8">INDEX(Dados!$1:$69,MATCH($B8,Dados!$N:$N,0),MATCH(BA$1,Dados!$1:$1,0))</f>
        <v>0</v>
      </c>
      <c r="BB8" s="33">
        <f t="array" ref="BB8">INDEX(Dados!$1:$69,MATCH($B8,Dados!$N:$N,0),MATCH(BB$1,Dados!$1:$1,0))</f>
        <v>5</v>
      </c>
      <c r="BC8" s="33">
        <f t="array" ref="BC8">INDEX(Dados!$1:$69,MATCH($B8,Dados!$N:$N,0),MATCH(BC$1,Dados!$1:$1,0))</f>
        <v>2</v>
      </c>
      <c r="BD8" s="33">
        <f t="array" ref="BD8">INDEX(Dados!$1:$69,MATCH($B8,Dados!$N:$N,0),MATCH(BD$1,Dados!$1:$1,0))</f>
        <v>2</v>
      </c>
      <c r="BE8" s="33">
        <f t="array" ref="BE8">INDEX(Dados!$1:$69,MATCH($B8,Dados!$N:$N,0),MATCH(BE$1,Dados!$1:$1,0))</f>
        <v>0</v>
      </c>
      <c r="BF8" s="33">
        <f t="array" ref="BF8">INDEX(Dados!$1:$69,MATCH($B8,Dados!$N:$N,0),MATCH(BF$1,Dados!$1:$1,0))</f>
        <v>1</v>
      </c>
      <c r="BG8" s="33">
        <f t="array" ref="BG8">INDEX(Dados!$1:$69,MATCH($B8,Dados!$N:$N,0),MATCH(BG$1,Dados!$1:$1,0))</f>
        <v>0</v>
      </c>
      <c r="BH8" s="33">
        <f t="array" ref="BH8">INDEX(Dados!$1:$69,MATCH($B8,Dados!$N:$N,0),MATCH(BH$1,Dados!$1:$1,0))</f>
        <v>1</v>
      </c>
      <c r="BI8" s="33">
        <f t="array" ref="BI8">INDEX(Dados!$1:$69,MATCH($B8,Dados!$N:$N,0),MATCH(BI$1,Dados!$1:$1,0))</f>
        <v>1</v>
      </c>
    </row>
    <row r="9">
      <c r="A9" s="3">
        <v>6.1575873346E10</v>
      </c>
      <c r="B9" s="3" t="s">
        <v>222</v>
      </c>
      <c r="C9" s="3" t="s">
        <v>221</v>
      </c>
      <c r="D9" s="33">
        <f t="array" ref="D9">INDEX(Dados!$1:$69,MATCH($B9,Dados!$N:$N,0),MATCH(D$1,Dados!$1:$1,0))</f>
        <v>22</v>
      </c>
      <c r="E9" s="3" t="s">
        <v>2250</v>
      </c>
      <c r="F9" s="3" t="s">
        <v>123</v>
      </c>
      <c r="G9" s="33">
        <f t="array" ref="G9">INDEX(Dados!$1:$69,MATCH($B9,Dados!$N:$N,0),MATCH(G$1,Dados!$1:$1,0))</f>
        <v>2018</v>
      </c>
      <c r="H9" s="33">
        <f t="array" ref="H9">INDEX(Dados!$1:$69,MATCH($B9,Dados!$N:$N,0),MATCH(H$1,Dados!$1:$1,0))</f>
        <v>2</v>
      </c>
      <c r="I9" s="33">
        <f t="array" ref="I9">INDEX(Dados!$1:$69,MATCH($B9,Dados!$N:$N,0),MATCH(I$1,Dados!$1:$1,0))</f>
        <v>2</v>
      </c>
      <c r="J9" s="33">
        <f t="array" ref="J9">INDEX(Dados!$1:$69,MATCH($B9,Dados!$N:$N,0),MATCH(J$1,Dados!$1:$1,0))</f>
        <v>0</v>
      </c>
      <c r="K9" s="33">
        <f t="array" ref="K9">INDEX(Dados!$1:$69,MATCH($B9,Dados!$N:$N,0),MATCH(K$1,Dados!$1:$1,0))</f>
        <v>2</v>
      </c>
      <c r="L9" s="33">
        <f t="array" ref="L9">INDEX(Dados!$1:$69,MATCH($B9,Dados!$N:$N,0),MATCH(L$1,Dados!$1:$1,0))</f>
        <v>0</v>
      </c>
      <c r="M9" s="33">
        <f t="array" ref="M9">INDEX(Dados!$1:$69,MATCH($B9,Dados!$N:$N,0),MATCH(M$1,Dados!$1:$1,0))</f>
        <v>2</v>
      </c>
      <c r="N9" s="33">
        <f t="array" ref="N9">INDEX(Dados!$1:$69,MATCH($B9,Dados!$N:$N,0),MATCH(N$1,Dados!$1:$1,0))</f>
        <v>0</v>
      </c>
      <c r="O9" s="33">
        <f t="array" ref="O9">INDEX(Dados!$1:$69,MATCH($B9,Dados!$N:$N,0),MATCH(O$1,Dados!$1:$1,0))</f>
        <v>2</v>
      </c>
      <c r="P9" s="33">
        <f t="array" ref="P9">INDEX(Dados!$1:$69,MATCH($B9,Dados!$N:$N,0),MATCH(P$1,Dados!$1:$1,0))</f>
        <v>1080</v>
      </c>
      <c r="Q9" s="33">
        <f t="array" ref="Q9">INDEX(Dados!$1:$69,MATCH($B9,Dados!$N:$N,0),MATCH(Q$1,Dados!$1:$1,0))</f>
        <v>2</v>
      </c>
      <c r="R9" s="33">
        <f t="array" ref="R9">INDEX(Dados!$1:$69,MATCH($B9,Dados!$N:$N,0),MATCH(R$1,Dados!$1:$1,0))</f>
        <v>0</v>
      </c>
      <c r="S9" s="33">
        <f t="array" ref="S9">INDEX(Dados!$1:$69,MATCH($B9,Dados!$N:$N,0),MATCH(S$1,Dados!$1:$1,0))</f>
        <v>2</v>
      </c>
      <c r="T9" s="33">
        <f t="array" ref="T9">INDEX(Dados!$1:$69,MATCH($B9,Dados!$N:$N,0),MATCH(T$1,Dados!$1:$1,0))</f>
        <v>0</v>
      </c>
      <c r="U9" s="33">
        <f t="array" ref="U9">INDEX(Dados!$1:$69,MATCH($B9,Dados!$N:$N,0),MATCH(U$1,Dados!$1:$1,0))</f>
        <v>2</v>
      </c>
      <c r="V9" s="33">
        <f t="array" ref="V9">INDEX(Dados!$1:$69,MATCH($B9,Dados!$N:$N,0),MATCH(V$1,Dados!$1:$1,0))</f>
        <v>0</v>
      </c>
      <c r="W9" s="33">
        <f t="array" ref="W9">INDEX(Dados!$1:$69,MATCH($B9,Dados!$N:$N,0),MATCH(W$1,Dados!$1:$1,0))</f>
        <v>2</v>
      </c>
      <c r="X9" s="33">
        <f t="array" ref="X9">INDEX(Dados!$1:$69,MATCH($B9,Dados!$N:$N,0),MATCH(X$1,Dados!$1:$1,0))</f>
        <v>1</v>
      </c>
      <c r="Y9" s="33">
        <f t="array" ref="Y9">INDEX(Dados!$1:$69,MATCH($B9,Dados!$N:$N,0),MATCH(Y$1,Dados!$1:$1,0))</f>
        <v>2</v>
      </c>
      <c r="Z9" s="33">
        <f t="array" ref="Z9">INDEX(Dados!$1:$69,MATCH($B9,Dados!$N:$N,0),MATCH(Z$1,Dados!$1:$1,0))</f>
        <v>1200</v>
      </c>
      <c r="AA9" s="33">
        <f t="array" ref="AA9">INDEX(Dados!$1:$69,MATCH($B9,Dados!$N:$N,0),MATCH(AA$1,Dados!$1:$1,0))</f>
        <v>2</v>
      </c>
      <c r="AB9" s="3">
        <v>0.0</v>
      </c>
      <c r="AC9" s="3">
        <v>2.0</v>
      </c>
      <c r="AD9" s="33">
        <f t="array" ref="AD9">INDEX(Dados!$1:$69,MATCH($B9,Dados!$N:$N,0),MATCH(AD$1,Dados!$1:$1,0))</f>
        <v>72</v>
      </c>
      <c r="AE9" s="33">
        <f t="array" ref="AE9">INDEX(Dados!$1:$69,MATCH($B9,Dados!$N:$N,0),MATCH(AE$1,Dados!$1:$1,0))</f>
        <v>2</v>
      </c>
      <c r="AF9" s="33">
        <f t="array" ref="AF9">INDEX(Dados!$1:$69,MATCH($B9,Dados!$N:$N,0),MATCH(AF$1,Dados!$1:$1,0))</f>
        <v>112</v>
      </c>
      <c r="AG9" s="33">
        <f t="array" ref="AG9">INDEX(Dados!$1:$69,MATCH($B9,Dados!$N:$N,0),MATCH(AG$1,Dados!$1:$1,0))</f>
        <v>2</v>
      </c>
      <c r="AH9" s="33">
        <f t="array" ref="AH9">INDEX(Dados!$1:$69,MATCH($B9,Dados!$N:$N,0),MATCH(AH$1,Dados!$1:$1,0))</f>
        <v>3171</v>
      </c>
      <c r="AI9" s="33">
        <f t="array" ref="AI9">INDEX(Dados!$1:$69,MATCH($B9,Dados!$N:$N,0),MATCH(AI$1,Dados!$1:$1,0))</f>
        <v>0</v>
      </c>
      <c r="AJ9" s="33">
        <f t="array" ref="AJ9">INDEX(Dados!$1:$69,MATCH($B9,Dados!$N:$N,0),MATCH(AJ$1,Dados!$1:$1,0))</f>
        <v>0</v>
      </c>
      <c r="AK9" s="33">
        <f t="array" ref="AK9">INDEX(Dados!$1:$69,MATCH($B9,Dados!$N:$N,0),MATCH(AK$1,Dados!$1:$1,0))</f>
        <v>2</v>
      </c>
      <c r="AL9" s="3">
        <v>0.0</v>
      </c>
      <c r="AM9" s="3">
        <v>2.0</v>
      </c>
      <c r="AN9" s="33">
        <f t="array" ref="AN9">INDEX(Dados!$1:$69,MATCH($B9,Dados!$N:$N,0),MATCH(AN$1,Dados!$1:$1,0))</f>
        <v>0</v>
      </c>
      <c r="AO9" s="33">
        <f t="array" ref="AO9">INDEX(Dados!$1:$69,MATCH($B9,Dados!$N:$N,0),MATCH(AO$1,Dados!$1:$1,0))</f>
        <v>2</v>
      </c>
      <c r="AP9" s="33">
        <f t="array" ref="AP9">INDEX(Dados!$1:$69,MATCH($B9,Dados!$N:$N,0),MATCH(AP$1,Dados!$1:$1,0))</f>
        <v>128</v>
      </c>
      <c r="AQ9" s="33">
        <f t="array" ref="AQ9">INDEX(Dados!$1:$69,MATCH($B9,Dados!$N:$N,0),MATCH(AQ$1,Dados!$1:$1,0))</f>
        <v>2</v>
      </c>
      <c r="AR9" s="33">
        <f t="array" ref="AR9">INDEX(Dados!$1:$69,MATCH($B9,Dados!$N:$N,0),MATCH(AR$1,Dados!$1:$1,0))</f>
        <v>50</v>
      </c>
      <c r="AS9" s="3">
        <v>2.0</v>
      </c>
      <c r="AT9" s="33">
        <f t="array" ref="AT9">INDEX(Dados!$1:$69,MATCH($B9,Dados!$N:$N,0),MATCH(AT$1,Dados!$1:$1,0))</f>
        <v>0</v>
      </c>
      <c r="AU9" s="33">
        <f t="array" ref="AU9">INDEX(Dados!$1:$69,MATCH($B9,Dados!$N:$N,0),MATCH(AU$1,Dados!$1:$1,0))</f>
        <v>2</v>
      </c>
      <c r="AV9" s="33">
        <f t="array" ref="AV9">INDEX(Dados!$1:$69,MATCH($B9,Dados!$N:$N,0),MATCH(AV$1,Dados!$1:$1,0))</f>
        <v>0</v>
      </c>
      <c r="AW9" s="33">
        <f t="array" ref="AW9">INDEX(Dados!$1:$69,MATCH($B9,Dados!$N:$N,0),MATCH(AW$1,Dados!$1:$1,0))</f>
        <v>2</v>
      </c>
      <c r="AX9" s="33">
        <f t="array" ref="AX9">INDEX(Dados!$1:$69,MATCH($B9,Dados!$N:$N,0),MATCH(AX$1,Dados!$1:$1,0))</f>
        <v>0</v>
      </c>
      <c r="AY9" s="33">
        <f t="array" ref="AY9">INDEX(Dados!$1:$69,MATCH($B9,Dados!$N:$N,0),MATCH(AY$1,Dados!$1:$1,0))</f>
        <v>2</v>
      </c>
      <c r="AZ9" s="33">
        <f t="array" ref="AZ9">INDEX(Dados!$1:$69,MATCH($B9,Dados!$N:$N,0),MATCH(AZ$1,Dados!$1:$1,0))</f>
        <v>60</v>
      </c>
      <c r="BA9" s="33">
        <f t="array" ref="BA9">INDEX(Dados!$1:$69,MATCH($B9,Dados!$N:$N,0),MATCH(BA$1,Dados!$1:$1,0))</f>
        <v>2</v>
      </c>
      <c r="BB9" s="33">
        <f t="array" ref="BB9">INDEX(Dados!$1:$69,MATCH($B9,Dados!$N:$N,0),MATCH(BB$1,Dados!$1:$1,0))</f>
        <v>7</v>
      </c>
      <c r="BC9" s="33">
        <f t="array" ref="BC9">INDEX(Dados!$1:$69,MATCH($B9,Dados!$N:$N,0),MATCH(BC$1,Dados!$1:$1,0))</f>
        <v>7</v>
      </c>
      <c r="BD9" s="33">
        <f t="array" ref="BD9">INDEX(Dados!$1:$69,MATCH($B9,Dados!$N:$N,0),MATCH(BD$1,Dados!$1:$1,0))</f>
        <v>2</v>
      </c>
      <c r="BE9" s="33">
        <f t="array" ref="BE9">INDEX(Dados!$1:$69,MATCH($B9,Dados!$N:$N,0),MATCH(BE$1,Dados!$1:$1,0))</f>
        <v>0</v>
      </c>
      <c r="BF9" s="33">
        <f t="array" ref="BF9">INDEX(Dados!$1:$69,MATCH($B9,Dados!$N:$N,0),MATCH(BF$1,Dados!$1:$1,0))</f>
        <v>0</v>
      </c>
      <c r="BG9" s="33">
        <f t="array" ref="BG9">INDEX(Dados!$1:$69,MATCH($B9,Dados!$N:$N,0),MATCH(BG$1,Dados!$1:$1,0))</f>
        <v>0</v>
      </c>
      <c r="BH9" s="33">
        <f t="array" ref="BH9">INDEX(Dados!$1:$69,MATCH($B9,Dados!$N:$N,0),MATCH(BH$1,Dados!$1:$1,0))</f>
        <v>2</v>
      </c>
      <c r="BI9" s="33">
        <f t="array" ref="BI9">INDEX(Dados!$1:$69,MATCH($B9,Dados!$N:$N,0),MATCH(BI$1,Dados!$1:$1,0))</f>
        <v>2</v>
      </c>
    </row>
    <row r="10">
      <c r="A10" s="3">
        <v>5.3394397803E10</v>
      </c>
      <c r="B10" s="3" t="s">
        <v>324</v>
      </c>
      <c r="C10" s="3" t="s">
        <v>323</v>
      </c>
      <c r="D10" s="33">
        <f t="array" ref="D10">INDEX(Dados!$1:$69,MATCH($B10,Dados!$N:$N,0),MATCH(D$1,Dados!$1:$1,0))</f>
        <v>19</v>
      </c>
      <c r="E10" s="3" t="s">
        <v>2250</v>
      </c>
      <c r="F10" s="3" t="s">
        <v>123</v>
      </c>
      <c r="G10" s="33">
        <f t="array" ref="G10">INDEX(Dados!$1:$69,MATCH($B10,Dados!$N:$N,0),MATCH(G$1,Dados!$1:$1,0))</f>
        <v>2022</v>
      </c>
      <c r="H10" s="33">
        <f t="array" ref="H10">INDEX(Dados!$1:$69,MATCH($B10,Dados!$N:$N,0),MATCH(H$1,Dados!$1:$1,0))</f>
        <v>3</v>
      </c>
      <c r="I10" s="33">
        <f t="array" ref="I10">INDEX(Dados!$1:$69,MATCH($B10,Dados!$N:$N,0),MATCH(I$1,Dados!$1:$1,0))</f>
        <v>3</v>
      </c>
      <c r="J10" s="33">
        <f t="array" ref="J10">INDEX(Dados!$1:$69,MATCH($B10,Dados!$N:$N,0),MATCH(J$1,Dados!$1:$1,0))</f>
        <v>0</v>
      </c>
      <c r="K10" s="33">
        <f t="array" ref="K10">INDEX(Dados!$1:$69,MATCH($B10,Dados!$N:$N,0),MATCH(K$1,Dados!$1:$1,0))</f>
        <v>2</v>
      </c>
      <c r="L10" s="33">
        <f t="array" ref="L10">INDEX(Dados!$1:$69,MATCH($B10,Dados!$N:$N,0),MATCH(L$1,Dados!$1:$1,0))</f>
        <v>0</v>
      </c>
      <c r="M10" s="33">
        <f t="array" ref="M10">INDEX(Dados!$1:$69,MATCH($B10,Dados!$N:$N,0),MATCH(M$1,Dados!$1:$1,0))</f>
        <v>2</v>
      </c>
      <c r="N10" s="33">
        <f t="array" ref="N10">INDEX(Dados!$1:$69,MATCH($B10,Dados!$N:$N,0),MATCH(N$1,Dados!$1:$1,0))</f>
        <v>0</v>
      </c>
      <c r="O10" s="33">
        <f t="array" ref="O10">INDEX(Dados!$1:$69,MATCH($B10,Dados!$N:$N,0),MATCH(O$1,Dados!$1:$1,0))</f>
        <v>2</v>
      </c>
      <c r="P10" s="33">
        <f t="array" ref="P10">INDEX(Dados!$1:$69,MATCH($B10,Dados!$N:$N,0),MATCH(P$1,Dados!$1:$1,0))</f>
        <v>2544</v>
      </c>
      <c r="Q10" s="33">
        <f t="array" ref="Q10">INDEX(Dados!$1:$69,MATCH($B10,Dados!$N:$N,0),MATCH(Q$1,Dados!$1:$1,0))</f>
        <v>0</v>
      </c>
      <c r="R10" s="33">
        <f t="array" ref="R10">INDEX(Dados!$1:$69,MATCH($B10,Dados!$N:$N,0),MATCH(R$1,Dados!$1:$1,0))</f>
        <v>0</v>
      </c>
      <c r="S10" s="33">
        <f t="array" ref="S10">INDEX(Dados!$1:$69,MATCH($B10,Dados!$N:$N,0),MATCH(S$1,Dados!$1:$1,0))</f>
        <v>2</v>
      </c>
      <c r="T10" s="33">
        <f t="array" ref="T10">INDEX(Dados!$1:$69,MATCH($B10,Dados!$N:$N,0),MATCH(T$1,Dados!$1:$1,0))</f>
        <v>0</v>
      </c>
      <c r="U10" s="33">
        <f t="array" ref="U10">INDEX(Dados!$1:$69,MATCH($B10,Dados!$N:$N,0),MATCH(U$1,Dados!$1:$1,0))</f>
        <v>2</v>
      </c>
      <c r="V10" s="33">
        <f t="array" ref="V10">INDEX(Dados!$1:$69,MATCH($B10,Dados!$N:$N,0),MATCH(V$1,Dados!$1:$1,0))</f>
        <v>0</v>
      </c>
      <c r="W10" s="33">
        <f t="array" ref="W10">INDEX(Dados!$1:$69,MATCH($B10,Dados!$N:$N,0),MATCH(W$1,Dados!$1:$1,0))</f>
        <v>2</v>
      </c>
      <c r="X10" s="33">
        <f t="array" ref="X10">INDEX(Dados!$1:$69,MATCH($B10,Dados!$N:$N,0),MATCH(X$1,Dados!$1:$1,0))</f>
        <v>1</v>
      </c>
      <c r="Y10" s="33">
        <f t="array" ref="Y10">INDEX(Dados!$1:$69,MATCH($B10,Dados!$N:$N,0),MATCH(Y$1,Dados!$1:$1,0))</f>
        <v>2</v>
      </c>
      <c r="Z10" s="33">
        <f t="array" ref="Z10">INDEX(Dados!$1:$69,MATCH($B10,Dados!$N:$N,0),MATCH(Z$1,Dados!$1:$1,0))</f>
        <v>3200</v>
      </c>
      <c r="AA10" s="33">
        <f t="array" ref="AA10">INDEX(Dados!$1:$69,MATCH($B10,Dados!$N:$N,0),MATCH(AA$1,Dados!$1:$1,0))</f>
        <v>0</v>
      </c>
      <c r="AB10" s="3">
        <v>0.0</v>
      </c>
      <c r="AC10" s="3">
        <v>2.0</v>
      </c>
      <c r="AD10" s="33">
        <f t="array" ref="AD10">INDEX(Dados!$1:$69,MATCH($B10,Dados!$N:$N,0),MATCH(AD$1,Dados!$1:$1,0))</f>
        <v>80</v>
      </c>
      <c r="AE10" s="33">
        <f t="array" ref="AE10">INDEX(Dados!$1:$69,MATCH($B10,Dados!$N:$N,0),MATCH(AE$1,Dados!$1:$1,0))</f>
        <v>0</v>
      </c>
      <c r="AF10" s="33">
        <f t="array" ref="AF10">INDEX(Dados!$1:$69,MATCH($B10,Dados!$N:$N,0),MATCH(AF$1,Dados!$1:$1,0))</f>
        <v>60</v>
      </c>
      <c r="AG10" s="33">
        <f t="array" ref="AG10">INDEX(Dados!$1:$69,MATCH($B10,Dados!$N:$N,0),MATCH(AG$1,Dados!$1:$1,0))</f>
        <v>0</v>
      </c>
      <c r="AH10" s="33">
        <f t="array" ref="AH10">INDEX(Dados!$1:$69,MATCH($B10,Dados!$N:$N,0),MATCH(AH$1,Dados!$1:$1,0))</f>
        <v>1100</v>
      </c>
      <c r="AI10" s="33">
        <f t="array" ref="AI10">INDEX(Dados!$1:$69,MATCH($B10,Dados!$N:$N,0),MATCH(AI$1,Dados!$1:$1,0))</f>
        <v>2</v>
      </c>
      <c r="AJ10" s="33">
        <f t="array" ref="AJ10">INDEX(Dados!$1:$69,MATCH($B10,Dados!$N:$N,0),MATCH(AJ$1,Dados!$1:$1,0))</f>
        <v>0</v>
      </c>
      <c r="AK10" s="33">
        <f t="array" ref="AK10">INDEX(Dados!$1:$69,MATCH($B10,Dados!$N:$N,0),MATCH(AK$1,Dados!$1:$1,0))</f>
        <v>2</v>
      </c>
      <c r="AL10" s="3">
        <v>0.0</v>
      </c>
      <c r="AM10" s="3">
        <v>2.0</v>
      </c>
      <c r="AN10" s="33">
        <f t="array" ref="AN10">INDEX(Dados!$1:$69,MATCH($B10,Dados!$N:$N,0),MATCH(AN$1,Dados!$1:$1,0))</f>
        <v>90</v>
      </c>
      <c r="AO10" s="33">
        <f t="array" ref="AO10">INDEX(Dados!$1:$69,MATCH($B10,Dados!$N:$N,0),MATCH(AO$1,Dados!$1:$1,0))</f>
        <v>2</v>
      </c>
      <c r="AP10" s="33">
        <f t="array" ref="AP10">INDEX(Dados!$1:$69,MATCH($B10,Dados!$N:$N,0),MATCH(AP$1,Dados!$1:$1,0))</f>
        <v>120</v>
      </c>
      <c r="AQ10" s="33">
        <f t="array" ref="AQ10">INDEX(Dados!$1:$69,MATCH($B10,Dados!$N:$N,0),MATCH(AQ$1,Dados!$1:$1,0))</f>
        <v>0</v>
      </c>
      <c r="AR10" s="33">
        <f t="array" ref="AR10">INDEX(Dados!$1:$69,MATCH($B10,Dados!$N:$N,0),MATCH(AR$1,Dados!$1:$1,0))</f>
        <v>40</v>
      </c>
      <c r="AS10" s="3">
        <v>2.0</v>
      </c>
      <c r="AT10" s="33">
        <f t="array" ref="AT10">INDEX(Dados!$1:$69,MATCH($B10,Dados!$N:$N,0),MATCH(AT$1,Dados!$1:$1,0))</f>
        <v>0</v>
      </c>
      <c r="AU10" s="33">
        <f t="array" ref="AU10">INDEX(Dados!$1:$69,MATCH($B10,Dados!$N:$N,0),MATCH(AU$1,Dados!$1:$1,0))</f>
        <v>2</v>
      </c>
      <c r="AV10" s="33">
        <f t="array" ref="AV10">INDEX(Dados!$1:$69,MATCH($B10,Dados!$N:$N,0),MATCH(AV$1,Dados!$1:$1,0))</f>
        <v>0</v>
      </c>
      <c r="AW10" s="33">
        <f t="array" ref="AW10">INDEX(Dados!$1:$69,MATCH($B10,Dados!$N:$N,0),MATCH(AW$1,Dados!$1:$1,0))</f>
        <v>2</v>
      </c>
      <c r="AX10" s="33">
        <f t="array" ref="AX10">INDEX(Dados!$1:$69,MATCH($B10,Dados!$N:$N,0),MATCH(AX$1,Dados!$1:$1,0))</f>
        <v>57650</v>
      </c>
      <c r="AY10" s="33">
        <f t="array" ref="AY10">INDEX(Dados!$1:$69,MATCH($B10,Dados!$N:$N,0),MATCH(AY$1,Dados!$1:$1,0))</f>
        <v>2</v>
      </c>
      <c r="AZ10" s="33">
        <f t="array" ref="AZ10">INDEX(Dados!$1:$69,MATCH($B10,Dados!$N:$N,0),MATCH(AZ$1,Dados!$1:$1,0))</f>
        <v>200</v>
      </c>
      <c r="BA10" s="33">
        <f t="array" ref="BA10">INDEX(Dados!$1:$69,MATCH($B10,Dados!$N:$N,0),MATCH(BA$1,Dados!$1:$1,0))</f>
        <v>2</v>
      </c>
      <c r="BB10" s="33">
        <f t="array" ref="BB10">INDEX(Dados!$1:$69,MATCH($B10,Dados!$N:$N,0),MATCH(BB$1,Dados!$1:$1,0))</f>
        <v>3</v>
      </c>
      <c r="BC10" s="33">
        <f t="array" ref="BC10">INDEX(Dados!$1:$69,MATCH($B10,Dados!$N:$N,0),MATCH(BC$1,Dados!$1:$1,0))</f>
        <v>5</v>
      </c>
      <c r="BD10" s="33">
        <f t="array" ref="BD10">INDEX(Dados!$1:$69,MATCH($B10,Dados!$N:$N,0),MATCH(BD$1,Dados!$1:$1,0))</f>
        <v>2</v>
      </c>
      <c r="BE10" s="33">
        <f t="array" ref="BE10">INDEX(Dados!$1:$69,MATCH($B10,Dados!$N:$N,0),MATCH(BE$1,Dados!$1:$1,0))</f>
        <v>0</v>
      </c>
      <c r="BF10" s="33">
        <f t="array" ref="BF10">INDEX(Dados!$1:$69,MATCH($B10,Dados!$N:$N,0),MATCH(BF$1,Dados!$1:$1,0))</f>
        <v>0</v>
      </c>
      <c r="BG10" s="33">
        <f t="array" ref="BG10">INDEX(Dados!$1:$69,MATCH($B10,Dados!$N:$N,0),MATCH(BG$1,Dados!$1:$1,0))</f>
        <v>0</v>
      </c>
      <c r="BH10" s="33">
        <f t="array" ref="BH10">INDEX(Dados!$1:$69,MATCH($B10,Dados!$N:$N,0),MATCH(BH$1,Dados!$1:$1,0))</f>
        <v>2</v>
      </c>
      <c r="BI10" s="33">
        <f t="array" ref="BI10">INDEX(Dados!$1:$69,MATCH($B10,Dados!$N:$N,0),MATCH(BI$1,Dados!$1:$1,0))</f>
        <v>1</v>
      </c>
    </row>
    <row r="11">
      <c r="A11" s="3">
        <v>5.288466386E10</v>
      </c>
      <c r="B11" s="3" t="s">
        <v>236</v>
      </c>
      <c r="C11" s="3" t="s">
        <v>235</v>
      </c>
      <c r="D11" s="33">
        <f t="array" ref="D11">INDEX(Dados!$1:$69,MATCH($B11,Dados!$N:$N,0),MATCH(D$1,Dados!$1:$1,0))</f>
        <v>19</v>
      </c>
      <c r="E11" s="3" t="s">
        <v>2250</v>
      </c>
      <c r="F11" s="3" t="s">
        <v>123</v>
      </c>
      <c r="G11" s="33">
        <f t="array" ref="G11">INDEX(Dados!$1:$69,MATCH($B11,Dados!$N:$N,0),MATCH(G$1,Dados!$1:$1,0))</f>
        <v>2022</v>
      </c>
      <c r="H11" s="33">
        <f t="array" ref="H11">INDEX(Dados!$1:$69,MATCH($B11,Dados!$N:$N,0),MATCH(H$1,Dados!$1:$1,0))</f>
        <v>3</v>
      </c>
      <c r="I11" s="33">
        <f t="array" ref="I11">INDEX(Dados!$1:$69,MATCH($B11,Dados!$N:$N,0),MATCH(I$1,Dados!$1:$1,0))</f>
        <v>3</v>
      </c>
      <c r="J11" s="33">
        <f t="array" ref="J11">INDEX(Dados!$1:$69,MATCH($B11,Dados!$N:$N,0),MATCH(J$1,Dados!$1:$1,0))</f>
        <v>0</v>
      </c>
      <c r="K11" s="33">
        <f t="array" ref="K11">INDEX(Dados!$1:$69,MATCH($B11,Dados!$N:$N,0),MATCH(K$1,Dados!$1:$1,0))</f>
        <v>2</v>
      </c>
      <c r="L11" s="33">
        <f t="array" ref="L11">INDEX(Dados!$1:$69,MATCH($B11,Dados!$N:$N,0),MATCH(L$1,Dados!$1:$1,0))</f>
        <v>2000</v>
      </c>
      <c r="M11" s="33">
        <f t="array" ref="M11">INDEX(Dados!$1:$69,MATCH($B11,Dados!$N:$N,0),MATCH(M$1,Dados!$1:$1,0))</f>
        <v>2</v>
      </c>
      <c r="N11" s="33">
        <f t="array" ref="N11">INDEX(Dados!$1:$69,MATCH($B11,Dados!$N:$N,0),MATCH(N$1,Dados!$1:$1,0))</f>
        <v>761</v>
      </c>
      <c r="O11" s="33">
        <f t="array" ref="O11">INDEX(Dados!$1:$69,MATCH($B11,Dados!$N:$N,0),MATCH(O$1,Dados!$1:$1,0))</f>
        <v>2</v>
      </c>
      <c r="P11" s="33">
        <f t="array" ref="P11">INDEX(Dados!$1:$69,MATCH($B11,Dados!$N:$N,0),MATCH(P$1,Dados!$1:$1,0))</f>
        <v>0</v>
      </c>
      <c r="Q11" s="33">
        <f t="array" ref="Q11">INDEX(Dados!$1:$69,MATCH($B11,Dados!$N:$N,0),MATCH(Q$1,Dados!$1:$1,0))</f>
        <v>2</v>
      </c>
      <c r="R11" s="33">
        <f t="array" ref="R11">INDEX(Dados!$1:$69,MATCH($B11,Dados!$N:$N,0),MATCH(R$1,Dados!$1:$1,0))</f>
        <v>0</v>
      </c>
      <c r="S11" s="33">
        <f t="array" ref="S11">INDEX(Dados!$1:$69,MATCH($B11,Dados!$N:$N,0),MATCH(S$1,Dados!$1:$1,0))</f>
        <v>2</v>
      </c>
      <c r="T11" s="33">
        <f t="array" ref="T11">INDEX(Dados!$1:$69,MATCH($B11,Dados!$N:$N,0),MATCH(T$1,Dados!$1:$1,0))</f>
        <v>0</v>
      </c>
      <c r="U11" s="33">
        <f t="array" ref="U11">INDEX(Dados!$1:$69,MATCH($B11,Dados!$N:$N,0),MATCH(U$1,Dados!$1:$1,0))</f>
        <v>2</v>
      </c>
      <c r="V11" s="33">
        <f t="array" ref="V11">INDEX(Dados!$1:$69,MATCH($B11,Dados!$N:$N,0),MATCH(V$1,Dados!$1:$1,0))</f>
        <v>0</v>
      </c>
      <c r="W11" s="33">
        <f t="array" ref="W11">INDEX(Dados!$1:$69,MATCH($B11,Dados!$N:$N,0),MATCH(W$1,Dados!$1:$1,0))</f>
        <v>2</v>
      </c>
      <c r="X11" s="33">
        <f t="array" ref="X11">INDEX(Dados!$1:$69,MATCH($B11,Dados!$N:$N,0),MATCH(X$1,Dados!$1:$1,0))</f>
        <v>2</v>
      </c>
      <c r="Y11" s="33">
        <f t="array" ref="Y11">INDEX(Dados!$1:$69,MATCH($B11,Dados!$N:$N,0),MATCH(Y$1,Dados!$1:$1,0))</f>
        <v>2</v>
      </c>
      <c r="Z11" s="33">
        <f t="array" ref="Z11">INDEX(Dados!$1:$69,MATCH($B11,Dados!$N:$N,0),MATCH(Z$1,Dados!$1:$1,0))</f>
        <v>0</v>
      </c>
      <c r="AA11" s="33">
        <f t="array" ref="AA11">INDEX(Dados!$1:$69,MATCH($B11,Dados!$N:$N,0),MATCH(AA$1,Dados!$1:$1,0))</f>
        <v>2</v>
      </c>
      <c r="AB11" s="3">
        <v>0.0</v>
      </c>
      <c r="AC11" s="3">
        <v>2.0</v>
      </c>
      <c r="AD11" s="33">
        <f t="array" ref="AD11">INDEX(Dados!$1:$69,MATCH($B11,Dados!$N:$N,0),MATCH(AD$1,Dados!$1:$1,0))</f>
        <v>96</v>
      </c>
      <c r="AE11" s="33">
        <f t="array" ref="AE11">INDEX(Dados!$1:$69,MATCH($B11,Dados!$N:$N,0),MATCH(AE$1,Dados!$1:$1,0))</f>
        <v>2</v>
      </c>
      <c r="AF11" s="33">
        <f t="array" ref="AF11">INDEX(Dados!$1:$69,MATCH($B11,Dados!$N:$N,0),MATCH(AF$1,Dados!$1:$1,0))</f>
        <v>88</v>
      </c>
      <c r="AG11" s="33">
        <f t="array" ref="AG11">INDEX(Dados!$1:$69,MATCH($B11,Dados!$N:$N,0),MATCH(AG$1,Dados!$1:$1,0))</f>
        <v>2</v>
      </c>
      <c r="AH11" s="33">
        <f t="array" ref="AH11">INDEX(Dados!$1:$69,MATCH($B11,Dados!$N:$N,0),MATCH(AH$1,Dados!$1:$1,0))</f>
        <v>0</v>
      </c>
      <c r="AI11" s="33">
        <f t="array" ref="AI11">INDEX(Dados!$1:$69,MATCH($B11,Dados!$N:$N,0),MATCH(AI$1,Dados!$1:$1,0))</f>
        <v>2</v>
      </c>
      <c r="AJ11" s="33">
        <f t="array" ref="AJ11">INDEX(Dados!$1:$69,MATCH($B11,Dados!$N:$N,0),MATCH(AJ$1,Dados!$1:$1,0))</f>
        <v>0</v>
      </c>
      <c r="AK11" s="33">
        <f t="array" ref="AK11">INDEX(Dados!$1:$69,MATCH($B11,Dados!$N:$N,0),MATCH(AK$1,Dados!$1:$1,0))</f>
        <v>2</v>
      </c>
      <c r="AL11" s="3">
        <v>0.0</v>
      </c>
      <c r="AM11" s="3">
        <v>2.0</v>
      </c>
      <c r="AN11" s="33">
        <f t="array" ref="AN11">INDEX(Dados!$1:$69,MATCH($B11,Dados!$N:$N,0),MATCH(AN$1,Dados!$1:$1,0))</f>
        <v>217</v>
      </c>
      <c r="AO11" s="33">
        <f t="array" ref="AO11">INDEX(Dados!$1:$69,MATCH($B11,Dados!$N:$N,0),MATCH(AO$1,Dados!$1:$1,0))</f>
        <v>2</v>
      </c>
      <c r="AP11" s="33">
        <f t="array" ref="AP11">INDEX(Dados!$1:$69,MATCH($B11,Dados!$N:$N,0),MATCH(AP$1,Dados!$1:$1,0))</f>
        <v>154</v>
      </c>
      <c r="AQ11" s="33">
        <f t="array" ref="AQ11">INDEX(Dados!$1:$69,MATCH($B11,Dados!$N:$N,0),MATCH(AQ$1,Dados!$1:$1,0))</f>
        <v>2</v>
      </c>
      <c r="AR11" s="33">
        <f t="array" ref="AR11">INDEX(Dados!$1:$69,MATCH($B11,Dados!$N:$N,0),MATCH(AR$1,Dados!$1:$1,0))</f>
        <v>180</v>
      </c>
      <c r="AS11" s="3">
        <v>2.0</v>
      </c>
      <c r="AT11" s="33">
        <f t="array" ref="AT11">INDEX(Dados!$1:$69,MATCH($B11,Dados!$N:$N,0),MATCH(AT$1,Dados!$1:$1,0))</f>
        <v>0</v>
      </c>
      <c r="AU11" s="33">
        <f t="array" ref="AU11">INDEX(Dados!$1:$69,MATCH($B11,Dados!$N:$N,0),MATCH(AU$1,Dados!$1:$1,0))</f>
        <v>2</v>
      </c>
      <c r="AV11" s="33">
        <f t="array" ref="AV11">INDEX(Dados!$1:$69,MATCH($B11,Dados!$N:$N,0),MATCH(AV$1,Dados!$1:$1,0))</f>
        <v>1206</v>
      </c>
      <c r="AW11" s="33">
        <f t="array" ref="AW11">INDEX(Dados!$1:$69,MATCH($B11,Dados!$N:$N,0),MATCH(AW$1,Dados!$1:$1,0))</f>
        <v>2</v>
      </c>
      <c r="AX11" s="33">
        <f t="array" ref="AX11">INDEX(Dados!$1:$69,MATCH($B11,Dados!$N:$N,0),MATCH(AX$1,Dados!$1:$1,0))</f>
        <v>0</v>
      </c>
      <c r="AY11" s="33">
        <f t="array" ref="AY11">INDEX(Dados!$1:$69,MATCH($B11,Dados!$N:$N,0),MATCH(AY$1,Dados!$1:$1,0))</f>
        <v>2</v>
      </c>
      <c r="AZ11" s="33">
        <f t="array" ref="AZ11">INDEX(Dados!$1:$69,MATCH($B11,Dados!$N:$N,0),MATCH(AZ$1,Dados!$1:$1,0))</f>
        <v>200</v>
      </c>
      <c r="BA11" s="33">
        <f t="array" ref="BA11">INDEX(Dados!$1:$69,MATCH($B11,Dados!$N:$N,0),MATCH(BA$1,Dados!$1:$1,0))</f>
        <v>2</v>
      </c>
      <c r="BB11" s="33">
        <f t="array" ref="BB11">INDEX(Dados!$1:$69,MATCH($B11,Dados!$N:$N,0),MATCH(BB$1,Dados!$1:$1,0))</f>
        <v>3</v>
      </c>
      <c r="BC11" s="33">
        <f t="array" ref="BC11">INDEX(Dados!$1:$69,MATCH($B11,Dados!$N:$N,0),MATCH(BC$1,Dados!$1:$1,0))</f>
        <v>7</v>
      </c>
      <c r="BD11" s="33">
        <f t="array" ref="BD11">INDEX(Dados!$1:$69,MATCH($B11,Dados!$N:$N,0),MATCH(BD$1,Dados!$1:$1,0))</f>
        <v>3</v>
      </c>
      <c r="BE11" s="33">
        <f t="array" ref="BE11">INDEX(Dados!$1:$69,MATCH($B11,Dados!$N:$N,0),MATCH(BE$1,Dados!$1:$1,0))</f>
        <v>0</v>
      </c>
      <c r="BF11" s="33">
        <f t="array" ref="BF11">INDEX(Dados!$1:$69,MATCH($B11,Dados!$N:$N,0),MATCH(BF$1,Dados!$1:$1,0))</f>
        <v>1</v>
      </c>
      <c r="BG11" s="33">
        <f t="array" ref="BG11">INDEX(Dados!$1:$69,MATCH($B11,Dados!$N:$N,0),MATCH(BG$1,Dados!$1:$1,0))</f>
        <v>0</v>
      </c>
      <c r="BH11" s="33">
        <f t="array" ref="BH11">INDEX(Dados!$1:$69,MATCH($B11,Dados!$N:$N,0),MATCH(BH$1,Dados!$1:$1,0))</f>
        <v>2</v>
      </c>
      <c r="BI11" s="33">
        <f t="array" ref="BI11">INDEX(Dados!$1:$69,MATCH($B11,Dados!$N:$N,0),MATCH(BI$1,Dados!$1:$1,0))</f>
        <v>2</v>
      </c>
    </row>
    <row r="12">
      <c r="A12" s="3">
        <v>1.0544082893E10</v>
      </c>
      <c r="B12" s="3" t="s">
        <v>586</v>
      </c>
      <c r="C12" s="3" t="s">
        <v>585</v>
      </c>
      <c r="D12" s="33">
        <f t="array" ref="D12">INDEX(Dados!$1:$69,MATCH($B12,Dados!$N:$N,0),MATCH(D$1,Dados!$1:$1,0))</f>
        <v>56</v>
      </c>
      <c r="E12" s="3" t="s">
        <v>2250</v>
      </c>
      <c r="F12" s="3" t="s">
        <v>123</v>
      </c>
      <c r="G12" s="33">
        <f t="array" ref="G12">INDEX(Dados!$1:$69,MATCH($B12,Dados!$N:$N,0),MATCH(G$1,Dados!$1:$1,0))</f>
        <v>2011</v>
      </c>
      <c r="H12" s="33">
        <f t="array" ref="H12">INDEX(Dados!$1:$69,MATCH($B12,Dados!$N:$N,0),MATCH(H$1,Dados!$1:$1,0))</f>
        <v>2</v>
      </c>
      <c r="I12" s="33">
        <f t="array" ref="I12">INDEX(Dados!$1:$69,MATCH($B12,Dados!$N:$N,0),MATCH(I$1,Dados!$1:$1,0))</f>
        <v>2</v>
      </c>
      <c r="J12" s="33">
        <f t="array" ref="J12">INDEX(Dados!$1:$69,MATCH($B12,Dados!$N:$N,0),MATCH(J$1,Dados!$1:$1,0))</f>
        <v>1400</v>
      </c>
      <c r="K12" s="33">
        <f t="array" ref="K12">INDEX(Dados!$1:$69,MATCH($B12,Dados!$N:$N,0),MATCH(K$1,Dados!$1:$1,0))</f>
        <v>2</v>
      </c>
      <c r="L12" s="33">
        <f t="array" ref="L12">INDEX(Dados!$1:$69,MATCH($B12,Dados!$N:$N,0),MATCH(L$1,Dados!$1:$1,0))</f>
        <v>0</v>
      </c>
      <c r="M12" s="33">
        <f t="array" ref="M12">INDEX(Dados!$1:$69,MATCH($B12,Dados!$N:$N,0),MATCH(M$1,Dados!$1:$1,0))</f>
        <v>2</v>
      </c>
      <c r="N12" s="33">
        <f t="array" ref="N12">INDEX(Dados!$1:$69,MATCH($B12,Dados!$N:$N,0),MATCH(N$1,Dados!$1:$1,0))</f>
        <v>0</v>
      </c>
      <c r="O12" s="33">
        <f t="array" ref="O12">INDEX(Dados!$1:$69,MATCH($B12,Dados!$N:$N,0),MATCH(O$1,Dados!$1:$1,0))</f>
        <v>2</v>
      </c>
      <c r="P12" s="33">
        <f t="array" ref="P12">INDEX(Dados!$1:$69,MATCH($B12,Dados!$N:$N,0),MATCH(P$1,Dados!$1:$1,0))</f>
        <v>0</v>
      </c>
      <c r="Q12" s="33">
        <f t="array" ref="Q12">INDEX(Dados!$1:$69,MATCH($B12,Dados!$N:$N,0),MATCH(Q$1,Dados!$1:$1,0))</f>
        <v>2</v>
      </c>
      <c r="R12" s="33">
        <f t="array" ref="R12">INDEX(Dados!$1:$69,MATCH($B12,Dados!$N:$N,0),MATCH(R$1,Dados!$1:$1,0))</f>
        <v>0</v>
      </c>
      <c r="S12" s="33">
        <f t="array" ref="S12">INDEX(Dados!$1:$69,MATCH($B12,Dados!$N:$N,0),MATCH(S$1,Dados!$1:$1,0))</f>
        <v>2</v>
      </c>
      <c r="T12" s="33">
        <f t="array" ref="T12">INDEX(Dados!$1:$69,MATCH($B12,Dados!$N:$N,0),MATCH(T$1,Dados!$1:$1,0))</f>
        <v>0</v>
      </c>
      <c r="U12" s="33">
        <f t="array" ref="U12">INDEX(Dados!$1:$69,MATCH($B12,Dados!$N:$N,0),MATCH(U$1,Dados!$1:$1,0))</f>
        <v>2</v>
      </c>
      <c r="V12" s="33">
        <f t="array" ref="V12">INDEX(Dados!$1:$69,MATCH($B12,Dados!$N:$N,0),MATCH(V$1,Dados!$1:$1,0))</f>
        <v>0</v>
      </c>
      <c r="W12" s="33">
        <f t="array" ref="W12">INDEX(Dados!$1:$69,MATCH($B12,Dados!$N:$N,0),MATCH(W$1,Dados!$1:$1,0))</f>
        <v>2</v>
      </c>
      <c r="X12" s="33">
        <f t="array" ref="X12">INDEX(Dados!$1:$69,MATCH($B12,Dados!$N:$N,0),MATCH(X$1,Dados!$1:$1,0))</f>
        <v>1</v>
      </c>
      <c r="Y12" s="33">
        <f t="array" ref="Y12">INDEX(Dados!$1:$69,MATCH($B12,Dados!$N:$N,0),MATCH(Y$1,Dados!$1:$1,0))</f>
        <v>2</v>
      </c>
      <c r="Z12" s="33">
        <f t="array" ref="Z12">INDEX(Dados!$1:$69,MATCH($B12,Dados!$N:$N,0),MATCH(Z$1,Dados!$1:$1,0))</f>
        <v>0</v>
      </c>
      <c r="AA12" s="33">
        <f t="array" ref="AA12">INDEX(Dados!$1:$69,MATCH($B12,Dados!$N:$N,0),MATCH(AA$1,Dados!$1:$1,0))</f>
        <v>2</v>
      </c>
      <c r="AB12" s="3">
        <v>0.0</v>
      </c>
      <c r="AC12" s="3">
        <v>2.0</v>
      </c>
      <c r="AD12" s="33">
        <f t="array" ref="AD12">INDEX(Dados!$1:$69,MATCH($B12,Dados!$N:$N,0),MATCH(AD$1,Dados!$1:$1,0))</f>
        <v>100</v>
      </c>
      <c r="AE12" s="33">
        <f t="array" ref="AE12">INDEX(Dados!$1:$69,MATCH($B12,Dados!$N:$N,0),MATCH(AE$1,Dados!$1:$1,0))</f>
        <v>0</v>
      </c>
      <c r="AF12" s="33">
        <f t="array" ref="AF12">INDEX(Dados!$1:$69,MATCH($B12,Dados!$N:$N,0),MATCH(AF$1,Dados!$1:$1,0))</f>
        <v>221</v>
      </c>
      <c r="AG12" s="33">
        <f t="array" ref="AG12">INDEX(Dados!$1:$69,MATCH($B12,Dados!$N:$N,0),MATCH(AG$1,Dados!$1:$1,0))</f>
        <v>2</v>
      </c>
      <c r="AH12" s="33">
        <f t="array" ref="AH12">INDEX(Dados!$1:$69,MATCH($B12,Dados!$N:$N,0),MATCH(AH$1,Dados!$1:$1,0))</f>
        <v>0</v>
      </c>
      <c r="AI12" s="33">
        <f t="array" ref="AI12">INDEX(Dados!$1:$69,MATCH($B12,Dados!$N:$N,0),MATCH(AI$1,Dados!$1:$1,0))</f>
        <v>2</v>
      </c>
      <c r="AJ12" s="33">
        <f t="array" ref="AJ12">INDEX(Dados!$1:$69,MATCH($B12,Dados!$N:$N,0),MATCH(AJ$1,Dados!$1:$1,0))</f>
        <v>0</v>
      </c>
      <c r="AK12" s="33">
        <f t="array" ref="AK12">INDEX(Dados!$1:$69,MATCH($B12,Dados!$N:$N,0),MATCH(AK$1,Dados!$1:$1,0))</f>
        <v>2</v>
      </c>
      <c r="AL12" s="3">
        <v>0.0</v>
      </c>
      <c r="AM12" s="3">
        <v>2.0</v>
      </c>
      <c r="AN12" s="33">
        <f t="array" ref="AN12">INDEX(Dados!$1:$69,MATCH($B12,Dados!$N:$N,0),MATCH(AN$1,Dados!$1:$1,0))</f>
        <v>40</v>
      </c>
      <c r="AO12" s="33">
        <f t="array" ref="AO12">INDEX(Dados!$1:$69,MATCH($B12,Dados!$N:$N,0),MATCH(AO$1,Dados!$1:$1,0))</f>
        <v>2</v>
      </c>
      <c r="AP12" s="33">
        <f t="array" ref="AP12">INDEX(Dados!$1:$69,MATCH($B12,Dados!$N:$N,0),MATCH(AP$1,Dados!$1:$1,0))</f>
        <v>80</v>
      </c>
      <c r="AQ12" s="33">
        <f t="array" ref="AQ12">INDEX(Dados!$1:$69,MATCH($B12,Dados!$N:$N,0),MATCH(AQ$1,Dados!$1:$1,0))</f>
        <v>2</v>
      </c>
      <c r="AR12" s="33">
        <f t="array" ref="AR12">INDEX(Dados!$1:$69,MATCH($B12,Dados!$N:$N,0),MATCH(AR$1,Dados!$1:$1,0))</f>
        <v>200</v>
      </c>
      <c r="AS12" s="3">
        <v>2.0</v>
      </c>
      <c r="AT12" s="33">
        <f t="array" ref="AT12">INDEX(Dados!$1:$69,MATCH($B12,Dados!$N:$N,0),MATCH(AT$1,Dados!$1:$1,0))</f>
        <v>0</v>
      </c>
      <c r="AU12" s="33">
        <f t="array" ref="AU12">INDEX(Dados!$1:$69,MATCH($B12,Dados!$N:$N,0),MATCH(AU$1,Dados!$1:$1,0))</f>
        <v>2</v>
      </c>
      <c r="AV12" s="33">
        <f t="array" ref="AV12">INDEX(Dados!$1:$69,MATCH($B12,Dados!$N:$N,0),MATCH(AV$1,Dados!$1:$1,0))</f>
        <v>0</v>
      </c>
      <c r="AW12" s="33">
        <f t="array" ref="AW12">INDEX(Dados!$1:$69,MATCH($B12,Dados!$N:$N,0),MATCH(AW$1,Dados!$1:$1,0))</f>
        <v>2</v>
      </c>
      <c r="AX12" s="33">
        <f t="array" ref="AX12">INDEX(Dados!$1:$69,MATCH($B12,Dados!$N:$N,0),MATCH(AX$1,Dados!$1:$1,0))</f>
        <v>0</v>
      </c>
      <c r="AY12" s="33">
        <f t="array" ref="AY12">INDEX(Dados!$1:$69,MATCH($B12,Dados!$N:$N,0),MATCH(AY$1,Dados!$1:$1,0))</f>
        <v>2</v>
      </c>
      <c r="AZ12" s="33">
        <f t="array" ref="AZ12">INDEX(Dados!$1:$69,MATCH($B12,Dados!$N:$N,0),MATCH(AZ$1,Dados!$1:$1,0))</f>
        <v>46</v>
      </c>
      <c r="BA12" s="33">
        <f t="array" ref="BA12">INDEX(Dados!$1:$69,MATCH($B12,Dados!$N:$N,0),MATCH(BA$1,Dados!$1:$1,0))</f>
        <v>0</v>
      </c>
      <c r="BB12" s="33">
        <f t="array" ref="BB12">INDEX(Dados!$1:$69,MATCH($B12,Dados!$N:$N,0),MATCH(BB$1,Dados!$1:$1,0))</f>
        <v>5</v>
      </c>
      <c r="BC12" s="33">
        <f t="array" ref="BC12">INDEX(Dados!$1:$69,MATCH($B12,Dados!$N:$N,0),MATCH(BC$1,Dados!$1:$1,0))</f>
        <v>5</v>
      </c>
      <c r="BD12" s="33">
        <f t="array" ref="BD12">INDEX(Dados!$1:$69,MATCH($B12,Dados!$N:$N,0),MATCH(BD$1,Dados!$1:$1,0))</f>
        <v>1</v>
      </c>
      <c r="BE12" s="33">
        <f t="array" ref="BE12">INDEX(Dados!$1:$69,MATCH($B12,Dados!$N:$N,0),MATCH(BE$1,Dados!$1:$1,0))</f>
        <v>0</v>
      </c>
      <c r="BF12" s="33">
        <f t="array" ref="BF12">INDEX(Dados!$1:$69,MATCH($B12,Dados!$N:$N,0),MATCH(BF$1,Dados!$1:$1,0))</f>
        <v>0</v>
      </c>
      <c r="BG12" s="33">
        <f t="array" ref="BG12">INDEX(Dados!$1:$69,MATCH($B12,Dados!$N:$N,0),MATCH(BG$1,Dados!$1:$1,0))</f>
        <v>0</v>
      </c>
      <c r="BH12" s="33">
        <f t="array" ref="BH12">INDEX(Dados!$1:$69,MATCH($B12,Dados!$N:$N,0),MATCH(BH$1,Dados!$1:$1,0))</f>
        <v>1</v>
      </c>
      <c r="BI12" s="33">
        <f t="array" ref="BI12">INDEX(Dados!$1:$69,MATCH($B12,Dados!$N:$N,0),MATCH(BI$1,Dados!$1:$1,0))</f>
        <v>1</v>
      </c>
    </row>
    <row r="13">
      <c r="A13" s="3">
        <v>2.3042108805E10</v>
      </c>
      <c r="B13" s="3" t="s">
        <v>680</v>
      </c>
      <c r="C13" s="3" t="s">
        <v>679</v>
      </c>
      <c r="D13" s="33">
        <f t="array" ref="D13">INDEX(Dados!$1:$69,MATCH($B13,Dados!$N:$N,0),MATCH(D$1,Dados!$1:$1,0))</f>
        <v>21</v>
      </c>
      <c r="E13" s="3" t="s">
        <v>2250</v>
      </c>
      <c r="F13" s="3" t="s">
        <v>123</v>
      </c>
      <c r="G13" s="33">
        <f t="array" ref="G13">INDEX(Dados!$1:$69,MATCH($B13,Dados!$N:$N,0),MATCH(G$1,Dados!$1:$1,0))</f>
        <v>2019</v>
      </c>
      <c r="H13" s="33">
        <f t="array" ref="H13">INDEX(Dados!$1:$69,MATCH($B13,Dados!$N:$N,0),MATCH(H$1,Dados!$1:$1,0))</f>
        <v>4</v>
      </c>
      <c r="I13" s="33">
        <f t="array" ref="I13">INDEX(Dados!$1:$69,MATCH($B13,Dados!$N:$N,0),MATCH(I$1,Dados!$1:$1,0))</f>
        <v>4</v>
      </c>
      <c r="J13" s="33">
        <f t="array" ref="J13">INDEX(Dados!$1:$69,MATCH($B13,Dados!$N:$N,0),MATCH(J$1,Dados!$1:$1,0))</f>
        <v>0</v>
      </c>
      <c r="K13" s="33">
        <f t="array" ref="K13">INDEX(Dados!$1:$69,MATCH($B13,Dados!$N:$N,0),MATCH(K$1,Dados!$1:$1,0))</f>
        <v>2</v>
      </c>
      <c r="L13" s="33">
        <f t="array" ref="L13">INDEX(Dados!$1:$69,MATCH($B13,Dados!$N:$N,0),MATCH(L$1,Dados!$1:$1,0))</f>
        <v>0</v>
      </c>
      <c r="M13" s="33">
        <f t="array" ref="M13">INDEX(Dados!$1:$69,MATCH($B13,Dados!$N:$N,0),MATCH(M$1,Dados!$1:$1,0))</f>
        <v>2</v>
      </c>
      <c r="N13" s="33">
        <f t="array" ref="N13">INDEX(Dados!$1:$69,MATCH($B13,Dados!$N:$N,0),MATCH(N$1,Dados!$1:$1,0))</f>
        <v>1600</v>
      </c>
      <c r="O13" s="33">
        <f t="array" ref="O13">INDEX(Dados!$1:$69,MATCH($B13,Dados!$N:$N,0),MATCH(O$1,Dados!$1:$1,0))</f>
        <v>2</v>
      </c>
      <c r="P13" s="33">
        <f t="array" ref="P13">INDEX(Dados!$1:$69,MATCH($B13,Dados!$N:$N,0),MATCH(P$1,Dados!$1:$1,0))</f>
        <v>0</v>
      </c>
      <c r="Q13" s="33">
        <f t="array" ref="Q13">INDEX(Dados!$1:$69,MATCH($B13,Dados!$N:$N,0),MATCH(Q$1,Dados!$1:$1,0))</f>
        <v>2</v>
      </c>
      <c r="R13" s="33">
        <f t="array" ref="R13">INDEX(Dados!$1:$69,MATCH($B13,Dados!$N:$N,0),MATCH(R$1,Dados!$1:$1,0))</f>
        <v>0</v>
      </c>
      <c r="S13" s="33">
        <f t="array" ref="S13">INDEX(Dados!$1:$69,MATCH($B13,Dados!$N:$N,0),MATCH(S$1,Dados!$1:$1,0))</f>
        <v>2</v>
      </c>
      <c r="T13" s="33">
        <f t="array" ref="T13">INDEX(Dados!$1:$69,MATCH($B13,Dados!$N:$N,0),MATCH(T$1,Dados!$1:$1,0))</f>
        <v>0</v>
      </c>
      <c r="U13" s="33">
        <f t="array" ref="U13">INDEX(Dados!$1:$69,MATCH($B13,Dados!$N:$N,0),MATCH(U$1,Dados!$1:$1,0))</f>
        <v>2</v>
      </c>
      <c r="V13" s="33">
        <f t="array" ref="V13">INDEX(Dados!$1:$69,MATCH($B13,Dados!$N:$N,0),MATCH(V$1,Dados!$1:$1,0))</f>
        <v>0</v>
      </c>
      <c r="W13" s="33">
        <f t="array" ref="W13">INDEX(Dados!$1:$69,MATCH($B13,Dados!$N:$N,0),MATCH(W$1,Dados!$1:$1,0))</f>
        <v>2</v>
      </c>
      <c r="X13" s="33">
        <f t="array" ref="X13">INDEX(Dados!$1:$69,MATCH($B13,Dados!$N:$N,0),MATCH(X$1,Dados!$1:$1,0))</f>
        <v>2</v>
      </c>
      <c r="Y13" s="33">
        <f t="array" ref="Y13">INDEX(Dados!$1:$69,MATCH($B13,Dados!$N:$N,0),MATCH(Y$1,Dados!$1:$1,0))</f>
        <v>2</v>
      </c>
      <c r="Z13" s="33">
        <f t="array" ref="Z13">INDEX(Dados!$1:$69,MATCH($B13,Dados!$N:$N,0),MATCH(Z$1,Dados!$1:$1,0))</f>
        <v>0</v>
      </c>
      <c r="AA13" s="33">
        <f t="array" ref="AA13">INDEX(Dados!$1:$69,MATCH($B13,Dados!$N:$N,0),MATCH(AA$1,Dados!$1:$1,0))</f>
        <v>2</v>
      </c>
      <c r="AB13" s="3">
        <v>0.0</v>
      </c>
      <c r="AC13" s="3">
        <v>2.0</v>
      </c>
      <c r="AD13" s="33">
        <f t="array" ref="AD13">INDEX(Dados!$1:$69,MATCH($B13,Dados!$N:$N,0),MATCH(AD$1,Dados!$1:$1,0))</f>
        <v>0</v>
      </c>
      <c r="AE13" s="33">
        <f t="array" ref="AE13">INDEX(Dados!$1:$69,MATCH($B13,Dados!$N:$N,0),MATCH(AE$1,Dados!$1:$1,0))</f>
        <v>2</v>
      </c>
      <c r="AF13" s="33">
        <f t="array" ref="AF13">INDEX(Dados!$1:$69,MATCH($B13,Dados!$N:$N,0),MATCH(AF$1,Dados!$1:$1,0))</f>
        <v>0</v>
      </c>
      <c r="AG13" s="33">
        <f t="array" ref="AG13">INDEX(Dados!$1:$69,MATCH($B13,Dados!$N:$N,0),MATCH(AG$1,Dados!$1:$1,0))</f>
        <v>2</v>
      </c>
      <c r="AH13" s="33">
        <f t="array" ref="AH13">INDEX(Dados!$1:$69,MATCH($B13,Dados!$N:$N,0),MATCH(AH$1,Dados!$1:$1,0))</f>
        <v>0</v>
      </c>
      <c r="AI13" s="33">
        <f t="array" ref="AI13">INDEX(Dados!$1:$69,MATCH($B13,Dados!$N:$N,0),MATCH(AI$1,Dados!$1:$1,0))</f>
        <v>2</v>
      </c>
      <c r="AJ13" s="33">
        <f t="array" ref="AJ13">INDEX(Dados!$1:$69,MATCH($B13,Dados!$N:$N,0),MATCH(AJ$1,Dados!$1:$1,0))</f>
        <v>0</v>
      </c>
      <c r="AK13" s="33">
        <f t="array" ref="AK13">INDEX(Dados!$1:$69,MATCH($B13,Dados!$N:$N,0),MATCH(AK$1,Dados!$1:$1,0))</f>
        <v>2</v>
      </c>
      <c r="AL13" s="3">
        <v>0.0</v>
      </c>
      <c r="AM13" s="3">
        <v>2.0</v>
      </c>
      <c r="AN13" s="33">
        <f t="array" ref="AN13">INDEX(Dados!$1:$69,MATCH($B13,Dados!$N:$N,0),MATCH(AN$1,Dados!$1:$1,0))</f>
        <v>0</v>
      </c>
      <c r="AO13" s="33">
        <f t="array" ref="AO13">INDEX(Dados!$1:$69,MATCH($B13,Dados!$N:$N,0),MATCH(AO$1,Dados!$1:$1,0))</f>
        <v>2</v>
      </c>
      <c r="AP13" s="33">
        <f t="array" ref="AP13">INDEX(Dados!$1:$69,MATCH($B13,Dados!$N:$N,0),MATCH(AP$1,Dados!$1:$1,0))</f>
        <v>250</v>
      </c>
      <c r="AQ13" s="33">
        <f t="array" ref="AQ13">INDEX(Dados!$1:$69,MATCH($B13,Dados!$N:$N,0),MATCH(AQ$1,Dados!$1:$1,0))</f>
        <v>1</v>
      </c>
      <c r="AR13" s="33">
        <f t="array" ref="AR13">INDEX(Dados!$1:$69,MATCH($B13,Dados!$N:$N,0),MATCH(AR$1,Dados!$1:$1,0))</f>
        <v>396</v>
      </c>
      <c r="AS13" s="3">
        <v>2.0</v>
      </c>
      <c r="AT13" s="33">
        <f t="array" ref="AT13">INDEX(Dados!$1:$69,MATCH($B13,Dados!$N:$N,0),MATCH(AT$1,Dados!$1:$1,0))</f>
        <v>0</v>
      </c>
      <c r="AU13" s="33">
        <f t="array" ref="AU13">INDEX(Dados!$1:$69,MATCH($B13,Dados!$N:$N,0),MATCH(AU$1,Dados!$1:$1,0))</f>
        <v>2</v>
      </c>
      <c r="AV13" s="33">
        <f t="array" ref="AV13">INDEX(Dados!$1:$69,MATCH($B13,Dados!$N:$N,0),MATCH(AV$1,Dados!$1:$1,0))</f>
        <v>0</v>
      </c>
      <c r="AW13" s="33">
        <f t="array" ref="AW13">INDEX(Dados!$1:$69,MATCH($B13,Dados!$N:$N,0),MATCH(AW$1,Dados!$1:$1,0))</f>
        <v>2</v>
      </c>
      <c r="AX13" s="33">
        <f t="array" ref="AX13">INDEX(Dados!$1:$69,MATCH($B13,Dados!$N:$N,0),MATCH(AX$1,Dados!$1:$1,0))</f>
        <v>0</v>
      </c>
      <c r="AY13" s="33">
        <f t="array" ref="AY13">INDEX(Dados!$1:$69,MATCH($B13,Dados!$N:$N,0),MATCH(AY$1,Dados!$1:$1,0))</f>
        <v>2</v>
      </c>
      <c r="AZ13" s="33">
        <f t="array" ref="AZ13">INDEX(Dados!$1:$69,MATCH($B13,Dados!$N:$N,0),MATCH(AZ$1,Dados!$1:$1,0))</f>
        <v>0</v>
      </c>
      <c r="BA13" s="33">
        <f t="array" ref="BA13">INDEX(Dados!$1:$69,MATCH($B13,Dados!$N:$N,0),MATCH(BA$1,Dados!$1:$1,0))</f>
        <v>2</v>
      </c>
      <c r="BB13" s="33">
        <f t="array" ref="BB13">INDEX(Dados!$1:$69,MATCH($B13,Dados!$N:$N,0),MATCH(BB$1,Dados!$1:$1,0))</f>
        <v>5</v>
      </c>
      <c r="BC13" s="33">
        <f t="array" ref="BC13">INDEX(Dados!$1:$69,MATCH($B13,Dados!$N:$N,0),MATCH(BC$1,Dados!$1:$1,0))</f>
        <v>5</v>
      </c>
      <c r="BD13" s="33">
        <f t="array" ref="BD13">INDEX(Dados!$1:$69,MATCH($B13,Dados!$N:$N,0),MATCH(BD$1,Dados!$1:$1,0))</f>
        <v>4</v>
      </c>
      <c r="BE13" s="33">
        <f t="array" ref="BE13">INDEX(Dados!$1:$69,MATCH($B13,Dados!$N:$N,0),MATCH(BE$1,Dados!$1:$1,0))</f>
        <v>0</v>
      </c>
      <c r="BF13" s="33">
        <f t="array" ref="BF13">INDEX(Dados!$1:$69,MATCH($B13,Dados!$N:$N,0),MATCH(BF$1,Dados!$1:$1,0))</f>
        <v>0</v>
      </c>
      <c r="BG13" s="33">
        <f t="array" ref="BG13">INDEX(Dados!$1:$69,MATCH($B13,Dados!$N:$N,0),MATCH(BG$1,Dados!$1:$1,0))</f>
        <v>0</v>
      </c>
      <c r="BH13" s="33">
        <f t="array" ref="BH13">INDEX(Dados!$1:$69,MATCH($B13,Dados!$N:$N,0),MATCH(BH$1,Dados!$1:$1,0))</f>
        <v>2</v>
      </c>
      <c r="BI13" s="33">
        <f t="array" ref="BI13">INDEX(Dados!$1:$69,MATCH($B13,Dados!$N:$N,0),MATCH(BI$1,Dados!$1:$1,0))</f>
        <v>1</v>
      </c>
    </row>
    <row r="14">
      <c r="A14" s="3">
        <v>4.9785322807E10</v>
      </c>
      <c r="B14" s="3" t="s">
        <v>498</v>
      </c>
      <c r="C14" s="3" t="s">
        <v>497</v>
      </c>
      <c r="D14" s="33">
        <f t="array" ref="D14">INDEX(Dados!$1:$69,MATCH($B14,Dados!$N:$N,0),MATCH(D$1,Dados!$1:$1,0))</f>
        <v>18</v>
      </c>
      <c r="E14" s="3" t="s">
        <v>2250</v>
      </c>
      <c r="F14" s="3" t="s">
        <v>123</v>
      </c>
      <c r="G14" s="33">
        <f t="array" ref="G14">INDEX(Dados!$1:$69,MATCH($B14,Dados!$N:$N,0),MATCH(G$1,Dados!$1:$1,0))</f>
        <v>2022</v>
      </c>
      <c r="H14" s="33">
        <f t="array" ref="H14">INDEX(Dados!$1:$69,MATCH($B14,Dados!$N:$N,0),MATCH(H$1,Dados!$1:$1,0))</f>
        <v>2</v>
      </c>
      <c r="I14" s="33">
        <f t="array" ref="I14">INDEX(Dados!$1:$69,MATCH($B14,Dados!$N:$N,0),MATCH(I$1,Dados!$1:$1,0))</f>
        <v>1</v>
      </c>
      <c r="J14" s="33">
        <f t="array" ref="J14">INDEX(Dados!$1:$69,MATCH($B14,Dados!$N:$N,0),MATCH(J$1,Dados!$1:$1,0))</f>
        <v>350</v>
      </c>
      <c r="K14" s="33">
        <f t="array" ref="K14">INDEX(Dados!$1:$69,MATCH($B14,Dados!$N:$N,0),MATCH(K$1,Dados!$1:$1,0))</f>
        <v>0</v>
      </c>
      <c r="L14" s="33">
        <f t="array" ref="L14">INDEX(Dados!$1:$69,MATCH($B14,Dados!$N:$N,0),MATCH(L$1,Dados!$1:$1,0))</f>
        <v>0</v>
      </c>
      <c r="M14" s="33">
        <f t="array" ref="M14">INDEX(Dados!$1:$69,MATCH($B14,Dados!$N:$N,0),MATCH(M$1,Dados!$1:$1,0))</f>
        <v>2</v>
      </c>
      <c r="N14" s="33">
        <f t="array" ref="N14">INDEX(Dados!$1:$69,MATCH($B14,Dados!$N:$N,0),MATCH(N$1,Dados!$1:$1,0))</f>
        <v>2600</v>
      </c>
      <c r="O14" s="33">
        <f t="array" ref="O14">INDEX(Dados!$1:$69,MATCH($B14,Dados!$N:$N,0),MATCH(O$1,Dados!$1:$1,0))</f>
        <v>0</v>
      </c>
      <c r="P14" s="33">
        <f t="array" ref="P14">INDEX(Dados!$1:$69,MATCH($B14,Dados!$N:$N,0),MATCH(P$1,Dados!$1:$1,0))</f>
        <v>0</v>
      </c>
      <c r="Q14" s="33">
        <f t="array" ref="Q14">INDEX(Dados!$1:$69,MATCH($B14,Dados!$N:$N,0),MATCH(Q$1,Dados!$1:$1,0))</f>
        <v>2</v>
      </c>
      <c r="R14" s="33">
        <f t="array" ref="R14">INDEX(Dados!$1:$69,MATCH($B14,Dados!$N:$N,0),MATCH(R$1,Dados!$1:$1,0))</f>
        <v>0</v>
      </c>
      <c r="S14" s="33">
        <f t="array" ref="S14">INDEX(Dados!$1:$69,MATCH($B14,Dados!$N:$N,0),MATCH(S$1,Dados!$1:$1,0))</f>
        <v>2</v>
      </c>
      <c r="T14" s="33">
        <f t="array" ref="T14">INDEX(Dados!$1:$69,MATCH($B14,Dados!$N:$N,0),MATCH(T$1,Dados!$1:$1,0))</f>
        <v>0</v>
      </c>
      <c r="U14" s="33">
        <f t="array" ref="U14">INDEX(Dados!$1:$69,MATCH($B14,Dados!$N:$N,0),MATCH(U$1,Dados!$1:$1,0))</f>
        <v>2</v>
      </c>
      <c r="V14" s="33">
        <f t="array" ref="V14">INDEX(Dados!$1:$69,MATCH($B14,Dados!$N:$N,0),MATCH(V$1,Dados!$1:$1,0))</f>
        <v>0</v>
      </c>
      <c r="W14" s="33">
        <f t="array" ref="W14">INDEX(Dados!$1:$69,MATCH($B14,Dados!$N:$N,0),MATCH(W$1,Dados!$1:$1,0))</f>
        <v>2</v>
      </c>
      <c r="X14" s="33">
        <f t="array" ref="X14">INDEX(Dados!$1:$69,MATCH($B14,Dados!$N:$N,0),MATCH(X$1,Dados!$1:$1,0))</f>
        <v>1</v>
      </c>
      <c r="Y14" s="33">
        <f t="array" ref="Y14">INDEX(Dados!$1:$69,MATCH($B14,Dados!$N:$N,0),MATCH(Y$1,Dados!$1:$1,0))</f>
        <v>2</v>
      </c>
      <c r="Z14" s="33">
        <f t="array" ref="Z14">INDEX(Dados!$1:$69,MATCH($B14,Dados!$N:$N,0),MATCH(Z$1,Dados!$1:$1,0))</f>
        <v>850</v>
      </c>
      <c r="AA14" s="33">
        <f t="array" ref="AA14">INDEX(Dados!$1:$69,MATCH($B14,Dados!$N:$N,0),MATCH(AA$1,Dados!$1:$1,0))</f>
        <v>2</v>
      </c>
      <c r="AB14" s="3">
        <v>0.0</v>
      </c>
      <c r="AC14" s="3">
        <v>2.0</v>
      </c>
      <c r="AD14" s="33">
        <f t="array" ref="AD14">INDEX(Dados!$1:$69,MATCH($B14,Dados!$N:$N,0),MATCH(AD$1,Dados!$1:$1,0))</f>
        <v>100</v>
      </c>
      <c r="AE14" s="33">
        <f t="array" ref="AE14">INDEX(Dados!$1:$69,MATCH($B14,Dados!$N:$N,0),MATCH(AE$1,Dados!$1:$1,0))</f>
        <v>0</v>
      </c>
      <c r="AF14" s="33">
        <f t="array" ref="AF14">INDEX(Dados!$1:$69,MATCH($B14,Dados!$N:$N,0),MATCH(AF$1,Dados!$1:$1,0))</f>
        <v>100</v>
      </c>
      <c r="AG14" s="33">
        <f t="array" ref="AG14">INDEX(Dados!$1:$69,MATCH($B14,Dados!$N:$N,0),MATCH(AG$1,Dados!$1:$1,0))</f>
        <v>0</v>
      </c>
      <c r="AH14" s="33">
        <f t="array" ref="AH14">INDEX(Dados!$1:$69,MATCH($B14,Dados!$N:$N,0),MATCH(AH$1,Dados!$1:$1,0))</f>
        <v>0</v>
      </c>
      <c r="AI14" s="33">
        <f t="array" ref="AI14">INDEX(Dados!$1:$69,MATCH($B14,Dados!$N:$N,0),MATCH(AI$1,Dados!$1:$1,0))</f>
        <v>2</v>
      </c>
      <c r="AJ14" s="33">
        <f t="array" ref="AJ14">INDEX(Dados!$1:$69,MATCH($B14,Dados!$N:$N,0),MATCH(AJ$1,Dados!$1:$1,0))</f>
        <v>0</v>
      </c>
      <c r="AK14" s="33">
        <f t="array" ref="AK14">INDEX(Dados!$1:$69,MATCH($B14,Dados!$N:$N,0),MATCH(AK$1,Dados!$1:$1,0))</f>
        <v>2</v>
      </c>
      <c r="AL14" s="3">
        <v>0.0</v>
      </c>
      <c r="AM14" s="3">
        <v>2.0</v>
      </c>
      <c r="AN14" s="33">
        <f t="array" ref="AN14">INDEX(Dados!$1:$69,MATCH($B14,Dados!$N:$N,0),MATCH(AN$1,Dados!$1:$1,0))</f>
        <v>0</v>
      </c>
      <c r="AO14" s="33">
        <f t="array" ref="AO14">INDEX(Dados!$1:$69,MATCH($B14,Dados!$N:$N,0),MATCH(AO$1,Dados!$1:$1,0))</f>
        <v>2</v>
      </c>
      <c r="AP14" s="33">
        <f t="array" ref="AP14">INDEX(Dados!$1:$69,MATCH($B14,Dados!$N:$N,0),MATCH(AP$1,Dados!$1:$1,0))</f>
        <v>0</v>
      </c>
      <c r="AQ14" s="33">
        <f t="array" ref="AQ14">INDEX(Dados!$1:$69,MATCH($B14,Dados!$N:$N,0),MATCH(AQ$1,Dados!$1:$1,0))</f>
        <v>2</v>
      </c>
      <c r="AR14" s="33">
        <f t="array" ref="AR14">INDEX(Dados!$1:$69,MATCH($B14,Dados!$N:$N,0),MATCH(AR$1,Dados!$1:$1,0))</f>
        <v>206</v>
      </c>
      <c r="AS14" s="3">
        <v>2.0</v>
      </c>
      <c r="AT14" s="33">
        <f t="array" ref="AT14">INDEX(Dados!$1:$69,MATCH($B14,Dados!$N:$N,0),MATCH(AT$1,Dados!$1:$1,0))</f>
        <v>0</v>
      </c>
      <c r="AU14" s="33">
        <f t="array" ref="AU14">INDEX(Dados!$1:$69,MATCH($B14,Dados!$N:$N,0),MATCH(AU$1,Dados!$1:$1,0))</f>
        <v>2</v>
      </c>
      <c r="AV14" s="33">
        <f t="array" ref="AV14">INDEX(Dados!$1:$69,MATCH($B14,Dados!$N:$N,0),MATCH(AV$1,Dados!$1:$1,0))</f>
        <v>0</v>
      </c>
      <c r="AW14" s="33">
        <f t="array" ref="AW14">INDEX(Dados!$1:$69,MATCH($B14,Dados!$N:$N,0),MATCH(AW$1,Dados!$1:$1,0))</f>
        <v>2</v>
      </c>
      <c r="AX14" s="33">
        <f t="array" ref="AX14">INDEX(Dados!$1:$69,MATCH($B14,Dados!$N:$N,0),MATCH(AX$1,Dados!$1:$1,0))</f>
        <v>0</v>
      </c>
      <c r="AY14" s="33">
        <f t="array" ref="AY14">INDEX(Dados!$1:$69,MATCH($B14,Dados!$N:$N,0),MATCH(AY$1,Dados!$1:$1,0))</f>
        <v>2</v>
      </c>
      <c r="AZ14" s="33">
        <f t="array" ref="AZ14">INDEX(Dados!$1:$69,MATCH($B14,Dados!$N:$N,0),MATCH(AZ$1,Dados!$1:$1,0))</f>
        <v>0</v>
      </c>
      <c r="BA14" s="33">
        <f t="array" ref="BA14">INDEX(Dados!$1:$69,MATCH($B14,Dados!$N:$N,0),MATCH(BA$1,Dados!$1:$1,0))</f>
        <v>2</v>
      </c>
      <c r="BB14" s="33">
        <f t="array" ref="BB14">INDEX(Dados!$1:$69,MATCH($B14,Dados!$N:$N,0),MATCH(BB$1,Dados!$1:$1,0))</f>
        <v>1</v>
      </c>
      <c r="BC14" s="33">
        <f t="array" ref="BC14">INDEX(Dados!$1:$69,MATCH($B14,Dados!$N:$N,0),MATCH(BC$1,Dados!$1:$1,0))</f>
        <v>5</v>
      </c>
      <c r="BD14" s="33">
        <f t="array" ref="BD14">INDEX(Dados!$1:$69,MATCH($B14,Dados!$N:$N,0),MATCH(BD$1,Dados!$1:$1,0))</f>
        <v>2</v>
      </c>
      <c r="BE14" s="33">
        <f t="array" ref="BE14">INDEX(Dados!$1:$69,MATCH($B14,Dados!$N:$N,0),MATCH(BE$1,Dados!$1:$1,0))</f>
        <v>0</v>
      </c>
      <c r="BF14" s="33">
        <f t="array" ref="BF14">INDEX(Dados!$1:$69,MATCH($B14,Dados!$N:$N,0),MATCH(BF$1,Dados!$1:$1,0))</f>
        <v>0</v>
      </c>
      <c r="BG14" s="33">
        <f t="array" ref="BG14">INDEX(Dados!$1:$69,MATCH($B14,Dados!$N:$N,0),MATCH(BG$1,Dados!$1:$1,0))</f>
        <v>0</v>
      </c>
      <c r="BH14" s="33">
        <f t="array" ref="BH14">INDEX(Dados!$1:$69,MATCH($B14,Dados!$N:$N,0),MATCH(BH$1,Dados!$1:$1,0))</f>
        <v>1</v>
      </c>
      <c r="BI14" s="33">
        <f t="array" ref="BI14">INDEX(Dados!$1:$69,MATCH($B14,Dados!$N:$N,0),MATCH(BI$1,Dados!$1:$1,0))</f>
        <v>1</v>
      </c>
    </row>
    <row r="15">
      <c r="A15" s="3">
        <v>3.9268839873E10</v>
      </c>
      <c r="B15" s="3" t="s">
        <v>333</v>
      </c>
      <c r="C15" s="3" t="s">
        <v>332</v>
      </c>
      <c r="D15" s="33">
        <f t="array" ref="D15">INDEX(Dados!$1:$69,MATCH($B15,Dados!$N:$N,0),MATCH(D$1,Dados!$1:$1,0))</f>
        <v>31</v>
      </c>
      <c r="E15" s="3" t="s">
        <v>2250</v>
      </c>
      <c r="F15" s="3" t="s">
        <v>123</v>
      </c>
      <c r="G15" s="33">
        <f t="array" ref="G15">INDEX(Dados!$1:$69,MATCH($B15,Dados!$N:$N,0),MATCH(G$1,Dados!$1:$1,0))</f>
        <v>2011</v>
      </c>
      <c r="H15" s="33">
        <f t="array" ref="H15">INDEX(Dados!$1:$69,MATCH($B15,Dados!$N:$N,0),MATCH(H$1,Dados!$1:$1,0))</f>
        <v>3</v>
      </c>
      <c r="I15" s="33">
        <f t="array" ref="I15">INDEX(Dados!$1:$69,MATCH($B15,Dados!$N:$N,0),MATCH(I$1,Dados!$1:$1,0))</f>
        <v>3</v>
      </c>
      <c r="J15" s="33">
        <f t="array" ref="J15">INDEX(Dados!$1:$69,MATCH($B15,Dados!$N:$N,0),MATCH(J$1,Dados!$1:$1,0))</f>
        <v>0</v>
      </c>
      <c r="K15" s="33">
        <f t="array" ref="K15">INDEX(Dados!$1:$69,MATCH($B15,Dados!$N:$N,0),MATCH(K$1,Dados!$1:$1,0))</f>
        <v>2</v>
      </c>
      <c r="L15" s="33">
        <f t="array" ref="L15">INDEX(Dados!$1:$69,MATCH($B15,Dados!$N:$N,0),MATCH(L$1,Dados!$1:$1,0))</f>
        <v>0</v>
      </c>
      <c r="M15" s="33">
        <f t="array" ref="M15">INDEX(Dados!$1:$69,MATCH($B15,Dados!$N:$N,0),MATCH(M$1,Dados!$1:$1,0))</f>
        <v>2</v>
      </c>
      <c r="N15" s="33">
        <f t="array" ref="N15">INDEX(Dados!$1:$69,MATCH($B15,Dados!$N:$N,0),MATCH(N$1,Dados!$1:$1,0))</f>
        <v>2210</v>
      </c>
      <c r="O15" s="33">
        <f t="array" ref="O15">INDEX(Dados!$1:$69,MATCH($B15,Dados!$N:$N,0),MATCH(O$1,Dados!$1:$1,0))</f>
        <v>2</v>
      </c>
      <c r="P15" s="33">
        <f t="array" ref="P15">INDEX(Dados!$1:$69,MATCH($B15,Dados!$N:$N,0),MATCH(P$1,Dados!$1:$1,0))</f>
        <v>0</v>
      </c>
      <c r="Q15" s="33">
        <f t="array" ref="Q15">INDEX(Dados!$1:$69,MATCH($B15,Dados!$N:$N,0),MATCH(Q$1,Dados!$1:$1,0))</f>
        <v>2</v>
      </c>
      <c r="R15" s="33">
        <f t="array" ref="R15">INDEX(Dados!$1:$69,MATCH($B15,Dados!$N:$N,0),MATCH(R$1,Dados!$1:$1,0))</f>
        <v>0</v>
      </c>
      <c r="S15" s="33">
        <f t="array" ref="S15">INDEX(Dados!$1:$69,MATCH($B15,Dados!$N:$N,0),MATCH(S$1,Dados!$1:$1,0))</f>
        <v>2</v>
      </c>
      <c r="T15" s="33">
        <f t="array" ref="T15">INDEX(Dados!$1:$69,MATCH($B15,Dados!$N:$N,0),MATCH(T$1,Dados!$1:$1,0))</f>
        <v>0</v>
      </c>
      <c r="U15" s="33">
        <f t="array" ref="U15">INDEX(Dados!$1:$69,MATCH($B15,Dados!$N:$N,0),MATCH(U$1,Dados!$1:$1,0))</f>
        <v>2</v>
      </c>
      <c r="V15" s="33">
        <f t="array" ref="V15">INDEX(Dados!$1:$69,MATCH($B15,Dados!$N:$N,0),MATCH(V$1,Dados!$1:$1,0))</f>
        <v>0</v>
      </c>
      <c r="W15" s="33">
        <f t="array" ref="W15">INDEX(Dados!$1:$69,MATCH($B15,Dados!$N:$N,0),MATCH(W$1,Dados!$1:$1,0))</f>
        <v>2</v>
      </c>
      <c r="X15" s="33">
        <f t="array" ref="X15">INDEX(Dados!$1:$69,MATCH($B15,Dados!$N:$N,0),MATCH(X$1,Dados!$1:$1,0))</f>
        <v>1</v>
      </c>
      <c r="Y15" s="33">
        <f t="array" ref="Y15">INDEX(Dados!$1:$69,MATCH($B15,Dados!$N:$N,0),MATCH(Y$1,Dados!$1:$1,0))</f>
        <v>2</v>
      </c>
      <c r="Z15" s="33">
        <f t="array" ref="Z15">INDEX(Dados!$1:$69,MATCH($B15,Dados!$N:$N,0),MATCH(Z$1,Dados!$1:$1,0))</f>
        <v>800</v>
      </c>
      <c r="AA15" s="33">
        <f t="array" ref="AA15">INDEX(Dados!$1:$69,MATCH($B15,Dados!$N:$N,0),MATCH(AA$1,Dados!$1:$1,0))</f>
        <v>2</v>
      </c>
      <c r="AB15" s="3">
        <v>0.0</v>
      </c>
      <c r="AC15" s="3">
        <v>2.0</v>
      </c>
      <c r="AD15" s="33">
        <f t="array" ref="AD15">INDEX(Dados!$1:$69,MATCH($B15,Dados!$N:$N,0),MATCH(AD$1,Dados!$1:$1,0))</f>
        <v>135</v>
      </c>
      <c r="AE15" s="33">
        <f t="array" ref="AE15">INDEX(Dados!$1:$69,MATCH($B15,Dados!$N:$N,0),MATCH(AE$1,Dados!$1:$1,0))</f>
        <v>2</v>
      </c>
      <c r="AF15" s="33">
        <f t="array" ref="AF15">INDEX(Dados!$1:$69,MATCH($B15,Dados!$N:$N,0),MATCH(AF$1,Dados!$1:$1,0))</f>
        <v>367</v>
      </c>
      <c r="AG15" s="33">
        <f t="array" ref="AG15">INDEX(Dados!$1:$69,MATCH($B15,Dados!$N:$N,0),MATCH(AG$1,Dados!$1:$1,0))</f>
        <v>2</v>
      </c>
      <c r="AH15" s="33">
        <f t="array" ref="AH15">INDEX(Dados!$1:$69,MATCH($B15,Dados!$N:$N,0),MATCH(AH$1,Dados!$1:$1,0))</f>
        <v>0</v>
      </c>
      <c r="AI15" s="33">
        <f t="array" ref="AI15">INDEX(Dados!$1:$69,MATCH($B15,Dados!$N:$N,0),MATCH(AI$1,Dados!$1:$1,0))</f>
        <v>2</v>
      </c>
      <c r="AJ15" s="33">
        <f t="array" ref="AJ15">INDEX(Dados!$1:$69,MATCH($B15,Dados!$N:$N,0),MATCH(AJ$1,Dados!$1:$1,0))</f>
        <v>0</v>
      </c>
      <c r="AK15" s="33">
        <f t="array" ref="AK15">INDEX(Dados!$1:$69,MATCH($B15,Dados!$N:$N,0),MATCH(AK$1,Dados!$1:$1,0))</f>
        <v>2</v>
      </c>
      <c r="AL15" s="3">
        <v>0.0</v>
      </c>
      <c r="AM15" s="3">
        <v>2.0</v>
      </c>
      <c r="AN15" s="33">
        <f t="array" ref="AN15">INDEX(Dados!$1:$69,MATCH($B15,Dados!$N:$N,0),MATCH(AN$1,Dados!$1:$1,0))</f>
        <v>40</v>
      </c>
      <c r="AO15" s="33">
        <f t="array" ref="AO15">INDEX(Dados!$1:$69,MATCH($B15,Dados!$N:$N,0),MATCH(AO$1,Dados!$1:$1,0))</f>
        <v>0</v>
      </c>
      <c r="AP15" s="33">
        <f t="array" ref="AP15">INDEX(Dados!$1:$69,MATCH($B15,Dados!$N:$N,0),MATCH(AP$1,Dados!$1:$1,0))</f>
        <v>0</v>
      </c>
      <c r="AQ15" s="33">
        <f t="array" ref="AQ15">INDEX(Dados!$1:$69,MATCH($B15,Dados!$N:$N,0),MATCH(AQ$1,Dados!$1:$1,0))</f>
        <v>2</v>
      </c>
      <c r="AR15" s="33">
        <f t="array" ref="AR15">INDEX(Dados!$1:$69,MATCH($B15,Dados!$N:$N,0),MATCH(AR$1,Dados!$1:$1,0))</f>
        <v>0</v>
      </c>
      <c r="AS15" s="3">
        <v>2.0</v>
      </c>
      <c r="AT15" s="33">
        <f t="array" ref="AT15">INDEX(Dados!$1:$69,MATCH($B15,Dados!$N:$N,0),MATCH(AT$1,Dados!$1:$1,0))</f>
        <v>0</v>
      </c>
      <c r="AU15" s="33">
        <f t="array" ref="AU15">INDEX(Dados!$1:$69,MATCH($B15,Dados!$N:$N,0),MATCH(AU$1,Dados!$1:$1,0))</f>
        <v>2</v>
      </c>
      <c r="AV15" s="33">
        <f t="array" ref="AV15">INDEX(Dados!$1:$69,MATCH($B15,Dados!$N:$N,0),MATCH(AV$1,Dados!$1:$1,0))</f>
        <v>0</v>
      </c>
      <c r="AW15" s="33">
        <f t="array" ref="AW15">INDEX(Dados!$1:$69,MATCH($B15,Dados!$N:$N,0),MATCH(AW$1,Dados!$1:$1,0))</f>
        <v>2</v>
      </c>
      <c r="AX15" s="33">
        <f t="array" ref="AX15">INDEX(Dados!$1:$69,MATCH($B15,Dados!$N:$N,0),MATCH(AX$1,Dados!$1:$1,0))</f>
        <v>0</v>
      </c>
      <c r="AY15" s="33">
        <f t="array" ref="AY15">INDEX(Dados!$1:$69,MATCH($B15,Dados!$N:$N,0),MATCH(AY$1,Dados!$1:$1,0))</f>
        <v>2</v>
      </c>
      <c r="AZ15" s="33">
        <f t="array" ref="AZ15">INDEX(Dados!$1:$69,MATCH($B15,Dados!$N:$N,0),MATCH(AZ$1,Dados!$1:$1,0))</f>
        <v>64</v>
      </c>
      <c r="BA15" s="33">
        <f t="array" ref="BA15">INDEX(Dados!$1:$69,MATCH($B15,Dados!$N:$N,0),MATCH(BA$1,Dados!$1:$1,0))</f>
        <v>2</v>
      </c>
      <c r="BB15" s="33">
        <f t="array" ref="BB15">INDEX(Dados!$1:$69,MATCH($B15,Dados!$N:$N,0),MATCH(BB$1,Dados!$1:$1,0))</f>
        <v>1</v>
      </c>
      <c r="BC15" s="33">
        <f t="array" ref="BC15">INDEX(Dados!$1:$69,MATCH($B15,Dados!$N:$N,0),MATCH(BC$1,Dados!$1:$1,0))</f>
        <v>1</v>
      </c>
      <c r="BD15" s="33">
        <f t="array" ref="BD15">INDEX(Dados!$1:$69,MATCH($B15,Dados!$N:$N,0),MATCH(BD$1,Dados!$1:$1,0))</f>
        <v>2</v>
      </c>
      <c r="BE15" s="33">
        <f t="array" ref="BE15">INDEX(Dados!$1:$69,MATCH($B15,Dados!$N:$N,0),MATCH(BE$1,Dados!$1:$1,0))</f>
        <v>0</v>
      </c>
      <c r="BF15" s="33">
        <f t="array" ref="BF15">INDEX(Dados!$1:$69,MATCH($B15,Dados!$N:$N,0),MATCH(BF$1,Dados!$1:$1,0))</f>
        <v>0</v>
      </c>
      <c r="BG15" s="33">
        <f t="array" ref="BG15">INDEX(Dados!$1:$69,MATCH($B15,Dados!$N:$N,0),MATCH(BG$1,Dados!$1:$1,0))</f>
        <v>0</v>
      </c>
      <c r="BH15" s="33">
        <f t="array" ref="BH15">INDEX(Dados!$1:$69,MATCH($B15,Dados!$N:$N,0),MATCH(BH$1,Dados!$1:$1,0))</f>
        <v>2</v>
      </c>
      <c r="BI15" s="33">
        <f t="array" ref="BI15">INDEX(Dados!$1:$69,MATCH($B15,Dados!$N:$N,0),MATCH(BI$1,Dados!$1:$1,0))</f>
        <v>1</v>
      </c>
    </row>
    <row r="16">
      <c r="A16" s="7" t="s">
        <v>539</v>
      </c>
      <c r="B16" s="3" t="s">
        <v>538</v>
      </c>
      <c r="C16" s="3" t="s">
        <v>537</v>
      </c>
      <c r="D16" s="33">
        <f t="array" ref="D16">INDEX(Dados!$1:$69,MATCH($B16,Dados!$N:$N,0),MATCH(D$1,Dados!$1:$1,0))</f>
        <v>23</v>
      </c>
      <c r="E16" s="3" t="s">
        <v>2250</v>
      </c>
      <c r="F16" s="3" t="s">
        <v>123</v>
      </c>
      <c r="G16" s="33">
        <f t="array" ref="G16">INDEX(Dados!$1:$69,MATCH($B16,Dados!$N:$N,0),MATCH(G$1,Dados!$1:$1,0))</f>
        <v>2019</v>
      </c>
      <c r="H16" s="33">
        <f t="array" ref="H16">INDEX(Dados!$1:$69,MATCH($B16,Dados!$N:$N,0),MATCH(H$1,Dados!$1:$1,0))</f>
        <v>2</v>
      </c>
      <c r="I16" s="33">
        <f t="array" ref="I16">INDEX(Dados!$1:$69,MATCH($B16,Dados!$N:$N,0),MATCH(I$1,Dados!$1:$1,0))</f>
        <v>2</v>
      </c>
      <c r="J16" s="33">
        <f t="array" ref="J16">INDEX(Dados!$1:$69,MATCH($B16,Dados!$N:$N,0),MATCH(J$1,Dados!$1:$1,0))</f>
        <v>0</v>
      </c>
      <c r="K16" s="33">
        <f t="array" ref="K16">INDEX(Dados!$1:$69,MATCH($B16,Dados!$N:$N,0),MATCH(K$1,Dados!$1:$1,0))</f>
        <v>2</v>
      </c>
      <c r="L16" s="33">
        <f t="array" ref="L16">INDEX(Dados!$1:$69,MATCH($B16,Dados!$N:$N,0),MATCH(L$1,Dados!$1:$1,0))</f>
        <v>0</v>
      </c>
      <c r="M16" s="33">
        <f t="array" ref="M16">INDEX(Dados!$1:$69,MATCH($B16,Dados!$N:$N,0),MATCH(M$1,Dados!$1:$1,0))</f>
        <v>2</v>
      </c>
      <c r="N16" s="33">
        <f t="array" ref="N16">INDEX(Dados!$1:$69,MATCH($B16,Dados!$N:$N,0),MATCH(N$1,Dados!$1:$1,0))</f>
        <v>2200</v>
      </c>
      <c r="O16" s="33">
        <f t="array" ref="O16">INDEX(Dados!$1:$69,MATCH($B16,Dados!$N:$N,0),MATCH(O$1,Dados!$1:$1,0))</f>
        <v>0</v>
      </c>
      <c r="P16" s="33">
        <f t="array" ref="P16">INDEX(Dados!$1:$69,MATCH($B16,Dados!$N:$N,0),MATCH(P$1,Dados!$1:$1,0))</f>
        <v>0</v>
      </c>
      <c r="Q16" s="33">
        <f t="array" ref="Q16">INDEX(Dados!$1:$69,MATCH($B16,Dados!$N:$N,0),MATCH(Q$1,Dados!$1:$1,0))</f>
        <v>2</v>
      </c>
      <c r="R16" s="33">
        <f t="array" ref="R16">INDEX(Dados!$1:$69,MATCH($B16,Dados!$N:$N,0),MATCH(R$1,Dados!$1:$1,0))</f>
        <v>0</v>
      </c>
      <c r="S16" s="33">
        <f t="array" ref="S16">INDEX(Dados!$1:$69,MATCH($B16,Dados!$N:$N,0),MATCH(S$1,Dados!$1:$1,0))</f>
        <v>2</v>
      </c>
      <c r="T16" s="33">
        <f t="array" ref="T16">INDEX(Dados!$1:$69,MATCH($B16,Dados!$N:$N,0),MATCH(T$1,Dados!$1:$1,0))</f>
        <v>0</v>
      </c>
      <c r="U16" s="33">
        <f t="array" ref="U16">INDEX(Dados!$1:$69,MATCH($B16,Dados!$N:$N,0),MATCH(U$1,Dados!$1:$1,0))</f>
        <v>2</v>
      </c>
      <c r="V16" s="33">
        <f t="array" ref="V16">INDEX(Dados!$1:$69,MATCH($B16,Dados!$N:$N,0),MATCH(V$1,Dados!$1:$1,0))</f>
        <v>0</v>
      </c>
      <c r="W16" s="33">
        <f t="array" ref="W16">INDEX(Dados!$1:$69,MATCH($B16,Dados!$N:$N,0),MATCH(W$1,Dados!$1:$1,0))</f>
        <v>2</v>
      </c>
      <c r="X16" s="33">
        <f t="array" ref="X16">INDEX(Dados!$1:$69,MATCH($B16,Dados!$N:$N,0),MATCH(X$1,Dados!$1:$1,0))</f>
        <v>1</v>
      </c>
      <c r="Y16" s="33">
        <f t="array" ref="Y16">INDEX(Dados!$1:$69,MATCH($B16,Dados!$N:$N,0),MATCH(Y$1,Dados!$1:$1,0))</f>
        <v>2</v>
      </c>
      <c r="Z16" s="33">
        <f t="array" ref="Z16">INDEX(Dados!$1:$69,MATCH($B16,Dados!$N:$N,0),MATCH(Z$1,Dados!$1:$1,0))</f>
        <v>500</v>
      </c>
      <c r="AA16" s="33">
        <f t="array" ref="AA16">INDEX(Dados!$1:$69,MATCH($B16,Dados!$N:$N,0),MATCH(AA$1,Dados!$1:$1,0))</f>
        <v>0</v>
      </c>
      <c r="AB16" s="3">
        <v>0.0</v>
      </c>
      <c r="AC16" s="3">
        <v>2.0</v>
      </c>
      <c r="AD16" s="33">
        <f t="array" ref="AD16">INDEX(Dados!$1:$69,MATCH($B16,Dados!$N:$N,0),MATCH(AD$1,Dados!$1:$1,0))</f>
        <v>64</v>
      </c>
      <c r="AE16" s="33">
        <f t="array" ref="AE16">INDEX(Dados!$1:$69,MATCH($B16,Dados!$N:$N,0),MATCH(AE$1,Dados!$1:$1,0))</f>
        <v>2</v>
      </c>
      <c r="AF16" s="33">
        <f t="array" ref="AF16">INDEX(Dados!$1:$69,MATCH($B16,Dados!$N:$N,0),MATCH(AF$1,Dados!$1:$1,0))</f>
        <v>133</v>
      </c>
      <c r="AG16" s="33">
        <f t="array" ref="AG16">INDEX(Dados!$1:$69,MATCH($B16,Dados!$N:$N,0),MATCH(AG$1,Dados!$1:$1,0))</f>
        <v>2</v>
      </c>
      <c r="AH16" s="33">
        <f t="array" ref="AH16">INDEX(Dados!$1:$69,MATCH($B16,Dados!$N:$N,0),MATCH(AH$1,Dados!$1:$1,0))</f>
        <v>0</v>
      </c>
      <c r="AI16" s="33">
        <f t="array" ref="AI16">INDEX(Dados!$1:$69,MATCH($B16,Dados!$N:$N,0),MATCH(AI$1,Dados!$1:$1,0))</f>
        <v>2</v>
      </c>
      <c r="AJ16" s="33">
        <f t="array" ref="AJ16">INDEX(Dados!$1:$69,MATCH($B16,Dados!$N:$N,0),MATCH(AJ$1,Dados!$1:$1,0))</f>
        <v>0</v>
      </c>
      <c r="AK16" s="33">
        <f t="array" ref="AK16">INDEX(Dados!$1:$69,MATCH($B16,Dados!$N:$N,0),MATCH(AK$1,Dados!$1:$1,0))</f>
        <v>2</v>
      </c>
      <c r="AL16" s="3">
        <v>0.0</v>
      </c>
      <c r="AM16" s="3">
        <v>2.0</v>
      </c>
      <c r="AN16" s="33">
        <f t="array" ref="AN16">INDEX(Dados!$1:$69,MATCH($B16,Dados!$N:$N,0),MATCH(AN$1,Dados!$1:$1,0))</f>
        <v>30</v>
      </c>
      <c r="AO16" s="33">
        <f t="array" ref="AO16">INDEX(Dados!$1:$69,MATCH($B16,Dados!$N:$N,0),MATCH(AO$1,Dados!$1:$1,0))</f>
        <v>0</v>
      </c>
      <c r="AP16" s="33">
        <f t="array" ref="AP16">INDEX(Dados!$1:$69,MATCH($B16,Dados!$N:$N,0),MATCH(AP$1,Dados!$1:$1,0))</f>
        <v>100</v>
      </c>
      <c r="AQ16" s="33">
        <f t="array" ref="AQ16">INDEX(Dados!$1:$69,MATCH($B16,Dados!$N:$N,0),MATCH(AQ$1,Dados!$1:$1,0))</f>
        <v>2</v>
      </c>
      <c r="AR16" s="33">
        <f t="array" ref="AR16">INDEX(Dados!$1:$69,MATCH($B16,Dados!$N:$N,0),MATCH(AR$1,Dados!$1:$1,0))</f>
        <v>218</v>
      </c>
      <c r="AS16" s="3">
        <v>2.0</v>
      </c>
      <c r="AT16" s="33">
        <f t="array" ref="AT16">INDEX(Dados!$1:$69,MATCH($B16,Dados!$N:$N,0),MATCH(AT$1,Dados!$1:$1,0))</f>
        <v>0</v>
      </c>
      <c r="AU16" s="33">
        <f t="array" ref="AU16">INDEX(Dados!$1:$69,MATCH($B16,Dados!$N:$N,0),MATCH(AU$1,Dados!$1:$1,0))</f>
        <v>2</v>
      </c>
      <c r="AV16" s="33">
        <f t="array" ref="AV16">INDEX(Dados!$1:$69,MATCH($B16,Dados!$N:$N,0),MATCH(AV$1,Dados!$1:$1,0))</f>
        <v>0</v>
      </c>
      <c r="AW16" s="33">
        <f t="array" ref="AW16">INDEX(Dados!$1:$69,MATCH($B16,Dados!$N:$N,0),MATCH(AW$1,Dados!$1:$1,0))</f>
        <v>2</v>
      </c>
      <c r="AX16" s="33">
        <f t="array" ref="AX16">INDEX(Dados!$1:$69,MATCH($B16,Dados!$N:$N,0),MATCH(AX$1,Dados!$1:$1,0))</f>
        <v>0</v>
      </c>
      <c r="AY16" s="33">
        <f t="array" ref="AY16">INDEX(Dados!$1:$69,MATCH($B16,Dados!$N:$N,0),MATCH(AY$1,Dados!$1:$1,0))</f>
        <v>2</v>
      </c>
      <c r="AZ16" s="33">
        <f t="array" ref="AZ16">INDEX(Dados!$1:$69,MATCH($B16,Dados!$N:$N,0),MATCH(AZ$1,Dados!$1:$1,0))</f>
        <v>110</v>
      </c>
      <c r="BA16" s="33">
        <f t="array" ref="BA16">INDEX(Dados!$1:$69,MATCH($B16,Dados!$N:$N,0),MATCH(BA$1,Dados!$1:$1,0))</f>
        <v>2</v>
      </c>
      <c r="BB16" s="33">
        <f t="array" ref="BB16">INDEX(Dados!$1:$69,MATCH($B16,Dados!$N:$N,0),MATCH(BB$1,Dados!$1:$1,0))</f>
        <v>6</v>
      </c>
      <c r="BC16" s="33">
        <f t="array" ref="BC16">INDEX(Dados!$1:$69,MATCH($B16,Dados!$N:$N,0),MATCH(BC$1,Dados!$1:$1,0))</f>
        <v>5</v>
      </c>
      <c r="BD16" s="33">
        <f t="array" ref="BD16">INDEX(Dados!$1:$69,MATCH($B16,Dados!$N:$N,0),MATCH(BD$1,Dados!$1:$1,0))</f>
        <v>2</v>
      </c>
      <c r="BE16" s="33">
        <f t="array" ref="BE16">INDEX(Dados!$1:$69,MATCH($B16,Dados!$N:$N,0),MATCH(BE$1,Dados!$1:$1,0))</f>
        <v>0</v>
      </c>
      <c r="BF16" s="33">
        <f t="array" ref="BF16">INDEX(Dados!$1:$69,MATCH($B16,Dados!$N:$N,0),MATCH(BF$1,Dados!$1:$1,0))</f>
        <v>0</v>
      </c>
      <c r="BG16" s="33">
        <f t="array" ref="BG16">INDEX(Dados!$1:$69,MATCH($B16,Dados!$N:$N,0),MATCH(BG$1,Dados!$1:$1,0))</f>
        <v>0</v>
      </c>
      <c r="BH16" s="33">
        <f t="array" ref="BH16">INDEX(Dados!$1:$69,MATCH($B16,Dados!$N:$N,0),MATCH(BH$1,Dados!$1:$1,0))</f>
        <v>2</v>
      </c>
      <c r="BI16" s="33">
        <f t="array" ref="BI16">INDEX(Dados!$1:$69,MATCH($B16,Dados!$N:$N,0),MATCH(BI$1,Dados!$1:$1,0))</f>
        <v>1</v>
      </c>
    </row>
    <row r="17">
      <c r="A17" s="3">
        <v>3.4783278814E10</v>
      </c>
      <c r="B17" s="3" t="s">
        <v>438</v>
      </c>
      <c r="C17" s="3" t="s">
        <v>437</v>
      </c>
      <c r="D17" s="33">
        <f t="array" ref="D17">INDEX(Dados!$1:$69,MATCH($B17,Dados!$N:$N,0),MATCH(D$1,Dados!$1:$1,0))</f>
        <v>22</v>
      </c>
      <c r="E17" s="3" t="s">
        <v>2250</v>
      </c>
      <c r="F17" s="3" t="s">
        <v>123</v>
      </c>
      <c r="G17" s="33">
        <f t="array" ref="G17">INDEX(Dados!$1:$69,MATCH($B17,Dados!$N:$N,0),MATCH(G$1,Dados!$1:$1,0))</f>
        <v>2017</v>
      </c>
      <c r="H17" s="33">
        <f t="array" ref="H17">INDEX(Dados!$1:$69,MATCH($B17,Dados!$N:$N,0),MATCH(H$1,Dados!$1:$1,0))</f>
        <v>3</v>
      </c>
      <c r="I17" s="33">
        <f t="array" ref="I17">INDEX(Dados!$1:$69,MATCH($B17,Dados!$N:$N,0),MATCH(I$1,Dados!$1:$1,0))</f>
        <v>3</v>
      </c>
      <c r="J17" s="33">
        <f t="array" ref="J17">INDEX(Dados!$1:$69,MATCH($B17,Dados!$N:$N,0),MATCH(J$1,Dados!$1:$1,0))</f>
        <v>0</v>
      </c>
      <c r="K17" s="33">
        <f t="array" ref="K17">INDEX(Dados!$1:$69,MATCH($B17,Dados!$N:$N,0),MATCH(K$1,Dados!$1:$1,0))</f>
        <v>2</v>
      </c>
      <c r="L17" s="33">
        <f t="array" ref="L17">INDEX(Dados!$1:$69,MATCH($B17,Dados!$N:$N,0),MATCH(L$1,Dados!$1:$1,0))</f>
        <v>3114</v>
      </c>
      <c r="M17" s="33">
        <f t="array" ref="M17">INDEX(Dados!$1:$69,MATCH($B17,Dados!$N:$N,0),MATCH(M$1,Dados!$1:$1,0))</f>
        <v>2</v>
      </c>
      <c r="N17" s="33">
        <f t="array" ref="N17">INDEX(Dados!$1:$69,MATCH($B17,Dados!$N:$N,0),MATCH(N$1,Dados!$1:$1,0))</f>
        <v>6021</v>
      </c>
      <c r="O17" s="33">
        <f t="array" ref="O17">INDEX(Dados!$1:$69,MATCH($B17,Dados!$N:$N,0),MATCH(O$1,Dados!$1:$1,0))</f>
        <v>2</v>
      </c>
      <c r="P17" s="33">
        <f t="array" ref="P17">INDEX(Dados!$1:$69,MATCH($B17,Dados!$N:$N,0),MATCH(P$1,Dados!$1:$1,0))</f>
        <v>0</v>
      </c>
      <c r="Q17" s="33">
        <f t="array" ref="Q17">INDEX(Dados!$1:$69,MATCH($B17,Dados!$N:$N,0),MATCH(Q$1,Dados!$1:$1,0))</f>
        <v>2</v>
      </c>
      <c r="R17" s="33">
        <f t="array" ref="R17">INDEX(Dados!$1:$69,MATCH($B17,Dados!$N:$N,0),MATCH(R$1,Dados!$1:$1,0))</f>
        <v>0</v>
      </c>
      <c r="S17" s="33">
        <f t="array" ref="S17">INDEX(Dados!$1:$69,MATCH($B17,Dados!$N:$N,0),MATCH(S$1,Dados!$1:$1,0))</f>
        <v>2</v>
      </c>
      <c r="T17" s="33">
        <f t="array" ref="T17">INDEX(Dados!$1:$69,MATCH($B17,Dados!$N:$N,0),MATCH(T$1,Dados!$1:$1,0))</f>
        <v>0</v>
      </c>
      <c r="U17" s="33">
        <f t="array" ref="U17">INDEX(Dados!$1:$69,MATCH($B17,Dados!$N:$N,0),MATCH(U$1,Dados!$1:$1,0))</f>
        <v>2</v>
      </c>
      <c r="V17" s="33">
        <f t="array" ref="V17">INDEX(Dados!$1:$69,MATCH($B17,Dados!$N:$N,0),MATCH(V$1,Dados!$1:$1,0))</f>
        <v>876</v>
      </c>
      <c r="W17" s="33">
        <f t="array" ref="W17">INDEX(Dados!$1:$69,MATCH($B17,Dados!$N:$N,0),MATCH(W$1,Dados!$1:$1,0))</f>
        <v>2</v>
      </c>
      <c r="X17" s="33">
        <f t="array" ref="X17">INDEX(Dados!$1:$69,MATCH($B17,Dados!$N:$N,0),MATCH(X$1,Dados!$1:$1,0))</f>
        <v>1</v>
      </c>
      <c r="Y17" s="33">
        <f t="array" ref="Y17">INDEX(Dados!$1:$69,MATCH($B17,Dados!$N:$N,0),MATCH(Y$1,Dados!$1:$1,0))</f>
        <v>2</v>
      </c>
      <c r="Z17" s="33">
        <f t="array" ref="Z17">INDEX(Dados!$1:$69,MATCH($B17,Dados!$N:$N,0),MATCH(Z$1,Dados!$1:$1,0))</f>
        <v>0</v>
      </c>
      <c r="AA17" s="33">
        <f t="array" ref="AA17">INDEX(Dados!$1:$69,MATCH($B17,Dados!$N:$N,0),MATCH(AA$1,Dados!$1:$1,0))</f>
        <v>2</v>
      </c>
      <c r="AB17" s="3">
        <v>0.0</v>
      </c>
      <c r="AC17" s="3">
        <v>2.0</v>
      </c>
      <c r="AD17" s="33">
        <f t="array" ref="AD17">INDEX(Dados!$1:$69,MATCH($B17,Dados!$N:$N,0),MATCH(AD$1,Dados!$1:$1,0))</f>
        <v>80</v>
      </c>
      <c r="AE17" s="33">
        <f t="array" ref="AE17">INDEX(Dados!$1:$69,MATCH($B17,Dados!$N:$N,0),MATCH(AE$1,Dados!$1:$1,0))</f>
        <v>0</v>
      </c>
      <c r="AF17" s="33">
        <f t="array" ref="AF17">INDEX(Dados!$1:$69,MATCH($B17,Dados!$N:$N,0),MATCH(AF$1,Dados!$1:$1,0))</f>
        <v>171</v>
      </c>
      <c r="AG17" s="33">
        <f t="array" ref="AG17">INDEX(Dados!$1:$69,MATCH($B17,Dados!$N:$N,0),MATCH(AG$1,Dados!$1:$1,0))</f>
        <v>2</v>
      </c>
      <c r="AH17" s="33">
        <f t="array" ref="AH17">INDEX(Dados!$1:$69,MATCH($B17,Dados!$N:$N,0),MATCH(AH$1,Dados!$1:$1,0))</f>
        <v>0</v>
      </c>
      <c r="AI17" s="33">
        <f t="array" ref="AI17">INDEX(Dados!$1:$69,MATCH($B17,Dados!$N:$N,0),MATCH(AI$1,Dados!$1:$1,0))</f>
        <v>0</v>
      </c>
      <c r="AJ17" s="33">
        <f t="array" ref="AJ17">INDEX(Dados!$1:$69,MATCH($B17,Dados!$N:$N,0),MATCH(AJ$1,Dados!$1:$1,0))</f>
        <v>4392</v>
      </c>
      <c r="AK17" s="33">
        <f t="array" ref="AK17">INDEX(Dados!$1:$69,MATCH($B17,Dados!$N:$N,0),MATCH(AK$1,Dados!$1:$1,0))</f>
        <v>2</v>
      </c>
      <c r="AL17" s="3">
        <v>0.0</v>
      </c>
      <c r="AM17" s="3">
        <v>2.0</v>
      </c>
      <c r="AN17" s="33">
        <f t="array" ref="AN17">INDEX(Dados!$1:$69,MATCH($B17,Dados!$N:$N,0),MATCH(AN$1,Dados!$1:$1,0))</f>
        <v>73</v>
      </c>
      <c r="AO17" s="33">
        <f t="array" ref="AO17">INDEX(Dados!$1:$69,MATCH($B17,Dados!$N:$N,0),MATCH(AO$1,Dados!$1:$1,0))</f>
        <v>2</v>
      </c>
      <c r="AP17" s="33">
        <f t="array" ref="AP17">INDEX(Dados!$1:$69,MATCH($B17,Dados!$N:$N,0),MATCH(AP$1,Dados!$1:$1,0))</f>
        <v>100</v>
      </c>
      <c r="AQ17" s="33">
        <f t="array" ref="AQ17">INDEX(Dados!$1:$69,MATCH($B17,Dados!$N:$N,0),MATCH(AQ$1,Dados!$1:$1,0))</f>
        <v>0</v>
      </c>
      <c r="AR17" s="33">
        <f t="array" ref="AR17">INDEX(Dados!$1:$69,MATCH($B17,Dados!$N:$N,0),MATCH(AR$1,Dados!$1:$1,0))</f>
        <v>0</v>
      </c>
      <c r="AS17" s="3">
        <v>2.0</v>
      </c>
      <c r="AT17" s="33">
        <f t="array" ref="AT17">INDEX(Dados!$1:$69,MATCH($B17,Dados!$N:$N,0),MATCH(AT$1,Dados!$1:$1,0))</f>
        <v>0</v>
      </c>
      <c r="AU17" s="33">
        <f t="array" ref="AU17">INDEX(Dados!$1:$69,MATCH($B17,Dados!$N:$N,0),MATCH(AU$1,Dados!$1:$1,0))</f>
        <v>2</v>
      </c>
      <c r="AV17" s="33">
        <f t="array" ref="AV17">INDEX(Dados!$1:$69,MATCH($B17,Dados!$N:$N,0),MATCH(AV$1,Dados!$1:$1,0))</f>
        <v>363</v>
      </c>
      <c r="AW17" s="33">
        <f t="array" ref="AW17">INDEX(Dados!$1:$69,MATCH($B17,Dados!$N:$N,0),MATCH(AW$1,Dados!$1:$1,0))</f>
        <v>2</v>
      </c>
      <c r="AX17" s="33">
        <f t="array" ref="AX17">INDEX(Dados!$1:$69,MATCH($B17,Dados!$N:$N,0),MATCH(AX$1,Dados!$1:$1,0))</f>
        <v>1200</v>
      </c>
      <c r="AY17" s="33">
        <f t="array" ref="AY17">INDEX(Dados!$1:$69,MATCH($B17,Dados!$N:$N,0),MATCH(AY$1,Dados!$1:$1,0))</f>
        <v>1</v>
      </c>
      <c r="AZ17" s="33">
        <f t="array" ref="AZ17">INDEX(Dados!$1:$69,MATCH($B17,Dados!$N:$N,0),MATCH(AZ$1,Dados!$1:$1,0))</f>
        <v>525</v>
      </c>
      <c r="BA17" s="33">
        <f t="array" ref="BA17">INDEX(Dados!$1:$69,MATCH($B17,Dados!$N:$N,0),MATCH(BA$1,Dados!$1:$1,0))</f>
        <v>2</v>
      </c>
      <c r="BB17" s="33">
        <f t="array" ref="BB17">INDEX(Dados!$1:$69,MATCH($B17,Dados!$N:$N,0),MATCH(BB$1,Dados!$1:$1,0))</f>
        <v>5</v>
      </c>
      <c r="BC17" s="33">
        <f t="array" ref="BC17">INDEX(Dados!$1:$69,MATCH($B17,Dados!$N:$N,0),MATCH(BC$1,Dados!$1:$1,0))</f>
        <v>7</v>
      </c>
      <c r="BD17" s="33">
        <f t="array" ref="BD17">INDEX(Dados!$1:$69,MATCH($B17,Dados!$N:$N,0),MATCH(BD$1,Dados!$1:$1,0))</f>
        <v>4</v>
      </c>
      <c r="BE17" s="33">
        <f t="array" ref="BE17">INDEX(Dados!$1:$69,MATCH($B17,Dados!$N:$N,0),MATCH(BE$1,Dados!$1:$1,0))</f>
        <v>0</v>
      </c>
      <c r="BF17" s="33">
        <f t="array" ref="BF17">INDEX(Dados!$1:$69,MATCH($B17,Dados!$N:$N,0),MATCH(BF$1,Dados!$1:$1,0))</f>
        <v>1</v>
      </c>
      <c r="BG17" s="33">
        <f t="array" ref="BG17">INDEX(Dados!$1:$69,MATCH($B17,Dados!$N:$N,0),MATCH(BG$1,Dados!$1:$1,0))</f>
        <v>0</v>
      </c>
      <c r="BH17" s="33">
        <f t="array" ref="BH17">INDEX(Dados!$1:$69,MATCH($B17,Dados!$N:$N,0),MATCH(BH$1,Dados!$1:$1,0))</f>
        <v>2</v>
      </c>
      <c r="BI17" s="33">
        <f t="array" ref="BI17">INDEX(Dados!$1:$69,MATCH($B17,Dados!$N:$N,0),MATCH(BI$1,Dados!$1:$1,0))</f>
        <v>2</v>
      </c>
    </row>
    <row r="18">
      <c r="A18" s="3">
        <v>5.4519547806E10</v>
      </c>
      <c r="B18" s="3" t="s">
        <v>182</v>
      </c>
      <c r="C18" s="3" t="s">
        <v>181</v>
      </c>
      <c r="D18" s="33">
        <f t="array" ref="D18">INDEX(Dados!$1:$69,MATCH($B18,Dados!$N:$N,0),MATCH(D$1,Dados!$1:$1,0))</f>
        <v>19</v>
      </c>
      <c r="E18" s="3" t="s">
        <v>2250</v>
      </c>
      <c r="F18" s="3" t="s">
        <v>123</v>
      </c>
      <c r="G18" s="33">
        <f t="array" ref="G18">INDEX(Dados!$1:$69,MATCH($B18,Dados!$N:$N,0),MATCH(G$1,Dados!$1:$1,0))</f>
        <v>2022</v>
      </c>
      <c r="H18" s="33">
        <f t="array" ref="H18">INDEX(Dados!$1:$69,MATCH($B18,Dados!$N:$N,0),MATCH(H$1,Dados!$1:$1,0))</f>
        <v>5</v>
      </c>
      <c r="I18" s="33">
        <f t="array" ref="I18">INDEX(Dados!$1:$69,MATCH($B18,Dados!$N:$N,0),MATCH(I$1,Dados!$1:$1,0))</f>
        <v>5</v>
      </c>
      <c r="J18" s="33">
        <f t="array" ref="J18">INDEX(Dados!$1:$69,MATCH($B18,Dados!$N:$N,0),MATCH(J$1,Dados!$1:$1,0))</f>
        <v>0</v>
      </c>
      <c r="K18" s="33">
        <f t="array" ref="K18">INDEX(Dados!$1:$69,MATCH($B18,Dados!$N:$N,0),MATCH(K$1,Dados!$1:$1,0))</f>
        <v>2</v>
      </c>
      <c r="L18" s="33">
        <f t="array" ref="L18">INDEX(Dados!$1:$69,MATCH($B18,Dados!$N:$N,0),MATCH(L$1,Dados!$1:$1,0))</f>
        <v>1300</v>
      </c>
      <c r="M18" s="33">
        <f t="array" ref="M18">INDEX(Dados!$1:$69,MATCH($B18,Dados!$N:$N,0),MATCH(M$1,Dados!$1:$1,0))</f>
        <v>2</v>
      </c>
      <c r="N18" s="33">
        <f t="array" ref="N18">INDEX(Dados!$1:$69,MATCH($B18,Dados!$N:$N,0),MATCH(N$1,Dados!$1:$1,0))</f>
        <v>1209</v>
      </c>
      <c r="O18" s="33">
        <f t="array" ref="O18">INDEX(Dados!$1:$69,MATCH($B18,Dados!$N:$N,0),MATCH(O$1,Dados!$1:$1,0))</f>
        <v>2</v>
      </c>
      <c r="P18" s="33">
        <f t="array" ref="P18">INDEX(Dados!$1:$69,MATCH($B18,Dados!$N:$N,0),MATCH(P$1,Dados!$1:$1,0))</f>
        <v>0</v>
      </c>
      <c r="Q18" s="33">
        <f t="array" ref="Q18">INDEX(Dados!$1:$69,MATCH($B18,Dados!$N:$N,0),MATCH(Q$1,Dados!$1:$1,0))</f>
        <v>2</v>
      </c>
      <c r="R18" s="33">
        <f t="array" ref="R18">INDEX(Dados!$1:$69,MATCH($B18,Dados!$N:$N,0),MATCH(R$1,Dados!$1:$1,0))</f>
        <v>0</v>
      </c>
      <c r="S18" s="33">
        <f t="array" ref="S18">INDEX(Dados!$1:$69,MATCH($B18,Dados!$N:$N,0),MATCH(S$1,Dados!$1:$1,0))</f>
        <v>2</v>
      </c>
      <c r="T18" s="33">
        <f t="array" ref="T18">INDEX(Dados!$1:$69,MATCH($B18,Dados!$N:$N,0),MATCH(T$1,Dados!$1:$1,0))</f>
        <v>0</v>
      </c>
      <c r="U18" s="33">
        <f t="array" ref="U18">INDEX(Dados!$1:$69,MATCH($B18,Dados!$N:$N,0),MATCH(U$1,Dados!$1:$1,0))</f>
        <v>2</v>
      </c>
      <c r="V18" s="33">
        <f t="array" ref="V18">INDEX(Dados!$1:$69,MATCH($B18,Dados!$N:$N,0),MATCH(V$1,Dados!$1:$1,0))</f>
        <v>300</v>
      </c>
      <c r="W18" s="33">
        <f t="array" ref="W18">INDEX(Dados!$1:$69,MATCH($B18,Dados!$N:$N,0),MATCH(W$1,Dados!$1:$1,0))</f>
        <v>2</v>
      </c>
      <c r="X18" s="33">
        <f t="array" ref="X18">INDEX(Dados!$1:$69,MATCH($B18,Dados!$N:$N,0),MATCH(X$1,Dados!$1:$1,0))</f>
        <v>2</v>
      </c>
      <c r="Y18" s="33">
        <f t="array" ref="Y18">INDEX(Dados!$1:$69,MATCH($B18,Dados!$N:$N,0),MATCH(Y$1,Dados!$1:$1,0))</f>
        <v>1</v>
      </c>
      <c r="Z18" s="33">
        <f t="array" ref="Z18">INDEX(Dados!$1:$69,MATCH($B18,Dados!$N:$N,0),MATCH(Z$1,Dados!$1:$1,0))</f>
        <v>381</v>
      </c>
      <c r="AA18" s="33">
        <f t="array" ref="AA18">INDEX(Dados!$1:$69,MATCH($B18,Dados!$N:$N,0),MATCH(AA$1,Dados!$1:$1,0))</f>
        <v>2</v>
      </c>
      <c r="AB18" s="3">
        <v>0.0</v>
      </c>
      <c r="AC18" s="3">
        <v>2.0</v>
      </c>
      <c r="AD18" s="33">
        <f t="array" ref="AD18">INDEX(Dados!$1:$69,MATCH($B18,Dados!$N:$N,0),MATCH(AD$1,Dados!$1:$1,0))</f>
        <v>46</v>
      </c>
      <c r="AE18" s="33">
        <f t="array" ref="AE18">INDEX(Dados!$1:$69,MATCH($B18,Dados!$N:$N,0),MATCH(AE$1,Dados!$1:$1,0))</f>
        <v>2</v>
      </c>
      <c r="AF18" s="33">
        <f t="array" ref="AF18">INDEX(Dados!$1:$69,MATCH($B18,Dados!$N:$N,0),MATCH(AF$1,Dados!$1:$1,0))</f>
        <v>205</v>
      </c>
      <c r="AG18" s="33">
        <f t="array" ref="AG18">INDEX(Dados!$1:$69,MATCH($B18,Dados!$N:$N,0),MATCH(AG$1,Dados!$1:$1,0))</f>
        <v>2</v>
      </c>
      <c r="AH18" s="33">
        <f t="array" ref="AH18">INDEX(Dados!$1:$69,MATCH($B18,Dados!$N:$N,0),MATCH(AH$1,Dados!$1:$1,0))</f>
        <v>2480</v>
      </c>
      <c r="AI18" s="33">
        <f t="array" ref="AI18">INDEX(Dados!$1:$69,MATCH($B18,Dados!$N:$N,0),MATCH(AI$1,Dados!$1:$1,0))</f>
        <v>2</v>
      </c>
      <c r="AJ18" s="33">
        <f t="array" ref="AJ18">INDEX(Dados!$1:$69,MATCH($B18,Dados!$N:$N,0),MATCH(AJ$1,Dados!$1:$1,0))</f>
        <v>1075</v>
      </c>
      <c r="AK18" s="33">
        <f t="array" ref="AK18">INDEX(Dados!$1:$69,MATCH($B18,Dados!$N:$N,0),MATCH(AK$1,Dados!$1:$1,0))</f>
        <v>2</v>
      </c>
      <c r="AL18" s="3">
        <v>0.0</v>
      </c>
      <c r="AM18" s="3">
        <v>2.0</v>
      </c>
      <c r="AN18" s="33">
        <f t="array" ref="AN18">INDEX(Dados!$1:$69,MATCH($B18,Dados!$N:$N,0),MATCH(AN$1,Dados!$1:$1,0))</f>
        <v>0</v>
      </c>
      <c r="AO18" s="33">
        <f t="array" ref="AO18">INDEX(Dados!$1:$69,MATCH($B18,Dados!$N:$N,0),MATCH(AO$1,Dados!$1:$1,0))</f>
        <v>2</v>
      </c>
      <c r="AP18" s="33">
        <f t="array" ref="AP18">INDEX(Dados!$1:$69,MATCH($B18,Dados!$N:$N,0),MATCH(AP$1,Dados!$1:$1,0))</f>
        <v>106</v>
      </c>
      <c r="AQ18" s="33">
        <f t="array" ref="AQ18">INDEX(Dados!$1:$69,MATCH($B18,Dados!$N:$N,0),MATCH(AQ$1,Dados!$1:$1,0))</f>
        <v>2</v>
      </c>
      <c r="AR18" s="33">
        <f t="array" ref="AR18">INDEX(Dados!$1:$69,MATCH($B18,Dados!$N:$N,0),MATCH(AR$1,Dados!$1:$1,0))</f>
        <v>84</v>
      </c>
      <c r="AS18" s="3">
        <v>2.0</v>
      </c>
      <c r="AT18" s="33">
        <f t="array" ref="AT18">INDEX(Dados!$1:$69,MATCH($B18,Dados!$N:$N,0),MATCH(AT$1,Dados!$1:$1,0))</f>
        <v>0</v>
      </c>
      <c r="AU18" s="33">
        <f t="array" ref="AU18">INDEX(Dados!$1:$69,MATCH($B18,Dados!$N:$N,0),MATCH(AU$1,Dados!$1:$1,0))</f>
        <v>2</v>
      </c>
      <c r="AV18" s="33">
        <f t="array" ref="AV18">INDEX(Dados!$1:$69,MATCH($B18,Dados!$N:$N,0),MATCH(AV$1,Dados!$1:$1,0))</f>
        <v>0</v>
      </c>
      <c r="AW18" s="33">
        <f t="array" ref="AW18">INDEX(Dados!$1:$69,MATCH($B18,Dados!$N:$N,0),MATCH(AW$1,Dados!$1:$1,0))</f>
        <v>2</v>
      </c>
      <c r="AX18" s="33">
        <f t="array" ref="AX18">INDEX(Dados!$1:$69,MATCH($B18,Dados!$N:$N,0),MATCH(AX$1,Dados!$1:$1,0))</f>
        <v>0</v>
      </c>
      <c r="AY18" s="33">
        <f t="array" ref="AY18">INDEX(Dados!$1:$69,MATCH($B18,Dados!$N:$N,0),MATCH(AY$1,Dados!$1:$1,0))</f>
        <v>2</v>
      </c>
      <c r="AZ18" s="33">
        <f t="array" ref="AZ18">INDEX(Dados!$1:$69,MATCH($B18,Dados!$N:$N,0),MATCH(AZ$1,Dados!$1:$1,0))</f>
        <v>160</v>
      </c>
      <c r="BA18" s="33">
        <f t="array" ref="BA18">INDEX(Dados!$1:$69,MATCH($B18,Dados!$N:$N,0),MATCH(BA$1,Dados!$1:$1,0))</f>
        <v>2</v>
      </c>
      <c r="BB18" s="33">
        <f t="array" ref="BB18">INDEX(Dados!$1:$69,MATCH($B18,Dados!$N:$N,0),MATCH(BB$1,Dados!$1:$1,0))</f>
        <v>7</v>
      </c>
      <c r="BC18" s="33">
        <f t="array" ref="BC18">INDEX(Dados!$1:$69,MATCH($B18,Dados!$N:$N,0),MATCH(BC$1,Dados!$1:$1,0))</f>
        <v>7</v>
      </c>
      <c r="BD18" s="33">
        <f t="array" ref="BD18">INDEX(Dados!$1:$69,MATCH($B18,Dados!$N:$N,0),MATCH(BD$1,Dados!$1:$1,0))</f>
        <v>1</v>
      </c>
      <c r="BE18" s="33">
        <f t="array" ref="BE18">INDEX(Dados!$1:$69,MATCH($B18,Dados!$N:$N,0),MATCH(BE$1,Dados!$1:$1,0))</f>
        <v>0</v>
      </c>
      <c r="BF18" s="33">
        <f t="array" ref="BF18">INDEX(Dados!$1:$69,MATCH($B18,Dados!$N:$N,0),MATCH(BF$1,Dados!$1:$1,0))</f>
        <v>0</v>
      </c>
      <c r="BG18" s="33">
        <f t="array" ref="BG18">INDEX(Dados!$1:$69,MATCH($B18,Dados!$N:$N,0),MATCH(BG$1,Dados!$1:$1,0))</f>
        <v>0</v>
      </c>
      <c r="BH18" s="33">
        <f t="array" ref="BH18">INDEX(Dados!$1:$69,MATCH($B18,Dados!$N:$N,0),MATCH(BH$1,Dados!$1:$1,0))</f>
        <v>2</v>
      </c>
      <c r="BI18" s="33">
        <f t="array" ref="BI18">INDEX(Dados!$1:$69,MATCH($B18,Dados!$N:$N,0),MATCH(BI$1,Dados!$1:$1,0))</f>
        <v>2</v>
      </c>
    </row>
    <row r="19">
      <c r="A19" s="3">
        <v>3.9868773806E10</v>
      </c>
      <c r="B19" s="13" t="s">
        <v>707</v>
      </c>
      <c r="C19" s="3" t="s">
        <v>706</v>
      </c>
      <c r="D19" s="33">
        <f t="array" ref="D19">INDEX(Dados!$1:$69,MATCH($B19,Dados!$N:$N,0),MATCH(D$1,Dados!$1:$1,0))</f>
        <v>19</v>
      </c>
      <c r="E19" s="3" t="s">
        <v>2250</v>
      </c>
      <c r="F19" s="3" t="s">
        <v>123</v>
      </c>
      <c r="G19" s="33">
        <f t="array" ref="G19">INDEX(Dados!$1:$69,MATCH($B19,Dados!$N:$N,0),MATCH(G$1,Dados!$1:$1,0))</f>
        <v>2022</v>
      </c>
      <c r="H19" s="33">
        <f t="array" ref="H19">INDEX(Dados!$1:$69,MATCH($B19,Dados!$N:$N,0),MATCH(H$1,Dados!$1:$1,0))</f>
        <v>3</v>
      </c>
      <c r="I19" s="33">
        <f t="array" ref="I19">INDEX(Dados!$1:$69,MATCH($B19,Dados!$N:$N,0),MATCH(I$1,Dados!$1:$1,0))</f>
        <v>3</v>
      </c>
      <c r="J19" s="33">
        <f t="array" ref="J19">INDEX(Dados!$1:$69,MATCH($B19,Dados!$N:$N,0),MATCH(J$1,Dados!$1:$1,0))</f>
        <v>0</v>
      </c>
      <c r="K19" s="33">
        <f t="array" ref="K19">INDEX(Dados!$1:$69,MATCH($B19,Dados!$N:$N,0),MATCH(K$1,Dados!$1:$1,0))</f>
        <v>2</v>
      </c>
      <c r="L19" s="33">
        <f t="array" ref="L19">INDEX(Dados!$1:$69,MATCH($B19,Dados!$N:$N,0),MATCH(L$1,Dados!$1:$1,0))</f>
        <v>0</v>
      </c>
      <c r="M19" s="33">
        <f t="array" ref="M19">INDEX(Dados!$1:$69,MATCH($B19,Dados!$N:$N,0),MATCH(M$1,Dados!$1:$1,0))</f>
        <v>2</v>
      </c>
      <c r="N19" s="33">
        <f t="array" ref="N19">INDEX(Dados!$1:$69,MATCH($B19,Dados!$N:$N,0),MATCH(N$1,Dados!$1:$1,0))</f>
        <v>5000</v>
      </c>
      <c r="O19" s="33">
        <f t="array" ref="O19">INDEX(Dados!$1:$69,MATCH($B19,Dados!$N:$N,0),MATCH(O$1,Dados!$1:$1,0))</f>
        <v>2</v>
      </c>
      <c r="P19" s="33">
        <f t="array" ref="P19">INDEX(Dados!$1:$69,MATCH($B19,Dados!$N:$N,0),MATCH(P$1,Dados!$1:$1,0))</f>
        <v>0</v>
      </c>
      <c r="Q19" s="33">
        <f t="array" ref="Q19">INDEX(Dados!$1:$69,MATCH($B19,Dados!$N:$N,0),MATCH(Q$1,Dados!$1:$1,0))</f>
        <v>2</v>
      </c>
      <c r="R19" s="33">
        <f t="array" ref="R19">INDEX(Dados!$1:$69,MATCH($B19,Dados!$N:$N,0),MATCH(R$1,Dados!$1:$1,0))</f>
        <v>0</v>
      </c>
      <c r="S19" s="33">
        <f t="array" ref="S19">INDEX(Dados!$1:$69,MATCH($B19,Dados!$N:$N,0),MATCH(S$1,Dados!$1:$1,0))</f>
        <v>2</v>
      </c>
      <c r="T19" s="33">
        <f t="array" ref="T19">INDEX(Dados!$1:$69,MATCH($B19,Dados!$N:$N,0),MATCH(T$1,Dados!$1:$1,0))</f>
        <v>0</v>
      </c>
      <c r="U19" s="33">
        <f t="array" ref="U19">INDEX(Dados!$1:$69,MATCH($B19,Dados!$N:$N,0),MATCH(U$1,Dados!$1:$1,0))</f>
        <v>2</v>
      </c>
      <c r="V19" s="33">
        <f t="array" ref="V19">INDEX(Dados!$1:$69,MATCH($B19,Dados!$N:$N,0),MATCH(V$1,Dados!$1:$1,0))</f>
        <v>5000</v>
      </c>
      <c r="W19" s="33">
        <f t="array" ref="W19">INDEX(Dados!$1:$69,MATCH($B19,Dados!$N:$N,0),MATCH(W$1,Dados!$1:$1,0))</f>
        <v>2</v>
      </c>
      <c r="X19" s="33">
        <f t="array" ref="X19">INDEX(Dados!$1:$69,MATCH($B19,Dados!$N:$N,0),MATCH(X$1,Dados!$1:$1,0))</f>
        <v>1</v>
      </c>
      <c r="Y19" s="33">
        <f t="array" ref="Y19">INDEX(Dados!$1:$69,MATCH($B19,Dados!$N:$N,0),MATCH(Y$1,Dados!$1:$1,0))</f>
        <v>2</v>
      </c>
      <c r="Z19" s="33">
        <f t="array" ref="Z19">INDEX(Dados!$1:$69,MATCH($B19,Dados!$N:$N,0),MATCH(Z$1,Dados!$1:$1,0))</f>
        <v>450</v>
      </c>
      <c r="AA19" s="33">
        <f t="array" ref="AA19">INDEX(Dados!$1:$69,MATCH($B19,Dados!$N:$N,0),MATCH(AA$1,Dados!$1:$1,0))</f>
        <v>0</v>
      </c>
      <c r="AB19" s="3">
        <v>0.0</v>
      </c>
      <c r="AC19" s="3">
        <v>2.0</v>
      </c>
      <c r="AD19" s="33">
        <f t="array" ref="AD19">INDEX(Dados!$1:$69,MATCH($B19,Dados!$N:$N,0),MATCH(AD$1,Dados!$1:$1,0))</f>
        <v>0</v>
      </c>
      <c r="AE19" s="33">
        <f t="array" ref="AE19">INDEX(Dados!$1:$69,MATCH($B19,Dados!$N:$N,0),MATCH(AE$1,Dados!$1:$1,0))</f>
        <v>2</v>
      </c>
      <c r="AF19" s="33">
        <f t="array" ref="AF19">INDEX(Dados!$1:$69,MATCH($B19,Dados!$N:$N,0),MATCH(AF$1,Dados!$1:$1,0))</f>
        <v>70</v>
      </c>
      <c r="AG19" s="33">
        <f t="array" ref="AG19">INDEX(Dados!$1:$69,MATCH($B19,Dados!$N:$N,0),MATCH(AG$1,Dados!$1:$1,0))</f>
        <v>2</v>
      </c>
      <c r="AH19" s="33">
        <f t="array" ref="AH19">INDEX(Dados!$1:$69,MATCH($B19,Dados!$N:$N,0),MATCH(AH$1,Dados!$1:$1,0))</f>
        <v>0</v>
      </c>
      <c r="AI19" s="33">
        <f t="array" ref="AI19">INDEX(Dados!$1:$69,MATCH($B19,Dados!$N:$N,0),MATCH(AI$1,Dados!$1:$1,0))</f>
        <v>2</v>
      </c>
      <c r="AJ19" s="33">
        <f t="array" ref="AJ19">INDEX(Dados!$1:$69,MATCH($B19,Dados!$N:$N,0),MATCH(AJ$1,Dados!$1:$1,0))</f>
        <v>7116</v>
      </c>
      <c r="AK19" s="33">
        <f t="array" ref="AK19">INDEX(Dados!$1:$69,MATCH($B19,Dados!$N:$N,0),MATCH(AK$1,Dados!$1:$1,0))</f>
        <v>2</v>
      </c>
      <c r="AL19" s="3">
        <v>0.0</v>
      </c>
      <c r="AM19" s="3">
        <v>2.0</v>
      </c>
      <c r="AN19" s="33">
        <f t="array" ref="AN19">INDEX(Dados!$1:$69,MATCH($B19,Dados!$N:$N,0),MATCH(AN$1,Dados!$1:$1,0))</f>
        <v>156</v>
      </c>
      <c r="AO19" s="33">
        <f t="array" ref="AO19">INDEX(Dados!$1:$69,MATCH($B19,Dados!$N:$N,0),MATCH(AO$1,Dados!$1:$1,0))</f>
        <v>2</v>
      </c>
      <c r="AP19" s="33">
        <f t="array" ref="AP19">INDEX(Dados!$1:$69,MATCH($B19,Dados!$N:$N,0),MATCH(AP$1,Dados!$1:$1,0))</f>
        <v>111</v>
      </c>
      <c r="AQ19" s="33">
        <f t="array" ref="AQ19">INDEX(Dados!$1:$69,MATCH($B19,Dados!$N:$N,0),MATCH(AQ$1,Dados!$1:$1,0))</f>
        <v>2</v>
      </c>
      <c r="AR19" s="33">
        <f t="array" ref="AR19">INDEX(Dados!$1:$69,MATCH($B19,Dados!$N:$N,0),MATCH(AR$1,Dados!$1:$1,0))</f>
        <v>250</v>
      </c>
      <c r="AS19" s="3">
        <v>2.0</v>
      </c>
      <c r="AT19" s="33">
        <f t="array" ref="AT19">INDEX(Dados!$1:$69,MATCH($B19,Dados!$N:$N,0),MATCH(AT$1,Dados!$1:$1,0))</f>
        <v>0</v>
      </c>
      <c r="AU19" s="33">
        <f t="array" ref="AU19">INDEX(Dados!$1:$69,MATCH($B19,Dados!$N:$N,0),MATCH(AU$1,Dados!$1:$1,0))</f>
        <v>2</v>
      </c>
      <c r="AV19" s="33">
        <f t="array" ref="AV19">INDEX(Dados!$1:$69,MATCH($B19,Dados!$N:$N,0),MATCH(AV$1,Dados!$1:$1,0))</f>
        <v>0</v>
      </c>
      <c r="AW19" s="33">
        <f t="array" ref="AW19">INDEX(Dados!$1:$69,MATCH($B19,Dados!$N:$N,0),MATCH(AW$1,Dados!$1:$1,0))</f>
        <v>2</v>
      </c>
      <c r="AX19" s="33">
        <f t="array" ref="AX19">INDEX(Dados!$1:$69,MATCH($B19,Dados!$N:$N,0),MATCH(AX$1,Dados!$1:$1,0))</f>
        <v>0</v>
      </c>
      <c r="AY19" s="33">
        <f t="array" ref="AY19">INDEX(Dados!$1:$69,MATCH($B19,Dados!$N:$N,0),MATCH(AY$1,Dados!$1:$1,0))</f>
        <v>2</v>
      </c>
      <c r="AZ19" s="33">
        <f t="array" ref="AZ19">INDEX(Dados!$1:$69,MATCH($B19,Dados!$N:$N,0),MATCH(AZ$1,Dados!$1:$1,0))</f>
        <v>1200</v>
      </c>
      <c r="BA19" s="33">
        <f t="array" ref="BA19">INDEX(Dados!$1:$69,MATCH($B19,Dados!$N:$N,0),MATCH(BA$1,Dados!$1:$1,0))</f>
        <v>0</v>
      </c>
      <c r="BB19" s="33">
        <f t="array" ref="BB19">INDEX(Dados!$1:$69,MATCH($B19,Dados!$N:$N,0),MATCH(BB$1,Dados!$1:$1,0))</f>
        <v>4</v>
      </c>
      <c r="BC19" s="33">
        <f t="array" ref="BC19">INDEX(Dados!$1:$69,MATCH($B19,Dados!$N:$N,0),MATCH(BC$1,Dados!$1:$1,0))</f>
        <v>3</v>
      </c>
      <c r="BD19" s="33">
        <f t="array" ref="BD19">INDEX(Dados!$1:$69,MATCH($B19,Dados!$N:$N,0),MATCH(BD$1,Dados!$1:$1,0))</f>
        <v>1</v>
      </c>
      <c r="BE19" s="33">
        <f t="array" ref="BE19">INDEX(Dados!$1:$69,MATCH($B19,Dados!$N:$N,0),MATCH(BE$1,Dados!$1:$1,0))</f>
        <v>0</v>
      </c>
      <c r="BF19" s="33">
        <f t="array" ref="BF19">INDEX(Dados!$1:$69,MATCH($B19,Dados!$N:$N,0),MATCH(BF$1,Dados!$1:$1,0))</f>
        <v>1</v>
      </c>
      <c r="BG19" s="33">
        <f t="array" ref="BG19">INDEX(Dados!$1:$69,MATCH($B19,Dados!$N:$N,0),MATCH(BG$1,Dados!$1:$1,0))</f>
        <v>0</v>
      </c>
      <c r="BH19" s="33">
        <f t="array" ref="BH19">INDEX(Dados!$1:$69,MATCH($B19,Dados!$N:$N,0),MATCH(BH$1,Dados!$1:$1,0))</f>
        <v>2</v>
      </c>
      <c r="BI19" s="33">
        <f t="array" ref="BI19">INDEX(Dados!$1:$69,MATCH($B19,Dados!$N:$N,0),MATCH(BI$1,Dados!$1:$1,0))</f>
        <v>2</v>
      </c>
    </row>
    <row r="20">
      <c r="A20" s="3">
        <v>3.8192247856E10</v>
      </c>
      <c r="B20" s="3" t="s">
        <v>250</v>
      </c>
      <c r="C20" s="3" t="s">
        <v>249</v>
      </c>
      <c r="D20" s="33">
        <f t="array" ref="D20">INDEX(Dados!$1:$69,MATCH($B20,Dados!$N:$N,0),MATCH(D$1,Dados!$1:$1,0))</f>
        <v>20</v>
      </c>
      <c r="E20" s="3" t="s">
        <v>2250</v>
      </c>
      <c r="F20" s="3" t="s">
        <v>123</v>
      </c>
      <c r="G20" s="33">
        <f t="array" ref="G20">INDEX(Dados!$1:$69,MATCH($B20,Dados!$N:$N,0),MATCH(G$1,Dados!$1:$1,0))</f>
        <v>2021</v>
      </c>
      <c r="H20" s="33">
        <f t="array" ref="H20">INDEX(Dados!$1:$69,MATCH($B20,Dados!$N:$N,0),MATCH(H$1,Dados!$1:$1,0))</f>
        <v>4</v>
      </c>
      <c r="I20" s="33">
        <f t="array" ref="I20">INDEX(Dados!$1:$69,MATCH($B20,Dados!$N:$N,0),MATCH(I$1,Dados!$1:$1,0))</f>
        <v>4</v>
      </c>
      <c r="J20" s="33">
        <f t="array" ref="J20">INDEX(Dados!$1:$69,MATCH($B20,Dados!$N:$N,0),MATCH(J$1,Dados!$1:$1,0))</f>
        <v>0</v>
      </c>
      <c r="K20" s="33">
        <f t="array" ref="K20">INDEX(Dados!$1:$69,MATCH($B20,Dados!$N:$N,0),MATCH(K$1,Dados!$1:$1,0))</f>
        <v>2</v>
      </c>
      <c r="L20" s="33">
        <f t="array" ref="L20">INDEX(Dados!$1:$69,MATCH($B20,Dados!$N:$N,0),MATCH(L$1,Dados!$1:$1,0))</f>
        <v>0</v>
      </c>
      <c r="M20" s="33">
        <f t="array" ref="M20">INDEX(Dados!$1:$69,MATCH($B20,Dados!$N:$N,0),MATCH(M$1,Dados!$1:$1,0))</f>
        <v>2</v>
      </c>
      <c r="N20" s="33">
        <f t="array" ref="N20">INDEX(Dados!$1:$69,MATCH($B20,Dados!$N:$N,0),MATCH(N$1,Dados!$1:$1,0))</f>
        <v>650</v>
      </c>
      <c r="O20" s="33">
        <f t="array" ref="O20">INDEX(Dados!$1:$69,MATCH($B20,Dados!$N:$N,0),MATCH(O$1,Dados!$1:$1,0))</f>
        <v>2</v>
      </c>
      <c r="P20" s="33">
        <f t="array" ref="P20">INDEX(Dados!$1:$69,MATCH($B20,Dados!$N:$N,0),MATCH(P$1,Dados!$1:$1,0))</f>
        <v>0</v>
      </c>
      <c r="Q20" s="33">
        <f t="array" ref="Q20">INDEX(Dados!$1:$69,MATCH($B20,Dados!$N:$N,0),MATCH(Q$1,Dados!$1:$1,0))</f>
        <v>2</v>
      </c>
      <c r="R20" s="33">
        <f t="array" ref="R20">INDEX(Dados!$1:$69,MATCH($B20,Dados!$N:$N,0),MATCH(R$1,Dados!$1:$1,0))</f>
        <v>0</v>
      </c>
      <c r="S20" s="33">
        <f t="array" ref="S20">INDEX(Dados!$1:$69,MATCH($B20,Dados!$N:$N,0),MATCH(S$1,Dados!$1:$1,0))</f>
        <v>2</v>
      </c>
      <c r="T20" s="33">
        <f t="array" ref="T20">INDEX(Dados!$1:$69,MATCH($B20,Dados!$N:$N,0),MATCH(T$1,Dados!$1:$1,0))</f>
        <v>0</v>
      </c>
      <c r="U20" s="33">
        <f t="array" ref="U20">INDEX(Dados!$1:$69,MATCH($B20,Dados!$N:$N,0),MATCH(U$1,Dados!$1:$1,0))</f>
        <v>2</v>
      </c>
      <c r="V20" s="33">
        <f t="array" ref="V20">INDEX(Dados!$1:$69,MATCH($B20,Dados!$N:$N,0),MATCH(V$1,Dados!$1:$1,0))</f>
        <v>600</v>
      </c>
      <c r="W20" s="33">
        <f t="array" ref="W20">INDEX(Dados!$1:$69,MATCH($B20,Dados!$N:$N,0),MATCH(W$1,Dados!$1:$1,0))</f>
        <v>0</v>
      </c>
      <c r="X20" s="33">
        <f t="array" ref="X20">INDEX(Dados!$1:$69,MATCH($B20,Dados!$N:$N,0),MATCH(X$1,Dados!$1:$1,0))</f>
        <v>1</v>
      </c>
      <c r="Y20" s="33">
        <f t="array" ref="Y20">INDEX(Dados!$1:$69,MATCH($B20,Dados!$N:$N,0),MATCH(Y$1,Dados!$1:$1,0))</f>
        <v>2</v>
      </c>
      <c r="Z20" s="33">
        <f t="array" ref="Z20">INDEX(Dados!$1:$69,MATCH($B20,Dados!$N:$N,0),MATCH(Z$1,Dados!$1:$1,0))</f>
        <v>0</v>
      </c>
      <c r="AA20" s="33">
        <f t="array" ref="AA20">INDEX(Dados!$1:$69,MATCH($B20,Dados!$N:$N,0),MATCH(AA$1,Dados!$1:$1,0))</f>
        <v>2</v>
      </c>
      <c r="AB20" s="3">
        <v>0.0</v>
      </c>
      <c r="AC20" s="3">
        <v>2.0</v>
      </c>
      <c r="AD20" s="33">
        <f t="array" ref="AD20">INDEX(Dados!$1:$69,MATCH($B20,Dados!$N:$N,0),MATCH(AD$1,Dados!$1:$1,0))</f>
        <v>76</v>
      </c>
      <c r="AE20" s="33">
        <f t="array" ref="AE20">INDEX(Dados!$1:$69,MATCH($B20,Dados!$N:$N,0),MATCH(AE$1,Dados!$1:$1,0))</f>
        <v>2</v>
      </c>
      <c r="AF20" s="33">
        <f t="array" ref="AF20">INDEX(Dados!$1:$69,MATCH($B20,Dados!$N:$N,0),MATCH(AF$1,Dados!$1:$1,0))</f>
        <v>76</v>
      </c>
      <c r="AG20" s="33">
        <f t="array" ref="AG20">INDEX(Dados!$1:$69,MATCH($B20,Dados!$N:$N,0),MATCH(AG$1,Dados!$1:$1,0))</f>
        <v>0</v>
      </c>
      <c r="AH20" s="33">
        <f t="array" ref="AH20">INDEX(Dados!$1:$69,MATCH($B20,Dados!$N:$N,0),MATCH(AH$1,Dados!$1:$1,0))</f>
        <v>0</v>
      </c>
      <c r="AI20" s="33">
        <f t="array" ref="AI20">INDEX(Dados!$1:$69,MATCH($B20,Dados!$N:$N,0),MATCH(AI$1,Dados!$1:$1,0))</f>
        <v>2</v>
      </c>
      <c r="AJ20" s="33">
        <f t="array" ref="AJ20">INDEX(Dados!$1:$69,MATCH($B20,Dados!$N:$N,0),MATCH(AJ$1,Dados!$1:$1,0))</f>
        <v>0</v>
      </c>
      <c r="AK20" s="33">
        <f t="array" ref="AK20">INDEX(Dados!$1:$69,MATCH($B20,Dados!$N:$N,0),MATCH(AK$1,Dados!$1:$1,0))</f>
        <v>2</v>
      </c>
      <c r="AL20" s="3">
        <v>0.0</v>
      </c>
      <c r="AM20" s="3">
        <v>2.0</v>
      </c>
      <c r="AN20" s="33">
        <f t="array" ref="AN20">INDEX(Dados!$1:$69,MATCH($B20,Dados!$N:$N,0),MATCH(AN$1,Dados!$1:$1,0))</f>
        <v>0</v>
      </c>
      <c r="AO20" s="33">
        <f t="array" ref="AO20">INDEX(Dados!$1:$69,MATCH($B20,Dados!$N:$N,0),MATCH(AO$1,Dados!$1:$1,0))</f>
        <v>2</v>
      </c>
      <c r="AP20" s="33">
        <f t="array" ref="AP20">INDEX(Dados!$1:$69,MATCH($B20,Dados!$N:$N,0),MATCH(AP$1,Dados!$1:$1,0))</f>
        <v>0</v>
      </c>
      <c r="AQ20" s="33">
        <f t="array" ref="AQ20">INDEX(Dados!$1:$69,MATCH($B20,Dados!$N:$N,0),MATCH(AQ$1,Dados!$1:$1,0))</f>
        <v>2</v>
      </c>
      <c r="AR20" s="33">
        <f t="array" ref="AR20">INDEX(Dados!$1:$69,MATCH($B20,Dados!$N:$N,0),MATCH(AR$1,Dados!$1:$1,0))</f>
        <v>0</v>
      </c>
      <c r="AS20" s="3">
        <v>2.0</v>
      </c>
      <c r="AT20" s="33">
        <f t="array" ref="AT20">INDEX(Dados!$1:$69,MATCH($B20,Dados!$N:$N,0),MATCH(AT$1,Dados!$1:$1,0))</f>
        <v>0</v>
      </c>
      <c r="AU20" s="33">
        <f t="array" ref="AU20">INDEX(Dados!$1:$69,MATCH($B20,Dados!$N:$N,0),MATCH(AU$1,Dados!$1:$1,0))</f>
        <v>2</v>
      </c>
      <c r="AV20" s="33">
        <f t="array" ref="AV20">INDEX(Dados!$1:$69,MATCH($B20,Dados!$N:$N,0),MATCH(AV$1,Dados!$1:$1,0))</f>
        <v>0</v>
      </c>
      <c r="AW20" s="33">
        <f t="array" ref="AW20">INDEX(Dados!$1:$69,MATCH($B20,Dados!$N:$N,0),MATCH(AW$1,Dados!$1:$1,0))</f>
        <v>2</v>
      </c>
      <c r="AX20" s="33">
        <f t="array" ref="AX20">INDEX(Dados!$1:$69,MATCH($B20,Dados!$N:$N,0),MATCH(AX$1,Dados!$1:$1,0))</f>
        <v>0</v>
      </c>
      <c r="AY20" s="33">
        <f t="array" ref="AY20">INDEX(Dados!$1:$69,MATCH($B20,Dados!$N:$N,0),MATCH(AY$1,Dados!$1:$1,0))</f>
        <v>2</v>
      </c>
      <c r="AZ20" s="33">
        <f t="array" ref="AZ20">INDEX(Dados!$1:$69,MATCH($B20,Dados!$N:$N,0),MATCH(AZ$1,Dados!$1:$1,0))</f>
        <v>0</v>
      </c>
      <c r="BA20" s="33">
        <f t="array" ref="BA20">INDEX(Dados!$1:$69,MATCH($B20,Dados!$N:$N,0),MATCH(BA$1,Dados!$1:$1,0))</f>
        <v>2</v>
      </c>
      <c r="BB20" s="33">
        <f t="array" ref="BB20">INDEX(Dados!$1:$69,MATCH($B20,Dados!$N:$N,0),MATCH(BB$1,Dados!$1:$1,0))</f>
        <v>5</v>
      </c>
      <c r="BC20" s="33">
        <f t="array" ref="BC20">INDEX(Dados!$1:$69,MATCH($B20,Dados!$N:$N,0),MATCH(BC$1,Dados!$1:$1,0))</f>
        <v>7</v>
      </c>
      <c r="BD20" s="33">
        <f t="array" ref="BD20">INDEX(Dados!$1:$69,MATCH($B20,Dados!$N:$N,0),MATCH(BD$1,Dados!$1:$1,0))</f>
        <v>3</v>
      </c>
      <c r="BE20" s="33">
        <f t="array" ref="BE20">INDEX(Dados!$1:$69,MATCH($B20,Dados!$N:$N,0),MATCH(BE$1,Dados!$1:$1,0))</f>
        <v>0</v>
      </c>
      <c r="BF20" s="33">
        <f t="array" ref="BF20">INDEX(Dados!$1:$69,MATCH($B20,Dados!$N:$N,0),MATCH(BF$1,Dados!$1:$1,0))</f>
        <v>0</v>
      </c>
      <c r="BG20" s="33">
        <f t="array" ref="BG20">INDEX(Dados!$1:$69,MATCH($B20,Dados!$N:$N,0),MATCH(BG$1,Dados!$1:$1,0))</f>
        <v>0</v>
      </c>
      <c r="BH20" s="33">
        <f t="array" ref="BH20">INDEX(Dados!$1:$69,MATCH($B20,Dados!$N:$N,0),MATCH(BH$1,Dados!$1:$1,0))</f>
        <v>1</v>
      </c>
      <c r="BI20" s="33">
        <f t="array" ref="BI20">INDEX(Dados!$1:$69,MATCH($B20,Dados!$N:$N,0),MATCH(BI$1,Dados!$1:$1,0))</f>
        <v>1</v>
      </c>
    </row>
    <row r="21">
      <c r="A21" s="3">
        <v>5.4531146816E10</v>
      </c>
      <c r="B21" s="3" t="s">
        <v>693</v>
      </c>
      <c r="C21" s="3" t="s">
        <v>692</v>
      </c>
      <c r="D21" s="33">
        <f t="array" ref="D21">INDEX(Dados!$1:$69,MATCH($B21,Dados!$N:$N,0),MATCH(D$1,Dados!$1:$1,0))</f>
        <v>19</v>
      </c>
      <c r="E21" s="3" t="s">
        <v>2250</v>
      </c>
      <c r="F21" s="3" t="s">
        <v>123</v>
      </c>
      <c r="G21" s="33">
        <f t="array" ref="G21">INDEX(Dados!$1:$69,MATCH($B21,Dados!$N:$N,0),MATCH(G$1,Dados!$1:$1,0))</f>
        <v>20220</v>
      </c>
      <c r="H21" s="33">
        <f t="array" ref="H21">INDEX(Dados!$1:$69,MATCH($B21,Dados!$N:$N,0),MATCH(H$1,Dados!$1:$1,0))</f>
        <v>3</v>
      </c>
      <c r="I21" s="33">
        <f t="array" ref="I21">INDEX(Dados!$1:$69,MATCH($B21,Dados!$N:$N,0),MATCH(I$1,Dados!$1:$1,0))</f>
        <v>3</v>
      </c>
      <c r="J21" s="33">
        <f t="array" ref="J21">INDEX(Dados!$1:$69,MATCH($B21,Dados!$N:$N,0),MATCH(J$1,Dados!$1:$1,0))</f>
        <v>969</v>
      </c>
      <c r="K21" s="33">
        <f t="array" ref="K21">INDEX(Dados!$1:$69,MATCH($B21,Dados!$N:$N,0),MATCH(K$1,Dados!$1:$1,0))</f>
        <v>2</v>
      </c>
      <c r="L21" s="33">
        <f t="array" ref="L21">INDEX(Dados!$1:$69,MATCH($B21,Dados!$N:$N,0),MATCH(L$1,Dados!$1:$1,0))</f>
        <v>0</v>
      </c>
      <c r="M21" s="33">
        <f t="array" ref="M21">INDEX(Dados!$1:$69,MATCH($B21,Dados!$N:$N,0),MATCH(M$1,Dados!$1:$1,0))</f>
        <v>2</v>
      </c>
      <c r="N21" s="33">
        <f t="array" ref="N21">INDEX(Dados!$1:$69,MATCH($B21,Dados!$N:$N,0),MATCH(N$1,Dados!$1:$1,0))</f>
        <v>969</v>
      </c>
      <c r="O21" s="33">
        <f t="array" ref="O21">INDEX(Dados!$1:$69,MATCH($B21,Dados!$N:$N,0),MATCH(O$1,Dados!$1:$1,0))</f>
        <v>2</v>
      </c>
      <c r="P21" s="33">
        <f t="array" ref="P21">INDEX(Dados!$1:$69,MATCH($B21,Dados!$N:$N,0),MATCH(P$1,Dados!$1:$1,0))</f>
        <v>0</v>
      </c>
      <c r="Q21" s="33">
        <f t="array" ref="Q21">INDEX(Dados!$1:$69,MATCH($B21,Dados!$N:$N,0),MATCH(Q$1,Dados!$1:$1,0))</f>
        <v>2</v>
      </c>
      <c r="R21" s="33">
        <f t="array" ref="R21">INDEX(Dados!$1:$69,MATCH($B21,Dados!$N:$N,0),MATCH(R$1,Dados!$1:$1,0))</f>
        <v>0</v>
      </c>
      <c r="S21" s="33">
        <f t="array" ref="S21">INDEX(Dados!$1:$69,MATCH($B21,Dados!$N:$N,0),MATCH(S$1,Dados!$1:$1,0))</f>
        <v>2</v>
      </c>
      <c r="T21" s="33">
        <f t="array" ref="T21">INDEX(Dados!$1:$69,MATCH($B21,Dados!$N:$N,0),MATCH(T$1,Dados!$1:$1,0))</f>
        <v>0</v>
      </c>
      <c r="U21" s="33">
        <f t="array" ref="U21">INDEX(Dados!$1:$69,MATCH($B21,Dados!$N:$N,0),MATCH(U$1,Dados!$1:$1,0))</f>
        <v>2</v>
      </c>
      <c r="V21" s="33">
        <f t="array" ref="V21">INDEX(Dados!$1:$69,MATCH($B21,Dados!$N:$N,0),MATCH(V$1,Dados!$1:$1,0))</f>
        <v>0</v>
      </c>
      <c r="W21" s="33">
        <f t="array" ref="W21">INDEX(Dados!$1:$69,MATCH($B21,Dados!$N:$N,0),MATCH(W$1,Dados!$1:$1,0))</f>
        <v>2</v>
      </c>
      <c r="X21" s="33">
        <f t="array" ref="X21">INDEX(Dados!$1:$69,MATCH($B21,Dados!$N:$N,0),MATCH(X$1,Dados!$1:$1,0))</f>
        <v>1</v>
      </c>
      <c r="Y21" s="33">
        <f t="array" ref="Y21">INDEX(Dados!$1:$69,MATCH($B21,Dados!$N:$N,0),MATCH(Y$1,Dados!$1:$1,0))</f>
        <v>2</v>
      </c>
      <c r="Z21" s="33">
        <f t="array" ref="Z21">INDEX(Dados!$1:$69,MATCH($B21,Dados!$N:$N,0),MATCH(Z$1,Dados!$1:$1,0))</f>
        <v>0</v>
      </c>
      <c r="AA21" s="33">
        <f t="array" ref="AA21">INDEX(Dados!$1:$69,MATCH($B21,Dados!$N:$N,0),MATCH(AA$1,Dados!$1:$1,0))</f>
        <v>2</v>
      </c>
      <c r="AB21" s="3">
        <v>0.0</v>
      </c>
      <c r="AC21" s="3">
        <v>2.0</v>
      </c>
      <c r="AD21" s="33">
        <f t="array" ref="AD21">INDEX(Dados!$1:$69,MATCH($B21,Dados!$N:$N,0),MATCH(AD$1,Dados!$1:$1,0))</f>
        <v>0</v>
      </c>
      <c r="AE21" s="33">
        <f t="array" ref="AE21">INDEX(Dados!$1:$69,MATCH($B21,Dados!$N:$N,0),MATCH(AE$1,Dados!$1:$1,0))</f>
        <v>2</v>
      </c>
      <c r="AF21" s="33">
        <f t="array" ref="AF21">INDEX(Dados!$1:$69,MATCH($B21,Dados!$N:$N,0),MATCH(AF$1,Dados!$1:$1,0))</f>
        <v>253</v>
      </c>
      <c r="AG21" s="33">
        <f t="array" ref="AG21">INDEX(Dados!$1:$69,MATCH($B21,Dados!$N:$N,0),MATCH(AG$1,Dados!$1:$1,0))</f>
        <v>2</v>
      </c>
      <c r="AH21" s="33">
        <f t="array" ref="AH21">INDEX(Dados!$1:$69,MATCH($B21,Dados!$N:$N,0),MATCH(AH$1,Dados!$1:$1,0))</f>
        <v>0</v>
      </c>
      <c r="AI21" s="33">
        <f t="array" ref="AI21">INDEX(Dados!$1:$69,MATCH($B21,Dados!$N:$N,0),MATCH(AI$1,Dados!$1:$1,0))</f>
        <v>2</v>
      </c>
      <c r="AJ21" s="33">
        <f t="array" ref="AJ21">INDEX(Dados!$1:$69,MATCH($B21,Dados!$N:$N,0),MATCH(AJ$1,Dados!$1:$1,0))</f>
        <v>206</v>
      </c>
      <c r="AK21" s="33">
        <f t="array" ref="AK21">INDEX(Dados!$1:$69,MATCH($B21,Dados!$N:$N,0),MATCH(AK$1,Dados!$1:$1,0))</f>
        <v>2</v>
      </c>
      <c r="AL21" s="3">
        <v>0.0</v>
      </c>
      <c r="AM21" s="3">
        <v>2.0</v>
      </c>
      <c r="AN21" s="33">
        <f t="array" ref="AN21">INDEX(Dados!$1:$69,MATCH($B21,Dados!$N:$N,0),MATCH(AN$1,Dados!$1:$1,0))</f>
        <v>256</v>
      </c>
      <c r="AO21" s="33">
        <f t="array" ref="AO21">INDEX(Dados!$1:$69,MATCH($B21,Dados!$N:$N,0),MATCH(AO$1,Dados!$1:$1,0))</f>
        <v>2</v>
      </c>
      <c r="AP21" s="33">
        <f t="array" ref="AP21">INDEX(Dados!$1:$69,MATCH($B21,Dados!$N:$N,0),MATCH(AP$1,Dados!$1:$1,0))</f>
        <v>283</v>
      </c>
      <c r="AQ21" s="33">
        <f t="array" ref="AQ21">INDEX(Dados!$1:$69,MATCH($B21,Dados!$N:$N,0),MATCH(AQ$1,Dados!$1:$1,0))</f>
        <v>2</v>
      </c>
      <c r="AR21" s="33">
        <f t="array" ref="AR21">INDEX(Dados!$1:$69,MATCH($B21,Dados!$N:$N,0),MATCH(AR$1,Dados!$1:$1,0))</f>
        <v>30</v>
      </c>
      <c r="AS21" s="3">
        <v>2.0</v>
      </c>
      <c r="AT21" s="33">
        <f t="array" ref="AT21">INDEX(Dados!$1:$69,MATCH($B21,Dados!$N:$N,0),MATCH(AT$1,Dados!$1:$1,0))</f>
        <v>0</v>
      </c>
      <c r="AU21" s="33">
        <f t="array" ref="AU21">INDEX(Dados!$1:$69,MATCH($B21,Dados!$N:$N,0),MATCH(AU$1,Dados!$1:$1,0))</f>
        <v>2</v>
      </c>
      <c r="AV21" s="33">
        <f t="array" ref="AV21">INDEX(Dados!$1:$69,MATCH($B21,Dados!$N:$N,0),MATCH(AV$1,Dados!$1:$1,0))</f>
        <v>0</v>
      </c>
      <c r="AW21" s="33">
        <f t="array" ref="AW21">INDEX(Dados!$1:$69,MATCH($B21,Dados!$N:$N,0),MATCH(AW$1,Dados!$1:$1,0))</f>
        <v>2</v>
      </c>
      <c r="AX21" s="33">
        <f t="array" ref="AX21">INDEX(Dados!$1:$69,MATCH($B21,Dados!$N:$N,0),MATCH(AX$1,Dados!$1:$1,0))</f>
        <v>0</v>
      </c>
      <c r="AY21" s="33">
        <f t="array" ref="AY21">INDEX(Dados!$1:$69,MATCH($B21,Dados!$N:$N,0),MATCH(AY$1,Dados!$1:$1,0))</f>
        <v>2</v>
      </c>
      <c r="AZ21" s="33">
        <f t="array" ref="AZ21">INDEX(Dados!$1:$69,MATCH($B21,Dados!$N:$N,0),MATCH(AZ$1,Dados!$1:$1,0))</f>
        <v>15</v>
      </c>
      <c r="BA21" s="33">
        <f t="array" ref="BA21">INDEX(Dados!$1:$69,MATCH($B21,Dados!$N:$N,0),MATCH(BA$1,Dados!$1:$1,0))</f>
        <v>2</v>
      </c>
      <c r="BB21" s="33">
        <f t="array" ref="BB21">INDEX(Dados!$1:$69,MATCH($B21,Dados!$N:$N,0),MATCH(BB$1,Dados!$1:$1,0))</f>
        <v>4</v>
      </c>
      <c r="BC21" s="33">
        <f t="array" ref="BC21">INDEX(Dados!$1:$69,MATCH($B21,Dados!$N:$N,0),MATCH(BC$1,Dados!$1:$1,0))</f>
        <v>5</v>
      </c>
      <c r="BD21" s="33">
        <f t="array" ref="BD21">INDEX(Dados!$1:$69,MATCH($B21,Dados!$N:$N,0),MATCH(BD$1,Dados!$1:$1,0))</f>
        <v>1</v>
      </c>
      <c r="BE21" s="33">
        <f t="array" ref="BE21">INDEX(Dados!$1:$69,MATCH($B21,Dados!$N:$N,0),MATCH(BE$1,Dados!$1:$1,0))</f>
        <v>0</v>
      </c>
      <c r="BF21" s="33">
        <f t="array" ref="BF21">INDEX(Dados!$1:$69,MATCH($B21,Dados!$N:$N,0),MATCH(BF$1,Dados!$1:$1,0))</f>
        <v>0</v>
      </c>
      <c r="BG21" s="33">
        <f t="array" ref="BG21">INDEX(Dados!$1:$69,MATCH($B21,Dados!$N:$N,0),MATCH(BG$1,Dados!$1:$1,0))</f>
        <v>0</v>
      </c>
      <c r="BH21" s="33">
        <f t="array" ref="BH21">INDEX(Dados!$1:$69,MATCH($B21,Dados!$N:$N,0),MATCH(BH$1,Dados!$1:$1,0))</f>
        <v>2</v>
      </c>
      <c r="BI21" s="33">
        <f t="array" ref="BI21">INDEX(Dados!$1:$69,MATCH($B21,Dados!$N:$N,0),MATCH(BI$1,Dados!$1:$1,0))</f>
        <v>2</v>
      </c>
    </row>
    <row r="22">
      <c r="A22" s="3">
        <v>5.2840491877E10</v>
      </c>
      <c r="B22" s="3" t="s">
        <v>700</v>
      </c>
      <c r="C22" s="3" t="s">
        <v>699</v>
      </c>
      <c r="D22" s="33">
        <f t="array" ref="D22">INDEX(Dados!$1:$69,MATCH($B22,Dados!$N:$N,0),MATCH(D$1,Dados!$1:$1,0))</f>
        <v>19</v>
      </c>
      <c r="E22" s="3" t="s">
        <v>2250</v>
      </c>
      <c r="F22" s="3" t="s">
        <v>123</v>
      </c>
      <c r="G22" s="33">
        <f t="array" ref="G22">INDEX(Dados!$1:$69,MATCH($B22,Dados!$N:$N,0),MATCH(G$1,Dados!$1:$1,0))</f>
        <v>2022</v>
      </c>
      <c r="H22" s="33">
        <f t="array" ref="H22">INDEX(Dados!$1:$69,MATCH($B22,Dados!$N:$N,0),MATCH(H$1,Dados!$1:$1,0))</f>
        <v>2</v>
      </c>
      <c r="I22" s="33">
        <f t="array" ref="I22">INDEX(Dados!$1:$69,MATCH($B22,Dados!$N:$N,0),MATCH(I$1,Dados!$1:$1,0))</f>
        <v>2</v>
      </c>
      <c r="J22" s="33">
        <f t="array" ref="J22">INDEX(Dados!$1:$69,MATCH($B22,Dados!$N:$N,0),MATCH(J$1,Dados!$1:$1,0))</f>
        <v>0</v>
      </c>
      <c r="K22" s="33">
        <f t="array" ref="K22">INDEX(Dados!$1:$69,MATCH($B22,Dados!$N:$N,0),MATCH(K$1,Dados!$1:$1,0))</f>
        <v>2</v>
      </c>
      <c r="L22" s="33">
        <f t="array" ref="L22">INDEX(Dados!$1:$69,MATCH($B22,Dados!$N:$N,0),MATCH(L$1,Dados!$1:$1,0))</f>
        <v>0</v>
      </c>
      <c r="M22" s="33">
        <f t="array" ref="M22">INDEX(Dados!$1:$69,MATCH($B22,Dados!$N:$N,0),MATCH(M$1,Dados!$1:$1,0))</f>
        <v>2</v>
      </c>
      <c r="N22" s="33">
        <f t="array" ref="N22">INDEX(Dados!$1:$69,MATCH($B22,Dados!$N:$N,0),MATCH(N$1,Dados!$1:$1,0))</f>
        <v>6709</v>
      </c>
      <c r="O22" s="33">
        <f t="array" ref="O22">INDEX(Dados!$1:$69,MATCH($B22,Dados!$N:$N,0),MATCH(O$1,Dados!$1:$1,0))</f>
        <v>2</v>
      </c>
      <c r="P22" s="33">
        <f t="array" ref="P22">INDEX(Dados!$1:$69,MATCH($B22,Dados!$N:$N,0),MATCH(P$1,Dados!$1:$1,0))</f>
        <v>0</v>
      </c>
      <c r="Q22" s="33">
        <f t="array" ref="Q22">INDEX(Dados!$1:$69,MATCH($B22,Dados!$N:$N,0),MATCH(Q$1,Dados!$1:$1,0))</f>
        <v>2</v>
      </c>
      <c r="R22" s="33">
        <f t="array" ref="R22">INDEX(Dados!$1:$69,MATCH($B22,Dados!$N:$N,0),MATCH(R$1,Dados!$1:$1,0))</f>
        <v>0</v>
      </c>
      <c r="S22" s="33">
        <f t="array" ref="S22">INDEX(Dados!$1:$69,MATCH($B22,Dados!$N:$N,0),MATCH(S$1,Dados!$1:$1,0))</f>
        <v>2</v>
      </c>
      <c r="T22" s="33">
        <f t="array" ref="T22">INDEX(Dados!$1:$69,MATCH($B22,Dados!$N:$N,0),MATCH(T$1,Dados!$1:$1,0))</f>
        <v>0</v>
      </c>
      <c r="U22" s="33">
        <f t="array" ref="U22">INDEX(Dados!$1:$69,MATCH($B22,Dados!$N:$N,0),MATCH(U$1,Dados!$1:$1,0))</f>
        <v>2</v>
      </c>
      <c r="V22" s="33">
        <f t="array" ref="V22">INDEX(Dados!$1:$69,MATCH($B22,Dados!$N:$N,0),MATCH(V$1,Dados!$1:$1,0))</f>
        <v>5000</v>
      </c>
      <c r="W22" s="33">
        <f t="array" ref="W22">INDEX(Dados!$1:$69,MATCH($B22,Dados!$N:$N,0),MATCH(W$1,Dados!$1:$1,0))</f>
        <v>2</v>
      </c>
      <c r="X22" s="33">
        <f t="array" ref="X22">INDEX(Dados!$1:$69,MATCH($B22,Dados!$N:$N,0),MATCH(X$1,Dados!$1:$1,0))</f>
        <v>1</v>
      </c>
      <c r="Y22" s="33">
        <f t="array" ref="Y22">INDEX(Dados!$1:$69,MATCH($B22,Dados!$N:$N,0),MATCH(Y$1,Dados!$1:$1,0))</f>
        <v>2</v>
      </c>
      <c r="Z22" s="33">
        <f t="array" ref="Z22">INDEX(Dados!$1:$69,MATCH($B22,Dados!$N:$N,0),MATCH(Z$1,Dados!$1:$1,0))</f>
        <v>1080</v>
      </c>
      <c r="AA22" s="33">
        <f t="array" ref="AA22">INDEX(Dados!$1:$69,MATCH($B22,Dados!$N:$N,0),MATCH(AA$1,Dados!$1:$1,0))</f>
        <v>2</v>
      </c>
      <c r="AB22" s="3">
        <v>0.0</v>
      </c>
      <c r="AC22" s="3">
        <v>2.0</v>
      </c>
      <c r="AD22" s="33">
        <f t="array" ref="AD22">INDEX(Dados!$1:$69,MATCH($B22,Dados!$N:$N,0),MATCH(AD$1,Dados!$1:$1,0))</f>
        <v>0</v>
      </c>
      <c r="AE22" s="33">
        <f t="array" ref="AE22">INDEX(Dados!$1:$69,MATCH($B22,Dados!$N:$N,0),MATCH(AE$1,Dados!$1:$1,0))</f>
        <v>2</v>
      </c>
      <c r="AF22" s="33">
        <f t="array" ref="AF22">INDEX(Dados!$1:$69,MATCH($B22,Dados!$N:$N,0),MATCH(AF$1,Dados!$1:$1,0))</f>
        <v>180</v>
      </c>
      <c r="AG22" s="33">
        <f t="array" ref="AG22">INDEX(Dados!$1:$69,MATCH($B22,Dados!$N:$N,0),MATCH(AG$1,Dados!$1:$1,0))</f>
        <v>0</v>
      </c>
      <c r="AH22" s="33">
        <f t="array" ref="AH22">INDEX(Dados!$1:$69,MATCH($B22,Dados!$N:$N,0),MATCH(AH$1,Dados!$1:$1,0))</f>
        <v>0</v>
      </c>
      <c r="AI22" s="33">
        <f t="array" ref="AI22">INDEX(Dados!$1:$69,MATCH($B22,Dados!$N:$N,0),MATCH(AI$1,Dados!$1:$1,0))</f>
        <v>2</v>
      </c>
      <c r="AJ22" s="33">
        <f t="array" ref="AJ22">INDEX(Dados!$1:$69,MATCH($B22,Dados!$N:$N,0),MATCH(AJ$1,Dados!$1:$1,0))</f>
        <v>1900</v>
      </c>
      <c r="AK22" s="33">
        <f t="array" ref="AK22">INDEX(Dados!$1:$69,MATCH($B22,Dados!$N:$N,0),MATCH(AK$1,Dados!$1:$1,0))</f>
        <v>2</v>
      </c>
      <c r="AL22" s="3">
        <v>0.0</v>
      </c>
      <c r="AM22" s="3">
        <v>2.0</v>
      </c>
      <c r="AN22" s="33">
        <f t="array" ref="AN22">INDEX(Dados!$1:$69,MATCH($B22,Dados!$N:$N,0),MATCH(AN$1,Dados!$1:$1,0))</f>
        <v>150</v>
      </c>
      <c r="AO22" s="33">
        <f t="array" ref="AO22">INDEX(Dados!$1:$69,MATCH($B22,Dados!$N:$N,0),MATCH(AO$1,Dados!$1:$1,0))</f>
        <v>2</v>
      </c>
      <c r="AP22" s="33">
        <f t="array" ref="AP22">INDEX(Dados!$1:$69,MATCH($B22,Dados!$N:$N,0),MATCH(AP$1,Dados!$1:$1,0))</f>
        <v>150</v>
      </c>
      <c r="AQ22" s="33">
        <f t="array" ref="AQ22">INDEX(Dados!$1:$69,MATCH($B22,Dados!$N:$N,0),MATCH(AQ$1,Dados!$1:$1,0))</f>
        <v>2</v>
      </c>
      <c r="AR22" s="33">
        <f t="array" ref="AR22">INDEX(Dados!$1:$69,MATCH($B22,Dados!$N:$N,0),MATCH(AR$1,Dados!$1:$1,0))</f>
        <v>600</v>
      </c>
      <c r="AS22" s="3">
        <v>2.0</v>
      </c>
      <c r="AT22" s="33">
        <f t="array" ref="AT22">INDEX(Dados!$1:$69,MATCH($B22,Dados!$N:$N,0),MATCH(AT$1,Dados!$1:$1,0))</f>
        <v>0</v>
      </c>
      <c r="AU22" s="33">
        <f t="array" ref="AU22">INDEX(Dados!$1:$69,MATCH($B22,Dados!$N:$N,0),MATCH(AU$1,Dados!$1:$1,0))</f>
        <v>2</v>
      </c>
      <c r="AV22" s="33">
        <f t="array" ref="AV22">INDEX(Dados!$1:$69,MATCH($B22,Dados!$N:$N,0),MATCH(AV$1,Dados!$1:$1,0))</f>
        <v>3700</v>
      </c>
      <c r="AW22" s="33">
        <f t="array" ref="AW22">INDEX(Dados!$1:$69,MATCH($B22,Dados!$N:$N,0),MATCH(AW$1,Dados!$1:$1,0))</f>
        <v>2</v>
      </c>
      <c r="AX22" s="33">
        <f t="array" ref="AX22">INDEX(Dados!$1:$69,MATCH($B22,Dados!$N:$N,0),MATCH(AX$1,Dados!$1:$1,0))</f>
        <v>0</v>
      </c>
      <c r="AY22" s="33">
        <f t="array" ref="AY22">INDEX(Dados!$1:$69,MATCH($B22,Dados!$N:$N,0),MATCH(AY$1,Dados!$1:$1,0))</f>
        <v>2</v>
      </c>
      <c r="AZ22" s="33">
        <f t="array" ref="AZ22">INDEX(Dados!$1:$69,MATCH($B22,Dados!$N:$N,0),MATCH(AZ$1,Dados!$1:$1,0))</f>
        <v>400</v>
      </c>
      <c r="BA22" s="33">
        <f t="array" ref="BA22">INDEX(Dados!$1:$69,MATCH($B22,Dados!$N:$N,0),MATCH(BA$1,Dados!$1:$1,0))</f>
        <v>0</v>
      </c>
      <c r="BB22" s="33">
        <f t="array" ref="BB22">INDEX(Dados!$1:$69,MATCH($B22,Dados!$N:$N,0),MATCH(BB$1,Dados!$1:$1,0))</f>
        <v>1</v>
      </c>
      <c r="BC22" s="33">
        <f t="array" ref="BC22">INDEX(Dados!$1:$69,MATCH($B22,Dados!$N:$N,0),MATCH(BC$1,Dados!$1:$1,0))</f>
        <v>7</v>
      </c>
      <c r="BD22" s="33">
        <f t="array" ref="BD22">INDEX(Dados!$1:$69,MATCH($B22,Dados!$N:$N,0),MATCH(BD$1,Dados!$1:$1,0))</f>
        <v>1</v>
      </c>
      <c r="BE22" s="33">
        <f t="array" ref="BE22">INDEX(Dados!$1:$69,MATCH($B22,Dados!$N:$N,0),MATCH(BE$1,Dados!$1:$1,0))</f>
        <v>1</v>
      </c>
      <c r="BF22" s="33">
        <f t="array" ref="BF22">INDEX(Dados!$1:$69,MATCH($B22,Dados!$N:$N,0),MATCH(BF$1,Dados!$1:$1,0))</f>
        <v>2</v>
      </c>
      <c r="BG22" s="33">
        <f t="array" ref="BG22">INDEX(Dados!$1:$69,MATCH($B22,Dados!$N:$N,0),MATCH(BG$1,Dados!$1:$1,0))</f>
        <v>0</v>
      </c>
      <c r="BH22" s="33">
        <f t="array" ref="BH22">INDEX(Dados!$1:$69,MATCH($B22,Dados!$N:$N,0),MATCH(BH$1,Dados!$1:$1,0))</f>
        <v>2</v>
      </c>
      <c r="BI22" s="33">
        <f t="array" ref="BI22">INDEX(Dados!$1:$69,MATCH($B22,Dados!$N:$N,0),MATCH(BI$1,Dados!$1:$1,0))</f>
        <v>2</v>
      </c>
    </row>
    <row r="23">
      <c r="A23" s="3">
        <v>4.7725833862E10</v>
      </c>
      <c r="B23" s="3" t="s">
        <v>688</v>
      </c>
      <c r="C23" s="3" t="s">
        <v>687</v>
      </c>
      <c r="D23" s="33">
        <f t="array" ref="D23">INDEX(Dados!$1:$69,MATCH($B23,Dados!$N:$N,0),MATCH(D$1,Dados!$1:$1,0))</f>
        <v>18</v>
      </c>
      <c r="E23" s="3" t="s">
        <v>2250</v>
      </c>
      <c r="F23" s="3" t="s">
        <v>123</v>
      </c>
      <c r="G23" s="33">
        <f t="array" ref="G23">INDEX(Dados!$1:$69,MATCH($B23,Dados!$N:$N,0),MATCH(G$1,Dados!$1:$1,0))</f>
        <v>2023</v>
      </c>
      <c r="H23" s="33">
        <f t="array" ref="H23">INDEX(Dados!$1:$69,MATCH($B23,Dados!$N:$N,0),MATCH(H$1,Dados!$1:$1,0))</f>
        <v>4</v>
      </c>
      <c r="I23" s="33">
        <f t="array" ref="I23">INDEX(Dados!$1:$69,MATCH($B23,Dados!$N:$N,0),MATCH(I$1,Dados!$1:$1,0))</f>
        <v>4</v>
      </c>
      <c r="J23" s="33">
        <f t="array" ref="J23">INDEX(Dados!$1:$69,MATCH($B23,Dados!$N:$N,0),MATCH(J$1,Dados!$1:$1,0))</f>
        <v>0</v>
      </c>
      <c r="K23" s="33">
        <f t="array" ref="K23">INDEX(Dados!$1:$69,MATCH($B23,Dados!$N:$N,0),MATCH(K$1,Dados!$1:$1,0))</f>
        <v>2</v>
      </c>
      <c r="L23" s="33">
        <f t="array" ref="L23">INDEX(Dados!$1:$69,MATCH($B23,Dados!$N:$N,0),MATCH(L$1,Dados!$1:$1,0))</f>
        <v>1058</v>
      </c>
      <c r="M23" s="33">
        <f t="array" ref="M23">INDEX(Dados!$1:$69,MATCH($B23,Dados!$N:$N,0),MATCH(M$1,Dados!$1:$1,0))</f>
        <v>2</v>
      </c>
      <c r="N23" s="33">
        <f t="array" ref="N23">INDEX(Dados!$1:$69,MATCH($B23,Dados!$N:$N,0),MATCH(N$1,Dados!$1:$1,0))</f>
        <v>844</v>
      </c>
      <c r="O23" s="33">
        <f t="array" ref="O23">INDEX(Dados!$1:$69,MATCH($B23,Dados!$N:$N,0),MATCH(O$1,Dados!$1:$1,0))</f>
        <v>2</v>
      </c>
      <c r="P23" s="33">
        <f t="array" ref="P23">INDEX(Dados!$1:$69,MATCH($B23,Dados!$N:$N,0),MATCH(P$1,Dados!$1:$1,0))</f>
        <v>0</v>
      </c>
      <c r="Q23" s="33">
        <f t="array" ref="Q23">INDEX(Dados!$1:$69,MATCH($B23,Dados!$N:$N,0),MATCH(Q$1,Dados!$1:$1,0))</f>
        <v>2</v>
      </c>
      <c r="R23" s="33">
        <f t="array" ref="R23">INDEX(Dados!$1:$69,MATCH($B23,Dados!$N:$N,0),MATCH(R$1,Dados!$1:$1,0))</f>
        <v>0</v>
      </c>
      <c r="S23" s="33">
        <f t="array" ref="S23">INDEX(Dados!$1:$69,MATCH($B23,Dados!$N:$N,0),MATCH(S$1,Dados!$1:$1,0))</f>
        <v>2</v>
      </c>
      <c r="T23" s="33">
        <f t="array" ref="T23">INDEX(Dados!$1:$69,MATCH($B23,Dados!$N:$N,0),MATCH(T$1,Dados!$1:$1,0))</f>
        <v>0</v>
      </c>
      <c r="U23" s="33">
        <f t="array" ref="U23">INDEX(Dados!$1:$69,MATCH($B23,Dados!$N:$N,0),MATCH(U$1,Dados!$1:$1,0))</f>
        <v>2</v>
      </c>
      <c r="V23" s="33">
        <f t="array" ref="V23">INDEX(Dados!$1:$69,MATCH($B23,Dados!$N:$N,0),MATCH(V$1,Dados!$1:$1,0))</f>
        <v>0</v>
      </c>
      <c r="W23" s="33">
        <f t="array" ref="W23">INDEX(Dados!$1:$69,MATCH($B23,Dados!$N:$N,0),MATCH(W$1,Dados!$1:$1,0))</f>
        <v>2</v>
      </c>
      <c r="X23" s="33">
        <f t="array" ref="X23">INDEX(Dados!$1:$69,MATCH($B23,Dados!$N:$N,0),MATCH(X$1,Dados!$1:$1,0))</f>
        <v>1</v>
      </c>
      <c r="Y23" s="33">
        <f t="array" ref="Y23">INDEX(Dados!$1:$69,MATCH($B23,Dados!$N:$N,0),MATCH(Y$1,Dados!$1:$1,0))</f>
        <v>2</v>
      </c>
      <c r="Z23" s="33">
        <f t="array" ref="Z23">INDEX(Dados!$1:$69,MATCH($B23,Dados!$N:$N,0),MATCH(Z$1,Dados!$1:$1,0))</f>
        <v>800</v>
      </c>
      <c r="AA23" s="33">
        <f t="array" ref="AA23">INDEX(Dados!$1:$69,MATCH($B23,Dados!$N:$N,0),MATCH(AA$1,Dados!$1:$1,0))</f>
        <v>2</v>
      </c>
      <c r="AB23" s="3">
        <v>0.0</v>
      </c>
      <c r="AC23" s="3">
        <v>2.0</v>
      </c>
      <c r="AD23" s="33">
        <f t="array" ref="AD23">INDEX(Dados!$1:$69,MATCH($B23,Dados!$N:$N,0),MATCH(AD$1,Dados!$1:$1,0))</f>
        <v>107</v>
      </c>
      <c r="AE23" s="33">
        <f t="array" ref="AE23">INDEX(Dados!$1:$69,MATCH($B23,Dados!$N:$N,0),MATCH(AE$1,Dados!$1:$1,0))</f>
        <v>2</v>
      </c>
      <c r="AF23" s="33">
        <f t="array" ref="AF23">INDEX(Dados!$1:$69,MATCH($B23,Dados!$N:$N,0),MATCH(AF$1,Dados!$1:$1,0))</f>
        <v>63</v>
      </c>
      <c r="AG23" s="33">
        <f t="array" ref="AG23">INDEX(Dados!$1:$69,MATCH($B23,Dados!$N:$N,0),MATCH(AG$1,Dados!$1:$1,0))</f>
        <v>2</v>
      </c>
      <c r="AH23" s="33">
        <f t="array" ref="AH23">INDEX(Dados!$1:$69,MATCH($B23,Dados!$N:$N,0),MATCH(AH$1,Dados!$1:$1,0))</f>
        <v>0</v>
      </c>
      <c r="AI23" s="33">
        <f t="array" ref="AI23">INDEX(Dados!$1:$69,MATCH($B23,Dados!$N:$N,0),MATCH(AI$1,Dados!$1:$1,0))</f>
        <v>2</v>
      </c>
      <c r="AJ23" s="33">
        <f t="array" ref="AJ23">INDEX(Dados!$1:$69,MATCH($B23,Dados!$N:$N,0),MATCH(AJ$1,Dados!$1:$1,0))</f>
        <v>0</v>
      </c>
      <c r="AK23" s="33">
        <f t="array" ref="AK23">INDEX(Dados!$1:$69,MATCH($B23,Dados!$N:$N,0),MATCH(AK$1,Dados!$1:$1,0))</f>
        <v>2</v>
      </c>
      <c r="AL23" s="3">
        <v>0.0</v>
      </c>
      <c r="AM23" s="3">
        <v>2.0</v>
      </c>
      <c r="AN23" s="33">
        <f t="array" ref="AN23">INDEX(Dados!$1:$69,MATCH($B23,Dados!$N:$N,0),MATCH(AN$1,Dados!$1:$1,0))</f>
        <v>0</v>
      </c>
      <c r="AO23" s="33">
        <f t="array" ref="AO23">INDEX(Dados!$1:$69,MATCH($B23,Dados!$N:$N,0),MATCH(AO$1,Dados!$1:$1,0))</f>
        <v>2</v>
      </c>
      <c r="AP23" s="33">
        <f t="array" ref="AP23">INDEX(Dados!$1:$69,MATCH($B23,Dados!$N:$N,0),MATCH(AP$1,Dados!$1:$1,0))</f>
        <v>79</v>
      </c>
      <c r="AQ23" s="33">
        <f t="array" ref="AQ23">INDEX(Dados!$1:$69,MATCH($B23,Dados!$N:$N,0),MATCH(AQ$1,Dados!$1:$1,0))</f>
        <v>2</v>
      </c>
      <c r="AR23" s="33">
        <f t="array" ref="AR23">INDEX(Dados!$1:$69,MATCH($B23,Dados!$N:$N,0),MATCH(AR$1,Dados!$1:$1,0))</f>
        <v>286</v>
      </c>
      <c r="AS23" s="3">
        <v>2.0</v>
      </c>
      <c r="AT23" s="33">
        <f t="array" ref="AT23">INDEX(Dados!$1:$69,MATCH($B23,Dados!$N:$N,0),MATCH(AT$1,Dados!$1:$1,0))</f>
        <v>629</v>
      </c>
      <c r="AU23" s="33">
        <f t="array" ref="AU23">INDEX(Dados!$1:$69,MATCH($B23,Dados!$N:$N,0),MATCH(AU$1,Dados!$1:$1,0))</f>
        <v>2</v>
      </c>
      <c r="AV23" s="33">
        <f t="array" ref="AV23">INDEX(Dados!$1:$69,MATCH($B23,Dados!$N:$N,0),MATCH(AV$1,Dados!$1:$1,0))</f>
        <v>0</v>
      </c>
      <c r="AW23" s="33">
        <f t="array" ref="AW23">INDEX(Dados!$1:$69,MATCH($B23,Dados!$N:$N,0),MATCH(AW$1,Dados!$1:$1,0))</f>
        <v>2</v>
      </c>
      <c r="AX23" s="33">
        <f t="array" ref="AX23">INDEX(Dados!$1:$69,MATCH($B23,Dados!$N:$N,0),MATCH(AX$1,Dados!$1:$1,0))</f>
        <v>0</v>
      </c>
      <c r="AY23" s="33">
        <f t="array" ref="AY23">INDEX(Dados!$1:$69,MATCH($B23,Dados!$N:$N,0),MATCH(AY$1,Dados!$1:$1,0))</f>
        <v>2</v>
      </c>
      <c r="AZ23" s="33">
        <f t="array" ref="AZ23">INDEX(Dados!$1:$69,MATCH($B23,Dados!$N:$N,0),MATCH(AZ$1,Dados!$1:$1,0))</f>
        <v>400</v>
      </c>
      <c r="BA23" s="33">
        <f t="array" ref="BA23">INDEX(Dados!$1:$69,MATCH($B23,Dados!$N:$N,0),MATCH(BA$1,Dados!$1:$1,0))</f>
        <v>2</v>
      </c>
      <c r="BB23" s="33">
        <f t="array" ref="BB23">INDEX(Dados!$1:$69,MATCH($B23,Dados!$N:$N,0),MATCH(BB$1,Dados!$1:$1,0))</f>
        <v>5</v>
      </c>
      <c r="BC23" s="33">
        <f t="array" ref="BC23">INDEX(Dados!$1:$69,MATCH($B23,Dados!$N:$N,0),MATCH(BC$1,Dados!$1:$1,0))</f>
        <v>5</v>
      </c>
      <c r="BD23" s="33">
        <f t="array" ref="BD23">INDEX(Dados!$1:$69,MATCH($B23,Dados!$N:$N,0),MATCH(BD$1,Dados!$1:$1,0))</f>
        <v>2</v>
      </c>
      <c r="BE23" s="33">
        <f t="array" ref="BE23">INDEX(Dados!$1:$69,MATCH($B23,Dados!$N:$N,0),MATCH(BE$1,Dados!$1:$1,0))</f>
        <v>0</v>
      </c>
      <c r="BF23" s="33">
        <f t="array" ref="BF23">INDEX(Dados!$1:$69,MATCH($B23,Dados!$N:$N,0),MATCH(BF$1,Dados!$1:$1,0))</f>
        <v>0</v>
      </c>
      <c r="BG23" s="33">
        <f t="array" ref="BG23">INDEX(Dados!$1:$69,MATCH($B23,Dados!$N:$N,0),MATCH(BG$1,Dados!$1:$1,0))</f>
        <v>0</v>
      </c>
      <c r="BH23" s="33">
        <f t="array" ref="BH23">INDEX(Dados!$1:$69,MATCH($B23,Dados!$N:$N,0),MATCH(BH$1,Dados!$1:$1,0))</f>
        <v>2</v>
      </c>
      <c r="BI23" s="33">
        <f t="array" ref="BI23">INDEX(Dados!$1:$69,MATCH($B23,Dados!$N:$N,0),MATCH(BI$1,Dados!$1:$1,0))</f>
        <v>1</v>
      </c>
    </row>
    <row r="24">
      <c r="A24" s="3">
        <v>6.03746278E10</v>
      </c>
      <c r="B24" s="3" t="s">
        <v>392</v>
      </c>
      <c r="C24" s="3" t="s">
        <v>391</v>
      </c>
      <c r="D24" s="33">
        <f t="array" ref="D24">INDEX(Dados!$1:$69,MATCH($B24,Dados!$N:$N,0),MATCH(D$1,Dados!$1:$1,0))</f>
        <v>18</v>
      </c>
      <c r="E24" s="3" t="s">
        <v>2250</v>
      </c>
      <c r="F24" s="3" t="s">
        <v>123</v>
      </c>
      <c r="G24" s="33">
        <f t="array" ref="G24">INDEX(Dados!$1:$69,MATCH($B24,Dados!$N:$N,0),MATCH(G$1,Dados!$1:$1,0))</f>
        <v>2022</v>
      </c>
      <c r="H24" s="33">
        <f t="array" ref="H24">INDEX(Dados!$1:$69,MATCH($B24,Dados!$N:$N,0),MATCH(H$1,Dados!$1:$1,0))</f>
        <v>4</v>
      </c>
      <c r="I24" s="33">
        <f t="array" ref="I24">INDEX(Dados!$1:$69,MATCH($B24,Dados!$N:$N,0),MATCH(I$1,Dados!$1:$1,0))</f>
        <v>4</v>
      </c>
      <c r="J24" s="33">
        <f t="array" ref="J24">INDEX(Dados!$1:$69,MATCH($B24,Dados!$N:$N,0),MATCH(J$1,Dados!$1:$1,0))</f>
        <v>0</v>
      </c>
      <c r="K24" s="33">
        <f t="array" ref="K24">INDEX(Dados!$1:$69,MATCH($B24,Dados!$N:$N,0),MATCH(K$1,Dados!$1:$1,0))</f>
        <v>2</v>
      </c>
      <c r="L24" s="33">
        <f t="array" ref="L24">INDEX(Dados!$1:$69,MATCH($B24,Dados!$N:$N,0),MATCH(L$1,Dados!$1:$1,0))</f>
        <v>2069</v>
      </c>
      <c r="M24" s="33">
        <f t="array" ref="M24">INDEX(Dados!$1:$69,MATCH($B24,Dados!$N:$N,0),MATCH(M$1,Dados!$1:$1,0))</f>
        <v>2</v>
      </c>
      <c r="N24" s="33">
        <f t="array" ref="N24">INDEX(Dados!$1:$69,MATCH($B24,Dados!$N:$N,0),MATCH(N$1,Dados!$1:$1,0))</f>
        <v>0</v>
      </c>
      <c r="O24" s="33">
        <f t="array" ref="O24">INDEX(Dados!$1:$69,MATCH($B24,Dados!$N:$N,0),MATCH(O$1,Dados!$1:$1,0))</f>
        <v>2</v>
      </c>
      <c r="P24" s="33">
        <f t="array" ref="P24">INDEX(Dados!$1:$69,MATCH($B24,Dados!$N:$N,0),MATCH(P$1,Dados!$1:$1,0))</f>
        <v>0</v>
      </c>
      <c r="Q24" s="33">
        <f t="array" ref="Q24">INDEX(Dados!$1:$69,MATCH($B24,Dados!$N:$N,0),MATCH(Q$1,Dados!$1:$1,0))</f>
        <v>2</v>
      </c>
      <c r="R24" s="33">
        <f t="array" ref="R24">INDEX(Dados!$1:$69,MATCH($B24,Dados!$N:$N,0),MATCH(R$1,Dados!$1:$1,0))</f>
        <v>0</v>
      </c>
      <c r="S24" s="33">
        <f t="array" ref="S24">INDEX(Dados!$1:$69,MATCH($B24,Dados!$N:$N,0),MATCH(S$1,Dados!$1:$1,0))</f>
        <v>2</v>
      </c>
      <c r="T24" s="33">
        <f t="array" ref="T24">INDEX(Dados!$1:$69,MATCH($B24,Dados!$N:$N,0),MATCH(T$1,Dados!$1:$1,0))</f>
        <v>0</v>
      </c>
      <c r="U24" s="33">
        <f t="array" ref="U24">INDEX(Dados!$1:$69,MATCH($B24,Dados!$N:$N,0),MATCH(U$1,Dados!$1:$1,0))</f>
        <v>2</v>
      </c>
      <c r="V24" s="33">
        <f t="array" ref="V24">INDEX(Dados!$1:$69,MATCH($B24,Dados!$N:$N,0),MATCH(V$1,Dados!$1:$1,0))</f>
        <v>0</v>
      </c>
      <c r="W24" s="33">
        <f t="array" ref="W24">INDEX(Dados!$1:$69,MATCH($B24,Dados!$N:$N,0),MATCH(W$1,Dados!$1:$1,0))</f>
        <v>2</v>
      </c>
      <c r="X24" s="33">
        <f t="array" ref="X24">INDEX(Dados!$1:$69,MATCH($B24,Dados!$N:$N,0),MATCH(X$1,Dados!$1:$1,0))</f>
        <v>2</v>
      </c>
      <c r="Y24" s="33">
        <f t="array" ref="Y24">INDEX(Dados!$1:$69,MATCH($B24,Dados!$N:$N,0),MATCH(Y$1,Dados!$1:$1,0))</f>
        <v>1</v>
      </c>
      <c r="Z24" s="33">
        <f t="array" ref="Z24">INDEX(Dados!$1:$69,MATCH($B24,Dados!$N:$N,0),MATCH(Z$1,Dados!$1:$1,0))</f>
        <v>0</v>
      </c>
      <c r="AA24" s="33">
        <f t="array" ref="AA24">INDEX(Dados!$1:$69,MATCH($B24,Dados!$N:$N,0),MATCH(AA$1,Dados!$1:$1,0))</f>
        <v>2</v>
      </c>
      <c r="AB24" s="3">
        <v>0.0</v>
      </c>
      <c r="AC24" s="3">
        <v>2.0</v>
      </c>
      <c r="AD24" s="33">
        <f t="array" ref="AD24">INDEX(Dados!$1:$69,MATCH($B24,Dados!$N:$N,0),MATCH(AD$1,Dados!$1:$1,0))</f>
        <v>75</v>
      </c>
      <c r="AE24" s="33">
        <f t="array" ref="AE24">INDEX(Dados!$1:$69,MATCH($B24,Dados!$N:$N,0),MATCH(AE$1,Dados!$1:$1,0))</f>
        <v>2</v>
      </c>
      <c r="AF24" s="33">
        <f t="array" ref="AF24">INDEX(Dados!$1:$69,MATCH($B24,Dados!$N:$N,0),MATCH(AF$1,Dados!$1:$1,0))</f>
        <v>236</v>
      </c>
      <c r="AG24" s="33">
        <f t="array" ref="AG24">INDEX(Dados!$1:$69,MATCH($B24,Dados!$N:$N,0),MATCH(AG$1,Dados!$1:$1,0))</f>
        <v>2</v>
      </c>
      <c r="AH24" s="33">
        <f t="array" ref="AH24">INDEX(Dados!$1:$69,MATCH($B24,Dados!$N:$N,0),MATCH(AH$1,Dados!$1:$1,0))</f>
        <v>0</v>
      </c>
      <c r="AI24" s="33">
        <f t="array" ref="AI24">INDEX(Dados!$1:$69,MATCH($B24,Dados!$N:$N,0),MATCH(AI$1,Dados!$1:$1,0))</f>
        <v>2</v>
      </c>
      <c r="AJ24" s="33">
        <f t="array" ref="AJ24">INDEX(Dados!$1:$69,MATCH($B24,Dados!$N:$N,0),MATCH(AJ$1,Dados!$1:$1,0))</f>
        <v>0</v>
      </c>
      <c r="AK24" s="33">
        <f t="array" ref="AK24">INDEX(Dados!$1:$69,MATCH($B24,Dados!$N:$N,0),MATCH(AK$1,Dados!$1:$1,0))</f>
        <v>2</v>
      </c>
      <c r="AL24" s="3">
        <v>0.0</v>
      </c>
      <c r="AM24" s="3">
        <v>2.0</v>
      </c>
      <c r="AN24" s="33">
        <f t="array" ref="AN24">INDEX(Dados!$1:$69,MATCH($B24,Dados!$N:$N,0),MATCH(AN$1,Dados!$1:$1,0))</f>
        <v>100</v>
      </c>
      <c r="AO24" s="33">
        <f t="array" ref="AO24">INDEX(Dados!$1:$69,MATCH($B24,Dados!$N:$N,0),MATCH(AO$1,Dados!$1:$1,0))</f>
        <v>0</v>
      </c>
      <c r="AP24" s="33">
        <f t="array" ref="AP24">INDEX(Dados!$1:$69,MATCH($B24,Dados!$N:$N,0),MATCH(AP$1,Dados!$1:$1,0))</f>
        <v>120</v>
      </c>
      <c r="AQ24" s="33">
        <f t="array" ref="AQ24">INDEX(Dados!$1:$69,MATCH($B24,Dados!$N:$N,0),MATCH(AQ$1,Dados!$1:$1,0))</f>
        <v>2</v>
      </c>
      <c r="AR24" s="33">
        <f t="array" ref="AR24">INDEX(Dados!$1:$69,MATCH($B24,Dados!$N:$N,0),MATCH(AR$1,Dados!$1:$1,0))</f>
        <v>40</v>
      </c>
      <c r="AS24" s="3">
        <v>2.0</v>
      </c>
      <c r="AT24" s="33">
        <f t="array" ref="AT24">INDEX(Dados!$1:$69,MATCH($B24,Dados!$N:$N,0),MATCH(AT$1,Dados!$1:$1,0))</f>
        <v>0</v>
      </c>
      <c r="AU24" s="33">
        <f t="array" ref="AU24">INDEX(Dados!$1:$69,MATCH($B24,Dados!$N:$N,0),MATCH(AU$1,Dados!$1:$1,0))</f>
        <v>2</v>
      </c>
      <c r="AV24" s="33">
        <f t="array" ref="AV24">INDEX(Dados!$1:$69,MATCH($B24,Dados!$N:$N,0),MATCH(AV$1,Dados!$1:$1,0))</f>
        <v>0</v>
      </c>
      <c r="AW24" s="33">
        <f t="array" ref="AW24">INDEX(Dados!$1:$69,MATCH($B24,Dados!$N:$N,0),MATCH(AW$1,Dados!$1:$1,0))</f>
        <v>2</v>
      </c>
      <c r="AX24" s="33">
        <f t="array" ref="AX24">INDEX(Dados!$1:$69,MATCH($B24,Dados!$N:$N,0),MATCH(AX$1,Dados!$1:$1,0))</f>
        <v>0</v>
      </c>
      <c r="AY24" s="33">
        <f t="array" ref="AY24">INDEX(Dados!$1:$69,MATCH($B24,Dados!$N:$N,0),MATCH(AY$1,Dados!$1:$1,0))</f>
        <v>2</v>
      </c>
      <c r="AZ24" s="33">
        <f t="array" ref="AZ24">INDEX(Dados!$1:$69,MATCH($B24,Dados!$N:$N,0),MATCH(AZ$1,Dados!$1:$1,0))</f>
        <v>105</v>
      </c>
      <c r="BA24" s="33">
        <f t="array" ref="BA24">INDEX(Dados!$1:$69,MATCH($B24,Dados!$N:$N,0),MATCH(BA$1,Dados!$1:$1,0))</f>
        <v>0</v>
      </c>
      <c r="BB24" s="33">
        <f t="array" ref="BB24">INDEX(Dados!$1:$69,MATCH($B24,Dados!$N:$N,0),MATCH(BB$1,Dados!$1:$1,0))</f>
        <v>6</v>
      </c>
      <c r="BC24" s="33">
        <f t="array" ref="BC24">INDEX(Dados!$1:$69,MATCH($B24,Dados!$N:$N,0),MATCH(BC$1,Dados!$1:$1,0))</f>
        <v>5</v>
      </c>
      <c r="BD24" s="33">
        <f t="array" ref="BD24">INDEX(Dados!$1:$69,MATCH($B24,Dados!$N:$N,0),MATCH(BD$1,Dados!$1:$1,0))</f>
        <v>3</v>
      </c>
      <c r="BE24" s="33">
        <f t="array" ref="BE24">INDEX(Dados!$1:$69,MATCH($B24,Dados!$N:$N,0),MATCH(BE$1,Dados!$1:$1,0))</f>
        <v>0</v>
      </c>
      <c r="BF24" s="33">
        <f t="array" ref="BF24">INDEX(Dados!$1:$69,MATCH($B24,Dados!$N:$N,0),MATCH(BF$1,Dados!$1:$1,0))</f>
        <v>0</v>
      </c>
      <c r="BG24" s="33">
        <f t="array" ref="BG24">INDEX(Dados!$1:$69,MATCH($B24,Dados!$N:$N,0),MATCH(BG$1,Dados!$1:$1,0))</f>
        <v>0</v>
      </c>
      <c r="BH24" s="33">
        <f t="array" ref="BH24">INDEX(Dados!$1:$69,MATCH($B24,Dados!$N:$N,0),MATCH(BH$1,Dados!$1:$1,0))</f>
        <v>2</v>
      </c>
      <c r="BI24" s="33">
        <f t="array" ref="BI24">INDEX(Dados!$1:$69,MATCH($B24,Dados!$N:$N,0),MATCH(BI$1,Dados!$1:$1,0))</f>
        <v>2</v>
      </c>
    </row>
    <row r="25">
      <c r="A25" s="3">
        <v>4.8036723859E10</v>
      </c>
      <c r="B25" s="3" t="s">
        <v>641</v>
      </c>
      <c r="C25" s="3" t="s">
        <v>640</v>
      </c>
      <c r="D25" s="33">
        <f t="array" ref="D25">INDEX(Dados!$1:$69,MATCH($B25,Dados!$N:$N,0),MATCH(D$1,Dados!$1:$1,0))</f>
        <v>25</v>
      </c>
      <c r="E25" s="3" t="s">
        <v>2250</v>
      </c>
      <c r="F25" s="3" t="s">
        <v>123</v>
      </c>
      <c r="G25" s="33">
        <f t="array" ref="G25">INDEX(Dados!$1:$69,MATCH($B25,Dados!$N:$N,0),MATCH(G$1,Dados!$1:$1,0))</f>
        <v>2015</v>
      </c>
      <c r="H25" s="33">
        <f t="array" ref="H25">INDEX(Dados!$1:$69,MATCH($B25,Dados!$N:$N,0),MATCH(H$1,Dados!$1:$1,0))</f>
        <v>2</v>
      </c>
      <c r="I25" s="33">
        <f t="array" ref="I25">INDEX(Dados!$1:$69,MATCH($B25,Dados!$N:$N,0),MATCH(I$1,Dados!$1:$1,0))</f>
        <v>2</v>
      </c>
      <c r="J25" s="33">
        <f t="array" ref="J25">INDEX(Dados!$1:$69,MATCH($B25,Dados!$N:$N,0),MATCH(J$1,Dados!$1:$1,0))</f>
        <v>0</v>
      </c>
      <c r="K25" s="33">
        <f t="array" ref="K25">INDEX(Dados!$1:$69,MATCH($B25,Dados!$N:$N,0),MATCH(K$1,Dados!$1:$1,0))</f>
        <v>2</v>
      </c>
      <c r="L25" s="33">
        <f t="array" ref="L25">INDEX(Dados!$1:$69,MATCH($B25,Dados!$N:$N,0),MATCH(L$1,Dados!$1:$1,0))</f>
        <v>0</v>
      </c>
      <c r="M25" s="33">
        <f t="array" ref="M25">INDEX(Dados!$1:$69,MATCH($B25,Dados!$N:$N,0),MATCH(M$1,Dados!$1:$1,0))</f>
        <v>2</v>
      </c>
      <c r="N25" s="33">
        <f t="array" ref="N25">INDEX(Dados!$1:$69,MATCH($B25,Dados!$N:$N,0),MATCH(N$1,Dados!$1:$1,0))</f>
        <v>0</v>
      </c>
      <c r="O25" s="33">
        <f t="array" ref="O25">INDEX(Dados!$1:$69,MATCH($B25,Dados!$N:$N,0),MATCH(O$1,Dados!$1:$1,0))</f>
        <v>2</v>
      </c>
      <c r="P25" s="33">
        <f t="array" ref="P25">INDEX(Dados!$1:$69,MATCH($B25,Dados!$N:$N,0),MATCH(P$1,Dados!$1:$1,0))</f>
        <v>0</v>
      </c>
      <c r="Q25" s="33">
        <f t="array" ref="Q25">INDEX(Dados!$1:$69,MATCH($B25,Dados!$N:$N,0),MATCH(Q$1,Dados!$1:$1,0))</f>
        <v>2</v>
      </c>
      <c r="R25" s="33">
        <f t="array" ref="R25">INDEX(Dados!$1:$69,MATCH($B25,Dados!$N:$N,0),MATCH(R$1,Dados!$1:$1,0))</f>
        <v>800</v>
      </c>
      <c r="S25" s="33">
        <f t="array" ref="S25">INDEX(Dados!$1:$69,MATCH($B25,Dados!$N:$N,0),MATCH(S$1,Dados!$1:$1,0))</f>
        <v>2</v>
      </c>
      <c r="T25" s="33">
        <f t="array" ref="T25">INDEX(Dados!$1:$69,MATCH($B25,Dados!$N:$N,0),MATCH(T$1,Dados!$1:$1,0))</f>
        <v>0</v>
      </c>
      <c r="U25" s="33">
        <f t="array" ref="U25">INDEX(Dados!$1:$69,MATCH($B25,Dados!$N:$N,0),MATCH(U$1,Dados!$1:$1,0))</f>
        <v>2</v>
      </c>
      <c r="V25" s="33">
        <f t="array" ref="V25">INDEX(Dados!$1:$69,MATCH($B25,Dados!$N:$N,0),MATCH(V$1,Dados!$1:$1,0))</f>
        <v>0</v>
      </c>
      <c r="W25" s="33">
        <f t="array" ref="W25">INDEX(Dados!$1:$69,MATCH($B25,Dados!$N:$N,0),MATCH(W$1,Dados!$1:$1,0))</f>
        <v>2</v>
      </c>
      <c r="X25" s="33">
        <f t="array" ref="X25">INDEX(Dados!$1:$69,MATCH($B25,Dados!$N:$N,0),MATCH(X$1,Dados!$1:$1,0))</f>
        <v>1</v>
      </c>
      <c r="Y25" s="33">
        <f t="array" ref="Y25">INDEX(Dados!$1:$69,MATCH($B25,Dados!$N:$N,0),MATCH(Y$1,Dados!$1:$1,0))</f>
        <v>2</v>
      </c>
      <c r="Z25" s="33">
        <f t="array" ref="Z25">INDEX(Dados!$1:$69,MATCH($B25,Dados!$N:$N,0),MATCH(Z$1,Dados!$1:$1,0))</f>
        <v>1200</v>
      </c>
      <c r="AA25" s="33">
        <f t="array" ref="AA25">INDEX(Dados!$1:$69,MATCH($B25,Dados!$N:$N,0),MATCH(AA$1,Dados!$1:$1,0))</f>
        <v>2</v>
      </c>
      <c r="AB25" s="3">
        <v>0.0</v>
      </c>
      <c r="AC25" s="3">
        <v>2.0</v>
      </c>
      <c r="AD25" s="33">
        <f t="array" ref="AD25">INDEX(Dados!$1:$69,MATCH($B25,Dados!$N:$N,0),MATCH(AD$1,Dados!$1:$1,0))</f>
        <v>48</v>
      </c>
      <c r="AE25" s="33">
        <f t="array" ref="AE25">INDEX(Dados!$1:$69,MATCH($B25,Dados!$N:$N,0),MATCH(AE$1,Dados!$1:$1,0))</f>
        <v>0</v>
      </c>
      <c r="AF25" s="33">
        <f t="array" ref="AF25">INDEX(Dados!$1:$69,MATCH($B25,Dados!$N:$N,0),MATCH(AF$1,Dados!$1:$1,0))</f>
        <v>98</v>
      </c>
      <c r="AG25" s="33">
        <f t="array" ref="AG25">INDEX(Dados!$1:$69,MATCH($B25,Dados!$N:$N,0),MATCH(AG$1,Dados!$1:$1,0))</f>
        <v>2</v>
      </c>
      <c r="AH25" s="33">
        <f t="array" ref="AH25">INDEX(Dados!$1:$69,MATCH($B25,Dados!$N:$N,0),MATCH(AH$1,Dados!$1:$1,0))</f>
        <v>0</v>
      </c>
      <c r="AI25" s="33">
        <f t="array" ref="AI25">INDEX(Dados!$1:$69,MATCH($B25,Dados!$N:$N,0),MATCH(AI$1,Dados!$1:$1,0))</f>
        <v>2</v>
      </c>
      <c r="AJ25" s="33">
        <f t="array" ref="AJ25">INDEX(Dados!$1:$69,MATCH($B25,Dados!$N:$N,0),MATCH(AJ$1,Dados!$1:$1,0))</f>
        <v>0</v>
      </c>
      <c r="AK25" s="33">
        <f t="array" ref="AK25">INDEX(Dados!$1:$69,MATCH($B25,Dados!$N:$N,0),MATCH(AK$1,Dados!$1:$1,0))</f>
        <v>2</v>
      </c>
      <c r="AL25" s="3">
        <v>0.0</v>
      </c>
      <c r="AM25" s="3">
        <v>2.0</v>
      </c>
      <c r="AN25" s="33">
        <f t="array" ref="AN25">INDEX(Dados!$1:$69,MATCH($B25,Dados!$N:$N,0),MATCH(AN$1,Dados!$1:$1,0))</f>
        <v>0</v>
      </c>
      <c r="AO25" s="33">
        <f t="array" ref="AO25">INDEX(Dados!$1:$69,MATCH($B25,Dados!$N:$N,0),MATCH(AO$1,Dados!$1:$1,0))</f>
        <v>2</v>
      </c>
      <c r="AP25" s="33">
        <f t="array" ref="AP25">INDEX(Dados!$1:$69,MATCH($B25,Dados!$N:$N,0),MATCH(AP$1,Dados!$1:$1,0))</f>
        <v>90</v>
      </c>
      <c r="AQ25" s="33">
        <f t="array" ref="AQ25">INDEX(Dados!$1:$69,MATCH($B25,Dados!$N:$N,0),MATCH(AQ$1,Dados!$1:$1,0))</f>
        <v>0</v>
      </c>
      <c r="AR25" s="33">
        <f t="array" ref="AR25">INDEX(Dados!$1:$69,MATCH($B25,Dados!$N:$N,0),MATCH(AR$1,Dados!$1:$1,0))</f>
        <v>0</v>
      </c>
      <c r="AS25" s="3">
        <v>2.0</v>
      </c>
      <c r="AT25" s="33">
        <f t="array" ref="AT25">INDEX(Dados!$1:$69,MATCH($B25,Dados!$N:$N,0),MATCH(AT$1,Dados!$1:$1,0))</f>
        <v>0</v>
      </c>
      <c r="AU25" s="33">
        <f t="array" ref="AU25">INDEX(Dados!$1:$69,MATCH($B25,Dados!$N:$N,0),MATCH(AU$1,Dados!$1:$1,0))</f>
        <v>2</v>
      </c>
      <c r="AV25" s="33">
        <f t="array" ref="AV25">INDEX(Dados!$1:$69,MATCH($B25,Dados!$N:$N,0),MATCH(AV$1,Dados!$1:$1,0))</f>
        <v>0</v>
      </c>
      <c r="AW25" s="33">
        <f t="array" ref="AW25">INDEX(Dados!$1:$69,MATCH($B25,Dados!$N:$N,0),MATCH(AW$1,Dados!$1:$1,0))</f>
        <v>2</v>
      </c>
      <c r="AX25" s="33">
        <f t="array" ref="AX25">INDEX(Dados!$1:$69,MATCH($B25,Dados!$N:$N,0),MATCH(AX$1,Dados!$1:$1,0))</f>
        <v>0</v>
      </c>
      <c r="AY25" s="33">
        <f t="array" ref="AY25">INDEX(Dados!$1:$69,MATCH($B25,Dados!$N:$N,0),MATCH(AY$1,Dados!$1:$1,0))</f>
        <v>2</v>
      </c>
      <c r="AZ25" s="33">
        <f t="array" ref="AZ25">INDEX(Dados!$1:$69,MATCH($B25,Dados!$N:$N,0),MATCH(AZ$1,Dados!$1:$1,0))</f>
        <v>40</v>
      </c>
      <c r="BA25" s="33">
        <f t="array" ref="BA25">INDEX(Dados!$1:$69,MATCH($B25,Dados!$N:$N,0),MATCH(BA$1,Dados!$1:$1,0))</f>
        <v>0</v>
      </c>
      <c r="BB25" s="33">
        <f t="array" ref="BB25">INDEX(Dados!$1:$69,MATCH($B25,Dados!$N:$N,0),MATCH(BB$1,Dados!$1:$1,0))</f>
        <v>1</v>
      </c>
      <c r="BC25" s="33">
        <f t="array" ref="BC25">INDEX(Dados!$1:$69,MATCH($B25,Dados!$N:$N,0),MATCH(BC$1,Dados!$1:$1,0))</f>
        <v>5</v>
      </c>
      <c r="BD25" s="33">
        <f t="array" ref="BD25">INDEX(Dados!$1:$69,MATCH($B25,Dados!$N:$N,0),MATCH(BD$1,Dados!$1:$1,0))</f>
        <v>2</v>
      </c>
      <c r="BE25" s="33">
        <f t="array" ref="BE25">INDEX(Dados!$1:$69,MATCH($B25,Dados!$N:$N,0),MATCH(BE$1,Dados!$1:$1,0))</f>
        <v>1</v>
      </c>
      <c r="BF25" s="33">
        <f t="array" ref="BF25">INDEX(Dados!$1:$69,MATCH($B25,Dados!$N:$N,0),MATCH(BF$1,Dados!$1:$1,0))</f>
        <v>0</v>
      </c>
      <c r="BG25" s="33">
        <f t="array" ref="BG25">INDEX(Dados!$1:$69,MATCH($B25,Dados!$N:$N,0),MATCH(BG$1,Dados!$1:$1,0))</f>
        <v>0</v>
      </c>
      <c r="BH25" s="33">
        <f t="array" ref="BH25">INDEX(Dados!$1:$69,MATCH($B25,Dados!$N:$N,0),MATCH(BH$1,Dados!$1:$1,0))</f>
        <v>2</v>
      </c>
      <c r="BI25" s="33">
        <f t="array" ref="BI25">INDEX(Dados!$1:$69,MATCH($B25,Dados!$N:$N,0),MATCH(BI$1,Dados!$1:$1,0))</f>
        <v>1</v>
      </c>
    </row>
    <row r="26">
      <c r="A26" s="3">
        <v>4.4875325827E10</v>
      </c>
      <c r="B26" s="3" t="s">
        <v>573</v>
      </c>
      <c r="C26" s="3" t="s">
        <v>572</v>
      </c>
      <c r="D26" s="33">
        <f t="array" ref="D26">INDEX(Dados!$1:$69,MATCH($B26,Dados!$N:$N,0),MATCH(D$1,Dados!$1:$1,0))</f>
        <v>20</v>
      </c>
      <c r="E26" s="3" t="s">
        <v>2250</v>
      </c>
      <c r="F26" s="3" t="s">
        <v>123</v>
      </c>
      <c r="G26" s="33">
        <f t="array" ref="G26">INDEX(Dados!$1:$69,MATCH($B26,Dados!$N:$N,0),MATCH(G$1,Dados!$1:$1,0))</f>
        <v>2021</v>
      </c>
      <c r="H26" s="33">
        <f t="array" ref="H26">INDEX(Dados!$1:$69,MATCH($B26,Dados!$N:$N,0),MATCH(H$1,Dados!$1:$1,0))</f>
        <v>4</v>
      </c>
      <c r="I26" s="33">
        <f t="array" ref="I26">INDEX(Dados!$1:$69,MATCH($B26,Dados!$N:$N,0),MATCH(I$1,Dados!$1:$1,0))</f>
        <v>4</v>
      </c>
      <c r="J26" s="33">
        <f t="array" ref="J26">INDEX(Dados!$1:$69,MATCH($B26,Dados!$N:$N,0),MATCH(J$1,Dados!$1:$1,0))</f>
        <v>792</v>
      </c>
      <c r="K26" s="33">
        <f t="array" ref="K26">INDEX(Dados!$1:$69,MATCH($B26,Dados!$N:$N,0),MATCH(K$1,Dados!$1:$1,0))</f>
        <v>2</v>
      </c>
      <c r="L26" s="33">
        <f t="array" ref="L26">INDEX(Dados!$1:$69,MATCH($B26,Dados!$N:$N,0),MATCH(L$1,Dados!$1:$1,0))</f>
        <v>2554</v>
      </c>
      <c r="M26" s="33">
        <f t="array" ref="M26">INDEX(Dados!$1:$69,MATCH($B26,Dados!$N:$N,0),MATCH(M$1,Dados!$1:$1,0))</f>
        <v>2</v>
      </c>
      <c r="N26" s="33">
        <f t="array" ref="N26">INDEX(Dados!$1:$69,MATCH($B26,Dados!$N:$N,0),MATCH(N$1,Dados!$1:$1,0))</f>
        <v>0</v>
      </c>
      <c r="O26" s="33">
        <f t="array" ref="O26">INDEX(Dados!$1:$69,MATCH($B26,Dados!$N:$N,0),MATCH(O$1,Dados!$1:$1,0))</f>
        <v>2</v>
      </c>
      <c r="P26" s="33">
        <f t="array" ref="P26">INDEX(Dados!$1:$69,MATCH($B26,Dados!$N:$N,0),MATCH(P$1,Dados!$1:$1,0))</f>
        <v>0</v>
      </c>
      <c r="Q26" s="33">
        <f t="array" ref="Q26">INDEX(Dados!$1:$69,MATCH($B26,Dados!$N:$N,0),MATCH(Q$1,Dados!$1:$1,0))</f>
        <v>2</v>
      </c>
      <c r="R26" s="33">
        <f t="array" ref="R26">INDEX(Dados!$1:$69,MATCH($B26,Dados!$N:$N,0),MATCH(R$1,Dados!$1:$1,0))</f>
        <v>0</v>
      </c>
      <c r="S26" s="33">
        <f t="array" ref="S26">INDEX(Dados!$1:$69,MATCH($B26,Dados!$N:$N,0),MATCH(S$1,Dados!$1:$1,0))</f>
        <v>2</v>
      </c>
      <c r="T26" s="33">
        <f t="array" ref="T26">INDEX(Dados!$1:$69,MATCH($B26,Dados!$N:$N,0),MATCH(T$1,Dados!$1:$1,0))</f>
        <v>0</v>
      </c>
      <c r="U26" s="33">
        <f t="array" ref="U26">INDEX(Dados!$1:$69,MATCH($B26,Dados!$N:$N,0),MATCH(U$1,Dados!$1:$1,0))</f>
        <v>2</v>
      </c>
      <c r="V26" s="33">
        <f t="array" ref="V26">INDEX(Dados!$1:$69,MATCH($B26,Dados!$N:$N,0),MATCH(V$1,Dados!$1:$1,0))</f>
        <v>0</v>
      </c>
      <c r="W26" s="33">
        <f t="array" ref="W26">INDEX(Dados!$1:$69,MATCH($B26,Dados!$N:$N,0),MATCH(W$1,Dados!$1:$1,0))</f>
        <v>2</v>
      </c>
      <c r="X26" s="33">
        <f t="array" ref="X26">INDEX(Dados!$1:$69,MATCH($B26,Dados!$N:$N,0),MATCH(X$1,Dados!$1:$1,0))</f>
        <v>1</v>
      </c>
      <c r="Y26" s="33">
        <f t="array" ref="Y26">INDEX(Dados!$1:$69,MATCH($B26,Dados!$N:$N,0),MATCH(Y$1,Dados!$1:$1,0))</f>
        <v>0</v>
      </c>
      <c r="Z26" s="33">
        <f t="array" ref="Z26">INDEX(Dados!$1:$69,MATCH($B26,Dados!$N:$N,0),MATCH(Z$1,Dados!$1:$1,0))</f>
        <v>0</v>
      </c>
      <c r="AA26" s="33">
        <f t="array" ref="AA26">INDEX(Dados!$1:$69,MATCH($B26,Dados!$N:$N,0),MATCH(AA$1,Dados!$1:$1,0))</f>
        <v>2</v>
      </c>
      <c r="AB26" s="3">
        <v>0.0</v>
      </c>
      <c r="AC26" s="3">
        <v>2.0</v>
      </c>
      <c r="AD26" s="33">
        <f t="array" ref="AD26">INDEX(Dados!$1:$69,MATCH($B26,Dados!$N:$N,0),MATCH(AD$1,Dados!$1:$1,0))</f>
        <v>119</v>
      </c>
      <c r="AE26" s="33">
        <f t="array" ref="AE26">INDEX(Dados!$1:$69,MATCH($B26,Dados!$N:$N,0),MATCH(AE$1,Dados!$1:$1,0))</f>
        <v>2</v>
      </c>
      <c r="AF26" s="33">
        <f t="array" ref="AF26">INDEX(Dados!$1:$69,MATCH($B26,Dados!$N:$N,0),MATCH(AF$1,Dados!$1:$1,0))</f>
        <v>211</v>
      </c>
      <c r="AG26" s="33">
        <f t="array" ref="AG26">INDEX(Dados!$1:$69,MATCH($B26,Dados!$N:$N,0),MATCH(AG$1,Dados!$1:$1,0))</f>
        <v>2</v>
      </c>
      <c r="AH26" s="33">
        <f t="array" ref="AH26">INDEX(Dados!$1:$69,MATCH($B26,Dados!$N:$N,0),MATCH(AH$1,Dados!$1:$1,0))</f>
        <v>0</v>
      </c>
      <c r="AI26" s="33">
        <f t="array" ref="AI26">INDEX(Dados!$1:$69,MATCH($B26,Dados!$N:$N,0),MATCH(AI$1,Dados!$1:$1,0))</f>
        <v>2</v>
      </c>
      <c r="AJ26" s="33">
        <f t="array" ref="AJ26">INDEX(Dados!$1:$69,MATCH($B26,Dados!$N:$N,0),MATCH(AJ$1,Dados!$1:$1,0))</f>
        <v>0</v>
      </c>
      <c r="AK26" s="33">
        <f t="array" ref="AK26">INDEX(Dados!$1:$69,MATCH($B26,Dados!$N:$N,0),MATCH(AK$1,Dados!$1:$1,0))</f>
        <v>2</v>
      </c>
      <c r="AL26" s="3">
        <v>0.0</v>
      </c>
      <c r="AM26" s="3">
        <v>2.0</v>
      </c>
      <c r="AN26" s="33">
        <f t="array" ref="AN26">INDEX(Dados!$1:$69,MATCH($B26,Dados!$N:$N,0),MATCH(AN$1,Dados!$1:$1,0))</f>
        <v>45</v>
      </c>
      <c r="AO26" s="33">
        <f t="array" ref="AO26">INDEX(Dados!$1:$69,MATCH($B26,Dados!$N:$N,0),MATCH(AO$1,Dados!$1:$1,0))</f>
        <v>2</v>
      </c>
      <c r="AP26" s="33">
        <f t="array" ref="AP26">INDEX(Dados!$1:$69,MATCH($B26,Dados!$N:$N,0),MATCH(AP$1,Dados!$1:$1,0))</f>
        <v>89</v>
      </c>
      <c r="AQ26" s="33">
        <f t="array" ref="AQ26">INDEX(Dados!$1:$69,MATCH($B26,Dados!$N:$N,0),MATCH(AQ$1,Dados!$1:$1,0))</f>
        <v>2</v>
      </c>
      <c r="AR26" s="33">
        <f t="array" ref="AR26">INDEX(Dados!$1:$69,MATCH($B26,Dados!$N:$N,0),MATCH(AR$1,Dados!$1:$1,0))</f>
        <v>100</v>
      </c>
      <c r="AS26" s="3">
        <v>2.0</v>
      </c>
      <c r="AT26" s="33">
        <f t="array" ref="AT26">INDEX(Dados!$1:$69,MATCH($B26,Dados!$N:$N,0),MATCH(AT$1,Dados!$1:$1,0))</f>
        <v>50</v>
      </c>
      <c r="AU26" s="33">
        <f t="array" ref="AU26">INDEX(Dados!$1:$69,MATCH($B26,Dados!$N:$N,0),MATCH(AU$1,Dados!$1:$1,0))</f>
        <v>0</v>
      </c>
      <c r="AV26" s="33">
        <f t="array" ref="AV26">INDEX(Dados!$1:$69,MATCH($B26,Dados!$N:$N,0),MATCH(AV$1,Dados!$1:$1,0))</f>
        <v>0</v>
      </c>
      <c r="AW26" s="33">
        <f t="array" ref="AW26">INDEX(Dados!$1:$69,MATCH($B26,Dados!$N:$N,0),MATCH(AW$1,Dados!$1:$1,0))</f>
        <v>2</v>
      </c>
      <c r="AX26" s="33">
        <f t="array" ref="AX26">INDEX(Dados!$1:$69,MATCH($B26,Dados!$N:$N,0),MATCH(AX$1,Dados!$1:$1,0))</f>
        <v>0</v>
      </c>
      <c r="AY26" s="33">
        <f t="array" ref="AY26">INDEX(Dados!$1:$69,MATCH($B26,Dados!$N:$N,0),MATCH(AY$1,Dados!$1:$1,0))</f>
        <v>2</v>
      </c>
      <c r="AZ26" s="33">
        <f t="array" ref="AZ26">INDEX(Dados!$1:$69,MATCH($B26,Dados!$N:$N,0),MATCH(AZ$1,Dados!$1:$1,0))</f>
        <v>110</v>
      </c>
      <c r="BA26" s="33">
        <f t="array" ref="BA26">INDEX(Dados!$1:$69,MATCH($B26,Dados!$N:$N,0),MATCH(BA$1,Dados!$1:$1,0))</f>
        <v>2</v>
      </c>
      <c r="BB26" s="33">
        <f t="array" ref="BB26">INDEX(Dados!$1:$69,MATCH($B26,Dados!$N:$N,0),MATCH(BB$1,Dados!$1:$1,0))</f>
        <v>4</v>
      </c>
      <c r="BC26" s="33">
        <f t="array" ref="BC26">INDEX(Dados!$1:$69,MATCH($B26,Dados!$N:$N,0),MATCH(BC$1,Dados!$1:$1,0))</f>
        <v>7</v>
      </c>
      <c r="BD26" s="33">
        <f t="array" ref="BD26">INDEX(Dados!$1:$69,MATCH($B26,Dados!$N:$N,0),MATCH(BD$1,Dados!$1:$1,0))</f>
        <v>1</v>
      </c>
      <c r="BE26" s="33">
        <f t="array" ref="BE26">INDEX(Dados!$1:$69,MATCH($B26,Dados!$N:$N,0),MATCH(BE$1,Dados!$1:$1,0))</f>
        <v>0</v>
      </c>
      <c r="BF26" s="33">
        <f t="array" ref="BF26">INDEX(Dados!$1:$69,MATCH($B26,Dados!$N:$N,0),MATCH(BF$1,Dados!$1:$1,0))</f>
        <v>0</v>
      </c>
      <c r="BG26" s="33">
        <f t="array" ref="BG26">INDEX(Dados!$1:$69,MATCH($B26,Dados!$N:$N,0),MATCH(BG$1,Dados!$1:$1,0))</f>
        <v>1</v>
      </c>
      <c r="BH26" s="33">
        <f t="array" ref="BH26">INDEX(Dados!$1:$69,MATCH($B26,Dados!$N:$N,0),MATCH(BH$1,Dados!$1:$1,0))</f>
        <v>1</v>
      </c>
      <c r="BI26" s="33">
        <f t="array" ref="BI26">INDEX(Dados!$1:$69,MATCH($B26,Dados!$N:$N,0),MATCH(BI$1,Dados!$1:$1,0))</f>
        <v>1</v>
      </c>
    </row>
    <row r="27">
      <c r="A27" s="3">
        <v>4.8103857874E10</v>
      </c>
      <c r="B27" s="3" t="s">
        <v>263</v>
      </c>
      <c r="C27" s="3" t="s">
        <v>262</v>
      </c>
      <c r="D27" s="33">
        <f t="array" ref="D27">INDEX(Dados!$1:$69,MATCH($B27,Dados!$N:$N,0),MATCH(D$1,Dados!$1:$1,0))</f>
        <v>18</v>
      </c>
      <c r="E27" s="3" t="s">
        <v>2250</v>
      </c>
      <c r="F27" s="3" t="s">
        <v>123</v>
      </c>
      <c r="G27" s="33">
        <f t="array" ref="G27">INDEX(Dados!$1:$69,MATCH($B27,Dados!$N:$N,0),MATCH(G$1,Dados!$1:$1,0))</f>
        <v>2022</v>
      </c>
      <c r="H27" s="33">
        <f t="array" ref="H27">INDEX(Dados!$1:$69,MATCH($B27,Dados!$N:$N,0),MATCH(H$1,Dados!$1:$1,0))</f>
        <v>3</v>
      </c>
      <c r="I27" s="33">
        <f t="array" ref="I27">INDEX(Dados!$1:$69,MATCH($B27,Dados!$N:$N,0),MATCH(I$1,Dados!$1:$1,0))</f>
        <v>3</v>
      </c>
      <c r="J27" s="33">
        <f t="array" ref="J27">INDEX(Dados!$1:$69,MATCH($B27,Dados!$N:$N,0),MATCH(J$1,Dados!$1:$1,0))</f>
        <v>0</v>
      </c>
      <c r="K27" s="33">
        <f t="array" ref="K27">INDEX(Dados!$1:$69,MATCH($B27,Dados!$N:$N,0),MATCH(K$1,Dados!$1:$1,0))</f>
        <v>2</v>
      </c>
      <c r="L27" s="33">
        <f t="array" ref="L27">INDEX(Dados!$1:$69,MATCH($B27,Dados!$N:$N,0),MATCH(L$1,Dados!$1:$1,0))</f>
        <v>3000</v>
      </c>
      <c r="M27" s="33">
        <f t="array" ref="M27">INDEX(Dados!$1:$69,MATCH($B27,Dados!$N:$N,0),MATCH(M$1,Dados!$1:$1,0))</f>
        <v>2</v>
      </c>
      <c r="N27" s="33">
        <f t="array" ref="N27">INDEX(Dados!$1:$69,MATCH($B27,Dados!$N:$N,0),MATCH(N$1,Dados!$1:$1,0))</f>
        <v>2000</v>
      </c>
      <c r="O27" s="33">
        <f t="array" ref="O27">INDEX(Dados!$1:$69,MATCH($B27,Dados!$N:$N,0),MATCH(O$1,Dados!$1:$1,0))</f>
        <v>0</v>
      </c>
      <c r="P27" s="33">
        <f t="array" ref="P27">INDEX(Dados!$1:$69,MATCH($B27,Dados!$N:$N,0),MATCH(P$1,Dados!$1:$1,0))</f>
        <v>0</v>
      </c>
      <c r="Q27" s="33">
        <f t="array" ref="Q27">INDEX(Dados!$1:$69,MATCH($B27,Dados!$N:$N,0),MATCH(Q$1,Dados!$1:$1,0))</f>
        <v>2</v>
      </c>
      <c r="R27" s="33">
        <f t="array" ref="R27">INDEX(Dados!$1:$69,MATCH($B27,Dados!$N:$N,0),MATCH(R$1,Dados!$1:$1,0))</f>
        <v>0</v>
      </c>
      <c r="S27" s="33">
        <f t="array" ref="S27">INDEX(Dados!$1:$69,MATCH($B27,Dados!$N:$N,0),MATCH(S$1,Dados!$1:$1,0))</f>
        <v>2</v>
      </c>
      <c r="T27" s="33">
        <f t="array" ref="T27">INDEX(Dados!$1:$69,MATCH($B27,Dados!$N:$N,0),MATCH(T$1,Dados!$1:$1,0))</f>
        <v>0</v>
      </c>
      <c r="U27" s="33">
        <f t="array" ref="U27">INDEX(Dados!$1:$69,MATCH($B27,Dados!$N:$N,0),MATCH(U$1,Dados!$1:$1,0))</f>
        <v>2</v>
      </c>
      <c r="V27" s="33">
        <f t="array" ref="V27">INDEX(Dados!$1:$69,MATCH($B27,Dados!$N:$N,0),MATCH(V$1,Dados!$1:$1,0))</f>
        <v>0</v>
      </c>
      <c r="W27" s="33">
        <f t="array" ref="W27">INDEX(Dados!$1:$69,MATCH($B27,Dados!$N:$N,0),MATCH(W$1,Dados!$1:$1,0))</f>
        <v>2</v>
      </c>
      <c r="X27" s="33">
        <f t="array" ref="X27">INDEX(Dados!$1:$69,MATCH($B27,Dados!$N:$N,0),MATCH(X$1,Dados!$1:$1,0))</f>
        <v>2</v>
      </c>
      <c r="Y27" s="33">
        <f t="array" ref="Y27">INDEX(Dados!$1:$69,MATCH($B27,Dados!$N:$N,0),MATCH(Y$1,Dados!$1:$1,0))</f>
        <v>2</v>
      </c>
      <c r="Z27" s="33">
        <f t="array" ref="Z27">INDEX(Dados!$1:$69,MATCH($B27,Dados!$N:$N,0),MATCH(Z$1,Dados!$1:$1,0))</f>
        <v>0</v>
      </c>
      <c r="AA27" s="33">
        <f t="array" ref="AA27">INDEX(Dados!$1:$69,MATCH($B27,Dados!$N:$N,0),MATCH(AA$1,Dados!$1:$1,0))</f>
        <v>2</v>
      </c>
      <c r="AB27" s="3">
        <v>0.0</v>
      </c>
      <c r="AC27" s="3">
        <v>2.0</v>
      </c>
      <c r="AD27" s="33">
        <f t="array" ref="AD27">INDEX(Dados!$1:$69,MATCH($B27,Dados!$N:$N,0),MATCH(AD$1,Dados!$1:$1,0))</f>
        <v>96</v>
      </c>
      <c r="AE27" s="33">
        <f t="array" ref="AE27">INDEX(Dados!$1:$69,MATCH($B27,Dados!$N:$N,0),MATCH(AE$1,Dados!$1:$1,0))</f>
        <v>2</v>
      </c>
      <c r="AF27" s="33">
        <f t="array" ref="AF27">INDEX(Dados!$1:$69,MATCH($B27,Dados!$N:$N,0),MATCH(AF$1,Dados!$1:$1,0))</f>
        <v>151</v>
      </c>
      <c r="AG27" s="33">
        <f t="array" ref="AG27">INDEX(Dados!$1:$69,MATCH($B27,Dados!$N:$N,0),MATCH(AG$1,Dados!$1:$1,0))</f>
        <v>2</v>
      </c>
      <c r="AH27" s="33">
        <f t="array" ref="AH27">INDEX(Dados!$1:$69,MATCH($B27,Dados!$N:$N,0),MATCH(AH$1,Dados!$1:$1,0))</f>
        <v>0</v>
      </c>
      <c r="AI27" s="33">
        <f t="array" ref="AI27">INDEX(Dados!$1:$69,MATCH($B27,Dados!$N:$N,0),MATCH(AI$1,Dados!$1:$1,0))</f>
        <v>2</v>
      </c>
      <c r="AJ27" s="33">
        <f t="array" ref="AJ27">INDEX(Dados!$1:$69,MATCH($B27,Dados!$N:$N,0),MATCH(AJ$1,Dados!$1:$1,0))</f>
        <v>0</v>
      </c>
      <c r="AK27" s="33">
        <f t="array" ref="AK27">INDEX(Dados!$1:$69,MATCH($B27,Dados!$N:$N,0),MATCH(AK$1,Dados!$1:$1,0))</f>
        <v>0</v>
      </c>
      <c r="AL27" s="3">
        <v>0.0</v>
      </c>
      <c r="AM27" s="3">
        <v>2.0</v>
      </c>
      <c r="AN27" s="33">
        <f t="array" ref="AN27">INDEX(Dados!$1:$69,MATCH($B27,Dados!$N:$N,0),MATCH(AN$1,Dados!$1:$1,0))</f>
        <v>100</v>
      </c>
      <c r="AO27" s="33">
        <f t="array" ref="AO27">INDEX(Dados!$1:$69,MATCH($B27,Dados!$N:$N,0),MATCH(AO$1,Dados!$1:$1,0))</f>
        <v>0</v>
      </c>
      <c r="AP27" s="33">
        <f t="array" ref="AP27">INDEX(Dados!$1:$69,MATCH($B27,Dados!$N:$N,0),MATCH(AP$1,Dados!$1:$1,0))</f>
        <v>97</v>
      </c>
      <c r="AQ27" s="33">
        <f t="array" ref="AQ27">INDEX(Dados!$1:$69,MATCH($B27,Dados!$N:$N,0),MATCH(AQ$1,Dados!$1:$1,0))</f>
        <v>2</v>
      </c>
      <c r="AR27" s="33">
        <f t="array" ref="AR27">INDEX(Dados!$1:$69,MATCH($B27,Dados!$N:$N,0),MATCH(AR$1,Dados!$1:$1,0))</f>
        <v>300</v>
      </c>
      <c r="AS27" s="3">
        <v>2.0</v>
      </c>
      <c r="AT27" s="33">
        <f t="array" ref="AT27">INDEX(Dados!$1:$69,MATCH($B27,Dados!$N:$N,0),MATCH(AT$1,Dados!$1:$1,0))</f>
        <v>0</v>
      </c>
      <c r="AU27" s="33">
        <f t="array" ref="AU27">INDEX(Dados!$1:$69,MATCH($B27,Dados!$N:$N,0),MATCH(AU$1,Dados!$1:$1,0))</f>
        <v>2</v>
      </c>
      <c r="AV27" s="33">
        <f t="array" ref="AV27">INDEX(Dados!$1:$69,MATCH($B27,Dados!$N:$N,0),MATCH(AV$1,Dados!$1:$1,0))</f>
        <v>0</v>
      </c>
      <c r="AW27" s="33">
        <f t="array" ref="AW27">INDEX(Dados!$1:$69,MATCH($B27,Dados!$N:$N,0),MATCH(AW$1,Dados!$1:$1,0))</f>
        <v>2</v>
      </c>
      <c r="AX27" s="33">
        <f t="array" ref="AX27">INDEX(Dados!$1:$69,MATCH($B27,Dados!$N:$N,0),MATCH(AX$1,Dados!$1:$1,0))</f>
        <v>0</v>
      </c>
      <c r="AY27" s="33">
        <f t="array" ref="AY27">INDEX(Dados!$1:$69,MATCH($B27,Dados!$N:$N,0),MATCH(AY$1,Dados!$1:$1,0))</f>
        <v>2</v>
      </c>
      <c r="AZ27" s="33">
        <f t="array" ref="AZ27">INDEX(Dados!$1:$69,MATCH($B27,Dados!$N:$N,0),MATCH(AZ$1,Dados!$1:$1,0))</f>
        <v>700</v>
      </c>
      <c r="BA27" s="33">
        <f t="array" ref="BA27">INDEX(Dados!$1:$69,MATCH($B27,Dados!$N:$N,0),MATCH(BA$1,Dados!$1:$1,0))</f>
        <v>0</v>
      </c>
      <c r="BB27" s="33">
        <f t="array" ref="BB27">INDEX(Dados!$1:$69,MATCH($B27,Dados!$N:$N,0),MATCH(BB$1,Dados!$1:$1,0))</f>
        <v>6</v>
      </c>
      <c r="BC27" s="33">
        <f t="array" ref="BC27">INDEX(Dados!$1:$69,MATCH($B27,Dados!$N:$N,0),MATCH(BC$1,Dados!$1:$1,0))</f>
        <v>6</v>
      </c>
      <c r="BD27" s="33">
        <f t="array" ref="BD27">INDEX(Dados!$1:$69,MATCH($B27,Dados!$N:$N,0),MATCH(BD$1,Dados!$1:$1,0))</f>
        <v>1</v>
      </c>
      <c r="BE27" s="33">
        <f t="array" ref="BE27">INDEX(Dados!$1:$69,MATCH($B27,Dados!$N:$N,0),MATCH(BE$1,Dados!$1:$1,0))</f>
        <v>0</v>
      </c>
      <c r="BF27" s="33">
        <f t="array" ref="BF27">INDEX(Dados!$1:$69,MATCH($B27,Dados!$N:$N,0),MATCH(BF$1,Dados!$1:$1,0))</f>
        <v>1</v>
      </c>
      <c r="BG27" s="33">
        <f t="array" ref="BG27">INDEX(Dados!$1:$69,MATCH($B27,Dados!$N:$N,0),MATCH(BG$1,Dados!$1:$1,0))</f>
        <v>0</v>
      </c>
      <c r="BH27" s="33">
        <f t="array" ref="BH27">INDEX(Dados!$1:$69,MATCH($B27,Dados!$N:$N,0),MATCH(BH$1,Dados!$1:$1,0))</f>
        <v>2</v>
      </c>
      <c r="BI27" s="33">
        <f t="array" ref="BI27">INDEX(Dados!$1:$69,MATCH($B27,Dados!$N:$N,0),MATCH(BI$1,Dados!$1:$1,0))</f>
        <v>2</v>
      </c>
    </row>
    <row r="28">
      <c r="A28" s="3">
        <v>4.701384585E10</v>
      </c>
      <c r="B28" s="3" t="s">
        <v>674</v>
      </c>
      <c r="C28" s="3" t="s">
        <v>673</v>
      </c>
      <c r="D28" s="33">
        <f t="array" ref="D28">INDEX(Dados!$1:$69,MATCH($B28,Dados!$N:$N,0),MATCH(D$1,Dados!$1:$1,0))</f>
        <v>18</v>
      </c>
      <c r="E28" s="3" t="s">
        <v>2250</v>
      </c>
      <c r="F28" s="3" t="s">
        <v>123</v>
      </c>
      <c r="G28" s="33">
        <f t="array" ref="G28">INDEX(Dados!$1:$69,MATCH($B28,Dados!$N:$N,0),MATCH(G$1,Dados!$1:$1,0))</f>
        <v>2023</v>
      </c>
      <c r="H28" s="33">
        <f t="array" ref="H28">INDEX(Dados!$1:$69,MATCH($B28,Dados!$N:$N,0),MATCH(H$1,Dados!$1:$1,0))</f>
        <v>3</v>
      </c>
      <c r="I28" s="33">
        <f t="array" ref="I28">INDEX(Dados!$1:$69,MATCH($B28,Dados!$N:$N,0),MATCH(I$1,Dados!$1:$1,0))</f>
        <v>1</v>
      </c>
      <c r="J28" s="33">
        <f t="array" ref="J28">INDEX(Dados!$1:$69,MATCH($B28,Dados!$N:$N,0),MATCH(J$1,Dados!$1:$1,0))</f>
        <v>0</v>
      </c>
      <c r="K28" s="33">
        <f t="array" ref="K28">INDEX(Dados!$1:$69,MATCH($B28,Dados!$N:$N,0),MATCH(K$1,Dados!$1:$1,0))</f>
        <v>2</v>
      </c>
      <c r="L28" s="33">
        <f t="array" ref="L28">INDEX(Dados!$1:$69,MATCH($B28,Dados!$N:$N,0),MATCH(L$1,Dados!$1:$1,0))</f>
        <v>0</v>
      </c>
      <c r="M28" s="33">
        <f t="array" ref="M28">INDEX(Dados!$1:$69,MATCH($B28,Dados!$N:$N,0),MATCH(M$1,Dados!$1:$1,0))</f>
        <v>2</v>
      </c>
      <c r="N28" s="33">
        <f t="array" ref="N28">INDEX(Dados!$1:$69,MATCH($B28,Dados!$N:$N,0),MATCH(N$1,Dados!$1:$1,0))</f>
        <v>0</v>
      </c>
      <c r="O28" s="33">
        <f t="array" ref="O28">INDEX(Dados!$1:$69,MATCH($B28,Dados!$N:$N,0),MATCH(O$1,Dados!$1:$1,0))</f>
        <v>2</v>
      </c>
      <c r="P28" s="33">
        <f t="array" ref="P28">INDEX(Dados!$1:$69,MATCH($B28,Dados!$N:$N,0),MATCH(P$1,Dados!$1:$1,0))</f>
        <v>0</v>
      </c>
      <c r="Q28" s="33">
        <f t="array" ref="Q28">INDEX(Dados!$1:$69,MATCH($B28,Dados!$N:$N,0),MATCH(Q$1,Dados!$1:$1,0))</f>
        <v>2</v>
      </c>
      <c r="R28" s="33">
        <f t="array" ref="R28">INDEX(Dados!$1:$69,MATCH($B28,Dados!$N:$N,0),MATCH(R$1,Dados!$1:$1,0))</f>
        <v>0</v>
      </c>
      <c r="S28" s="33">
        <f t="array" ref="S28">INDEX(Dados!$1:$69,MATCH($B28,Dados!$N:$N,0),MATCH(S$1,Dados!$1:$1,0))</f>
        <v>2</v>
      </c>
      <c r="T28" s="33">
        <f t="array" ref="T28">INDEX(Dados!$1:$69,MATCH($B28,Dados!$N:$N,0),MATCH(T$1,Dados!$1:$1,0))</f>
        <v>1476</v>
      </c>
      <c r="U28" s="33">
        <f t="array" ref="U28">INDEX(Dados!$1:$69,MATCH($B28,Dados!$N:$N,0),MATCH(U$1,Dados!$1:$1,0))</f>
        <v>2</v>
      </c>
      <c r="V28" s="33">
        <f t="array" ref="V28">INDEX(Dados!$1:$69,MATCH($B28,Dados!$N:$N,0),MATCH(V$1,Dados!$1:$1,0))</f>
        <v>600</v>
      </c>
      <c r="W28" s="33">
        <f t="array" ref="W28">INDEX(Dados!$1:$69,MATCH($B28,Dados!$N:$N,0),MATCH(W$1,Dados!$1:$1,0))</f>
        <v>0</v>
      </c>
      <c r="X28" s="33">
        <f t="array" ref="X28">INDEX(Dados!$1:$69,MATCH($B28,Dados!$N:$N,0),MATCH(X$1,Dados!$1:$1,0))</f>
        <v>2</v>
      </c>
      <c r="Y28" s="33">
        <f t="array" ref="Y28">INDEX(Dados!$1:$69,MATCH($B28,Dados!$N:$N,0),MATCH(Y$1,Dados!$1:$1,0))</f>
        <v>2</v>
      </c>
      <c r="Z28" s="33">
        <f t="array" ref="Z28">INDEX(Dados!$1:$69,MATCH($B28,Dados!$N:$N,0),MATCH(Z$1,Dados!$1:$1,0))</f>
        <v>800</v>
      </c>
      <c r="AA28" s="33">
        <f t="array" ref="AA28">INDEX(Dados!$1:$69,MATCH($B28,Dados!$N:$N,0),MATCH(AA$1,Dados!$1:$1,0))</f>
        <v>2</v>
      </c>
      <c r="AB28" s="3">
        <v>0.0</v>
      </c>
      <c r="AC28" s="3">
        <v>2.0</v>
      </c>
      <c r="AD28" s="33">
        <f t="array" ref="AD28">INDEX(Dados!$1:$69,MATCH($B28,Dados!$N:$N,0),MATCH(AD$1,Dados!$1:$1,0))</f>
        <v>0</v>
      </c>
      <c r="AE28" s="33">
        <f t="array" ref="AE28">INDEX(Dados!$1:$69,MATCH($B28,Dados!$N:$N,0),MATCH(AE$1,Dados!$1:$1,0))</f>
        <v>0</v>
      </c>
      <c r="AF28" s="33">
        <f t="array" ref="AF28">INDEX(Dados!$1:$69,MATCH($B28,Dados!$N:$N,0),MATCH(AF$1,Dados!$1:$1,0))</f>
        <v>121</v>
      </c>
      <c r="AG28" s="33">
        <f t="array" ref="AG28">INDEX(Dados!$1:$69,MATCH($B28,Dados!$N:$N,0),MATCH(AG$1,Dados!$1:$1,0))</f>
        <v>2</v>
      </c>
      <c r="AH28" s="33">
        <f t="array" ref="AH28">INDEX(Dados!$1:$69,MATCH($B28,Dados!$N:$N,0),MATCH(AH$1,Dados!$1:$1,0))</f>
        <v>1300</v>
      </c>
      <c r="AI28" s="33">
        <f t="array" ref="AI28">INDEX(Dados!$1:$69,MATCH($B28,Dados!$N:$N,0),MATCH(AI$1,Dados!$1:$1,0))</f>
        <v>0</v>
      </c>
      <c r="AJ28" s="33">
        <f t="array" ref="AJ28">INDEX(Dados!$1:$69,MATCH($B28,Dados!$N:$N,0),MATCH(AJ$1,Dados!$1:$1,0))</f>
        <v>0</v>
      </c>
      <c r="AK28" s="33">
        <f t="array" ref="AK28">INDEX(Dados!$1:$69,MATCH($B28,Dados!$N:$N,0),MATCH(AK$1,Dados!$1:$1,0))</f>
        <v>2</v>
      </c>
      <c r="AL28" s="3">
        <v>0.0</v>
      </c>
      <c r="AM28" s="3">
        <v>2.0</v>
      </c>
      <c r="AN28" s="33">
        <f t="array" ref="AN28">INDEX(Dados!$1:$69,MATCH($B28,Dados!$N:$N,0),MATCH(AN$1,Dados!$1:$1,0))</f>
        <v>70</v>
      </c>
      <c r="AO28" s="33">
        <f t="array" ref="AO28">INDEX(Dados!$1:$69,MATCH($B28,Dados!$N:$N,0),MATCH(AO$1,Dados!$1:$1,0))</f>
        <v>0</v>
      </c>
      <c r="AP28" s="33">
        <f t="array" ref="AP28">INDEX(Dados!$1:$69,MATCH($B28,Dados!$N:$N,0),MATCH(AP$1,Dados!$1:$1,0))</f>
        <v>0</v>
      </c>
      <c r="AQ28" s="33">
        <f t="array" ref="AQ28">INDEX(Dados!$1:$69,MATCH($B28,Dados!$N:$N,0),MATCH(AQ$1,Dados!$1:$1,0))</f>
        <v>2</v>
      </c>
      <c r="AR28" s="33">
        <f t="array" ref="AR28">INDEX(Dados!$1:$69,MATCH($B28,Dados!$N:$N,0),MATCH(AR$1,Dados!$1:$1,0))</f>
        <v>30</v>
      </c>
      <c r="AS28" s="3">
        <v>2.0</v>
      </c>
      <c r="AT28" s="33">
        <f t="array" ref="AT28">INDEX(Dados!$1:$69,MATCH($B28,Dados!$N:$N,0),MATCH(AT$1,Dados!$1:$1,0))</f>
        <v>0</v>
      </c>
      <c r="AU28" s="33">
        <f t="array" ref="AU28">INDEX(Dados!$1:$69,MATCH($B28,Dados!$N:$N,0),MATCH(AU$1,Dados!$1:$1,0))</f>
        <v>2</v>
      </c>
      <c r="AV28" s="33">
        <f t="array" ref="AV28">INDEX(Dados!$1:$69,MATCH($B28,Dados!$N:$N,0),MATCH(AV$1,Dados!$1:$1,0))</f>
        <v>0</v>
      </c>
      <c r="AW28" s="33">
        <f t="array" ref="AW28">INDEX(Dados!$1:$69,MATCH($B28,Dados!$N:$N,0),MATCH(AW$1,Dados!$1:$1,0))</f>
        <v>2</v>
      </c>
      <c r="AX28" s="33">
        <f t="array" ref="AX28">INDEX(Dados!$1:$69,MATCH($B28,Dados!$N:$N,0),MATCH(AX$1,Dados!$1:$1,0))</f>
        <v>40000</v>
      </c>
      <c r="AY28" s="33">
        <f t="array" ref="AY28">INDEX(Dados!$1:$69,MATCH($B28,Dados!$N:$N,0),MATCH(AY$1,Dados!$1:$1,0))</f>
        <v>0</v>
      </c>
      <c r="AZ28" s="33">
        <f t="array" ref="AZ28">INDEX(Dados!$1:$69,MATCH($B28,Dados!$N:$N,0),MATCH(AZ$1,Dados!$1:$1,0))</f>
        <v>0</v>
      </c>
      <c r="BA28" s="33">
        <f t="array" ref="BA28">INDEX(Dados!$1:$69,MATCH($B28,Dados!$N:$N,0),MATCH(BA$1,Dados!$1:$1,0))</f>
        <v>2</v>
      </c>
      <c r="BB28" s="33">
        <f t="array" ref="BB28">INDEX(Dados!$1:$69,MATCH($B28,Dados!$N:$N,0),MATCH(BB$1,Dados!$1:$1,0))</f>
        <v>7</v>
      </c>
      <c r="BC28" s="33">
        <f t="array" ref="BC28">INDEX(Dados!$1:$69,MATCH($B28,Dados!$N:$N,0),MATCH(BC$1,Dados!$1:$1,0))</f>
        <v>4</v>
      </c>
      <c r="BD28" s="33">
        <f t="array" ref="BD28">INDEX(Dados!$1:$69,MATCH($B28,Dados!$N:$N,0),MATCH(BD$1,Dados!$1:$1,0))</f>
        <v>2</v>
      </c>
      <c r="BE28" s="33">
        <f t="array" ref="BE28">INDEX(Dados!$1:$69,MATCH($B28,Dados!$N:$N,0),MATCH(BE$1,Dados!$1:$1,0))</f>
        <v>0</v>
      </c>
      <c r="BF28" s="33">
        <f t="array" ref="BF28">INDEX(Dados!$1:$69,MATCH($B28,Dados!$N:$N,0),MATCH(BF$1,Dados!$1:$1,0))</f>
        <v>0</v>
      </c>
      <c r="BG28" s="33">
        <f t="array" ref="BG28">INDEX(Dados!$1:$69,MATCH($B28,Dados!$N:$N,0),MATCH(BG$1,Dados!$1:$1,0))</f>
        <v>0</v>
      </c>
      <c r="BH28" s="33">
        <f t="array" ref="BH28">INDEX(Dados!$1:$69,MATCH($B28,Dados!$N:$N,0),MATCH(BH$1,Dados!$1:$1,0))</f>
        <v>2</v>
      </c>
      <c r="BI28" s="33">
        <f t="array" ref="BI28">INDEX(Dados!$1:$69,MATCH($B28,Dados!$N:$N,0),MATCH(BI$1,Dados!$1:$1,0))</f>
        <v>2</v>
      </c>
    </row>
    <row r="29">
      <c r="A29" s="3">
        <v>4.3406854885E10</v>
      </c>
      <c r="B29" s="3" t="s">
        <v>528</v>
      </c>
      <c r="C29" s="3" t="s">
        <v>527</v>
      </c>
      <c r="D29" s="33">
        <f t="array" ref="D29">INDEX(Dados!$1:$69,MATCH($B29,Dados!$N:$N,0),MATCH(D$1,Dados!$1:$1,0))</f>
        <v>18</v>
      </c>
      <c r="E29" s="3" t="s">
        <v>2250</v>
      </c>
      <c r="F29" s="3" t="s">
        <v>123</v>
      </c>
      <c r="G29" s="33">
        <f t="array" ref="G29">INDEX(Dados!$1:$69,MATCH($B29,Dados!$N:$N,0),MATCH(G$1,Dados!$1:$1,0))</f>
        <v>2022</v>
      </c>
      <c r="H29" s="33">
        <f t="array" ref="H29">INDEX(Dados!$1:$69,MATCH($B29,Dados!$N:$N,0),MATCH(H$1,Dados!$1:$1,0))</f>
        <v>5</v>
      </c>
      <c r="I29" s="33">
        <f t="array" ref="I29">INDEX(Dados!$1:$69,MATCH($B29,Dados!$N:$N,0),MATCH(I$1,Dados!$1:$1,0))</f>
        <v>1</v>
      </c>
      <c r="J29" s="33">
        <f t="array" ref="J29">INDEX(Dados!$1:$69,MATCH($B29,Dados!$N:$N,0),MATCH(J$1,Dados!$1:$1,0))</f>
        <v>0</v>
      </c>
      <c r="K29" s="33">
        <f t="array" ref="K29">INDEX(Dados!$1:$69,MATCH($B29,Dados!$N:$N,0),MATCH(K$1,Dados!$1:$1,0))</f>
        <v>2</v>
      </c>
      <c r="L29" s="33">
        <f t="array" ref="L29">INDEX(Dados!$1:$69,MATCH($B29,Dados!$N:$N,0),MATCH(L$1,Dados!$1:$1,0))</f>
        <v>0</v>
      </c>
      <c r="M29" s="33">
        <f t="array" ref="M29">INDEX(Dados!$1:$69,MATCH($B29,Dados!$N:$N,0),MATCH(M$1,Dados!$1:$1,0))</f>
        <v>2</v>
      </c>
      <c r="N29" s="33">
        <f t="array" ref="N29">INDEX(Dados!$1:$69,MATCH($B29,Dados!$N:$N,0),MATCH(N$1,Dados!$1:$1,0))</f>
        <v>2103</v>
      </c>
      <c r="O29" s="33">
        <f t="array" ref="O29">INDEX(Dados!$1:$69,MATCH($B29,Dados!$N:$N,0),MATCH(O$1,Dados!$1:$1,0))</f>
        <v>2</v>
      </c>
      <c r="P29" s="33">
        <f t="array" ref="P29">INDEX(Dados!$1:$69,MATCH($B29,Dados!$N:$N,0),MATCH(P$1,Dados!$1:$1,0))</f>
        <v>0</v>
      </c>
      <c r="Q29" s="33">
        <f t="array" ref="Q29">INDEX(Dados!$1:$69,MATCH($B29,Dados!$N:$N,0),MATCH(Q$1,Dados!$1:$1,0))</f>
        <v>2</v>
      </c>
      <c r="R29" s="33">
        <f t="array" ref="R29">INDEX(Dados!$1:$69,MATCH($B29,Dados!$N:$N,0),MATCH(R$1,Dados!$1:$1,0))</f>
        <v>0</v>
      </c>
      <c r="S29" s="33">
        <f t="array" ref="S29">INDEX(Dados!$1:$69,MATCH($B29,Dados!$N:$N,0),MATCH(S$1,Dados!$1:$1,0))</f>
        <v>2</v>
      </c>
      <c r="T29" s="33">
        <f t="array" ref="T29">INDEX(Dados!$1:$69,MATCH($B29,Dados!$N:$N,0),MATCH(T$1,Dados!$1:$1,0))</f>
        <v>2500</v>
      </c>
      <c r="U29" s="33">
        <f t="array" ref="U29">INDEX(Dados!$1:$69,MATCH($B29,Dados!$N:$N,0),MATCH(U$1,Dados!$1:$1,0))</f>
        <v>0</v>
      </c>
      <c r="V29" s="33">
        <f t="array" ref="V29">INDEX(Dados!$1:$69,MATCH($B29,Dados!$N:$N,0),MATCH(V$1,Dados!$1:$1,0))</f>
        <v>0</v>
      </c>
      <c r="W29" s="33">
        <f t="array" ref="W29">INDEX(Dados!$1:$69,MATCH($B29,Dados!$N:$N,0),MATCH(W$1,Dados!$1:$1,0))</f>
        <v>2</v>
      </c>
      <c r="X29" s="33">
        <f t="array" ref="X29">INDEX(Dados!$1:$69,MATCH($B29,Dados!$N:$N,0),MATCH(X$1,Dados!$1:$1,0))</f>
        <v>1</v>
      </c>
      <c r="Y29" s="33">
        <f t="array" ref="Y29">INDEX(Dados!$1:$69,MATCH($B29,Dados!$N:$N,0),MATCH(Y$1,Dados!$1:$1,0))</f>
        <v>2</v>
      </c>
      <c r="Z29" s="33">
        <f t="array" ref="Z29">INDEX(Dados!$1:$69,MATCH($B29,Dados!$N:$N,0),MATCH(Z$1,Dados!$1:$1,0))</f>
        <v>842</v>
      </c>
      <c r="AA29" s="33">
        <f t="array" ref="AA29">INDEX(Dados!$1:$69,MATCH($B29,Dados!$N:$N,0),MATCH(AA$1,Dados!$1:$1,0))</f>
        <v>2</v>
      </c>
      <c r="AB29" s="3">
        <v>0.0</v>
      </c>
      <c r="AC29" s="3">
        <v>2.0</v>
      </c>
      <c r="AD29" s="33">
        <f t="array" ref="AD29">INDEX(Dados!$1:$69,MATCH($B29,Dados!$N:$N,0),MATCH(AD$1,Dados!$1:$1,0))</f>
        <v>151</v>
      </c>
      <c r="AE29" s="33">
        <f t="array" ref="AE29">INDEX(Dados!$1:$69,MATCH($B29,Dados!$N:$N,0),MATCH(AE$1,Dados!$1:$1,0))</f>
        <v>2</v>
      </c>
      <c r="AF29" s="33">
        <f t="array" ref="AF29">INDEX(Dados!$1:$69,MATCH($B29,Dados!$N:$N,0),MATCH(AF$1,Dados!$1:$1,0))</f>
        <v>150</v>
      </c>
      <c r="AG29" s="33">
        <f t="array" ref="AG29">INDEX(Dados!$1:$69,MATCH($B29,Dados!$N:$N,0),MATCH(AG$1,Dados!$1:$1,0))</f>
        <v>0</v>
      </c>
      <c r="AH29" s="33">
        <f t="array" ref="AH29">INDEX(Dados!$1:$69,MATCH($B29,Dados!$N:$N,0),MATCH(AH$1,Dados!$1:$1,0))</f>
        <v>0</v>
      </c>
      <c r="AI29" s="33">
        <f t="array" ref="AI29">INDEX(Dados!$1:$69,MATCH($B29,Dados!$N:$N,0),MATCH(AI$1,Dados!$1:$1,0))</f>
        <v>2</v>
      </c>
      <c r="AJ29" s="33">
        <f t="array" ref="AJ29">INDEX(Dados!$1:$69,MATCH($B29,Dados!$N:$N,0),MATCH(AJ$1,Dados!$1:$1,0))</f>
        <v>0</v>
      </c>
      <c r="AK29" s="33">
        <f t="array" ref="AK29">INDEX(Dados!$1:$69,MATCH($B29,Dados!$N:$N,0),MATCH(AK$1,Dados!$1:$1,0))</f>
        <v>0</v>
      </c>
      <c r="AL29" s="3">
        <v>0.0</v>
      </c>
      <c r="AM29" s="3">
        <v>2.0</v>
      </c>
      <c r="AN29" s="33">
        <f t="array" ref="AN29">INDEX(Dados!$1:$69,MATCH($B29,Dados!$N:$N,0),MATCH(AN$1,Dados!$1:$1,0))</f>
        <v>200</v>
      </c>
      <c r="AO29" s="33">
        <f t="array" ref="AO29">INDEX(Dados!$1:$69,MATCH($B29,Dados!$N:$N,0),MATCH(AO$1,Dados!$1:$1,0))</f>
        <v>0</v>
      </c>
      <c r="AP29" s="33">
        <f t="array" ref="AP29">INDEX(Dados!$1:$69,MATCH($B29,Dados!$N:$N,0),MATCH(AP$1,Dados!$1:$1,0))</f>
        <v>100</v>
      </c>
      <c r="AQ29" s="33">
        <f t="array" ref="AQ29">INDEX(Dados!$1:$69,MATCH($B29,Dados!$N:$N,0),MATCH(AQ$1,Dados!$1:$1,0))</f>
        <v>0</v>
      </c>
      <c r="AR29" s="33">
        <f t="array" ref="AR29">INDEX(Dados!$1:$69,MATCH($B29,Dados!$N:$N,0),MATCH(AR$1,Dados!$1:$1,0))</f>
        <v>120</v>
      </c>
      <c r="AS29" s="3">
        <v>2.0</v>
      </c>
      <c r="AT29" s="33">
        <f t="array" ref="AT29">INDEX(Dados!$1:$69,MATCH($B29,Dados!$N:$N,0),MATCH(AT$1,Dados!$1:$1,0))</f>
        <v>839</v>
      </c>
      <c r="AU29" s="33">
        <f t="array" ref="AU29">INDEX(Dados!$1:$69,MATCH($B29,Dados!$N:$N,0),MATCH(AU$1,Dados!$1:$1,0))</f>
        <v>1</v>
      </c>
      <c r="AV29" s="33">
        <f t="array" ref="AV29">INDEX(Dados!$1:$69,MATCH($B29,Dados!$N:$N,0),MATCH(AV$1,Dados!$1:$1,0))</f>
        <v>0</v>
      </c>
      <c r="AW29" s="33">
        <f t="array" ref="AW29">INDEX(Dados!$1:$69,MATCH($B29,Dados!$N:$N,0),MATCH(AW$1,Dados!$1:$1,0))</f>
        <v>2</v>
      </c>
      <c r="AX29" s="33">
        <f t="array" ref="AX29">INDEX(Dados!$1:$69,MATCH($B29,Dados!$N:$N,0),MATCH(AX$1,Dados!$1:$1,0))</f>
        <v>0</v>
      </c>
      <c r="AY29" s="33">
        <f t="array" ref="AY29">INDEX(Dados!$1:$69,MATCH($B29,Dados!$N:$N,0),MATCH(AY$1,Dados!$1:$1,0))</f>
        <v>2</v>
      </c>
      <c r="AZ29" s="33">
        <f t="array" ref="AZ29">INDEX(Dados!$1:$69,MATCH($B29,Dados!$N:$N,0),MATCH(AZ$1,Dados!$1:$1,0))</f>
        <v>100</v>
      </c>
      <c r="BA29" s="33">
        <f t="array" ref="BA29">INDEX(Dados!$1:$69,MATCH($B29,Dados!$N:$N,0),MATCH(BA$1,Dados!$1:$1,0))</f>
        <v>2</v>
      </c>
      <c r="BB29" s="33">
        <f t="array" ref="BB29">INDEX(Dados!$1:$69,MATCH($B29,Dados!$N:$N,0),MATCH(BB$1,Dados!$1:$1,0))</f>
        <v>2</v>
      </c>
      <c r="BC29" s="33">
        <f t="array" ref="BC29">INDEX(Dados!$1:$69,MATCH($B29,Dados!$N:$N,0),MATCH(BC$1,Dados!$1:$1,0))</f>
        <v>2</v>
      </c>
      <c r="BD29" s="33">
        <f t="array" ref="BD29">INDEX(Dados!$1:$69,MATCH($B29,Dados!$N:$N,0),MATCH(BD$1,Dados!$1:$1,0))</f>
        <v>1</v>
      </c>
      <c r="BE29" s="33">
        <f t="array" ref="BE29">INDEX(Dados!$1:$69,MATCH($B29,Dados!$N:$N,0),MATCH(BE$1,Dados!$1:$1,0))</f>
        <v>1</v>
      </c>
      <c r="BF29" s="33">
        <f t="array" ref="BF29">INDEX(Dados!$1:$69,MATCH($B29,Dados!$N:$N,0),MATCH(BF$1,Dados!$1:$1,0))</f>
        <v>1</v>
      </c>
      <c r="BG29" s="33">
        <f t="array" ref="BG29">INDEX(Dados!$1:$69,MATCH($B29,Dados!$N:$N,0),MATCH(BG$1,Dados!$1:$1,0))</f>
        <v>0</v>
      </c>
      <c r="BH29" s="33">
        <f t="array" ref="BH29">INDEX(Dados!$1:$69,MATCH($B29,Dados!$N:$N,0),MATCH(BH$1,Dados!$1:$1,0))</f>
        <v>2</v>
      </c>
      <c r="BI29" s="33">
        <f t="array" ref="BI29">INDEX(Dados!$1:$69,MATCH($B29,Dados!$N:$N,0),MATCH(BI$1,Dados!$1:$1,0))</f>
        <v>2</v>
      </c>
    </row>
    <row r="30">
      <c r="A30" s="3">
        <v>5.965985803E9</v>
      </c>
      <c r="B30" s="3" t="s">
        <v>728</v>
      </c>
      <c r="C30" s="3" t="s">
        <v>727</v>
      </c>
      <c r="D30" s="33">
        <f t="array" ref="D30">INDEX(Dados!$1:$69,MATCH($B30,Dados!$N:$N,0),MATCH(D$1,Dados!$1:$1,0))</f>
        <v>18</v>
      </c>
      <c r="E30" s="3" t="s">
        <v>2250</v>
      </c>
      <c r="F30" s="3" t="s">
        <v>123</v>
      </c>
      <c r="G30" s="33">
        <f t="array" ref="G30">INDEX(Dados!$1:$69,MATCH($B30,Dados!$N:$N,0),MATCH(G$1,Dados!$1:$1,0))</f>
        <v>2023</v>
      </c>
      <c r="H30" s="33">
        <f t="array" ref="H30">INDEX(Dados!$1:$69,MATCH($B30,Dados!$N:$N,0),MATCH(H$1,Dados!$1:$1,0))</f>
        <v>3</v>
      </c>
      <c r="I30" s="33">
        <f t="array" ref="I30">INDEX(Dados!$1:$69,MATCH($B30,Dados!$N:$N,0),MATCH(I$1,Dados!$1:$1,0))</f>
        <v>3</v>
      </c>
      <c r="J30" s="33">
        <f t="array" ref="J30">INDEX(Dados!$1:$69,MATCH($B30,Dados!$N:$N,0),MATCH(J$1,Dados!$1:$1,0))</f>
        <v>0</v>
      </c>
      <c r="K30" s="33">
        <f t="array" ref="K30">INDEX(Dados!$1:$69,MATCH($B30,Dados!$N:$N,0),MATCH(K$1,Dados!$1:$1,0))</f>
        <v>2</v>
      </c>
      <c r="L30" s="33">
        <f t="array" ref="L30">INDEX(Dados!$1:$69,MATCH($B30,Dados!$N:$N,0),MATCH(L$1,Dados!$1:$1,0))</f>
        <v>0</v>
      </c>
      <c r="M30" s="33">
        <f t="array" ref="M30">INDEX(Dados!$1:$69,MATCH($B30,Dados!$N:$N,0),MATCH(M$1,Dados!$1:$1,0))</f>
        <v>2</v>
      </c>
      <c r="N30" s="33">
        <f t="array" ref="N30">INDEX(Dados!$1:$69,MATCH($B30,Dados!$N:$N,0),MATCH(N$1,Dados!$1:$1,0))</f>
        <v>1300</v>
      </c>
      <c r="O30" s="33">
        <f t="array" ref="O30">INDEX(Dados!$1:$69,MATCH($B30,Dados!$N:$N,0),MATCH(O$1,Dados!$1:$1,0))</f>
        <v>0</v>
      </c>
      <c r="P30" s="33">
        <f t="array" ref="P30">INDEX(Dados!$1:$69,MATCH($B30,Dados!$N:$N,0),MATCH(P$1,Dados!$1:$1,0))</f>
        <v>1751</v>
      </c>
      <c r="Q30" s="33">
        <f t="array" ref="Q30">INDEX(Dados!$1:$69,MATCH($B30,Dados!$N:$N,0),MATCH(Q$1,Dados!$1:$1,0))</f>
        <v>2</v>
      </c>
      <c r="R30" s="33">
        <f t="array" ref="R30">INDEX(Dados!$1:$69,MATCH($B30,Dados!$N:$N,0),MATCH(R$1,Dados!$1:$1,0))</f>
        <v>0</v>
      </c>
      <c r="S30" s="33">
        <f t="array" ref="S30">INDEX(Dados!$1:$69,MATCH($B30,Dados!$N:$N,0),MATCH(S$1,Dados!$1:$1,0))</f>
        <v>2</v>
      </c>
      <c r="T30" s="33">
        <f t="array" ref="T30">INDEX(Dados!$1:$69,MATCH($B30,Dados!$N:$N,0),MATCH(T$1,Dados!$1:$1,0))</f>
        <v>0</v>
      </c>
      <c r="U30" s="33">
        <f t="array" ref="U30">INDEX(Dados!$1:$69,MATCH($B30,Dados!$N:$N,0),MATCH(U$1,Dados!$1:$1,0))</f>
        <v>2</v>
      </c>
      <c r="V30" s="33">
        <f t="array" ref="V30">INDEX(Dados!$1:$69,MATCH($B30,Dados!$N:$N,0),MATCH(V$1,Dados!$1:$1,0))</f>
        <v>0</v>
      </c>
      <c r="W30" s="33">
        <f t="array" ref="W30">INDEX(Dados!$1:$69,MATCH($B30,Dados!$N:$N,0),MATCH(W$1,Dados!$1:$1,0))</f>
        <v>2</v>
      </c>
      <c r="X30" s="33">
        <f t="array" ref="X30">INDEX(Dados!$1:$69,MATCH($B30,Dados!$N:$N,0),MATCH(X$1,Dados!$1:$1,0))</f>
        <v>1</v>
      </c>
      <c r="Y30" s="33">
        <f t="array" ref="Y30">INDEX(Dados!$1:$69,MATCH($B30,Dados!$N:$N,0),MATCH(Y$1,Dados!$1:$1,0))</f>
        <v>2</v>
      </c>
      <c r="Z30" s="33">
        <f t="array" ref="Z30">INDEX(Dados!$1:$69,MATCH($B30,Dados!$N:$N,0),MATCH(Z$1,Dados!$1:$1,0))</f>
        <v>0</v>
      </c>
      <c r="AA30" s="33">
        <f t="array" ref="AA30">INDEX(Dados!$1:$69,MATCH($B30,Dados!$N:$N,0),MATCH(AA$1,Dados!$1:$1,0))</f>
        <v>2</v>
      </c>
      <c r="AB30" s="3">
        <v>0.0</v>
      </c>
      <c r="AC30" s="3">
        <v>2.0</v>
      </c>
      <c r="AD30" s="33">
        <f t="array" ref="AD30">INDEX(Dados!$1:$69,MATCH($B30,Dados!$N:$N,0),MATCH(AD$1,Dados!$1:$1,0))</f>
        <v>34</v>
      </c>
      <c r="AE30" s="33">
        <f t="array" ref="AE30">INDEX(Dados!$1:$69,MATCH($B30,Dados!$N:$N,0),MATCH(AE$1,Dados!$1:$1,0))</f>
        <v>2</v>
      </c>
      <c r="AF30" s="33">
        <f t="array" ref="AF30">INDEX(Dados!$1:$69,MATCH($B30,Dados!$N:$N,0),MATCH(AF$1,Dados!$1:$1,0))</f>
        <v>0</v>
      </c>
      <c r="AG30" s="33">
        <f t="array" ref="AG30">INDEX(Dados!$1:$69,MATCH($B30,Dados!$N:$N,0),MATCH(AG$1,Dados!$1:$1,0))</f>
        <v>1</v>
      </c>
      <c r="AH30" s="33">
        <f t="array" ref="AH30">INDEX(Dados!$1:$69,MATCH($B30,Dados!$N:$N,0),MATCH(AH$1,Dados!$1:$1,0))</f>
        <v>0</v>
      </c>
      <c r="AI30" s="33">
        <f t="array" ref="AI30">INDEX(Dados!$1:$69,MATCH($B30,Dados!$N:$N,0),MATCH(AI$1,Dados!$1:$1,0))</f>
        <v>2</v>
      </c>
      <c r="AJ30" s="33">
        <f t="array" ref="AJ30">INDEX(Dados!$1:$69,MATCH($B30,Dados!$N:$N,0),MATCH(AJ$1,Dados!$1:$1,0))</f>
        <v>0</v>
      </c>
      <c r="AK30" s="33">
        <f t="array" ref="AK30">INDEX(Dados!$1:$69,MATCH($B30,Dados!$N:$N,0),MATCH(AK$1,Dados!$1:$1,0))</f>
        <v>2</v>
      </c>
      <c r="AL30" s="3">
        <v>0.0</v>
      </c>
      <c r="AM30" s="3">
        <v>2.0</v>
      </c>
      <c r="AN30" s="33">
        <f t="array" ref="AN30">INDEX(Dados!$1:$69,MATCH($B30,Dados!$N:$N,0),MATCH(AN$1,Dados!$1:$1,0))</f>
        <v>150</v>
      </c>
      <c r="AO30" s="33">
        <f t="array" ref="AO30">INDEX(Dados!$1:$69,MATCH($B30,Dados!$N:$N,0),MATCH(AO$1,Dados!$1:$1,0))</f>
        <v>0</v>
      </c>
      <c r="AP30" s="33">
        <f t="array" ref="AP30">INDEX(Dados!$1:$69,MATCH($B30,Dados!$N:$N,0),MATCH(AP$1,Dados!$1:$1,0))</f>
        <v>0</v>
      </c>
      <c r="AQ30" s="33">
        <f t="array" ref="AQ30">INDEX(Dados!$1:$69,MATCH($B30,Dados!$N:$N,0),MATCH(AQ$1,Dados!$1:$1,0))</f>
        <v>2</v>
      </c>
      <c r="AR30" s="33">
        <f t="array" ref="AR30">INDEX(Dados!$1:$69,MATCH($B30,Dados!$N:$N,0),MATCH(AR$1,Dados!$1:$1,0))</f>
        <v>70</v>
      </c>
      <c r="AS30" s="3">
        <v>2.0</v>
      </c>
      <c r="AT30" s="33">
        <f t="array" ref="AT30">INDEX(Dados!$1:$69,MATCH($B30,Dados!$N:$N,0),MATCH(AT$1,Dados!$1:$1,0))</f>
        <v>0</v>
      </c>
      <c r="AU30" s="33">
        <f t="array" ref="AU30">INDEX(Dados!$1:$69,MATCH($B30,Dados!$N:$N,0),MATCH(AU$1,Dados!$1:$1,0))</f>
        <v>2</v>
      </c>
      <c r="AV30" s="33">
        <f t="array" ref="AV30">INDEX(Dados!$1:$69,MATCH($B30,Dados!$N:$N,0),MATCH(AV$1,Dados!$1:$1,0))</f>
        <v>0</v>
      </c>
      <c r="AW30" s="33">
        <f t="array" ref="AW30">INDEX(Dados!$1:$69,MATCH($B30,Dados!$N:$N,0),MATCH(AW$1,Dados!$1:$1,0))</f>
        <v>2</v>
      </c>
      <c r="AX30" s="33">
        <f t="array" ref="AX30">INDEX(Dados!$1:$69,MATCH($B30,Dados!$N:$N,0),MATCH(AX$1,Dados!$1:$1,0))</f>
        <v>2500</v>
      </c>
      <c r="AY30" s="33">
        <f t="array" ref="AY30">INDEX(Dados!$1:$69,MATCH($B30,Dados!$N:$N,0),MATCH(AY$1,Dados!$1:$1,0))</f>
        <v>0</v>
      </c>
      <c r="AZ30" s="33">
        <f t="array" ref="AZ30">INDEX(Dados!$1:$69,MATCH($B30,Dados!$N:$N,0),MATCH(AZ$1,Dados!$1:$1,0))</f>
        <v>230</v>
      </c>
      <c r="BA30" s="33">
        <f t="array" ref="BA30">INDEX(Dados!$1:$69,MATCH($B30,Dados!$N:$N,0),MATCH(BA$1,Dados!$1:$1,0))</f>
        <v>2</v>
      </c>
      <c r="BB30" s="33">
        <f t="array" ref="BB30">INDEX(Dados!$1:$69,MATCH($B30,Dados!$N:$N,0),MATCH(BB$1,Dados!$1:$1,0))</f>
        <v>5</v>
      </c>
      <c r="BC30" s="33">
        <f t="array" ref="BC30">INDEX(Dados!$1:$69,MATCH($B30,Dados!$N:$N,0),MATCH(BC$1,Dados!$1:$1,0))</f>
        <v>5</v>
      </c>
      <c r="BD30" s="33">
        <f t="array" ref="BD30">INDEX(Dados!$1:$69,MATCH($B30,Dados!$N:$N,0),MATCH(BD$1,Dados!$1:$1,0))</f>
        <v>1</v>
      </c>
      <c r="BE30" s="33">
        <f t="array" ref="BE30">INDEX(Dados!$1:$69,MATCH($B30,Dados!$N:$N,0),MATCH(BE$1,Dados!$1:$1,0))</f>
        <v>0</v>
      </c>
      <c r="BF30" s="33">
        <f t="array" ref="BF30">INDEX(Dados!$1:$69,MATCH($B30,Dados!$N:$N,0),MATCH(BF$1,Dados!$1:$1,0))</f>
        <v>0</v>
      </c>
      <c r="BG30" s="33">
        <f t="array" ref="BG30">INDEX(Dados!$1:$69,MATCH($B30,Dados!$N:$N,0),MATCH(BG$1,Dados!$1:$1,0))</f>
        <v>0</v>
      </c>
      <c r="BH30" s="33">
        <f t="array" ref="BH30">INDEX(Dados!$1:$69,MATCH($B30,Dados!$N:$N,0),MATCH(BH$1,Dados!$1:$1,0))</f>
        <v>2</v>
      </c>
      <c r="BI30" s="33">
        <f t="array" ref="BI30">INDEX(Dados!$1:$69,MATCH($B30,Dados!$N:$N,0),MATCH(BI$1,Dados!$1:$1,0))</f>
        <v>2</v>
      </c>
    </row>
    <row r="31">
      <c r="A31" s="3">
        <v>4.7067777801E10</v>
      </c>
      <c r="B31" s="3" t="s">
        <v>470</v>
      </c>
      <c r="C31" s="3" t="s">
        <v>469</v>
      </c>
      <c r="D31" s="33">
        <f t="array" ref="D31">INDEX(Dados!$1:$69,MATCH($B31,Dados!$N:$N,0),MATCH(D$1,Dados!$1:$1,0))</f>
        <v>19</v>
      </c>
      <c r="E31" s="3" t="s">
        <v>2250</v>
      </c>
      <c r="F31" s="3" t="s">
        <v>123</v>
      </c>
      <c r="G31" s="33">
        <f t="array" ref="G31">INDEX(Dados!$1:$69,MATCH($B31,Dados!$N:$N,0),MATCH(G$1,Dados!$1:$1,0))</f>
        <v>2023</v>
      </c>
      <c r="H31" s="33">
        <f t="array" ref="H31">INDEX(Dados!$1:$69,MATCH($B31,Dados!$N:$N,0),MATCH(H$1,Dados!$1:$1,0))</f>
        <v>5</v>
      </c>
      <c r="I31" s="33">
        <f t="array" ref="I31">INDEX(Dados!$1:$69,MATCH($B31,Dados!$N:$N,0),MATCH(I$1,Dados!$1:$1,0))</f>
        <v>5</v>
      </c>
      <c r="J31" s="33">
        <f t="array" ref="J31">INDEX(Dados!$1:$69,MATCH($B31,Dados!$N:$N,0),MATCH(J$1,Dados!$1:$1,0))</f>
        <v>0</v>
      </c>
      <c r="K31" s="33">
        <f t="array" ref="K31">INDEX(Dados!$1:$69,MATCH($B31,Dados!$N:$N,0),MATCH(K$1,Dados!$1:$1,0))</f>
        <v>2</v>
      </c>
      <c r="L31" s="33">
        <f t="array" ref="L31">INDEX(Dados!$1:$69,MATCH($B31,Dados!$N:$N,0),MATCH(L$1,Dados!$1:$1,0))</f>
        <v>2078</v>
      </c>
      <c r="M31" s="33">
        <f t="array" ref="M31">INDEX(Dados!$1:$69,MATCH($B31,Dados!$N:$N,0),MATCH(M$1,Dados!$1:$1,0))</f>
        <v>2</v>
      </c>
      <c r="N31" s="33">
        <f t="array" ref="N31">INDEX(Dados!$1:$69,MATCH($B31,Dados!$N:$N,0),MATCH(N$1,Dados!$1:$1,0))</f>
        <v>2178</v>
      </c>
      <c r="O31" s="33">
        <f t="array" ref="O31">INDEX(Dados!$1:$69,MATCH($B31,Dados!$N:$N,0),MATCH(O$1,Dados!$1:$1,0))</f>
        <v>2</v>
      </c>
      <c r="P31" s="33">
        <f t="array" ref="P31">INDEX(Dados!$1:$69,MATCH($B31,Dados!$N:$N,0),MATCH(P$1,Dados!$1:$1,0))</f>
        <v>0</v>
      </c>
      <c r="Q31" s="33">
        <f t="array" ref="Q31">INDEX(Dados!$1:$69,MATCH($B31,Dados!$N:$N,0),MATCH(Q$1,Dados!$1:$1,0))</f>
        <v>2</v>
      </c>
      <c r="R31" s="33">
        <f t="array" ref="R31">INDEX(Dados!$1:$69,MATCH($B31,Dados!$N:$N,0),MATCH(R$1,Dados!$1:$1,0))</f>
        <v>0</v>
      </c>
      <c r="S31" s="33">
        <f t="array" ref="S31">INDEX(Dados!$1:$69,MATCH($B31,Dados!$N:$N,0),MATCH(S$1,Dados!$1:$1,0))</f>
        <v>2</v>
      </c>
      <c r="T31" s="33">
        <f t="array" ref="T31">INDEX(Dados!$1:$69,MATCH($B31,Dados!$N:$N,0),MATCH(T$1,Dados!$1:$1,0))</f>
        <v>0</v>
      </c>
      <c r="U31" s="33">
        <f t="array" ref="U31">INDEX(Dados!$1:$69,MATCH($B31,Dados!$N:$N,0),MATCH(U$1,Dados!$1:$1,0))</f>
        <v>2</v>
      </c>
      <c r="V31" s="33">
        <f t="array" ref="V31">INDEX(Dados!$1:$69,MATCH($B31,Dados!$N:$N,0),MATCH(V$1,Dados!$1:$1,0))</f>
        <v>0</v>
      </c>
      <c r="W31" s="33">
        <f t="array" ref="W31">INDEX(Dados!$1:$69,MATCH($B31,Dados!$N:$N,0),MATCH(W$1,Dados!$1:$1,0))</f>
        <v>2</v>
      </c>
      <c r="X31" s="33">
        <f t="array" ref="X31">INDEX(Dados!$1:$69,MATCH($B31,Dados!$N:$N,0),MATCH(X$1,Dados!$1:$1,0))</f>
        <v>1</v>
      </c>
      <c r="Y31" s="33">
        <f t="array" ref="Y31">INDEX(Dados!$1:$69,MATCH($B31,Dados!$N:$N,0),MATCH(Y$1,Dados!$1:$1,0))</f>
        <v>2</v>
      </c>
      <c r="Z31" s="33">
        <f t="array" ref="Z31">INDEX(Dados!$1:$69,MATCH($B31,Dados!$N:$N,0),MATCH(Z$1,Dados!$1:$1,0))</f>
        <v>0</v>
      </c>
      <c r="AA31" s="33">
        <f t="array" ref="AA31">INDEX(Dados!$1:$69,MATCH($B31,Dados!$N:$N,0),MATCH(AA$1,Dados!$1:$1,0))</f>
        <v>2</v>
      </c>
      <c r="AB31" s="3">
        <v>0.0</v>
      </c>
      <c r="AC31" s="3">
        <v>2.0</v>
      </c>
      <c r="AD31" s="33">
        <f t="array" ref="AD31">INDEX(Dados!$1:$69,MATCH($B31,Dados!$N:$N,0),MATCH(AD$1,Dados!$1:$1,0))</f>
        <v>19</v>
      </c>
      <c r="AE31" s="33">
        <f t="array" ref="AE31">INDEX(Dados!$1:$69,MATCH($B31,Dados!$N:$N,0),MATCH(AE$1,Dados!$1:$1,0))</f>
        <v>2</v>
      </c>
      <c r="AF31" s="33">
        <f t="array" ref="AF31">INDEX(Dados!$1:$69,MATCH($B31,Dados!$N:$N,0),MATCH(AF$1,Dados!$1:$1,0))</f>
        <v>155</v>
      </c>
      <c r="AG31" s="33">
        <f t="array" ref="AG31">INDEX(Dados!$1:$69,MATCH($B31,Dados!$N:$N,0),MATCH(AG$1,Dados!$1:$1,0))</f>
        <v>2</v>
      </c>
      <c r="AH31" s="33">
        <f t="array" ref="AH31">INDEX(Dados!$1:$69,MATCH($B31,Dados!$N:$N,0),MATCH(AH$1,Dados!$1:$1,0))</f>
        <v>0</v>
      </c>
      <c r="AI31" s="33">
        <f t="array" ref="AI31">INDEX(Dados!$1:$69,MATCH($B31,Dados!$N:$N,0),MATCH(AI$1,Dados!$1:$1,0))</f>
        <v>2</v>
      </c>
      <c r="AJ31" s="33">
        <f t="array" ref="AJ31">INDEX(Dados!$1:$69,MATCH($B31,Dados!$N:$N,0),MATCH(AJ$1,Dados!$1:$1,0))</f>
        <v>0</v>
      </c>
      <c r="AK31" s="33">
        <f t="array" ref="AK31">INDEX(Dados!$1:$69,MATCH($B31,Dados!$N:$N,0),MATCH(AK$1,Dados!$1:$1,0))</f>
        <v>2</v>
      </c>
      <c r="AL31" s="3">
        <v>0.0</v>
      </c>
      <c r="AM31" s="3">
        <v>2.0</v>
      </c>
      <c r="AN31" s="33">
        <f t="array" ref="AN31">INDEX(Dados!$1:$69,MATCH($B31,Dados!$N:$N,0),MATCH(AN$1,Dados!$1:$1,0))</f>
        <v>155</v>
      </c>
      <c r="AO31" s="33">
        <f t="array" ref="AO31">INDEX(Dados!$1:$69,MATCH($B31,Dados!$N:$N,0),MATCH(AO$1,Dados!$1:$1,0))</f>
        <v>2</v>
      </c>
      <c r="AP31" s="33">
        <f t="array" ref="AP31">INDEX(Dados!$1:$69,MATCH($B31,Dados!$N:$N,0),MATCH(AP$1,Dados!$1:$1,0))</f>
        <v>0</v>
      </c>
      <c r="AQ31" s="33">
        <f t="array" ref="AQ31">INDEX(Dados!$1:$69,MATCH($B31,Dados!$N:$N,0),MATCH(AQ$1,Dados!$1:$1,0))</f>
        <v>2</v>
      </c>
      <c r="AR31" s="33">
        <f t="array" ref="AR31">INDEX(Dados!$1:$69,MATCH($B31,Dados!$N:$N,0),MATCH(AR$1,Dados!$1:$1,0))</f>
        <v>622</v>
      </c>
      <c r="AS31" s="3">
        <v>2.0</v>
      </c>
      <c r="AT31" s="33">
        <f t="array" ref="AT31">INDEX(Dados!$1:$69,MATCH($B31,Dados!$N:$N,0),MATCH(AT$1,Dados!$1:$1,0))</f>
        <v>0</v>
      </c>
      <c r="AU31" s="33">
        <f t="array" ref="AU31">INDEX(Dados!$1:$69,MATCH($B31,Dados!$N:$N,0),MATCH(AU$1,Dados!$1:$1,0))</f>
        <v>2</v>
      </c>
      <c r="AV31" s="33">
        <f t="array" ref="AV31">INDEX(Dados!$1:$69,MATCH($B31,Dados!$N:$N,0),MATCH(AV$1,Dados!$1:$1,0))</f>
        <v>0</v>
      </c>
      <c r="AW31" s="33">
        <f t="array" ref="AW31">INDEX(Dados!$1:$69,MATCH($B31,Dados!$N:$N,0),MATCH(AW$1,Dados!$1:$1,0))</f>
        <v>2</v>
      </c>
      <c r="AX31" s="33">
        <f t="array" ref="AX31">INDEX(Dados!$1:$69,MATCH($B31,Dados!$N:$N,0),MATCH(AX$1,Dados!$1:$1,0))</f>
        <v>0</v>
      </c>
      <c r="AY31" s="33">
        <f t="array" ref="AY31">INDEX(Dados!$1:$69,MATCH($B31,Dados!$N:$N,0),MATCH(AY$1,Dados!$1:$1,0))</f>
        <v>2</v>
      </c>
      <c r="AZ31" s="33">
        <f t="array" ref="AZ31">INDEX(Dados!$1:$69,MATCH($B31,Dados!$N:$N,0),MATCH(AZ$1,Dados!$1:$1,0))</f>
        <v>150</v>
      </c>
      <c r="BA31" s="33">
        <f t="array" ref="BA31">INDEX(Dados!$1:$69,MATCH($B31,Dados!$N:$N,0),MATCH(BA$1,Dados!$1:$1,0))</f>
        <v>2</v>
      </c>
      <c r="BB31" s="33">
        <f t="array" ref="BB31">INDEX(Dados!$1:$69,MATCH($B31,Dados!$N:$N,0),MATCH(BB$1,Dados!$1:$1,0))</f>
        <v>4</v>
      </c>
      <c r="BC31" s="33">
        <f t="array" ref="BC31">INDEX(Dados!$1:$69,MATCH($B31,Dados!$N:$N,0),MATCH(BC$1,Dados!$1:$1,0))</f>
        <v>6</v>
      </c>
      <c r="BD31" s="33">
        <f t="array" ref="BD31">INDEX(Dados!$1:$69,MATCH($B31,Dados!$N:$N,0),MATCH(BD$1,Dados!$1:$1,0))</f>
        <v>1</v>
      </c>
      <c r="BE31" s="33">
        <f t="array" ref="BE31">INDEX(Dados!$1:$69,MATCH($B31,Dados!$N:$N,0),MATCH(BE$1,Dados!$1:$1,0))</f>
        <v>0</v>
      </c>
      <c r="BF31" s="33">
        <f t="array" ref="BF31">INDEX(Dados!$1:$69,MATCH($B31,Dados!$N:$N,0),MATCH(BF$1,Dados!$1:$1,0))</f>
        <v>1</v>
      </c>
      <c r="BG31" s="33">
        <f t="array" ref="BG31">INDEX(Dados!$1:$69,MATCH($B31,Dados!$N:$N,0),MATCH(BG$1,Dados!$1:$1,0))</f>
        <v>0</v>
      </c>
      <c r="BH31" s="33">
        <f t="array" ref="BH31">INDEX(Dados!$1:$69,MATCH($B31,Dados!$N:$N,0),MATCH(BH$1,Dados!$1:$1,0))</f>
        <v>2</v>
      </c>
      <c r="BI31" s="33">
        <f t="array" ref="BI31">INDEX(Dados!$1:$69,MATCH($B31,Dados!$N:$N,0),MATCH(BI$1,Dados!$1:$1,0))</f>
        <v>1</v>
      </c>
    </row>
    <row r="32">
      <c r="A32" s="3">
        <v>5.5884949898E10</v>
      </c>
      <c r="B32" s="3" t="s">
        <v>596</v>
      </c>
      <c r="C32" s="3" t="s">
        <v>595</v>
      </c>
      <c r="D32" s="33">
        <f t="array" ref="D32">INDEX(Dados!$1:$69,MATCH($B32,Dados!$N:$N,0),MATCH(D$1,Dados!$1:$1,0))</f>
        <v>19</v>
      </c>
      <c r="E32" s="3" t="s">
        <v>2250</v>
      </c>
      <c r="F32" s="3" t="s">
        <v>123</v>
      </c>
      <c r="G32" s="33">
        <f t="array" ref="G32">INDEX(Dados!$1:$69,MATCH($B32,Dados!$N:$N,0),MATCH(G$1,Dados!$1:$1,0))</f>
        <v>2021</v>
      </c>
      <c r="H32" s="33">
        <f t="array" ref="H32">INDEX(Dados!$1:$69,MATCH($B32,Dados!$N:$N,0),MATCH(H$1,Dados!$1:$1,0))</f>
        <v>5</v>
      </c>
      <c r="I32" s="33">
        <f t="array" ref="I32">INDEX(Dados!$1:$69,MATCH($B32,Dados!$N:$N,0),MATCH(I$1,Dados!$1:$1,0))</f>
        <v>5</v>
      </c>
      <c r="J32" s="33">
        <f t="array" ref="J32">INDEX(Dados!$1:$69,MATCH($B32,Dados!$N:$N,0),MATCH(J$1,Dados!$1:$1,0))</f>
        <v>0</v>
      </c>
      <c r="K32" s="33">
        <f t="array" ref="K32">INDEX(Dados!$1:$69,MATCH($B32,Dados!$N:$N,0),MATCH(K$1,Dados!$1:$1,0))</f>
        <v>2</v>
      </c>
      <c r="L32" s="33">
        <f t="array" ref="L32">INDEX(Dados!$1:$69,MATCH($B32,Dados!$N:$N,0),MATCH(L$1,Dados!$1:$1,0))</f>
        <v>2000</v>
      </c>
      <c r="M32" s="33">
        <f t="array" ref="M32">INDEX(Dados!$1:$69,MATCH($B32,Dados!$N:$N,0),MATCH(M$1,Dados!$1:$1,0))</f>
        <v>2</v>
      </c>
      <c r="N32" s="33">
        <f t="array" ref="N32">INDEX(Dados!$1:$69,MATCH($B32,Dados!$N:$N,0),MATCH(N$1,Dados!$1:$1,0))</f>
        <v>866</v>
      </c>
      <c r="O32" s="33">
        <f t="array" ref="O32">INDEX(Dados!$1:$69,MATCH($B32,Dados!$N:$N,0),MATCH(O$1,Dados!$1:$1,0))</f>
        <v>2</v>
      </c>
      <c r="P32" s="33">
        <f t="array" ref="P32">INDEX(Dados!$1:$69,MATCH($B32,Dados!$N:$N,0),MATCH(P$1,Dados!$1:$1,0))</f>
        <v>0</v>
      </c>
      <c r="Q32" s="33">
        <f t="array" ref="Q32">INDEX(Dados!$1:$69,MATCH($B32,Dados!$N:$N,0),MATCH(Q$1,Dados!$1:$1,0))</f>
        <v>2</v>
      </c>
      <c r="R32" s="33">
        <f t="array" ref="R32">INDEX(Dados!$1:$69,MATCH($B32,Dados!$N:$N,0),MATCH(R$1,Dados!$1:$1,0))</f>
        <v>0</v>
      </c>
      <c r="S32" s="33">
        <f t="array" ref="S32">INDEX(Dados!$1:$69,MATCH($B32,Dados!$N:$N,0),MATCH(S$1,Dados!$1:$1,0))</f>
        <v>2</v>
      </c>
      <c r="T32" s="33">
        <f t="array" ref="T32">INDEX(Dados!$1:$69,MATCH($B32,Dados!$N:$N,0),MATCH(T$1,Dados!$1:$1,0))</f>
        <v>0</v>
      </c>
      <c r="U32" s="33">
        <f t="array" ref="U32">INDEX(Dados!$1:$69,MATCH($B32,Dados!$N:$N,0),MATCH(U$1,Dados!$1:$1,0))</f>
        <v>2</v>
      </c>
      <c r="V32" s="33">
        <f t="array" ref="V32">INDEX(Dados!$1:$69,MATCH($B32,Dados!$N:$N,0),MATCH(V$1,Dados!$1:$1,0))</f>
        <v>0</v>
      </c>
      <c r="W32" s="33">
        <f t="array" ref="W32">INDEX(Dados!$1:$69,MATCH($B32,Dados!$N:$N,0),MATCH(W$1,Dados!$1:$1,0))</f>
        <v>2</v>
      </c>
      <c r="X32" s="33">
        <f t="array" ref="X32">INDEX(Dados!$1:$69,MATCH($B32,Dados!$N:$N,0),MATCH(X$1,Dados!$1:$1,0))</f>
        <v>1</v>
      </c>
      <c r="Y32" s="33">
        <f t="array" ref="Y32">INDEX(Dados!$1:$69,MATCH($B32,Dados!$N:$N,0),MATCH(Y$1,Dados!$1:$1,0))</f>
        <v>2</v>
      </c>
      <c r="Z32" s="33">
        <f t="array" ref="Z32">INDEX(Dados!$1:$69,MATCH($B32,Dados!$N:$N,0),MATCH(Z$1,Dados!$1:$1,0))</f>
        <v>0</v>
      </c>
      <c r="AA32" s="33">
        <f t="array" ref="AA32">INDEX(Dados!$1:$69,MATCH($B32,Dados!$N:$N,0),MATCH(AA$1,Dados!$1:$1,0))</f>
        <v>2</v>
      </c>
      <c r="AB32" s="3">
        <v>0.0</v>
      </c>
      <c r="AC32" s="3">
        <v>2.0</v>
      </c>
      <c r="AD32" s="33">
        <f t="array" ref="AD32">INDEX(Dados!$1:$69,MATCH($B32,Dados!$N:$N,0),MATCH(AD$1,Dados!$1:$1,0))</f>
        <v>49</v>
      </c>
      <c r="AE32" s="33">
        <f t="array" ref="AE32">INDEX(Dados!$1:$69,MATCH($B32,Dados!$N:$N,0),MATCH(AE$1,Dados!$1:$1,0))</f>
        <v>2</v>
      </c>
      <c r="AF32" s="33">
        <f t="array" ref="AF32">INDEX(Dados!$1:$69,MATCH($B32,Dados!$N:$N,0),MATCH(AF$1,Dados!$1:$1,0))</f>
        <v>422</v>
      </c>
      <c r="AG32" s="33">
        <f t="array" ref="AG32">INDEX(Dados!$1:$69,MATCH($B32,Dados!$N:$N,0),MATCH(AG$1,Dados!$1:$1,0))</f>
        <v>2</v>
      </c>
      <c r="AH32" s="33">
        <f t="array" ref="AH32">INDEX(Dados!$1:$69,MATCH($B32,Dados!$N:$N,0),MATCH(AH$1,Dados!$1:$1,0))</f>
        <v>0</v>
      </c>
      <c r="AI32" s="33">
        <f t="array" ref="AI32">INDEX(Dados!$1:$69,MATCH($B32,Dados!$N:$N,0),MATCH(AI$1,Dados!$1:$1,0))</f>
        <v>2</v>
      </c>
      <c r="AJ32" s="33">
        <f t="array" ref="AJ32">INDEX(Dados!$1:$69,MATCH($B32,Dados!$N:$N,0),MATCH(AJ$1,Dados!$1:$1,0))</f>
        <v>0</v>
      </c>
      <c r="AK32" s="33">
        <f t="array" ref="AK32">INDEX(Dados!$1:$69,MATCH($B32,Dados!$N:$N,0),MATCH(AK$1,Dados!$1:$1,0))</f>
        <v>2</v>
      </c>
      <c r="AL32" s="3">
        <v>0.0</v>
      </c>
      <c r="AM32" s="3">
        <v>2.0</v>
      </c>
      <c r="AN32" s="33">
        <f t="array" ref="AN32">INDEX(Dados!$1:$69,MATCH($B32,Dados!$N:$N,0),MATCH(AN$1,Dados!$1:$1,0))</f>
        <v>0</v>
      </c>
      <c r="AO32" s="33">
        <f t="array" ref="AO32">INDEX(Dados!$1:$69,MATCH($B32,Dados!$N:$N,0),MATCH(AO$1,Dados!$1:$1,0))</f>
        <v>2</v>
      </c>
      <c r="AP32" s="33">
        <f t="array" ref="AP32">INDEX(Dados!$1:$69,MATCH($B32,Dados!$N:$N,0),MATCH(AP$1,Dados!$1:$1,0))</f>
        <v>97</v>
      </c>
      <c r="AQ32" s="33">
        <f t="array" ref="AQ32">INDEX(Dados!$1:$69,MATCH($B32,Dados!$N:$N,0),MATCH(AQ$1,Dados!$1:$1,0))</f>
        <v>2</v>
      </c>
      <c r="AR32" s="33">
        <f t="array" ref="AR32">INDEX(Dados!$1:$69,MATCH($B32,Dados!$N:$N,0),MATCH(AR$1,Dados!$1:$1,0))</f>
        <v>176</v>
      </c>
      <c r="AS32" s="3">
        <v>2.0</v>
      </c>
      <c r="AT32" s="33">
        <f t="array" ref="AT32">INDEX(Dados!$1:$69,MATCH($B32,Dados!$N:$N,0),MATCH(AT$1,Dados!$1:$1,0))</f>
        <v>603</v>
      </c>
      <c r="AU32" s="33">
        <f t="array" ref="AU32">INDEX(Dados!$1:$69,MATCH($B32,Dados!$N:$N,0),MATCH(AU$1,Dados!$1:$1,0))</f>
        <v>2</v>
      </c>
      <c r="AV32" s="33">
        <f t="array" ref="AV32">INDEX(Dados!$1:$69,MATCH($B32,Dados!$N:$N,0),MATCH(AV$1,Dados!$1:$1,0))</f>
        <v>0</v>
      </c>
      <c r="AW32" s="33">
        <f t="array" ref="AW32">INDEX(Dados!$1:$69,MATCH($B32,Dados!$N:$N,0),MATCH(AW$1,Dados!$1:$1,0))</f>
        <v>2</v>
      </c>
      <c r="AX32" s="33">
        <f t="array" ref="AX32">INDEX(Dados!$1:$69,MATCH($B32,Dados!$N:$N,0),MATCH(AX$1,Dados!$1:$1,0))</f>
        <v>0</v>
      </c>
      <c r="AY32" s="33">
        <f t="array" ref="AY32">INDEX(Dados!$1:$69,MATCH($B32,Dados!$N:$N,0),MATCH(AY$1,Dados!$1:$1,0))</f>
        <v>2</v>
      </c>
      <c r="AZ32" s="33">
        <f t="array" ref="AZ32">INDEX(Dados!$1:$69,MATCH($B32,Dados!$N:$N,0),MATCH(AZ$1,Dados!$1:$1,0))</f>
        <v>120</v>
      </c>
      <c r="BA32" s="33">
        <f t="array" ref="BA32">INDEX(Dados!$1:$69,MATCH($B32,Dados!$N:$N,0),MATCH(BA$1,Dados!$1:$1,0))</f>
        <v>2</v>
      </c>
      <c r="BB32" s="33">
        <f t="array" ref="BB32">INDEX(Dados!$1:$69,MATCH($B32,Dados!$N:$N,0),MATCH(BB$1,Dados!$1:$1,0))</f>
        <v>2</v>
      </c>
      <c r="BC32" s="33">
        <f t="array" ref="BC32">INDEX(Dados!$1:$69,MATCH($B32,Dados!$N:$N,0),MATCH(BC$1,Dados!$1:$1,0))</f>
        <v>5</v>
      </c>
      <c r="BD32" s="33">
        <f t="array" ref="BD32">INDEX(Dados!$1:$69,MATCH($B32,Dados!$N:$N,0),MATCH(BD$1,Dados!$1:$1,0))</f>
        <v>3</v>
      </c>
      <c r="BE32" s="33">
        <f t="array" ref="BE32">INDEX(Dados!$1:$69,MATCH($B32,Dados!$N:$N,0),MATCH(BE$1,Dados!$1:$1,0))</f>
        <v>0</v>
      </c>
      <c r="BF32" s="33">
        <f t="array" ref="BF32">INDEX(Dados!$1:$69,MATCH($B32,Dados!$N:$N,0),MATCH(BF$1,Dados!$1:$1,0))</f>
        <v>0</v>
      </c>
      <c r="BG32" s="33">
        <f t="array" ref="BG32">INDEX(Dados!$1:$69,MATCH($B32,Dados!$N:$N,0),MATCH(BG$1,Dados!$1:$1,0))</f>
        <v>0</v>
      </c>
      <c r="BH32" s="33">
        <f t="array" ref="BH32">INDEX(Dados!$1:$69,MATCH($B32,Dados!$N:$N,0),MATCH(BH$1,Dados!$1:$1,0))</f>
        <v>2</v>
      </c>
      <c r="BI32" s="33">
        <f t="array" ref="BI32">INDEX(Dados!$1:$69,MATCH($B32,Dados!$N:$N,0),MATCH(BI$1,Dados!$1:$1,0))</f>
        <v>1</v>
      </c>
    </row>
    <row r="33">
      <c r="A33" s="3">
        <v>4.4320097807E10</v>
      </c>
      <c r="B33" s="3" t="s">
        <v>715</v>
      </c>
      <c r="C33" s="3" t="s">
        <v>714</v>
      </c>
      <c r="D33" s="33">
        <f t="array" ref="D33">INDEX(Dados!$1:$69,MATCH($B33,Dados!$N:$N,0),MATCH(D$1,Dados!$1:$1,0))</f>
        <v>17</v>
      </c>
      <c r="E33" s="3" t="s">
        <v>2250</v>
      </c>
      <c r="F33" s="3" t="s">
        <v>123</v>
      </c>
      <c r="G33" s="33" t="str">
        <f t="array" ref="G33">INDEX(Dados!$1:$69,MATCH($B33,Dados!$N:$N,0),MATCH(G$1,Dados!$1:$1,0))</f>
        <v>Irei concluir o ensino médio no ano de 2023.</v>
      </c>
      <c r="H33" s="33">
        <f t="array" ref="H33">INDEX(Dados!$1:$69,MATCH($B33,Dados!$N:$N,0),MATCH(H$1,Dados!$1:$1,0))</f>
        <v>4</v>
      </c>
      <c r="I33" s="33">
        <f t="array" ref="I33">INDEX(Dados!$1:$69,MATCH($B33,Dados!$N:$N,0),MATCH(I$1,Dados!$1:$1,0))</f>
        <v>4</v>
      </c>
      <c r="J33" s="33">
        <f t="array" ref="J33">INDEX(Dados!$1:$69,MATCH($B33,Dados!$N:$N,0),MATCH(J$1,Dados!$1:$1,0))</f>
        <v>0</v>
      </c>
      <c r="K33" s="33">
        <f t="array" ref="K33">INDEX(Dados!$1:$69,MATCH($B33,Dados!$N:$N,0),MATCH(K$1,Dados!$1:$1,0))</f>
        <v>2</v>
      </c>
      <c r="L33" s="33">
        <f t="array" ref="L33">INDEX(Dados!$1:$69,MATCH($B33,Dados!$N:$N,0),MATCH(L$1,Dados!$1:$1,0))</f>
        <v>0</v>
      </c>
      <c r="M33" s="33">
        <f t="array" ref="M33">INDEX(Dados!$1:$69,MATCH($B33,Dados!$N:$N,0),MATCH(M$1,Dados!$1:$1,0))</f>
        <v>2</v>
      </c>
      <c r="N33" s="33">
        <f t="array" ref="N33">INDEX(Dados!$1:$69,MATCH($B33,Dados!$N:$N,0),MATCH(N$1,Dados!$1:$1,0))</f>
        <v>1600</v>
      </c>
      <c r="O33" s="33">
        <f t="array" ref="O33">INDEX(Dados!$1:$69,MATCH($B33,Dados!$N:$N,0),MATCH(O$1,Dados!$1:$1,0))</f>
        <v>2</v>
      </c>
      <c r="P33" s="33">
        <f t="array" ref="P33">INDEX(Dados!$1:$69,MATCH($B33,Dados!$N:$N,0),MATCH(P$1,Dados!$1:$1,0))</f>
        <v>0</v>
      </c>
      <c r="Q33" s="33">
        <f t="array" ref="Q33">INDEX(Dados!$1:$69,MATCH($B33,Dados!$N:$N,0),MATCH(Q$1,Dados!$1:$1,0))</f>
        <v>2</v>
      </c>
      <c r="R33" s="33">
        <f t="array" ref="R33">INDEX(Dados!$1:$69,MATCH($B33,Dados!$N:$N,0),MATCH(R$1,Dados!$1:$1,0))</f>
        <v>0</v>
      </c>
      <c r="S33" s="33">
        <f t="array" ref="S33">INDEX(Dados!$1:$69,MATCH($B33,Dados!$N:$N,0),MATCH(S$1,Dados!$1:$1,0))</f>
        <v>2</v>
      </c>
      <c r="T33" s="33">
        <f t="array" ref="T33">INDEX(Dados!$1:$69,MATCH($B33,Dados!$N:$N,0),MATCH(T$1,Dados!$1:$1,0))</f>
        <v>3000</v>
      </c>
      <c r="U33" s="33">
        <f t="array" ref="U33">INDEX(Dados!$1:$69,MATCH($B33,Dados!$N:$N,0),MATCH(U$1,Dados!$1:$1,0))</f>
        <v>0</v>
      </c>
      <c r="V33" s="33">
        <f t="array" ref="V33">INDEX(Dados!$1:$69,MATCH($B33,Dados!$N:$N,0),MATCH(V$1,Dados!$1:$1,0))</f>
        <v>500</v>
      </c>
      <c r="W33" s="33">
        <f t="array" ref="W33">INDEX(Dados!$1:$69,MATCH($B33,Dados!$N:$N,0),MATCH(W$1,Dados!$1:$1,0))</f>
        <v>0</v>
      </c>
      <c r="X33" s="33">
        <f t="array" ref="X33">INDEX(Dados!$1:$69,MATCH($B33,Dados!$N:$N,0),MATCH(X$1,Dados!$1:$1,0))</f>
        <v>1</v>
      </c>
      <c r="Y33" s="33">
        <f t="array" ref="Y33">INDEX(Dados!$1:$69,MATCH($B33,Dados!$N:$N,0),MATCH(Y$1,Dados!$1:$1,0))</f>
        <v>2</v>
      </c>
      <c r="Z33" s="33">
        <f t="array" ref="Z33">INDEX(Dados!$1:$69,MATCH($B33,Dados!$N:$N,0),MATCH(Z$1,Dados!$1:$1,0))</f>
        <v>0</v>
      </c>
      <c r="AA33" s="33">
        <f t="array" ref="AA33">INDEX(Dados!$1:$69,MATCH($B33,Dados!$N:$N,0),MATCH(AA$1,Dados!$1:$1,0))</f>
        <v>2</v>
      </c>
      <c r="AB33" s="3">
        <v>0.0</v>
      </c>
      <c r="AC33" s="3">
        <v>2.0</v>
      </c>
      <c r="AD33" s="33">
        <f t="array" ref="AD33">INDEX(Dados!$1:$69,MATCH($B33,Dados!$N:$N,0),MATCH(AD$1,Dados!$1:$1,0))</f>
        <v>150</v>
      </c>
      <c r="AE33" s="33">
        <f t="array" ref="AE33">INDEX(Dados!$1:$69,MATCH($B33,Dados!$N:$N,0),MATCH(AE$1,Dados!$1:$1,0))</f>
        <v>2</v>
      </c>
      <c r="AF33" s="33">
        <f t="array" ref="AF33">INDEX(Dados!$1:$69,MATCH($B33,Dados!$N:$N,0),MATCH(AF$1,Dados!$1:$1,0))</f>
        <v>126</v>
      </c>
      <c r="AG33" s="33">
        <f t="array" ref="AG33">INDEX(Dados!$1:$69,MATCH($B33,Dados!$N:$N,0),MATCH(AG$1,Dados!$1:$1,0))</f>
        <v>2</v>
      </c>
      <c r="AH33" s="33">
        <f t="array" ref="AH33">INDEX(Dados!$1:$69,MATCH($B33,Dados!$N:$N,0),MATCH(AH$1,Dados!$1:$1,0))</f>
        <v>0</v>
      </c>
      <c r="AI33" s="33">
        <f t="array" ref="AI33">INDEX(Dados!$1:$69,MATCH($B33,Dados!$N:$N,0),MATCH(AI$1,Dados!$1:$1,0))</f>
        <v>2</v>
      </c>
      <c r="AJ33" s="33">
        <f t="array" ref="AJ33">INDEX(Dados!$1:$69,MATCH($B33,Dados!$N:$N,0),MATCH(AJ$1,Dados!$1:$1,0))</f>
        <v>0</v>
      </c>
      <c r="AK33" s="33">
        <f t="array" ref="AK33">INDEX(Dados!$1:$69,MATCH($B33,Dados!$N:$N,0),MATCH(AK$1,Dados!$1:$1,0))</f>
        <v>2</v>
      </c>
      <c r="AL33" s="3">
        <v>0.0</v>
      </c>
      <c r="AM33" s="3">
        <v>2.0</v>
      </c>
      <c r="AN33" s="33">
        <f t="array" ref="AN33">INDEX(Dados!$1:$69,MATCH($B33,Dados!$N:$N,0),MATCH(AN$1,Dados!$1:$1,0))</f>
        <v>50</v>
      </c>
      <c r="AO33" s="33">
        <f t="array" ref="AO33">INDEX(Dados!$1:$69,MATCH($B33,Dados!$N:$N,0),MATCH(AO$1,Dados!$1:$1,0))</f>
        <v>0</v>
      </c>
      <c r="AP33" s="33">
        <f t="array" ref="AP33">INDEX(Dados!$1:$69,MATCH($B33,Dados!$N:$N,0),MATCH(AP$1,Dados!$1:$1,0))</f>
        <v>120</v>
      </c>
      <c r="AQ33" s="33">
        <f t="array" ref="AQ33">INDEX(Dados!$1:$69,MATCH($B33,Dados!$N:$N,0),MATCH(AQ$1,Dados!$1:$1,0))</f>
        <v>0</v>
      </c>
      <c r="AR33" s="33">
        <f t="array" ref="AR33">INDEX(Dados!$1:$69,MATCH($B33,Dados!$N:$N,0),MATCH(AR$1,Dados!$1:$1,0))</f>
        <v>0</v>
      </c>
      <c r="AS33" s="3">
        <v>2.0</v>
      </c>
      <c r="AT33" s="33">
        <f t="array" ref="AT33">INDEX(Dados!$1:$69,MATCH($B33,Dados!$N:$N,0),MATCH(AT$1,Dados!$1:$1,0))</f>
        <v>0</v>
      </c>
      <c r="AU33" s="33">
        <f t="array" ref="AU33">INDEX(Dados!$1:$69,MATCH($B33,Dados!$N:$N,0),MATCH(AU$1,Dados!$1:$1,0))</f>
        <v>2</v>
      </c>
      <c r="AV33" s="33">
        <f t="array" ref="AV33">INDEX(Dados!$1:$69,MATCH($B33,Dados!$N:$N,0),MATCH(AV$1,Dados!$1:$1,0))</f>
        <v>0</v>
      </c>
      <c r="AW33" s="33">
        <f t="array" ref="AW33">INDEX(Dados!$1:$69,MATCH($B33,Dados!$N:$N,0),MATCH(AW$1,Dados!$1:$1,0))</f>
        <v>2</v>
      </c>
      <c r="AX33" s="33">
        <f t="array" ref="AX33">INDEX(Dados!$1:$69,MATCH($B33,Dados!$N:$N,0),MATCH(AX$1,Dados!$1:$1,0))</f>
        <v>0</v>
      </c>
      <c r="AY33" s="33">
        <f t="array" ref="AY33">INDEX(Dados!$1:$69,MATCH($B33,Dados!$N:$N,0),MATCH(AY$1,Dados!$1:$1,0))</f>
        <v>2</v>
      </c>
      <c r="AZ33" s="33">
        <f t="array" ref="AZ33">INDEX(Dados!$1:$69,MATCH($B33,Dados!$N:$N,0),MATCH(AZ$1,Dados!$1:$1,0))</f>
        <v>360</v>
      </c>
      <c r="BA33" s="33">
        <f t="array" ref="BA33">INDEX(Dados!$1:$69,MATCH($B33,Dados!$N:$N,0),MATCH(BA$1,Dados!$1:$1,0))</f>
        <v>2</v>
      </c>
      <c r="BB33" s="33">
        <f t="array" ref="BB33">INDEX(Dados!$1:$69,MATCH($B33,Dados!$N:$N,0),MATCH(BB$1,Dados!$1:$1,0))</f>
        <v>2</v>
      </c>
      <c r="BC33" s="33">
        <f t="array" ref="BC33">INDEX(Dados!$1:$69,MATCH($B33,Dados!$N:$N,0),MATCH(BC$1,Dados!$1:$1,0))</f>
        <v>5</v>
      </c>
      <c r="BD33" s="33">
        <f t="array" ref="BD33">INDEX(Dados!$1:$69,MATCH($B33,Dados!$N:$N,0),MATCH(BD$1,Dados!$1:$1,0))</f>
        <v>3</v>
      </c>
      <c r="BE33" s="33">
        <f t="array" ref="BE33">INDEX(Dados!$1:$69,MATCH($B33,Dados!$N:$N,0),MATCH(BE$1,Dados!$1:$1,0))</f>
        <v>0</v>
      </c>
      <c r="BF33" s="33">
        <f t="array" ref="BF33">INDEX(Dados!$1:$69,MATCH($B33,Dados!$N:$N,0),MATCH(BF$1,Dados!$1:$1,0))</f>
        <v>0</v>
      </c>
      <c r="BG33" s="33">
        <f t="array" ref="BG33">INDEX(Dados!$1:$69,MATCH($B33,Dados!$N:$N,0),MATCH(BG$1,Dados!$1:$1,0))</f>
        <v>0</v>
      </c>
      <c r="BH33" s="33">
        <f t="array" ref="BH33">INDEX(Dados!$1:$69,MATCH($B33,Dados!$N:$N,0),MATCH(BH$1,Dados!$1:$1,0))</f>
        <v>2</v>
      </c>
      <c r="BI33" s="33">
        <f t="array" ref="BI33">INDEX(Dados!$1:$69,MATCH($B33,Dados!$N:$N,0),MATCH(BI$1,Dados!$1:$1,0))</f>
        <v>2</v>
      </c>
    </row>
    <row r="34">
      <c r="A34" s="3">
        <v>5.3384028821E10</v>
      </c>
      <c r="B34" s="3" t="s">
        <v>667</v>
      </c>
      <c r="C34" s="3" t="s">
        <v>666</v>
      </c>
      <c r="D34" s="33">
        <f t="array" ref="D34">INDEX(Dados!$1:$69,MATCH($B34,Dados!$N:$N,0),MATCH(D$1,Dados!$1:$1,0))</f>
        <v>18</v>
      </c>
      <c r="E34" s="3" t="s">
        <v>2250</v>
      </c>
      <c r="F34" s="3" t="s">
        <v>123</v>
      </c>
      <c r="G34" s="33">
        <f t="array" ref="G34">INDEX(Dados!$1:$69,MATCH($B34,Dados!$N:$N,0),MATCH(G$1,Dados!$1:$1,0))</f>
        <v>2023</v>
      </c>
      <c r="H34" s="33">
        <f t="array" ref="H34">INDEX(Dados!$1:$69,MATCH($B34,Dados!$N:$N,0),MATCH(H$1,Dados!$1:$1,0))</f>
        <v>4</v>
      </c>
      <c r="I34" s="33">
        <f t="array" ref="I34">INDEX(Dados!$1:$69,MATCH($B34,Dados!$N:$N,0),MATCH(I$1,Dados!$1:$1,0))</f>
        <v>4</v>
      </c>
      <c r="J34" s="33">
        <f t="array" ref="J34">INDEX(Dados!$1:$69,MATCH($B34,Dados!$N:$N,0),MATCH(J$1,Dados!$1:$1,0))</f>
        <v>0</v>
      </c>
      <c r="K34" s="33">
        <f t="array" ref="K34">INDEX(Dados!$1:$69,MATCH($B34,Dados!$N:$N,0),MATCH(K$1,Dados!$1:$1,0))</f>
        <v>2</v>
      </c>
      <c r="L34" s="33">
        <f t="array" ref="L34">INDEX(Dados!$1:$69,MATCH($B34,Dados!$N:$N,0),MATCH(L$1,Dados!$1:$1,0))</f>
        <v>2273</v>
      </c>
      <c r="M34" s="33">
        <f t="array" ref="M34">INDEX(Dados!$1:$69,MATCH($B34,Dados!$N:$N,0),MATCH(M$1,Dados!$1:$1,0))</f>
        <v>2</v>
      </c>
      <c r="N34" s="33">
        <f t="array" ref="N34">INDEX(Dados!$1:$69,MATCH($B34,Dados!$N:$N,0),MATCH(N$1,Dados!$1:$1,0))</f>
        <v>1751</v>
      </c>
      <c r="O34" s="33">
        <f t="array" ref="O34">INDEX(Dados!$1:$69,MATCH($B34,Dados!$N:$N,0),MATCH(O$1,Dados!$1:$1,0))</f>
        <v>2</v>
      </c>
      <c r="P34" s="33">
        <f t="array" ref="P34">INDEX(Dados!$1:$69,MATCH($B34,Dados!$N:$N,0),MATCH(P$1,Dados!$1:$1,0))</f>
        <v>0</v>
      </c>
      <c r="Q34" s="33">
        <f t="array" ref="Q34">INDEX(Dados!$1:$69,MATCH($B34,Dados!$N:$N,0),MATCH(Q$1,Dados!$1:$1,0))</f>
        <v>2</v>
      </c>
      <c r="R34" s="33">
        <f t="array" ref="R34">INDEX(Dados!$1:$69,MATCH($B34,Dados!$N:$N,0),MATCH(R$1,Dados!$1:$1,0))</f>
        <v>0</v>
      </c>
      <c r="S34" s="33">
        <f t="array" ref="S34">INDEX(Dados!$1:$69,MATCH($B34,Dados!$N:$N,0),MATCH(S$1,Dados!$1:$1,0))</f>
        <v>2</v>
      </c>
      <c r="T34" s="33">
        <f t="array" ref="T34">INDEX(Dados!$1:$69,MATCH($B34,Dados!$N:$N,0),MATCH(T$1,Dados!$1:$1,0))</f>
        <v>0</v>
      </c>
      <c r="U34" s="33">
        <f t="array" ref="U34">INDEX(Dados!$1:$69,MATCH($B34,Dados!$N:$N,0),MATCH(U$1,Dados!$1:$1,0))</f>
        <v>2</v>
      </c>
      <c r="V34" s="33">
        <f t="array" ref="V34">INDEX(Dados!$1:$69,MATCH($B34,Dados!$N:$N,0),MATCH(V$1,Dados!$1:$1,0))</f>
        <v>0</v>
      </c>
      <c r="W34" s="33">
        <f t="array" ref="W34">INDEX(Dados!$1:$69,MATCH($B34,Dados!$N:$N,0),MATCH(W$1,Dados!$1:$1,0))</f>
        <v>2</v>
      </c>
      <c r="X34" s="33">
        <f t="array" ref="X34">INDEX(Dados!$1:$69,MATCH($B34,Dados!$N:$N,0),MATCH(X$1,Dados!$1:$1,0))</f>
        <v>1</v>
      </c>
      <c r="Y34" s="33">
        <f t="array" ref="Y34">INDEX(Dados!$1:$69,MATCH($B34,Dados!$N:$N,0),MATCH(Y$1,Dados!$1:$1,0))</f>
        <v>2</v>
      </c>
      <c r="Z34" s="33">
        <f t="array" ref="Z34">INDEX(Dados!$1:$69,MATCH($B34,Dados!$N:$N,0),MATCH(Z$1,Dados!$1:$1,0))</f>
        <v>0</v>
      </c>
      <c r="AA34" s="33">
        <f t="array" ref="AA34">INDEX(Dados!$1:$69,MATCH($B34,Dados!$N:$N,0),MATCH(AA$1,Dados!$1:$1,0))</f>
        <v>2</v>
      </c>
      <c r="AB34" s="3">
        <v>0.0</v>
      </c>
      <c r="AC34" s="3">
        <v>2.0</v>
      </c>
      <c r="AD34" s="33">
        <f t="array" ref="AD34">INDEX(Dados!$1:$69,MATCH($B34,Dados!$N:$N,0),MATCH(AD$1,Dados!$1:$1,0))</f>
        <v>166</v>
      </c>
      <c r="AE34" s="33">
        <f t="array" ref="AE34">INDEX(Dados!$1:$69,MATCH($B34,Dados!$N:$N,0),MATCH(AE$1,Dados!$1:$1,0))</f>
        <v>2</v>
      </c>
      <c r="AF34" s="33">
        <f t="array" ref="AF34">INDEX(Dados!$1:$69,MATCH($B34,Dados!$N:$N,0),MATCH(AF$1,Dados!$1:$1,0))</f>
        <v>15</v>
      </c>
      <c r="AG34" s="33">
        <f t="array" ref="AG34">INDEX(Dados!$1:$69,MATCH($B34,Dados!$N:$N,0),MATCH(AG$1,Dados!$1:$1,0))</f>
        <v>2</v>
      </c>
      <c r="AH34" s="33">
        <f t="array" ref="AH34">INDEX(Dados!$1:$69,MATCH($B34,Dados!$N:$N,0),MATCH(AH$1,Dados!$1:$1,0))</f>
        <v>1509</v>
      </c>
      <c r="AI34" s="33">
        <f t="array" ref="AI34">INDEX(Dados!$1:$69,MATCH($B34,Dados!$N:$N,0),MATCH(AI$1,Dados!$1:$1,0))</f>
        <v>0</v>
      </c>
      <c r="AJ34" s="33">
        <f t="array" ref="AJ34">INDEX(Dados!$1:$69,MATCH($B34,Dados!$N:$N,0),MATCH(AJ$1,Dados!$1:$1,0))</f>
        <v>600</v>
      </c>
      <c r="AK34" s="33">
        <f t="array" ref="AK34">INDEX(Dados!$1:$69,MATCH($B34,Dados!$N:$N,0),MATCH(AK$1,Dados!$1:$1,0))</f>
        <v>2</v>
      </c>
      <c r="AL34" s="3">
        <v>0.0</v>
      </c>
      <c r="AM34" s="3">
        <v>2.0</v>
      </c>
      <c r="AN34" s="33">
        <f t="array" ref="AN34">INDEX(Dados!$1:$69,MATCH($B34,Dados!$N:$N,0),MATCH(AN$1,Dados!$1:$1,0))</f>
        <v>0</v>
      </c>
      <c r="AO34" s="33">
        <f t="array" ref="AO34">INDEX(Dados!$1:$69,MATCH($B34,Dados!$N:$N,0),MATCH(AO$1,Dados!$1:$1,0))</f>
        <v>2</v>
      </c>
      <c r="AP34" s="33">
        <f t="array" ref="AP34">INDEX(Dados!$1:$69,MATCH($B34,Dados!$N:$N,0),MATCH(AP$1,Dados!$1:$1,0))</f>
        <v>104</v>
      </c>
      <c r="AQ34" s="33">
        <f t="array" ref="AQ34">INDEX(Dados!$1:$69,MATCH($B34,Dados!$N:$N,0),MATCH(AQ$1,Dados!$1:$1,0))</f>
        <v>2</v>
      </c>
      <c r="AR34" s="33">
        <f t="array" ref="AR34">INDEX(Dados!$1:$69,MATCH($B34,Dados!$N:$N,0),MATCH(AR$1,Dados!$1:$1,0))</f>
        <v>866</v>
      </c>
      <c r="AS34" s="3">
        <v>2.0</v>
      </c>
      <c r="AT34" s="33">
        <f t="array" ref="AT34">INDEX(Dados!$1:$69,MATCH($B34,Dados!$N:$N,0),MATCH(AT$1,Dados!$1:$1,0))</f>
        <v>0</v>
      </c>
      <c r="AU34" s="33">
        <f t="array" ref="AU34">INDEX(Dados!$1:$69,MATCH($B34,Dados!$N:$N,0),MATCH(AU$1,Dados!$1:$1,0))</f>
        <v>2</v>
      </c>
      <c r="AV34" s="33">
        <f t="array" ref="AV34">INDEX(Dados!$1:$69,MATCH($B34,Dados!$N:$N,0),MATCH(AV$1,Dados!$1:$1,0))</f>
        <v>156</v>
      </c>
      <c r="AW34" s="33">
        <f t="array" ref="AW34">INDEX(Dados!$1:$69,MATCH($B34,Dados!$N:$N,0),MATCH(AW$1,Dados!$1:$1,0))</f>
        <v>2</v>
      </c>
      <c r="AX34" s="33">
        <f t="array" ref="AX34">INDEX(Dados!$1:$69,MATCH($B34,Dados!$N:$N,0),MATCH(AX$1,Dados!$1:$1,0))</f>
        <v>0</v>
      </c>
      <c r="AY34" s="33">
        <f t="array" ref="AY34">INDEX(Dados!$1:$69,MATCH($B34,Dados!$N:$N,0),MATCH(AY$1,Dados!$1:$1,0))</f>
        <v>2</v>
      </c>
      <c r="AZ34" s="33">
        <f t="array" ref="AZ34">INDEX(Dados!$1:$69,MATCH($B34,Dados!$N:$N,0),MATCH(AZ$1,Dados!$1:$1,0))</f>
        <v>80</v>
      </c>
      <c r="BA34" s="33">
        <f t="array" ref="BA34">INDEX(Dados!$1:$69,MATCH($B34,Dados!$N:$N,0),MATCH(BA$1,Dados!$1:$1,0))</f>
        <v>2</v>
      </c>
      <c r="BB34" s="33">
        <f t="array" ref="BB34">INDEX(Dados!$1:$69,MATCH($B34,Dados!$N:$N,0),MATCH(BB$1,Dados!$1:$1,0))</f>
        <v>5</v>
      </c>
      <c r="BC34" s="33">
        <f t="array" ref="BC34">INDEX(Dados!$1:$69,MATCH($B34,Dados!$N:$N,0),MATCH(BC$1,Dados!$1:$1,0))</f>
        <v>5</v>
      </c>
      <c r="BD34" s="33">
        <f t="array" ref="BD34">INDEX(Dados!$1:$69,MATCH($B34,Dados!$N:$N,0),MATCH(BD$1,Dados!$1:$1,0))</f>
        <v>4</v>
      </c>
      <c r="BE34" s="33">
        <f t="array" ref="BE34">INDEX(Dados!$1:$69,MATCH($B34,Dados!$N:$N,0),MATCH(BE$1,Dados!$1:$1,0))</f>
        <v>0</v>
      </c>
      <c r="BF34" s="33">
        <f t="array" ref="BF34">INDEX(Dados!$1:$69,MATCH($B34,Dados!$N:$N,0),MATCH(BF$1,Dados!$1:$1,0))</f>
        <v>1</v>
      </c>
      <c r="BG34" s="33">
        <f t="array" ref="BG34">INDEX(Dados!$1:$69,MATCH($B34,Dados!$N:$N,0),MATCH(BG$1,Dados!$1:$1,0))</f>
        <v>0</v>
      </c>
      <c r="BH34" s="33">
        <f t="array" ref="BH34">INDEX(Dados!$1:$69,MATCH($B34,Dados!$N:$N,0),MATCH(BH$1,Dados!$1:$1,0))</f>
        <v>2</v>
      </c>
      <c r="BI34" s="33">
        <f t="array" ref="BI34">INDEX(Dados!$1:$69,MATCH($B34,Dados!$N:$N,0),MATCH(BI$1,Dados!$1:$1,0))</f>
        <v>1</v>
      </c>
    </row>
    <row r="35">
      <c r="A35" s="3">
        <v>5.3837783812E10</v>
      </c>
      <c r="B35" s="3" t="s">
        <v>360</v>
      </c>
      <c r="C35" s="3" t="s">
        <v>359</v>
      </c>
      <c r="D35" s="33">
        <f t="array" ref="D35">INDEX(Dados!$1:$69,MATCH($B35,Dados!$N:$N,0),MATCH(D$1,Dados!$1:$1,0))</f>
        <v>18</v>
      </c>
      <c r="E35" s="3" t="s">
        <v>2250</v>
      </c>
      <c r="F35" s="3" t="s">
        <v>123</v>
      </c>
      <c r="G35" s="33">
        <f t="array" ref="G35">INDEX(Dados!$1:$69,MATCH($B35,Dados!$N:$N,0),MATCH(G$1,Dados!$1:$1,0))</f>
        <v>2022</v>
      </c>
      <c r="H35" s="33">
        <f t="array" ref="H35">INDEX(Dados!$1:$69,MATCH($B35,Dados!$N:$N,0),MATCH(H$1,Dados!$1:$1,0))</f>
        <v>5</v>
      </c>
      <c r="I35" s="33">
        <f t="array" ref="I35">INDEX(Dados!$1:$69,MATCH($B35,Dados!$N:$N,0),MATCH(I$1,Dados!$1:$1,0))</f>
        <v>2</v>
      </c>
      <c r="J35" s="33">
        <f t="array" ref="J35">INDEX(Dados!$1:$69,MATCH($B35,Dados!$N:$N,0),MATCH(J$1,Dados!$1:$1,0))</f>
        <v>660</v>
      </c>
      <c r="K35" s="33">
        <f t="array" ref="K35">INDEX(Dados!$1:$69,MATCH($B35,Dados!$N:$N,0),MATCH(K$1,Dados!$1:$1,0))</f>
        <v>0</v>
      </c>
      <c r="L35" s="33">
        <f t="array" ref="L35">INDEX(Dados!$1:$69,MATCH($B35,Dados!$N:$N,0),MATCH(L$1,Dados!$1:$1,0))</f>
        <v>1200</v>
      </c>
      <c r="M35" s="33">
        <f t="array" ref="M35">INDEX(Dados!$1:$69,MATCH($B35,Dados!$N:$N,0),MATCH(M$1,Dados!$1:$1,0))</f>
        <v>0</v>
      </c>
      <c r="N35" s="33">
        <f t="array" ref="N35">INDEX(Dados!$1:$69,MATCH($B35,Dados!$N:$N,0),MATCH(N$1,Dados!$1:$1,0))</f>
        <v>4200</v>
      </c>
      <c r="O35" s="33">
        <f t="array" ref="O35">INDEX(Dados!$1:$69,MATCH($B35,Dados!$N:$N,0),MATCH(O$1,Dados!$1:$1,0))</f>
        <v>0</v>
      </c>
      <c r="P35" s="33">
        <f t="array" ref="P35">INDEX(Dados!$1:$69,MATCH($B35,Dados!$N:$N,0),MATCH(P$1,Dados!$1:$1,0))</f>
        <v>0</v>
      </c>
      <c r="Q35" s="33">
        <f t="array" ref="Q35">INDEX(Dados!$1:$69,MATCH($B35,Dados!$N:$N,0),MATCH(Q$1,Dados!$1:$1,0))</f>
        <v>2</v>
      </c>
      <c r="R35" s="33">
        <f t="array" ref="R35">INDEX(Dados!$1:$69,MATCH($B35,Dados!$N:$N,0),MATCH(R$1,Dados!$1:$1,0))</f>
        <v>0</v>
      </c>
      <c r="S35" s="33">
        <f t="array" ref="S35">INDEX(Dados!$1:$69,MATCH($B35,Dados!$N:$N,0),MATCH(S$1,Dados!$1:$1,0))</f>
        <v>2</v>
      </c>
      <c r="T35" s="33">
        <f t="array" ref="T35">INDEX(Dados!$1:$69,MATCH($B35,Dados!$N:$N,0),MATCH(T$1,Dados!$1:$1,0))</f>
        <v>0</v>
      </c>
      <c r="U35" s="33">
        <f t="array" ref="U35">INDEX(Dados!$1:$69,MATCH($B35,Dados!$N:$N,0),MATCH(U$1,Dados!$1:$1,0))</f>
        <v>2</v>
      </c>
      <c r="V35" s="33">
        <f t="array" ref="V35">INDEX(Dados!$1:$69,MATCH($B35,Dados!$N:$N,0),MATCH(V$1,Dados!$1:$1,0))</f>
        <v>0</v>
      </c>
      <c r="W35" s="33">
        <f t="array" ref="W35">INDEX(Dados!$1:$69,MATCH($B35,Dados!$N:$N,0),MATCH(W$1,Dados!$1:$1,0))</f>
        <v>2</v>
      </c>
      <c r="X35" s="33">
        <f t="array" ref="X35">INDEX(Dados!$1:$69,MATCH($B35,Dados!$N:$N,0),MATCH(X$1,Dados!$1:$1,0))</f>
        <v>3</v>
      </c>
      <c r="Y35" s="33">
        <f t="array" ref="Y35">INDEX(Dados!$1:$69,MATCH($B35,Dados!$N:$N,0),MATCH(Y$1,Dados!$1:$1,0))</f>
        <v>2</v>
      </c>
      <c r="Z35" s="33">
        <f t="array" ref="Z35">INDEX(Dados!$1:$69,MATCH($B35,Dados!$N:$N,0),MATCH(Z$1,Dados!$1:$1,0))</f>
        <v>0</v>
      </c>
      <c r="AA35" s="33">
        <f t="array" ref="AA35">INDEX(Dados!$1:$69,MATCH($B35,Dados!$N:$N,0),MATCH(AA$1,Dados!$1:$1,0))</f>
        <v>2</v>
      </c>
      <c r="AB35" s="3">
        <v>0.0</v>
      </c>
      <c r="AC35" s="3">
        <v>2.0</v>
      </c>
      <c r="AD35" s="33">
        <f t="array" ref="AD35">INDEX(Dados!$1:$69,MATCH($B35,Dados!$N:$N,0),MATCH(AD$1,Dados!$1:$1,0))</f>
        <v>0</v>
      </c>
      <c r="AE35" s="33">
        <f t="array" ref="AE35">INDEX(Dados!$1:$69,MATCH($B35,Dados!$N:$N,0),MATCH(AE$1,Dados!$1:$1,0))</f>
        <v>1</v>
      </c>
      <c r="AF35" s="33">
        <f t="array" ref="AF35">INDEX(Dados!$1:$69,MATCH($B35,Dados!$N:$N,0),MATCH(AF$1,Dados!$1:$1,0))</f>
        <v>0</v>
      </c>
      <c r="AG35" s="33">
        <f t="array" ref="AG35">INDEX(Dados!$1:$69,MATCH($B35,Dados!$N:$N,0),MATCH(AG$1,Dados!$1:$1,0))</f>
        <v>1</v>
      </c>
      <c r="AH35" s="33">
        <f t="array" ref="AH35">INDEX(Dados!$1:$69,MATCH($B35,Dados!$N:$N,0),MATCH(AH$1,Dados!$1:$1,0))</f>
        <v>0</v>
      </c>
      <c r="AI35" s="33">
        <f t="array" ref="AI35">INDEX(Dados!$1:$69,MATCH($B35,Dados!$N:$N,0),MATCH(AI$1,Dados!$1:$1,0))</f>
        <v>2</v>
      </c>
      <c r="AJ35" s="33">
        <f t="array" ref="AJ35">INDEX(Dados!$1:$69,MATCH($B35,Dados!$N:$N,0),MATCH(AJ$1,Dados!$1:$1,0))</f>
        <v>0</v>
      </c>
      <c r="AK35" s="33">
        <f t="array" ref="AK35">INDEX(Dados!$1:$69,MATCH($B35,Dados!$N:$N,0),MATCH(AK$1,Dados!$1:$1,0))</f>
        <v>2</v>
      </c>
      <c r="AL35" s="3">
        <v>0.0</v>
      </c>
      <c r="AM35" s="3">
        <v>2.0</v>
      </c>
      <c r="AN35" s="33">
        <f t="array" ref="AN35">INDEX(Dados!$1:$69,MATCH($B35,Dados!$N:$N,0),MATCH(AN$1,Dados!$1:$1,0))</f>
        <v>206</v>
      </c>
      <c r="AO35" s="33">
        <f t="array" ref="AO35">INDEX(Dados!$1:$69,MATCH($B35,Dados!$N:$N,0),MATCH(AO$1,Dados!$1:$1,0))</f>
        <v>0</v>
      </c>
      <c r="AP35" s="33">
        <f t="array" ref="AP35">INDEX(Dados!$1:$69,MATCH($B35,Dados!$N:$N,0),MATCH(AP$1,Dados!$1:$1,0))</f>
        <v>311</v>
      </c>
      <c r="AQ35" s="33">
        <f t="array" ref="AQ35">INDEX(Dados!$1:$69,MATCH($B35,Dados!$N:$N,0),MATCH(AQ$1,Dados!$1:$1,0))</f>
        <v>0</v>
      </c>
      <c r="AR35" s="33">
        <f t="array" ref="AR35">INDEX(Dados!$1:$69,MATCH($B35,Dados!$N:$N,0),MATCH(AR$1,Dados!$1:$1,0))</f>
        <v>250</v>
      </c>
      <c r="AS35" s="3">
        <v>2.0</v>
      </c>
      <c r="AT35" s="33">
        <f t="array" ref="AT35">INDEX(Dados!$1:$69,MATCH($B35,Dados!$N:$N,0),MATCH(AT$1,Dados!$1:$1,0))</f>
        <v>400</v>
      </c>
      <c r="AU35" s="33">
        <f t="array" ref="AU35">INDEX(Dados!$1:$69,MATCH($B35,Dados!$N:$N,0),MATCH(AU$1,Dados!$1:$1,0))</f>
        <v>0</v>
      </c>
      <c r="AV35" s="33">
        <f t="array" ref="AV35">INDEX(Dados!$1:$69,MATCH($B35,Dados!$N:$N,0),MATCH(AV$1,Dados!$1:$1,0))</f>
        <v>0</v>
      </c>
      <c r="AW35" s="33">
        <f t="array" ref="AW35">INDEX(Dados!$1:$69,MATCH($B35,Dados!$N:$N,0),MATCH(AW$1,Dados!$1:$1,0))</f>
        <v>2</v>
      </c>
      <c r="AX35" s="33">
        <f t="array" ref="AX35">INDEX(Dados!$1:$69,MATCH($B35,Dados!$N:$N,0),MATCH(AX$1,Dados!$1:$1,0))</f>
        <v>0</v>
      </c>
      <c r="AY35" s="33">
        <f t="array" ref="AY35">INDEX(Dados!$1:$69,MATCH($B35,Dados!$N:$N,0),MATCH(AY$1,Dados!$1:$1,0))</f>
        <v>2</v>
      </c>
      <c r="AZ35" s="33">
        <f t="array" ref="AZ35">INDEX(Dados!$1:$69,MATCH($B35,Dados!$N:$N,0),MATCH(AZ$1,Dados!$1:$1,0))</f>
        <v>510</v>
      </c>
      <c r="BA35" s="33">
        <f t="array" ref="BA35">INDEX(Dados!$1:$69,MATCH($B35,Dados!$N:$N,0),MATCH(BA$1,Dados!$1:$1,0))</f>
        <v>0</v>
      </c>
      <c r="BB35" s="33">
        <f t="array" ref="BB35">INDEX(Dados!$1:$69,MATCH($B35,Dados!$N:$N,0),MATCH(BB$1,Dados!$1:$1,0))</f>
        <v>5</v>
      </c>
      <c r="BC35" s="33">
        <f t="array" ref="BC35">INDEX(Dados!$1:$69,MATCH($B35,Dados!$N:$N,0),MATCH(BC$1,Dados!$1:$1,0))</f>
        <v>7</v>
      </c>
      <c r="BD35" s="33">
        <f t="array" ref="BD35">INDEX(Dados!$1:$69,MATCH($B35,Dados!$N:$N,0),MATCH(BD$1,Dados!$1:$1,0))</f>
        <v>3</v>
      </c>
      <c r="BE35" s="33">
        <f t="array" ref="BE35">INDEX(Dados!$1:$69,MATCH($B35,Dados!$N:$N,0),MATCH(BE$1,Dados!$1:$1,0))</f>
        <v>0</v>
      </c>
      <c r="BF35" s="33">
        <f t="array" ref="BF35">INDEX(Dados!$1:$69,MATCH($B35,Dados!$N:$N,0),MATCH(BF$1,Dados!$1:$1,0))</f>
        <v>1</v>
      </c>
      <c r="BG35" s="33">
        <f t="array" ref="BG35">INDEX(Dados!$1:$69,MATCH($B35,Dados!$N:$N,0),MATCH(BG$1,Dados!$1:$1,0))</f>
        <v>0</v>
      </c>
      <c r="BH35" s="33">
        <f t="array" ref="BH35">INDEX(Dados!$1:$69,MATCH($B35,Dados!$N:$N,0),MATCH(BH$1,Dados!$1:$1,0))</f>
        <v>1</v>
      </c>
      <c r="BI35" s="33">
        <f t="array" ref="BI35">INDEX(Dados!$1:$69,MATCH($B35,Dados!$N:$N,0),MATCH(BI$1,Dados!$1:$1,0))</f>
        <v>1</v>
      </c>
    </row>
    <row r="36">
      <c r="A36" s="3">
        <v>4.5270670879E10</v>
      </c>
      <c r="B36" s="3" t="s">
        <v>351</v>
      </c>
      <c r="C36" s="3" t="s">
        <v>350</v>
      </c>
      <c r="D36" s="33">
        <f t="array" ref="D36">INDEX(Dados!$1:$69,MATCH($B36,Dados!$N:$N,0),MATCH(D$1,Dados!$1:$1,0))</f>
        <v>20</v>
      </c>
      <c r="E36" s="3" t="s">
        <v>2250</v>
      </c>
      <c r="F36" s="3" t="s">
        <v>123</v>
      </c>
      <c r="G36" s="33">
        <f t="array" ref="G36">INDEX(Dados!$1:$69,MATCH($B36,Dados!$N:$N,0),MATCH(G$1,Dados!$1:$1,0))</f>
        <v>2020</v>
      </c>
      <c r="H36" s="33">
        <f t="array" ref="H36">INDEX(Dados!$1:$69,MATCH($B36,Dados!$N:$N,0),MATCH(H$1,Dados!$1:$1,0))</f>
        <v>4</v>
      </c>
      <c r="I36" s="33">
        <f t="array" ref="I36">INDEX(Dados!$1:$69,MATCH($B36,Dados!$N:$N,0),MATCH(I$1,Dados!$1:$1,0))</f>
        <v>4</v>
      </c>
      <c r="J36" s="33">
        <f t="array" ref="J36">INDEX(Dados!$1:$69,MATCH($B36,Dados!$N:$N,0),MATCH(J$1,Dados!$1:$1,0))</f>
        <v>0</v>
      </c>
      <c r="K36" s="33">
        <f t="array" ref="K36">INDEX(Dados!$1:$69,MATCH($B36,Dados!$N:$N,0),MATCH(K$1,Dados!$1:$1,0))</f>
        <v>2</v>
      </c>
      <c r="L36" s="33">
        <f t="array" ref="L36">INDEX(Dados!$1:$69,MATCH($B36,Dados!$N:$N,0),MATCH(L$1,Dados!$1:$1,0))</f>
        <v>0</v>
      </c>
      <c r="M36" s="33">
        <f t="array" ref="M36">INDEX(Dados!$1:$69,MATCH($B36,Dados!$N:$N,0),MATCH(M$1,Dados!$1:$1,0))</f>
        <v>2</v>
      </c>
      <c r="N36" s="33">
        <f t="array" ref="N36">INDEX(Dados!$1:$69,MATCH($B36,Dados!$N:$N,0),MATCH(N$1,Dados!$1:$1,0))</f>
        <v>0</v>
      </c>
      <c r="O36" s="33">
        <f t="array" ref="O36">INDEX(Dados!$1:$69,MATCH($B36,Dados!$N:$N,0),MATCH(O$1,Dados!$1:$1,0))</f>
        <v>2</v>
      </c>
      <c r="P36" s="33">
        <f t="array" ref="P36">INDEX(Dados!$1:$69,MATCH($B36,Dados!$N:$N,0),MATCH(P$1,Dados!$1:$1,0))</f>
        <v>1850</v>
      </c>
      <c r="Q36" s="33">
        <f t="array" ref="Q36">INDEX(Dados!$1:$69,MATCH($B36,Dados!$N:$N,0),MATCH(Q$1,Dados!$1:$1,0))</f>
        <v>2</v>
      </c>
      <c r="R36" s="33">
        <f t="array" ref="R36">INDEX(Dados!$1:$69,MATCH($B36,Dados!$N:$N,0),MATCH(R$1,Dados!$1:$1,0))</f>
        <v>0</v>
      </c>
      <c r="S36" s="33">
        <f t="array" ref="S36">INDEX(Dados!$1:$69,MATCH($B36,Dados!$N:$N,0),MATCH(S$1,Dados!$1:$1,0))</f>
        <v>2</v>
      </c>
      <c r="T36" s="33">
        <f t="array" ref="T36">INDEX(Dados!$1:$69,MATCH($B36,Dados!$N:$N,0),MATCH(T$1,Dados!$1:$1,0))</f>
        <v>0</v>
      </c>
      <c r="U36" s="33">
        <f t="array" ref="U36">INDEX(Dados!$1:$69,MATCH($B36,Dados!$N:$N,0),MATCH(U$1,Dados!$1:$1,0))</f>
        <v>2</v>
      </c>
      <c r="V36" s="33">
        <f t="array" ref="V36">INDEX(Dados!$1:$69,MATCH($B36,Dados!$N:$N,0),MATCH(V$1,Dados!$1:$1,0))</f>
        <v>709</v>
      </c>
      <c r="W36" s="33">
        <f t="array" ref="W36">INDEX(Dados!$1:$69,MATCH($B36,Dados!$N:$N,0),MATCH(W$1,Dados!$1:$1,0))</f>
        <v>0</v>
      </c>
      <c r="X36" s="33">
        <f t="array" ref="X36">INDEX(Dados!$1:$69,MATCH($B36,Dados!$N:$N,0),MATCH(X$1,Dados!$1:$1,0))</f>
        <v>3</v>
      </c>
      <c r="Y36" s="33">
        <f t="array" ref="Y36">INDEX(Dados!$1:$69,MATCH($B36,Dados!$N:$N,0),MATCH(Y$1,Dados!$1:$1,0))</f>
        <v>2</v>
      </c>
      <c r="Z36" s="33">
        <f t="array" ref="Z36">INDEX(Dados!$1:$69,MATCH($B36,Dados!$N:$N,0),MATCH(Z$1,Dados!$1:$1,0))</f>
        <v>0</v>
      </c>
      <c r="AA36" s="33">
        <f t="array" ref="AA36">INDEX(Dados!$1:$69,MATCH($B36,Dados!$N:$N,0),MATCH(AA$1,Dados!$1:$1,0))</f>
        <v>2</v>
      </c>
      <c r="AB36" s="3">
        <v>0.0</v>
      </c>
      <c r="AC36" s="3">
        <v>2.0</v>
      </c>
      <c r="AD36" s="33">
        <f t="array" ref="AD36">INDEX(Dados!$1:$69,MATCH($B36,Dados!$N:$N,0),MATCH(AD$1,Dados!$1:$1,0))</f>
        <v>154</v>
      </c>
      <c r="AE36" s="33">
        <f t="array" ref="AE36">INDEX(Dados!$1:$69,MATCH($B36,Dados!$N:$N,0),MATCH(AE$1,Dados!$1:$1,0))</f>
        <v>2</v>
      </c>
      <c r="AF36" s="33">
        <f t="array" ref="AF36">INDEX(Dados!$1:$69,MATCH($B36,Dados!$N:$N,0),MATCH(AF$1,Dados!$1:$1,0))</f>
        <v>158</v>
      </c>
      <c r="AG36" s="33">
        <f t="array" ref="AG36">INDEX(Dados!$1:$69,MATCH($B36,Dados!$N:$N,0),MATCH(AG$1,Dados!$1:$1,0))</f>
        <v>2</v>
      </c>
      <c r="AH36" s="33">
        <f t="array" ref="AH36">INDEX(Dados!$1:$69,MATCH($B36,Dados!$N:$N,0),MATCH(AH$1,Dados!$1:$1,0))</f>
        <v>0</v>
      </c>
      <c r="AI36" s="33">
        <f t="array" ref="AI36">INDEX(Dados!$1:$69,MATCH($B36,Dados!$N:$N,0),MATCH(AI$1,Dados!$1:$1,0))</f>
        <v>2</v>
      </c>
      <c r="AJ36" s="33">
        <f t="array" ref="AJ36">INDEX(Dados!$1:$69,MATCH($B36,Dados!$N:$N,0),MATCH(AJ$1,Dados!$1:$1,0))</f>
        <v>5000</v>
      </c>
      <c r="AK36" s="33">
        <f t="array" ref="AK36">INDEX(Dados!$1:$69,MATCH($B36,Dados!$N:$N,0),MATCH(AK$1,Dados!$1:$1,0))</f>
        <v>0</v>
      </c>
      <c r="AL36" s="3">
        <v>0.0</v>
      </c>
      <c r="AM36" s="3">
        <v>2.0</v>
      </c>
      <c r="AN36" s="33">
        <f t="array" ref="AN36">INDEX(Dados!$1:$69,MATCH($B36,Dados!$N:$N,0),MATCH(AN$1,Dados!$1:$1,0))</f>
        <v>60</v>
      </c>
      <c r="AO36" s="33">
        <f t="array" ref="AO36">INDEX(Dados!$1:$69,MATCH($B36,Dados!$N:$N,0),MATCH(AO$1,Dados!$1:$1,0))</f>
        <v>0</v>
      </c>
      <c r="AP36" s="33">
        <f t="array" ref="AP36">INDEX(Dados!$1:$69,MATCH($B36,Dados!$N:$N,0),MATCH(AP$1,Dados!$1:$1,0))</f>
        <v>0</v>
      </c>
      <c r="AQ36" s="33">
        <f t="array" ref="AQ36">INDEX(Dados!$1:$69,MATCH($B36,Dados!$N:$N,0),MATCH(AQ$1,Dados!$1:$1,0))</f>
        <v>2</v>
      </c>
      <c r="AR36" s="33">
        <f t="array" ref="AR36">INDEX(Dados!$1:$69,MATCH($B36,Dados!$N:$N,0),MATCH(AR$1,Dados!$1:$1,0))</f>
        <v>194</v>
      </c>
      <c r="AS36" s="3">
        <v>2.0</v>
      </c>
      <c r="AT36" s="33">
        <f t="array" ref="AT36">INDEX(Dados!$1:$69,MATCH($B36,Dados!$N:$N,0),MATCH(AT$1,Dados!$1:$1,0))</f>
        <v>0</v>
      </c>
      <c r="AU36" s="33">
        <f t="array" ref="AU36">INDEX(Dados!$1:$69,MATCH($B36,Dados!$N:$N,0),MATCH(AU$1,Dados!$1:$1,0))</f>
        <v>2</v>
      </c>
      <c r="AV36" s="33">
        <f t="array" ref="AV36">INDEX(Dados!$1:$69,MATCH($B36,Dados!$N:$N,0),MATCH(AV$1,Dados!$1:$1,0))</f>
        <v>0</v>
      </c>
      <c r="AW36" s="33">
        <f t="array" ref="AW36">INDEX(Dados!$1:$69,MATCH($B36,Dados!$N:$N,0),MATCH(AW$1,Dados!$1:$1,0))</f>
        <v>2</v>
      </c>
      <c r="AX36" s="33">
        <f t="array" ref="AX36">INDEX(Dados!$1:$69,MATCH($B36,Dados!$N:$N,0),MATCH(AX$1,Dados!$1:$1,0))</f>
        <v>0</v>
      </c>
      <c r="AY36" s="33">
        <f t="array" ref="AY36">INDEX(Dados!$1:$69,MATCH($B36,Dados!$N:$N,0),MATCH(AY$1,Dados!$1:$1,0))</f>
        <v>2</v>
      </c>
      <c r="AZ36" s="33">
        <f t="array" ref="AZ36">INDEX(Dados!$1:$69,MATCH($B36,Dados!$N:$N,0),MATCH(AZ$1,Dados!$1:$1,0))</f>
        <v>220</v>
      </c>
      <c r="BA36" s="33">
        <f t="array" ref="BA36">INDEX(Dados!$1:$69,MATCH($B36,Dados!$N:$N,0),MATCH(BA$1,Dados!$1:$1,0))</f>
        <v>2</v>
      </c>
      <c r="BB36" s="33">
        <f t="array" ref="BB36">INDEX(Dados!$1:$69,MATCH($B36,Dados!$N:$N,0),MATCH(BB$1,Dados!$1:$1,0))</f>
        <v>5</v>
      </c>
      <c r="BC36" s="33">
        <f t="array" ref="BC36">INDEX(Dados!$1:$69,MATCH($B36,Dados!$N:$N,0),MATCH(BC$1,Dados!$1:$1,0))</f>
        <v>5</v>
      </c>
      <c r="BD36" s="33">
        <f t="array" ref="BD36">INDEX(Dados!$1:$69,MATCH($B36,Dados!$N:$N,0),MATCH(BD$1,Dados!$1:$1,0))</f>
        <v>1</v>
      </c>
      <c r="BE36" s="33">
        <f t="array" ref="BE36">INDEX(Dados!$1:$69,MATCH($B36,Dados!$N:$N,0),MATCH(BE$1,Dados!$1:$1,0))</f>
        <v>0</v>
      </c>
      <c r="BF36" s="33">
        <f t="array" ref="BF36">INDEX(Dados!$1:$69,MATCH($B36,Dados!$N:$N,0),MATCH(BF$1,Dados!$1:$1,0))</f>
        <v>0</v>
      </c>
      <c r="BG36" s="33">
        <f t="array" ref="BG36">INDEX(Dados!$1:$69,MATCH($B36,Dados!$N:$N,0),MATCH(BG$1,Dados!$1:$1,0))</f>
        <v>0</v>
      </c>
      <c r="BH36" s="33">
        <f t="array" ref="BH36">INDEX(Dados!$1:$69,MATCH($B36,Dados!$N:$N,0),MATCH(BH$1,Dados!$1:$1,0))</f>
        <v>2</v>
      </c>
      <c r="BI36" s="33">
        <f t="array" ref="BI36">INDEX(Dados!$1:$69,MATCH($B36,Dados!$N:$N,0),MATCH(BI$1,Dados!$1:$1,0))</f>
        <v>1</v>
      </c>
    </row>
    <row r="37">
      <c r="A37" s="3">
        <v>5.147322884E10</v>
      </c>
      <c r="B37" s="3" t="s">
        <v>488</v>
      </c>
      <c r="C37" s="3" t="s">
        <v>487</v>
      </c>
      <c r="D37" s="33">
        <f t="array" ref="D37">INDEX(Dados!$1:$69,MATCH($B37,Dados!$N:$N,0),MATCH(D$1,Dados!$1:$1,0))</f>
        <v>19</v>
      </c>
      <c r="E37" s="3" t="s">
        <v>2250</v>
      </c>
      <c r="F37" s="3" t="s">
        <v>123</v>
      </c>
      <c r="G37" s="33">
        <f t="array" ref="G37">INDEX(Dados!$1:$69,MATCH($B37,Dados!$N:$N,0),MATCH(G$1,Dados!$1:$1,0))</f>
        <v>2023</v>
      </c>
      <c r="H37" s="33">
        <f t="array" ref="H37">INDEX(Dados!$1:$69,MATCH($B37,Dados!$N:$N,0),MATCH(H$1,Dados!$1:$1,0))</f>
        <v>4</v>
      </c>
      <c r="I37" s="33">
        <f t="array" ref="I37">INDEX(Dados!$1:$69,MATCH($B37,Dados!$N:$N,0),MATCH(I$1,Dados!$1:$1,0))</f>
        <v>3</v>
      </c>
      <c r="J37" s="33">
        <f t="array" ref="J37">INDEX(Dados!$1:$69,MATCH($B37,Dados!$N:$N,0),MATCH(J$1,Dados!$1:$1,0))</f>
        <v>0</v>
      </c>
      <c r="K37" s="33">
        <f t="array" ref="K37">INDEX(Dados!$1:$69,MATCH($B37,Dados!$N:$N,0),MATCH(K$1,Dados!$1:$1,0))</f>
        <v>2</v>
      </c>
      <c r="L37" s="33">
        <f t="array" ref="L37">INDEX(Dados!$1:$69,MATCH($B37,Dados!$N:$N,0),MATCH(L$1,Dados!$1:$1,0))</f>
        <v>1600</v>
      </c>
      <c r="M37" s="33">
        <f t="array" ref="M37">INDEX(Dados!$1:$69,MATCH($B37,Dados!$N:$N,0),MATCH(M$1,Dados!$1:$1,0))</f>
        <v>2</v>
      </c>
      <c r="N37" s="33">
        <f t="array" ref="N37">INDEX(Dados!$1:$69,MATCH($B37,Dados!$N:$N,0),MATCH(N$1,Dados!$1:$1,0))</f>
        <v>0</v>
      </c>
      <c r="O37" s="33">
        <f t="array" ref="O37">INDEX(Dados!$1:$69,MATCH($B37,Dados!$N:$N,0),MATCH(O$1,Dados!$1:$1,0))</f>
        <v>2</v>
      </c>
      <c r="P37" s="33">
        <f t="array" ref="P37">INDEX(Dados!$1:$69,MATCH($B37,Dados!$N:$N,0),MATCH(P$1,Dados!$1:$1,0))</f>
        <v>0</v>
      </c>
      <c r="Q37" s="33">
        <f t="array" ref="Q37">INDEX(Dados!$1:$69,MATCH($B37,Dados!$N:$N,0),MATCH(Q$1,Dados!$1:$1,0))</f>
        <v>2</v>
      </c>
      <c r="R37" s="33">
        <f t="array" ref="R37">INDEX(Dados!$1:$69,MATCH($B37,Dados!$N:$N,0),MATCH(R$1,Dados!$1:$1,0))</f>
        <v>0</v>
      </c>
      <c r="S37" s="33">
        <f t="array" ref="S37">INDEX(Dados!$1:$69,MATCH($B37,Dados!$N:$N,0),MATCH(S$1,Dados!$1:$1,0))</f>
        <v>2</v>
      </c>
      <c r="T37" s="33">
        <f t="array" ref="T37">INDEX(Dados!$1:$69,MATCH($B37,Dados!$N:$N,0),MATCH(T$1,Dados!$1:$1,0))</f>
        <v>0</v>
      </c>
      <c r="U37" s="33">
        <f t="array" ref="U37">INDEX(Dados!$1:$69,MATCH($B37,Dados!$N:$N,0),MATCH(U$1,Dados!$1:$1,0))</f>
        <v>2</v>
      </c>
      <c r="V37" s="33">
        <f t="array" ref="V37">INDEX(Dados!$1:$69,MATCH($B37,Dados!$N:$N,0),MATCH(V$1,Dados!$1:$1,0))</f>
        <v>0</v>
      </c>
      <c r="W37" s="33">
        <f t="array" ref="W37">INDEX(Dados!$1:$69,MATCH($B37,Dados!$N:$N,0),MATCH(W$1,Dados!$1:$1,0))</f>
        <v>2</v>
      </c>
      <c r="X37" s="33">
        <f t="array" ref="X37">INDEX(Dados!$1:$69,MATCH($B37,Dados!$N:$N,0),MATCH(X$1,Dados!$1:$1,0))</f>
        <v>2</v>
      </c>
      <c r="Y37" s="33">
        <f t="array" ref="Y37">INDEX(Dados!$1:$69,MATCH($B37,Dados!$N:$N,0),MATCH(Y$1,Dados!$1:$1,0))</f>
        <v>2</v>
      </c>
      <c r="Z37" s="33">
        <f t="array" ref="Z37">INDEX(Dados!$1:$69,MATCH($B37,Dados!$N:$N,0),MATCH(Z$1,Dados!$1:$1,0))</f>
        <v>0</v>
      </c>
      <c r="AA37" s="33">
        <f t="array" ref="AA37">INDEX(Dados!$1:$69,MATCH($B37,Dados!$N:$N,0),MATCH(AA$1,Dados!$1:$1,0))</f>
        <v>2</v>
      </c>
      <c r="AB37" s="3">
        <v>0.0</v>
      </c>
      <c r="AC37" s="3">
        <v>2.0</v>
      </c>
      <c r="AD37" s="33">
        <f t="array" ref="AD37">INDEX(Dados!$1:$69,MATCH($B37,Dados!$N:$N,0),MATCH(AD$1,Dados!$1:$1,0))</f>
        <v>239</v>
      </c>
      <c r="AE37" s="33">
        <f t="array" ref="AE37">INDEX(Dados!$1:$69,MATCH($B37,Dados!$N:$N,0),MATCH(AE$1,Dados!$1:$1,0))</f>
        <v>2</v>
      </c>
      <c r="AF37" s="33">
        <f t="array" ref="AF37">INDEX(Dados!$1:$69,MATCH($B37,Dados!$N:$N,0),MATCH(AF$1,Dados!$1:$1,0))</f>
        <v>300</v>
      </c>
      <c r="AG37" s="33">
        <f t="array" ref="AG37">INDEX(Dados!$1:$69,MATCH($B37,Dados!$N:$N,0),MATCH(AG$1,Dados!$1:$1,0))</f>
        <v>2</v>
      </c>
      <c r="AH37" s="33">
        <f t="array" ref="AH37">INDEX(Dados!$1:$69,MATCH($B37,Dados!$N:$N,0),MATCH(AH$1,Dados!$1:$1,0))</f>
        <v>1144</v>
      </c>
      <c r="AI37" s="33">
        <f t="array" ref="AI37">INDEX(Dados!$1:$69,MATCH($B37,Dados!$N:$N,0),MATCH(AI$1,Dados!$1:$1,0))</f>
        <v>0</v>
      </c>
      <c r="AJ37" s="33">
        <f t="array" ref="AJ37">INDEX(Dados!$1:$69,MATCH($B37,Dados!$N:$N,0),MATCH(AJ$1,Dados!$1:$1,0))</f>
        <v>0</v>
      </c>
      <c r="AK37" s="33">
        <f t="array" ref="AK37">INDEX(Dados!$1:$69,MATCH($B37,Dados!$N:$N,0),MATCH(AK$1,Dados!$1:$1,0))</f>
        <v>2</v>
      </c>
      <c r="AL37" s="3">
        <v>0.0</v>
      </c>
      <c r="AM37" s="3">
        <v>2.0</v>
      </c>
      <c r="AN37" s="33">
        <f t="array" ref="AN37">INDEX(Dados!$1:$69,MATCH($B37,Dados!$N:$N,0),MATCH(AN$1,Dados!$1:$1,0))</f>
        <v>36</v>
      </c>
      <c r="AO37" s="33">
        <f t="array" ref="AO37">INDEX(Dados!$1:$69,MATCH($B37,Dados!$N:$N,0),MATCH(AO$1,Dados!$1:$1,0))</f>
        <v>0</v>
      </c>
      <c r="AP37" s="33">
        <f t="array" ref="AP37">INDEX(Dados!$1:$69,MATCH($B37,Dados!$N:$N,0),MATCH(AP$1,Dados!$1:$1,0))</f>
        <v>0</v>
      </c>
      <c r="AQ37" s="33">
        <f t="array" ref="AQ37">INDEX(Dados!$1:$69,MATCH($B37,Dados!$N:$N,0),MATCH(AQ$1,Dados!$1:$1,0))</f>
        <v>2</v>
      </c>
      <c r="AR37" s="33">
        <f t="array" ref="AR37">INDEX(Dados!$1:$69,MATCH($B37,Dados!$N:$N,0),MATCH(AR$1,Dados!$1:$1,0))</f>
        <v>30</v>
      </c>
      <c r="AS37" s="3">
        <v>2.0</v>
      </c>
      <c r="AT37" s="33">
        <f t="array" ref="AT37">INDEX(Dados!$1:$69,MATCH($B37,Dados!$N:$N,0),MATCH(AT$1,Dados!$1:$1,0))</f>
        <v>0</v>
      </c>
      <c r="AU37" s="33">
        <f t="array" ref="AU37">INDEX(Dados!$1:$69,MATCH($B37,Dados!$N:$N,0),MATCH(AU$1,Dados!$1:$1,0))</f>
        <v>2</v>
      </c>
      <c r="AV37" s="33">
        <f t="array" ref="AV37">INDEX(Dados!$1:$69,MATCH($B37,Dados!$N:$N,0),MATCH(AV$1,Dados!$1:$1,0))</f>
        <v>0</v>
      </c>
      <c r="AW37" s="33">
        <f t="array" ref="AW37">INDEX(Dados!$1:$69,MATCH($B37,Dados!$N:$N,0),MATCH(AW$1,Dados!$1:$1,0))</f>
        <v>2</v>
      </c>
      <c r="AX37" s="33">
        <f t="array" ref="AX37">INDEX(Dados!$1:$69,MATCH($B37,Dados!$N:$N,0),MATCH(AX$1,Dados!$1:$1,0))</f>
        <v>0</v>
      </c>
      <c r="AY37" s="33">
        <f t="array" ref="AY37">INDEX(Dados!$1:$69,MATCH($B37,Dados!$N:$N,0),MATCH(AY$1,Dados!$1:$1,0))</f>
        <v>2</v>
      </c>
      <c r="AZ37" s="33">
        <f t="array" ref="AZ37">INDEX(Dados!$1:$69,MATCH($B37,Dados!$N:$N,0),MATCH(AZ$1,Dados!$1:$1,0))</f>
        <v>40</v>
      </c>
      <c r="BA37" s="33">
        <f t="array" ref="BA37">INDEX(Dados!$1:$69,MATCH($B37,Dados!$N:$N,0),MATCH(BA$1,Dados!$1:$1,0))</f>
        <v>2</v>
      </c>
      <c r="BB37" s="33">
        <f t="array" ref="BB37">INDEX(Dados!$1:$69,MATCH($B37,Dados!$N:$N,0),MATCH(BB$1,Dados!$1:$1,0))</f>
        <v>7</v>
      </c>
      <c r="BC37" s="33">
        <f t="array" ref="BC37">INDEX(Dados!$1:$69,MATCH($B37,Dados!$N:$N,0),MATCH(BC$1,Dados!$1:$1,0))</f>
        <v>6</v>
      </c>
      <c r="BD37" s="33">
        <f t="array" ref="BD37">INDEX(Dados!$1:$69,MATCH($B37,Dados!$N:$N,0),MATCH(BD$1,Dados!$1:$1,0))</f>
        <v>3</v>
      </c>
      <c r="BE37" s="33">
        <f t="array" ref="BE37">INDEX(Dados!$1:$69,MATCH($B37,Dados!$N:$N,0),MATCH(BE$1,Dados!$1:$1,0))</f>
        <v>0</v>
      </c>
      <c r="BF37" s="33">
        <f t="array" ref="BF37">INDEX(Dados!$1:$69,MATCH($B37,Dados!$N:$N,0),MATCH(BF$1,Dados!$1:$1,0))</f>
        <v>0</v>
      </c>
      <c r="BG37" s="33">
        <f t="array" ref="BG37">INDEX(Dados!$1:$69,MATCH($B37,Dados!$N:$N,0),MATCH(BG$1,Dados!$1:$1,0))</f>
        <v>0</v>
      </c>
      <c r="BH37" s="33">
        <f t="array" ref="BH37">INDEX(Dados!$1:$69,MATCH($B37,Dados!$N:$N,0),MATCH(BH$1,Dados!$1:$1,0))</f>
        <v>2</v>
      </c>
      <c r="BI37" s="33">
        <f t="array" ref="BI37">INDEX(Dados!$1:$69,MATCH($B37,Dados!$N:$N,0),MATCH(BI$1,Dados!$1:$1,0))</f>
        <v>2</v>
      </c>
    </row>
    <row r="38">
      <c r="A38" s="3">
        <v>4.9790165889E10</v>
      </c>
      <c r="B38" s="3" t="s">
        <v>458</v>
      </c>
      <c r="C38" s="3" t="s">
        <v>457</v>
      </c>
      <c r="D38" s="33">
        <f t="array" ref="D38">INDEX(Dados!$1:$69,MATCH($B38,Dados!$N:$N,0),MATCH(D$1,Dados!$1:$1,0))</f>
        <v>23</v>
      </c>
      <c r="E38" s="3" t="s">
        <v>2250</v>
      </c>
      <c r="F38" s="3" t="s">
        <v>123</v>
      </c>
      <c r="G38" s="33">
        <f t="array" ref="G38">INDEX(Dados!$1:$69,MATCH($B38,Dados!$N:$N,0),MATCH(G$1,Dados!$1:$1,0))</f>
        <v>2018</v>
      </c>
      <c r="H38" s="33">
        <f t="array" ref="H38">INDEX(Dados!$1:$69,MATCH($B38,Dados!$N:$N,0),MATCH(H$1,Dados!$1:$1,0))</f>
        <v>2</v>
      </c>
      <c r="I38" s="33">
        <f t="array" ref="I38">INDEX(Dados!$1:$69,MATCH($B38,Dados!$N:$N,0),MATCH(I$1,Dados!$1:$1,0))</f>
        <v>2</v>
      </c>
      <c r="J38" s="33">
        <f t="array" ref="J38">INDEX(Dados!$1:$69,MATCH($B38,Dados!$N:$N,0),MATCH(J$1,Dados!$1:$1,0))</f>
        <v>0</v>
      </c>
      <c r="K38" s="33">
        <f t="array" ref="K38">INDEX(Dados!$1:$69,MATCH($B38,Dados!$N:$N,0),MATCH(K$1,Dados!$1:$1,0))</f>
        <v>2</v>
      </c>
      <c r="L38" s="33">
        <f t="array" ref="L38">INDEX(Dados!$1:$69,MATCH($B38,Dados!$N:$N,0),MATCH(L$1,Dados!$1:$1,0))</f>
        <v>0</v>
      </c>
      <c r="M38" s="33">
        <f t="array" ref="M38">INDEX(Dados!$1:$69,MATCH($B38,Dados!$N:$N,0),MATCH(M$1,Dados!$1:$1,0))</f>
        <v>2</v>
      </c>
      <c r="N38" s="33">
        <f t="array" ref="N38">INDEX(Dados!$1:$69,MATCH($B38,Dados!$N:$N,0),MATCH(N$1,Dados!$1:$1,0))</f>
        <v>160</v>
      </c>
      <c r="O38" s="33">
        <f t="array" ref="O38">INDEX(Dados!$1:$69,MATCH($B38,Dados!$N:$N,0),MATCH(O$1,Dados!$1:$1,0))</f>
        <v>2</v>
      </c>
      <c r="P38" s="33">
        <f t="array" ref="P38">INDEX(Dados!$1:$69,MATCH($B38,Dados!$N:$N,0),MATCH(P$1,Dados!$1:$1,0))</f>
        <v>0</v>
      </c>
      <c r="Q38" s="33">
        <f t="array" ref="Q38">INDEX(Dados!$1:$69,MATCH($B38,Dados!$N:$N,0),MATCH(Q$1,Dados!$1:$1,0))</f>
        <v>2</v>
      </c>
      <c r="R38" s="33">
        <f t="array" ref="R38">INDEX(Dados!$1:$69,MATCH($B38,Dados!$N:$N,0),MATCH(R$1,Dados!$1:$1,0))</f>
        <v>0</v>
      </c>
      <c r="S38" s="33">
        <f t="array" ref="S38">INDEX(Dados!$1:$69,MATCH($B38,Dados!$N:$N,0),MATCH(S$1,Dados!$1:$1,0))</f>
        <v>2</v>
      </c>
      <c r="T38" s="33">
        <f t="array" ref="T38">INDEX(Dados!$1:$69,MATCH($B38,Dados!$N:$N,0),MATCH(T$1,Dados!$1:$1,0))</f>
        <v>2451</v>
      </c>
      <c r="U38" s="33">
        <f t="array" ref="U38">INDEX(Dados!$1:$69,MATCH($B38,Dados!$N:$N,0),MATCH(U$1,Dados!$1:$1,0))</f>
        <v>2</v>
      </c>
      <c r="V38" s="33">
        <f t="array" ref="V38">INDEX(Dados!$1:$69,MATCH($B38,Dados!$N:$N,0),MATCH(V$1,Dados!$1:$1,0))</f>
        <v>0</v>
      </c>
      <c r="W38" s="33">
        <f t="array" ref="W38">INDEX(Dados!$1:$69,MATCH($B38,Dados!$N:$N,0),MATCH(W$1,Dados!$1:$1,0))</f>
        <v>2</v>
      </c>
      <c r="X38" s="33">
        <f t="array" ref="X38">INDEX(Dados!$1:$69,MATCH($B38,Dados!$N:$N,0),MATCH(X$1,Dados!$1:$1,0))</f>
        <v>1</v>
      </c>
      <c r="Y38" s="33">
        <f t="array" ref="Y38">INDEX(Dados!$1:$69,MATCH($B38,Dados!$N:$N,0),MATCH(Y$1,Dados!$1:$1,0))</f>
        <v>2</v>
      </c>
      <c r="Z38" s="33">
        <f t="array" ref="Z38">INDEX(Dados!$1:$69,MATCH($B38,Dados!$N:$N,0),MATCH(Z$1,Dados!$1:$1,0))</f>
        <v>1891</v>
      </c>
      <c r="AA38" s="33">
        <f t="array" ref="AA38">INDEX(Dados!$1:$69,MATCH($B38,Dados!$N:$N,0),MATCH(AA$1,Dados!$1:$1,0))</f>
        <v>2</v>
      </c>
      <c r="AB38" s="3">
        <v>0.0</v>
      </c>
      <c r="AC38" s="3">
        <v>2.0</v>
      </c>
      <c r="AD38" s="33">
        <f t="array" ref="AD38">INDEX(Dados!$1:$69,MATCH($B38,Dados!$N:$N,0),MATCH(AD$1,Dados!$1:$1,0))</f>
        <v>0</v>
      </c>
      <c r="AE38" s="33">
        <f t="array" ref="AE38">INDEX(Dados!$1:$69,MATCH($B38,Dados!$N:$N,0),MATCH(AE$1,Dados!$1:$1,0))</f>
        <v>2</v>
      </c>
      <c r="AF38" s="33">
        <f t="array" ref="AF38">INDEX(Dados!$1:$69,MATCH($B38,Dados!$N:$N,0),MATCH(AF$1,Dados!$1:$1,0))</f>
        <v>188</v>
      </c>
      <c r="AG38" s="33">
        <f t="array" ref="AG38">INDEX(Dados!$1:$69,MATCH($B38,Dados!$N:$N,0),MATCH(AG$1,Dados!$1:$1,0))</f>
        <v>2</v>
      </c>
      <c r="AH38" s="33">
        <f t="array" ref="AH38">INDEX(Dados!$1:$69,MATCH($B38,Dados!$N:$N,0),MATCH(AH$1,Dados!$1:$1,0))</f>
        <v>1118</v>
      </c>
      <c r="AI38" s="33">
        <f t="array" ref="AI38">INDEX(Dados!$1:$69,MATCH($B38,Dados!$N:$N,0),MATCH(AI$1,Dados!$1:$1,0))</f>
        <v>2</v>
      </c>
      <c r="AJ38" s="33">
        <f t="array" ref="AJ38">INDEX(Dados!$1:$69,MATCH($B38,Dados!$N:$N,0),MATCH(AJ$1,Dados!$1:$1,0))</f>
        <v>0</v>
      </c>
      <c r="AK38" s="33">
        <f t="array" ref="AK38">INDEX(Dados!$1:$69,MATCH($B38,Dados!$N:$N,0),MATCH(AK$1,Dados!$1:$1,0))</f>
        <v>2</v>
      </c>
      <c r="AL38" s="3">
        <v>0.0</v>
      </c>
      <c r="AM38" s="3">
        <v>2.0</v>
      </c>
      <c r="AN38" s="33">
        <f t="array" ref="AN38">INDEX(Dados!$1:$69,MATCH($B38,Dados!$N:$N,0),MATCH(AN$1,Dados!$1:$1,0))</f>
        <v>76</v>
      </c>
      <c r="AO38" s="33">
        <f t="array" ref="AO38">INDEX(Dados!$1:$69,MATCH($B38,Dados!$N:$N,0),MATCH(AO$1,Dados!$1:$1,0))</f>
        <v>2</v>
      </c>
      <c r="AP38" s="33">
        <f t="array" ref="AP38">INDEX(Dados!$1:$69,MATCH($B38,Dados!$N:$N,0),MATCH(AP$1,Dados!$1:$1,0))</f>
        <v>118</v>
      </c>
      <c r="AQ38" s="33">
        <f t="array" ref="AQ38">INDEX(Dados!$1:$69,MATCH($B38,Dados!$N:$N,0),MATCH(AQ$1,Dados!$1:$1,0))</f>
        <v>2</v>
      </c>
      <c r="AR38" s="33">
        <f t="array" ref="AR38">INDEX(Dados!$1:$69,MATCH($B38,Dados!$N:$N,0),MATCH(AR$1,Dados!$1:$1,0))</f>
        <v>200</v>
      </c>
      <c r="AS38" s="3">
        <v>2.0</v>
      </c>
      <c r="AT38" s="33">
        <f t="array" ref="AT38">INDEX(Dados!$1:$69,MATCH($B38,Dados!$N:$N,0),MATCH(AT$1,Dados!$1:$1,0))</f>
        <v>0</v>
      </c>
      <c r="AU38" s="33">
        <f t="array" ref="AU38">INDEX(Dados!$1:$69,MATCH($B38,Dados!$N:$N,0),MATCH(AU$1,Dados!$1:$1,0))</f>
        <v>2</v>
      </c>
      <c r="AV38" s="33">
        <f t="array" ref="AV38">INDEX(Dados!$1:$69,MATCH($B38,Dados!$N:$N,0),MATCH(AV$1,Dados!$1:$1,0))</f>
        <v>0</v>
      </c>
      <c r="AW38" s="33">
        <f t="array" ref="AW38">INDEX(Dados!$1:$69,MATCH($B38,Dados!$N:$N,0),MATCH(AW$1,Dados!$1:$1,0))</f>
        <v>2</v>
      </c>
      <c r="AX38" s="33">
        <f t="array" ref="AX38">INDEX(Dados!$1:$69,MATCH($B38,Dados!$N:$N,0),MATCH(AX$1,Dados!$1:$1,0))</f>
        <v>0</v>
      </c>
      <c r="AY38" s="33">
        <f t="array" ref="AY38">INDEX(Dados!$1:$69,MATCH($B38,Dados!$N:$N,0),MATCH(AY$1,Dados!$1:$1,0))</f>
        <v>2</v>
      </c>
      <c r="AZ38" s="33">
        <f t="array" ref="AZ38">INDEX(Dados!$1:$69,MATCH($B38,Dados!$N:$N,0),MATCH(AZ$1,Dados!$1:$1,0))</f>
        <v>258</v>
      </c>
      <c r="BA38" s="33">
        <f t="array" ref="BA38">INDEX(Dados!$1:$69,MATCH($B38,Dados!$N:$N,0),MATCH(BA$1,Dados!$1:$1,0))</f>
        <v>2</v>
      </c>
      <c r="BB38" s="33">
        <f t="array" ref="BB38">INDEX(Dados!$1:$69,MATCH($B38,Dados!$N:$N,0),MATCH(BB$1,Dados!$1:$1,0))</f>
        <v>4</v>
      </c>
      <c r="BC38" s="33">
        <f t="array" ref="BC38">INDEX(Dados!$1:$69,MATCH($B38,Dados!$N:$N,0),MATCH(BC$1,Dados!$1:$1,0))</f>
        <v>7</v>
      </c>
      <c r="BD38" s="33">
        <f t="array" ref="BD38">INDEX(Dados!$1:$69,MATCH($B38,Dados!$N:$N,0),MATCH(BD$1,Dados!$1:$1,0))</f>
        <v>2</v>
      </c>
      <c r="BE38" s="33">
        <f t="array" ref="BE38">INDEX(Dados!$1:$69,MATCH($B38,Dados!$N:$N,0),MATCH(BE$1,Dados!$1:$1,0))</f>
        <v>0</v>
      </c>
      <c r="BF38" s="33">
        <f t="array" ref="BF38">INDEX(Dados!$1:$69,MATCH($B38,Dados!$N:$N,0),MATCH(BF$1,Dados!$1:$1,0))</f>
        <v>0</v>
      </c>
      <c r="BG38" s="33">
        <f t="array" ref="BG38">INDEX(Dados!$1:$69,MATCH($B38,Dados!$N:$N,0),MATCH(BG$1,Dados!$1:$1,0))</f>
        <v>1</v>
      </c>
      <c r="BH38" s="33">
        <f t="array" ref="BH38">INDEX(Dados!$1:$69,MATCH($B38,Dados!$N:$N,0),MATCH(BH$1,Dados!$1:$1,0))</f>
        <v>2</v>
      </c>
      <c r="BI38" s="33">
        <f t="array" ref="BI38">INDEX(Dados!$1:$69,MATCH($B38,Dados!$N:$N,0),MATCH(BI$1,Dados!$1:$1,0))</f>
        <v>1</v>
      </c>
    </row>
    <row r="39">
      <c r="A39" s="3">
        <v>2.3971407803E10</v>
      </c>
      <c r="B39" s="3" t="s">
        <v>478</v>
      </c>
      <c r="C39" s="3" t="s">
        <v>477</v>
      </c>
      <c r="D39" s="33">
        <f t="array" ref="D39">INDEX(Dados!$1:$69,MATCH($B39,Dados!$N:$N,0),MATCH(D$1,Dados!$1:$1,0))</f>
        <v>22</v>
      </c>
      <c r="E39" s="3" t="s">
        <v>2250</v>
      </c>
      <c r="F39" s="3" t="s">
        <v>123</v>
      </c>
      <c r="G39" s="33">
        <f t="array" ref="G39">INDEX(Dados!$1:$69,MATCH($B39,Dados!$N:$N,0),MATCH(G$1,Dados!$1:$1,0))</f>
        <v>2019</v>
      </c>
      <c r="H39" s="33">
        <f t="array" ref="H39">INDEX(Dados!$1:$69,MATCH($B39,Dados!$N:$N,0),MATCH(H$1,Dados!$1:$1,0))</f>
        <v>6</v>
      </c>
      <c r="I39" s="33">
        <f t="array" ref="I39">INDEX(Dados!$1:$69,MATCH($B39,Dados!$N:$N,0),MATCH(I$1,Dados!$1:$1,0))</f>
        <v>0</v>
      </c>
      <c r="J39" s="33">
        <f t="array" ref="J39">INDEX(Dados!$1:$69,MATCH($B39,Dados!$N:$N,0),MATCH(J$1,Dados!$1:$1,0))</f>
        <v>600</v>
      </c>
      <c r="K39" s="33">
        <f t="array" ref="K39">INDEX(Dados!$1:$69,MATCH($B39,Dados!$N:$N,0),MATCH(K$1,Dados!$1:$1,0))</f>
        <v>2</v>
      </c>
      <c r="L39" s="33">
        <f t="array" ref="L39">INDEX(Dados!$1:$69,MATCH($B39,Dados!$N:$N,0),MATCH(L$1,Dados!$1:$1,0))</f>
        <v>1500</v>
      </c>
      <c r="M39" s="33">
        <f t="array" ref="M39">INDEX(Dados!$1:$69,MATCH($B39,Dados!$N:$N,0),MATCH(M$1,Dados!$1:$1,0))</f>
        <v>0</v>
      </c>
      <c r="N39" s="33">
        <f t="array" ref="N39">INDEX(Dados!$1:$69,MATCH($B39,Dados!$N:$N,0),MATCH(N$1,Dados!$1:$1,0))</f>
        <v>1500</v>
      </c>
      <c r="O39" s="33">
        <f t="array" ref="O39">INDEX(Dados!$1:$69,MATCH($B39,Dados!$N:$N,0),MATCH(O$1,Dados!$1:$1,0))</f>
        <v>0</v>
      </c>
      <c r="P39" s="33">
        <f t="array" ref="P39">INDEX(Dados!$1:$69,MATCH($B39,Dados!$N:$N,0),MATCH(P$1,Dados!$1:$1,0))</f>
        <v>0</v>
      </c>
      <c r="Q39" s="33">
        <f t="array" ref="Q39">INDEX(Dados!$1:$69,MATCH($B39,Dados!$N:$N,0),MATCH(Q$1,Dados!$1:$1,0))</f>
        <v>2</v>
      </c>
      <c r="R39" s="33">
        <f t="array" ref="R39">INDEX(Dados!$1:$69,MATCH($B39,Dados!$N:$N,0),MATCH(R$1,Dados!$1:$1,0))</f>
        <v>0</v>
      </c>
      <c r="S39" s="33">
        <f t="array" ref="S39">INDEX(Dados!$1:$69,MATCH($B39,Dados!$N:$N,0),MATCH(S$1,Dados!$1:$1,0))</f>
        <v>2</v>
      </c>
      <c r="T39" s="33">
        <f t="array" ref="T39">INDEX(Dados!$1:$69,MATCH($B39,Dados!$N:$N,0),MATCH(T$1,Dados!$1:$1,0))</f>
        <v>0</v>
      </c>
      <c r="U39" s="33">
        <f t="array" ref="U39">INDEX(Dados!$1:$69,MATCH($B39,Dados!$N:$N,0),MATCH(U$1,Dados!$1:$1,0))</f>
        <v>2</v>
      </c>
      <c r="V39" s="33">
        <f t="array" ref="V39">INDEX(Dados!$1:$69,MATCH($B39,Dados!$N:$N,0),MATCH(V$1,Dados!$1:$1,0))</f>
        <v>3600</v>
      </c>
      <c r="W39" s="33">
        <f t="array" ref="W39">INDEX(Dados!$1:$69,MATCH($B39,Dados!$N:$N,0),MATCH(W$1,Dados!$1:$1,0))</f>
        <v>2</v>
      </c>
      <c r="X39" s="33">
        <f t="array" ref="X39">INDEX(Dados!$1:$69,MATCH($B39,Dados!$N:$N,0),MATCH(X$1,Dados!$1:$1,0))</f>
        <v>1</v>
      </c>
      <c r="Y39" s="33">
        <f t="array" ref="Y39">INDEX(Dados!$1:$69,MATCH($B39,Dados!$N:$N,0),MATCH(Y$1,Dados!$1:$1,0))</f>
        <v>2</v>
      </c>
      <c r="Z39" s="33">
        <f t="array" ref="Z39">INDEX(Dados!$1:$69,MATCH($B39,Dados!$N:$N,0),MATCH(Z$1,Dados!$1:$1,0))</f>
        <v>1500</v>
      </c>
      <c r="AA39" s="33">
        <f t="array" ref="AA39">INDEX(Dados!$1:$69,MATCH($B39,Dados!$N:$N,0),MATCH(AA$1,Dados!$1:$1,0))</f>
        <v>2</v>
      </c>
      <c r="AB39" s="3">
        <v>0.0</v>
      </c>
      <c r="AC39" s="3">
        <v>2.0</v>
      </c>
      <c r="AD39" s="33">
        <f t="array" ref="AD39">INDEX(Dados!$1:$69,MATCH($B39,Dados!$N:$N,0),MATCH(AD$1,Dados!$1:$1,0))</f>
        <v>68</v>
      </c>
      <c r="AE39" s="33">
        <f t="array" ref="AE39">INDEX(Dados!$1:$69,MATCH($B39,Dados!$N:$N,0),MATCH(AE$1,Dados!$1:$1,0))</f>
        <v>2</v>
      </c>
      <c r="AF39" s="33">
        <f t="array" ref="AF39">INDEX(Dados!$1:$69,MATCH($B39,Dados!$N:$N,0),MATCH(AF$1,Dados!$1:$1,0))</f>
        <v>127</v>
      </c>
      <c r="AG39" s="33">
        <f t="array" ref="AG39">INDEX(Dados!$1:$69,MATCH($B39,Dados!$N:$N,0),MATCH(AG$1,Dados!$1:$1,0))</f>
        <v>2</v>
      </c>
      <c r="AH39" s="33">
        <f t="array" ref="AH39">INDEX(Dados!$1:$69,MATCH($B39,Dados!$N:$N,0),MATCH(AH$1,Dados!$1:$1,0))</f>
        <v>0</v>
      </c>
      <c r="AI39" s="33">
        <f t="array" ref="AI39">INDEX(Dados!$1:$69,MATCH($B39,Dados!$N:$N,0),MATCH(AI$1,Dados!$1:$1,0))</f>
        <v>0</v>
      </c>
      <c r="AJ39" s="33">
        <f t="array" ref="AJ39">INDEX(Dados!$1:$69,MATCH($B39,Dados!$N:$N,0),MATCH(AJ$1,Dados!$1:$1,0))</f>
        <v>0</v>
      </c>
      <c r="AK39" s="33">
        <f t="array" ref="AK39">INDEX(Dados!$1:$69,MATCH($B39,Dados!$N:$N,0),MATCH(AK$1,Dados!$1:$1,0))</f>
        <v>2</v>
      </c>
      <c r="AL39" s="3">
        <v>0.0</v>
      </c>
      <c r="AM39" s="3">
        <v>2.0</v>
      </c>
      <c r="AN39" s="33">
        <f t="array" ref="AN39">INDEX(Dados!$1:$69,MATCH($B39,Dados!$N:$N,0),MATCH(AN$1,Dados!$1:$1,0))</f>
        <v>0</v>
      </c>
      <c r="AO39" s="33">
        <f t="array" ref="AO39">INDEX(Dados!$1:$69,MATCH($B39,Dados!$N:$N,0),MATCH(AO$1,Dados!$1:$1,0))</f>
        <v>2</v>
      </c>
      <c r="AP39" s="33">
        <f t="array" ref="AP39">INDEX(Dados!$1:$69,MATCH($B39,Dados!$N:$N,0),MATCH(AP$1,Dados!$1:$1,0))</f>
        <v>100</v>
      </c>
      <c r="AQ39" s="33">
        <f t="array" ref="AQ39">INDEX(Dados!$1:$69,MATCH($B39,Dados!$N:$N,0),MATCH(AQ$1,Dados!$1:$1,0))</f>
        <v>2</v>
      </c>
      <c r="AR39" s="33">
        <f t="array" ref="AR39">INDEX(Dados!$1:$69,MATCH($B39,Dados!$N:$N,0),MATCH(AR$1,Dados!$1:$1,0))</f>
        <v>1558</v>
      </c>
      <c r="AS39" s="3">
        <v>2.0</v>
      </c>
      <c r="AT39" s="33">
        <f t="array" ref="AT39">INDEX(Dados!$1:$69,MATCH($B39,Dados!$N:$N,0),MATCH(AT$1,Dados!$1:$1,0))</f>
        <v>0</v>
      </c>
      <c r="AU39" s="33">
        <f t="array" ref="AU39">INDEX(Dados!$1:$69,MATCH($B39,Dados!$N:$N,0),MATCH(AU$1,Dados!$1:$1,0))</f>
        <v>2</v>
      </c>
      <c r="AV39" s="33">
        <f t="array" ref="AV39">INDEX(Dados!$1:$69,MATCH($B39,Dados!$N:$N,0),MATCH(AV$1,Dados!$1:$1,0))</f>
        <v>0</v>
      </c>
      <c r="AW39" s="33">
        <f t="array" ref="AW39">INDEX(Dados!$1:$69,MATCH($B39,Dados!$N:$N,0),MATCH(AW$1,Dados!$1:$1,0))</f>
        <v>2</v>
      </c>
      <c r="AX39" s="33">
        <f t="array" ref="AX39">INDEX(Dados!$1:$69,MATCH($B39,Dados!$N:$N,0),MATCH(AX$1,Dados!$1:$1,0))</f>
        <v>0</v>
      </c>
      <c r="AY39" s="33">
        <f t="array" ref="AY39">INDEX(Dados!$1:$69,MATCH($B39,Dados!$N:$N,0),MATCH(AY$1,Dados!$1:$1,0))</f>
        <v>2</v>
      </c>
      <c r="AZ39" s="33">
        <f t="array" ref="AZ39">INDEX(Dados!$1:$69,MATCH($B39,Dados!$N:$N,0),MATCH(AZ$1,Dados!$1:$1,0))</f>
        <v>60</v>
      </c>
      <c r="BA39" s="33">
        <f t="array" ref="BA39">INDEX(Dados!$1:$69,MATCH($B39,Dados!$N:$N,0),MATCH(BA$1,Dados!$1:$1,0))</f>
        <v>2</v>
      </c>
      <c r="BB39" s="33">
        <f t="array" ref="BB39">INDEX(Dados!$1:$69,MATCH($B39,Dados!$N:$N,0),MATCH(BB$1,Dados!$1:$1,0))</f>
        <v>5</v>
      </c>
      <c r="BC39" s="33">
        <f t="array" ref="BC39">INDEX(Dados!$1:$69,MATCH($B39,Dados!$N:$N,0),MATCH(BC$1,Dados!$1:$1,0))</f>
        <v>5</v>
      </c>
      <c r="BD39" s="33">
        <f t="array" ref="BD39">INDEX(Dados!$1:$69,MATCH($B39,Dados!$N:$N,0),MATCH(BD$1,Dados!$1:$1,0))</f>
        <v>2</v>
      </c>
      <c r="BE39" s="33">
        <f t="array" ref="BE39">INDEX(Dados!$1:$69,MATCH($B39,Dados!$N:$N,0),MATCH(BE$1,Dados!$1:$1,0))</f>
        <v>0</v>
      </c>
      <c r="BF39" s="33">
        <f t="array" ref="BF39">INDEX(Dados!$1:$69,MATCH($B39,Dados!$N:$N,0),MATCH(BF$1,Dados!$1:$1,0))</f>
        <v>0</v>
      </c>
      <c r="BG39" s="33">
        <f t="array" ref="BG39">INDEX(Dados!$1:$69,MATCH($B39,Dados!$N:$N,0),MATCH(BG$1,Dados!$1:$1,0))</f>
        <v>0</v>
      </c>
      <c r="BH39" s="33">
        <f t="array" ref="BH39">INDEX(Dados!$1:$69,MATCH($B39,Dados!$N:$N,0),MATCH(BH$1,Dados!$1:$1,0))</f>
        <v>1</v>
      </c>
      <c r="BI39" s="33">
        <f t="array" ref="BI39">INDEX(Dados!$1:$69,MATCH($B39,Dados!$N:$N,0),MATCH(BI$1,Dados!$1:$1,0))</f>
        <v>1</v>
      </c>
    </row>
    <row r="40">
      <c r="A40" s="3">
        <v>4.45068818E10</v>
      </c>
      <c r="B40" s="3" t="s">
        <v>737</v>
      </c>
      <c r="C40" s="3" t="s">
        <v>736</v>
      </c>
      <c r="D40" s="33">
        <f t="array" ref="D40">INDEX(Dados!$1:$69,MATCH($B40,Dados!$N:$N,0),MATCH(D$1,Dados!$1:$1,0))</f>
        <v>18</v>
      </c>
      <c r="E40" s="3" t="s">
        <v>2250</v>
      </c>
      <c r="F40" s="3" t="s">
        <v>123</v>
      </c>
      <c r="G40" s="33">
        <f t="array" ref="G40">INDEX(Dados!$1:$69,MATCH($B40,Dados!$N:$N,0),MATCH(G$1,Dados!$1:$1,0))</f>
        <v>2022</v>
      </c>
      <c r="H40" s="33">
        <f t="array" ref="H40">INDEX(Dados!$1:$69,MATCH($B40,Dados!$N:$N,0),MATCH(H$1,Dados!$1:$1,0))</f>
        <v>4</v>
      </c>
      <c r="I40" s="33">
        <f t="array" ref="I40">INDEX(Dados!$1:$69,MATCH($B40,Dados!$N:$N,0),MATCH(I$1,Dados!$1:$1,0))</f>
        <v>2</v>
      </c>
      <c r="J40" s="33">
        <f t="array" ref="J40">INDEX(Dados!$1:$69,MATCH($B40,Dados!$N:$N,0),MATCH(J$1,Dados!$1:$1,0))</f>
        <v>0</v>
      </c>
      <c r="K40" s="33">
        <f t="array" ref="K40">INDEX(Dados!$1:$69,MATCH($B40,Dados!$N:$N,0),MATCH(K$1,Dados!$1:$1,0))</f>
        <v>2</v>
      </c>
      <c r="L40" s="33">
        <f t="array" ref="L40">INDEX(Dados!$1:$69,MATCH($B40,Dados!$N:$N,0),MATCH(L$1,Dados!$1:$1,0))</f>
        <v>2000</v>
      </c>
      <c r="M40" s="33">
        <f t="array" ref="M40">INDEX(Dados!$1:$69,MATCH($B40,Dados!$N:$N,0),MATCH(M$1,Dados!$1:$1,0))</f>
        <v>2</v>
      </c>
      <c r="N40" s="33">
        <f t="array" ref="N40">INDEX(Dados!$1:$69,MATCH($B40,Dados!$N:$N,0),MATCH(N$1,Dados!$1:$1,0))</f>
        <v>1354</v>
      </c>
      <c r="O40" s="33">
        <f t="array" ref="O40">INDEX(Dados!$1:$69,MATCH($B40,Dados!$N:$N,0),MATCH(O$1,Dados!$1:$1,0))</f>
        <v>2</v>
      </c>
      <c r="P40" s="33">
        <f t="array" ref="P40">INDEX(Dados!$1:$69,MATCH($B40,Dados!$N:$N,0),MATCH(P$1,Dados!$1:$1,0))</f>
        <v>0</v>
      </c>
      <c r="Q40" s="33">
        <f t="array" ref="Q40">INDEX(Dados!$1:$69,MATCH($B40,Dados!$N:$N,0),MATCH(Q$1,Dados!$1:$1,0))</f>
        <v>2</v>
      </c>
      <c r="R40" s="33">
        <f t="array" ref="R40">INDEX(Dados!$1:$69,MATCH($B40,Dados!$N:$N,0),MATCH(R$1,Dados!$1:$1,0))</f>
        <v>0</v>
      </c>
      <c r="S40" s="33">
        <f t="array" ref="S40">INDEX(Dados!$1:$69,MATCH($B40,Dados!$N:$N,0),MATCH(S$1,Dados!$1:$1,0))</f>
        <v>2</v>
      </c>
      <c r="T40" s="33">
        <f t="array" ref="T40">INDEX(Dados!$1:$69,MATCH($B40,Dados!$N:$N,0),MATCH(T$1,Dados!$1:$1,0))</f>
        <v>0</v>
      </c>
      <c r="U40" s="33">
        <f t="array" ref="U40">INDEX(Dados!$1:$69,MATCH($B40,Dados!$N:$N,0),MATCH(U$1,Dados!$1:$1,0))</f>
        <v>2</v>
      </c>
      <c r="V40" s="33">
        <f t="array" ref="V40">INDEX(Dados!$1:$69,MATCH($B40,Dados!$N:$N,0),MATCH(V$1,Dados!$1:$1,0))</f>
        <v>0</v>
      </c>
      <c r="W40" s="33">
        <f t="array" ref="W40">INDEX(Dados!$1:$69,MATCH($B40,Dados!$N:$N,0),MATCH(W$1,Dados!$1:$1,0))</f>
        <v>2</v>
      </c>
      <c r="X40" s="33">
        <f t="array" ref="X40">INDEX(Dados!$1:$69,MATCH($B40,Dados!$N:$N,0),MATCH(X$1,Dados!$1:$1,0))</f>
        <v>2</v>
      </c>
      <c r="Y40" s="33">
        <f t="array" ref="Y40">INDEX(Dados!$1:$69,MATCH($B40,Dados!$N:$N,0),MATCH(Y$1,Dados!$1:$1,0))</f>
        <v>0</v>
      </c>
      <c r="Z40" s="33">
        <f t="array" ref="Z40">INDEX(Dados!$1:$69,MATCH($B40,Dados!$N:$N,0),MATCH(Z$1,Dados!$1:$1,0))</f>
        <v>700</v>
      </c>
      <c r="AA40" s="33">
        <f t="array" ref="AA40">INDEX(Dados!$1:$69,MATCH($B40,Dados!$N:$N,0),MATCH(AA$1,Dados!$1:$1,0))</f>
        <v>0</v>
      </c>
      <c r="AB40" s="3">
        <v>0.0</v>
      </c>
      <c r="AC40" s="3">
        <v>2.0</v>
      </c>
      <c r="AD40" s="33">
        <f t="array" ref="AD40">INDEX(Dados!$1:$69,MATCH($B40,Dados!$N:$N,0),MATCH(AD$1,Dados!$1:$1,0))</f>
        <v>74</v>
      </c>
      <c r="AE40" s="33">
        <f t="array" ref="AE40">INDEX(Dados!$1:$69,MATCH($B40,Dados!$N:$N,0),MATCH(AE$1,Dados!$1:$1,0))</f>
        <v>2</v>
      </c>
      <c r="AF40" s="33">
        <f t="array" ref="AF40">INDEX(Dados!$1:$69,MATCH($B40,Dados!$N:$N,0),MATCH(AF$1,Dados!$1:$1,0))</f>
        <v>80</v>
      </c>
      <c r="AG40" s="33">
        <f t="array" ref="AG40">INDEX(Dados!$1:$69,MATCH($B40,Dados!$N:$N,0),MATCH(AG$1,Dados!$1:$1,0))</f>
        <v>0</v>
      </c>
      <c r="AH40" s="33">
        <f t="array" ref="AH40">INDEX(Dados!$1:$69,MATCH($B40,Dados!$N:$N,0),MATCH(AH$1,Dados!$1:$1,0))</f>
        <v>0</v>
      </c>
      <c r="AI40" s="33">
        <f t="array" ref="AI40">INDEX(Dados!$1:$69,MATCH($B40,Dados!$N:$N,0),MATCH(AI$1,Dados!$1:$1,0))</f>
        <v>2</v>
      </c>
      <c r="AJ40" s="33">
        <f t="array" ref="AJ40">INDEX(Dados!$1:$69,MATCH($B40,Dados!$N:$N,0),MATCH(AJ$1,Dados!$1:$1,0))</f>
        <v>0</v>
      </c>
      <c r="AK40" s="33">
        <f t="array" ref="AK40">INDEX(Dados!$1:$69,MATCH($B40,Dados!$N:$N,0),MATCH(AK$1,Dados!$1:$1,0))</f>
        <v>2</v>
      </c>
      <c r="AL40" s="3">
        <v>0.0</v>
      </c>
      <c r="AM40" s="3">
        <v>2.0</v>
      </c>
      <c r="AN40" s="33">
        <f t="array" ref="AN40">INDEX(Dados!$1:$69,MATCH($B40,Dados!$N:$N,0),MATCH(AN$1,Dados!$1:$1,0))</f>
        <v>0</v>
      </c>
      <c r="AO40" s="33">
        <f t="array" ref="AO40">INDEX(Dados!$1:$69,MATCH($B40,Dados!$N:$N,0),MATCH(AO$1,Dados!$1:$1,0))</f>
        <v>2</v>
      </c>
      <c r="AP40" s="33">
        <f t="array" ref="AP40">INDEX(Dados!$1:$69,MATCH($B40,Dados!$N:$N,0),MATCH(AP$1,Dados!$1:$1,0))</f>
        <v>90</v>
      </c>
      <c r="AQ40" s="33">
        <f t="array" ref="AQ40">INDEX(Dados!$1:$69,MATCH($B40,Dados!$N:$N,0),MATCH(AQ$1,Dados!$1:$1,0))</f>
        <v>0</v>
      </c>
      <c r="AR40" s="33">
        <f t="array" ref="AR40">INDEX(Dados!$1:$69,MATCH($B40,Dados!$N:$N,0),MATCH(AR$1,Dados!$1:$1,0))</f>
        <v>100</v>
      </c>
      <c r="AS40" s="3">
        <v>2.0</v>
      </c>
      <c r="AT40" s="33">
        <f t="array" ref="AT40">INDEX(Dados!$1:$69,MATCH($B40,Dados!$N:$N,0),MATCH(AT$1,Dados!$1:$1,0))</f>
        <v>0</v>
      </c>
      <c r="AU40" s="33">
        <f t="array" ref="AU40">INDEX(Dados!$1:$69,MATCH($B40,Dados!$N:$N,0),MATCH(AU$1,Dados!$1:$1,0))</f>
        <v>2</v>
      </c>
      <c r="AV40" s="33">
        <f t="array" ref="AV40">INDEX(Dados!$1:$69,MATCH($B40,Dados!$N:$N,0),MATCH(AV$1,Dados!$1:$1,0))</f>
        <v>0</v>
      </c>
      <c r="AW40" s="33">
        <f t="array" ref="AW40">INDEX(Dados!$1:$69,MATCH($B40,Dados!$N:$N,0),MATCH(AW$1,Dados!$1:$1,0))</f>
        <v>2</v>
      </c>
      <c r="AX40" s="33">
        <f t="array" ref="AX40">INDEX(Dados!$1:$69,MATCH($B40,Dados!$N:$N,0),MATCH(AX$1,Dados!$1:$1,0))</f>
        <v>0</v>
      </c>
      <c r="AY40" s="33">
        <f t="array" ref="AY40">INDEX(Dados!$1:$69,MATCH($B40,Dados!$N:$N,0),MATCH(AY$1,Dados!$1:$1,0))</f>
        <v>2</v>
      </c>
      <c r="AZ40" s="33">
        <f t="array" ref="AZ40">INDEX(Dados!$1:$69,MATCH($B40,Dados!$N:$N,0),MATCH(AZ$1,Dados!$1:$1,0))</f>
        <v>0</v>
      </c>
      <c r="BA40" s="33">
        <f t="array" ref="BA40">INDEX(Dados!$1:$69,MATCH($B40,Dados!$N:$N,0),MATCH(BA$1,Dados!$1:$1,0))</f>
        <v>2</v>
      </c>
      <c r="BB40" s="33">
        <f t="array" ref="BB40">INDEX(Dados!$1:$69,MATCH($B40,Dados!$N:$N,0),MATCH(BB$1,Dados!$1:$1,0))</f>
        <v>7</v>
      </c>
      <c r="BC40" s="33">
        <f t="array" ref="BC40">INDEX(Dados!$1:$69,MATCH($B40,Dados!$N:$N,0),MATCH(BC$1,Dados!$1:$1,0))</f>
        <v>7</v>
      </c>
      <c r="BD40" s="33">
        <f t="array" ref="BD40">INDEX(Dados!$1:$69,MATCH($B40,Dados!$N:$N,0),MATCH(BD$1,Dados!$1:$1,0))</f>
        <v>2</v>
      </c>
      <c r="BE40" s="33">
        <f t="array" ref="BE40">INDEX(Dados!$1:$69,MATCH($B40,Dados!$N:$N,0),MATCH(BE$1,Dados!$1:$1,0))</f>
        <v>0</v>
      </c>
      <c r="BF40" s="33">
        <f t="array" ref="BF40">INDEX(Dados!$1:$69,MATCH($B40,Dados!$N:$N,0),MATCH(BF$1,Dados!$1:$1,0))</f>
        <v>0</v>
      </c>
      <c r="BG40" s="33">
        <f t="array" ref="BG40">INDEX(Dados!$1:$69,MATCH($B40,Dados!$N:$N,0),MATCH(BG$1,Dados!$1:$1,0))</f>
        <v>0</v>
      </c>
      <c r="BH40" s="33">
        <f t="array" ref="BH40">INDEX(Dados!$1:$69,MATCH($B40,Dados!$N:$N,0),MATCH(BH$1,Dados!$1:$1,0))</f>
        <v>2</v>
      </c>
      <c r="BI40" s="33">
        <f t="array" ref="BI40">INDEX(Dados!$1:$69,MATCH($B40,Dados!$N:$N,0),MATCH(BI$1,Dados!$1:$1,0))</f>
        <v>2</v>
      </c>
    </row>
    <row r="41">
      <c r="A41" s="3">
        <v>1.9414700765E10</v>
      </c>
      <c r="B41" s="3" t="s">
        <v>277</v>
      </c>
      <c r="C41" s="3" t="s">
        <v>276</v>
      </c>
      <c r="D41" s="33">
        <f t="array" ref="D41">INDEX(Dados!$1:$69,MATCH($B41,Dados!$N:$N,0),MATCH(D$1,Dados!$1:$1,0))</f>
        <v>22</v>
      </c>
      <c r="E41" s="3" t="s">
        <v>2250</v>
      </c>
      <c r="F41" s="3" t="s">
        <v>123</v>
      </c>
      <c r="G41" s="33">
        <f t="array" ref="G41">INDEX(Dados!$1:$69,MATCH($B41,Dados!$N:$N,0),MATCH(G$1,Dados!$1:$1,0))</f>
        <v>2018</v>
      </c>
      <c r="H41" s="33">
        <f t="array" ref="H41">INDEX(Dados!$1:$69,MATCH($B41,Dados!$N:$N,0),MATCH(H$1,Dados!$1:$1,0))</f>
        <v>1</v>
      </c>
      <c r="I41" s="33">
        <f t="array" ref="I41">INDEX(Dados!$1:$69,MATCH($B41,Dados!$N:$N,0),MATCH(I$1,Dados!$1:$1,0))</f>
        <v>1</v>
      </c>
      <c r="J41" s="33">
        <f t="array" ref="J41">INDEX(Dados!$1:$69,MATCH($B41,Dados!$N:$N,0),MATCH(J$1,Dados!$1:$1,0))</f>
        <v>2455</v>
      </c>
      <c r="K41" s="33">
        <f t="array" ref="K41">INDEX(Dados!$1:$69,MATCH($B41,Dados!$N:$N,0),MATCH(K$1,Dados!$1:$1,0))</f>
        <v>2</v>
      </c>
      <c r="L41" s="33">
        <f t="array" ref="L41">INDEX(Dados!$1:$69,MATCH($B41,Dados!$N:$N,0),MATCH(L$1,Dados!$1:$1,0))</f>
        <v>0</v>
      </c>
      <c r="M41" s="33">
        <f t="array" ref="M41">INDEX(Dados!$1:$69,MATCH($B41,Dados!$N:$N,0),MATCH(M$1,Dados!$1:$1,0))</f>
        <v>2</v>
      </c>
      <c r="N41" s="33">
        <f t="array" ref="N41">INDEX(Dados!$1:$69,MATCH($B41,Dados!$N:$N,0),MATCH(N$1,Dados!$1:$1,0))</f>
        <v>0</v>
      </c>
      <c r="O41" s="33">
        <f t="array" ref="O41">INDEX(Dados!$1:$69,MATCH($B41,Dados!$N:$N,0),MATCH(O$1,Dados!$1:$1,0))</f>
        <v>2</v>
      </c>
      <c r="P41" s="33">
        <f t="array" ref="P41">INDEX(Dados!$1:$69,MATCH($B41,Dados!$N:$N,0),MATCH(P$1,Dados!$1:$1,0))</f>
        <v>0</v>
      </c>
      <c r="Q41" s="33">
        <f t="array" ref="Q41">INDEX(Dados!$1:$69,MATCH($B41,Dados!$N:$N,0),MATCH(Q$1,Dados!$1:$1,0))</f>
        <v>2</v>
      </c>
      <c r="R41" s="33">
        <f t="array" ref="R41">INDEX(Dados!$1:$69,MATCH($B41,Dados!$N:$N,0),MATCH(R$1,Dados!$1:$1,0))</f>
        <v>0</v>
      </c>
      <c r="S41" s="33">
        <f t="array" ref="S41">INDEX(Dados!$1:$69,MATCH($B41,Dados!$N:$N,0),MATCH(S$1,Dados!$1:$1,0))</f>
        <v>2</v>
      </c>
      <c r="T41" s="33">
        <f t="array" ref="T41">INDEX(Dados!$1:$69,MATCH($B41,Dados!$N:$N,0),MATCH(T$1,Dados!$1:$1,0))</f>
        <v>0</v>
      </c>
      <c r="U41" s="33">
        <f t="array" ref="U41">INDEX(Dados!$1:$69,MATCH($B41,Dados!$N:$N,0),MATCH(U$1,Dados!$1:$1,0))</f>
        <v>2</v>
      </c>
      <c r="V41" s="33">
        <f t="array" ref="V41">INDEX(Dados!$1:$69,MATCH($B41,Dados!$N:$N,0),MATCH(V$1,Dados!$1:$1,0))</f>
        <v>0</v>
      </c>
      <c r="W41" s="33">
        <f t="array" ref="W41">INDEX(Dados!$1:$69,MATCH($B41,Dados!$N:$N,0),MATCH(W$1,Dados!$1:$1,0))</f>
        <v>2</v>
      </c>
      <c r="X41" s="33">
        <f t="array" ref="X41">INDEX(Dados!$1:$69,MATCH($B41,Dados!$N:$N,0),MATCH(X$1,Dados!$1:$1,0))</f>
        <v>1</v>
      </c>
      <c r="Y41" s="33">
        <f t="array" ref="Y41">INDEX(Dados!$1:$69,MATCH($B41,Dados!$N:$N,0),MATCH(Y$1,Dados!$1:$1,0))</f>
        <v>2</v>
      </c>
      <c r="Z41" s="33">
        <f t="array" ref="Z41">INDEX(Dados!$1:$69,MATCH($B41,Dados!$N:$N,0),MATCH(Z$1,Dados!$1:$1,0))</f>
        <v>1050</v>
      </c>
      <c r="AA41" s="33">
        <f t="array" ref="AA41">INDEX(Dados!$1:$69,MATCH($B41,Dados!$N:$N,0),MATCH(AA$1,Dados!$1:$1,0))</f>
        <v>2</v>
      </c>
      <c r="AB41" s="3">
        <v>0.0</v>
      </c>
      <c r="AC41" s="3">
        <v>2.0</v>
      </c>
      <c r="AD41" s="33">
        <f t="array" ref="AD41">INDEX(Dados!$1:$69,MATCH($B41,Dados!$N:$N,0),MATCH(AD$1,Dados!$1:$1,0))</f>
        <v>0</v>
      </c>
      <c r="AE41" s="33">
        <f t="array" ref="AE41">INDEX(Dados!$1:$69,MATCH($B41,Dados!$N:$N,0),MATCH(AE$1,Dados!$1:$1,0))</f>
        <v>2</v>
      </c>
      <c r="AF41" s="33">
        <f t="array" ref="AF41">INDEX(Dados!$1:$69,MATCH($B41,Dados!$N:$N,0),MATCH(AF$1,Dados!$1:$1,0))</f>
        <v>0</v>
      </c>
      <c r="AG41" s="33">
        <f t="array" ref="AG41">INDEX(Dados!$1:$69,MATCH($B41,Dados!$N:$N,0),MATCH(AG$1,Dados!$1:$1,0))</f>
        <v>2</v>
      </c>
      <c r="AH41" s="33">
        <f t="array" ref="AH41">INDEX(Dados!$1:$69,MATCH($B41,Dados!$N:$N,0),MATCH(AH$1,Dados!$1:$1,0))</f>
        <v>0</v>
      </c>
      <c r="AI41" s="33">
        <f t="array" ref="AI41">INDEX(Dados!$1:$69,MATCH($B41,Dados!$N:$N,0),MATCH(AI$1,Dados!$1:$1,0))</f>
        <v>2</v>
      </c>
      <c r="AJ41" s="33">
        <f t="array" ref="AJ41">INDEX(Dados!$1:$69,MATCH($B41,Dados!$N:$N,0),MATCH(AJ$1,Dados!$1:$1,0))</f>
        <v>0</v>
      </c>
      <c r="AK41" s="33">
        <f t="array" ref="AK41">INDEX(Dados!$1:$69,MATCH($B41,Dados!$N:$N,0),MATCH(AK$1,Dados!$1:$1,0))</f>
        <v>2</v>
      </c>
      <c r="AL41" s="3">
        <v>0.0</v>
      </c>
      <c r="AM41" s="3">
        <v>2.0</v>
      </c>
      <c r="AN41" s="33">
        <f t="array" ref="AN41">INDEX(Dados!$1:$69,MATCH($B41,Dados!$N:$N,0),MATCH(AN$1,Dados!$1:$1,0))</f>
        <v>40</v>
      </c>
      <c r="AO41" s="33">
        <f t="array" ref="AO41">INDEX(Dados!$1:$69,MATCH($B41,Dados!$N:$N,0),MATCH(AO$1,Dados!$1:$1,0))</f>
        <v>0</v>
      </c>
      <c r="AP41" s="33">
        <f t="array" ref="AP41">INDEX(Dados!$1:$69,MATCH($B41,Dados!$N:$N,0),MATCH(AP$1,Dados!$1:$1,0))</f>
        <v>0</v>
      </c>
      <c r="AQ41" s="33">
        <f t="array" ref="AQ41">INDEX(Dados!$1:$69,MATCH($B41,Dados!$N:$N,0),MATCH(AQ$1,Dados!$1:$1,0))</f>
        <v>2</v>
      </c>
      <c r="AR41" s="33">
        <f t="array" ref="AR41">INDEX(Dados!$1:$69,MATCH($B41,Dados!$N:$N,0),MATCH(AR$1,Dados!$1:$1,0))</f>
        <v>157</v>
      </c>
      <c r="AS41" s="3">
        <v>2.0</v>
      </c>
      <c r="AT41" s="33">
        <f t="array" ref="AT41">INDEX(Dados!$1:$69,MATCH($B41,Dados!$N:$N,0),MATCH(AT$1,Dados!$1:$1,0))</f>
        <v>0</v>
      </c>
      <c r="AU41" s="33">
        <f t="array" ref="AU41">INDEX(Dados!$1:$69,MATCH($B41,Dados!$N:$N,0),MATCH(AU$1,Dados!$1:$1,0))</f>
        <v>2</v>
      </c>
      <c r="AV41" s="33">
        <f t="array" ref="AV41">INDEX(Dados!$1:$69,MATCH($B41,Dados!$N:$N,0),MATCH(AV$1,Dados!$1:$1,0))</f>
        <v>13</v>
      </c>
      <c r="AW41" s="33">
        <f t="array" ref="AW41">INDEX(Dados!$1:$69,MATCH($B41,Dados!$N:$N,0),MATCH(AW$1,Dados!$1:$1,0))</f>
        <v>2</v>
      </c>
      <c r="AX41" s="33">
        <f t="array" ref="AX41">INDEX(Dados!$1:$69,MATCH($B41,Dados!$N:$N,0),MATCH(AX$1,Dados!$1:$1,0))</f>
        <v>0</v>
      </c>
      <c r="AY41" s="33">
        <f t="array" ref="AY41">INDEX(Dados!$1:$69,MATCH($B41,Dados!$N:$N,0),MATCH(AY$1,Dados!$1:$1,0))</f>
        <v>2</v>
      </c>
      <c r="AZ41" s="33">
        <f t="array" ref="AZ41">INDEX(Dados!$1:$69,MATCH($B41,Dados!$N:$N,0),MATCH(AZ$1,Dados!$1:$1,0))</f>
        <v>0</v>
      </c>
      <c r="BA41" s="33">
        <f t="array" ref="BA41">INDEX(Dados!$1:$69,MATCH($B41,Dados!$N:$N,0),MATCH(BA$1,Dados!$1:$1,0))</f>
        <v>2</v>
      </c>
      <c r="BB41" s="33">
        <f t="array" ref="BB41">INDEX(Dados!$1:$69,MATCH($B41,Dados!$N:$N,0),MATCH(BB$1,Dados!$1:$1,0))</f>
        <v>1</v>
      </c>
      <c r="BC41" s="33">
        <f t="array" ref="BC41">INDEX(Dados!$1:$69,MATCH($B41,Dados!$N:$N,0),MATCH(BC$1,Dados!$1:$1,0))</f>
        <v>1</v>
      </c>
      <c r="BD41" s="33">
        <f t="array" ref="BD41">INDEX(Dados!$1:$69,MATCH($B41,Dados!$N:$N,0),MATCH(BD$1,Dados!$1:$1,0))</f>
        <v>2</v>
      </c>
      <c r="BE41" s="33">
        <f t="array" ref="BE41">INDEX(Dados!$1:$69,MATCH($B41,Dados!$N:$N,0),MATCH(BE$1,Dados!$1:$1,0))</f>
        <v>0</v>
      </c>
      <c r="BF41" s="33">
        <f t="array" ref="BF41">INDEX(Dados!$1:$69,MATCH($B41,Dados!$N:$N,0),MATCH(BF$1,Dados!$1:$1,0))</f>
        <v>0</v>
      </c>
      <c r="BG41" s="33">
        <f t="array" ref="BG41">INDEX(Dados!$1:$69,MATCH($B41,Dados!$N:$N,0),MATCH(BG$1,Dados!$1:$1,0))</f>
        <v>0</v>
      </c>
      <c r="BH41" s="33">
        <f t="array" ref="BH41">INDEX(Dados!$1:$69,MATCH($B41,Dados!$N:$N,0),MATCH(BH$1,Dados!$1:$1,0))</f>
        <v>1</v>
      </c>
      <c r="BI41" s="33">
        <f t="array" ref="BI41">INDEX(Dados!$1:$69,MATCH($B41,Dados!$N:$N,0),MATCH(BI$1,Dados!$1:$1,0))</f>
        <v>1</v>
      </c>
    </row>
    <row r="42">
      <c r="A42" s="3">
        <v>5.2766162801E10</v>
      </c>
      <c r="B42" s="3" t="s">
        <v>554</v>
      </c>
      <c r="C42" s="3" t="s">
        <v>553</v>
      </c>
      <c r="D42" s="33">
        <f t="array" ref="D42">INDEX(Dados!$1:$69,MATCH($B42,Dados!$N:$N,0),MATCH(D$1,Dados!$1:$1,0))</f>
        <v>18</v>
      </c>
      <c r="E42" s="3" t="s">
        <v>2250</v>
      </c>
      <c r="F42" s="3" t="s">
        <v>123</v>
      </c>
      <c r="G42" s="33">
        <f t="array" ref="G42">INDEX(Dados!$1:$69,MATCH($B42,Dados!$N:$N,0),MATCH(G$1,Dados!$1:$1,0))</f>
        <v>2022</v>
      </c>
      <c r="H42" s="33">
        <f t="array" ref="H42">INDEX(Dados!$1:$69,MATCH($B42,Dados!$N:$N,0),MATCH(H$1,Dados!$1:$1,0))</f>
        <v>4</v>
      </c>
      <c r="I42" s="33">
        <f t="array" ref="I42">INDEX(Dados!$1:$69,MATCH($B42,Dados!$N:$N,0),MATCH(I$1,Dados!$1:$1,0))</f>
        <v>4</v>
      </c>
      <c r="J42" s="33">
        <f t="array" ref="J42">INDEX(Dados!$1:$69,MATCH($B42,Dados!$N:$N,0),MATCH(J$1,Dados!$1:$1,0))</f>
        <v>0</v>
      </c>
      <c r="K42" s="33">
        <f t="array" ref="K42">INDEX(Dados!$1:$69,MATCH($B42,Dados!$N:$N,0),MATCH(K$1,Dados!$1:$1,0))</f>
        <v>2</v>
      </c>
      <c r="L42" s="33">
        <f t="array" ref="L42">INDEX(Dados!$1:$69,MATCH($B42,Dados!$N:$N,0),MATCH(L$1,Dados!$1:$1,0))</f>
        <v>6449</v>
      </c>
      <c r="M42" s="33">
        <f t="array" ref="M42">INDEX(Dados!$1:$69,MATCH($B42,Dados!$N:$N,0),MATCH(M$1,Dados!$1:$1,0))</f>
        <v>2</v>
      </c>
      <c r="N42" s="33">
        <f t="array" ref="N42">INDEX(Dados!$1:$69,MATCH($B42,Dados!$N:$N,0),MATCH(N$1,Dados!$1:$1,0))</f>
        <v>1158</v>
      </c>
      <c r="O42" s="33">
        <f t="array" ref="O42">INDEX(Dados!$1:$69,MATCH($B42,Dados!$N:$N,0),MATCH(O$1,Dados!$1:$1,0))</f>
        <v>2</v>
      </c>
      <c r="P42" s="33">
        <f t="array" ref="P42">INDEX(Dados!$1:$69,MATCH($B42,Dados!$N:$N,0),MATCH(P$1,Dados!$1:$1,0))</f>
        <v>0</v>
      </c>
      <c r="Q42" s="33">
        <f t="array" ref="Q42">INDEX(Dados!$1:$69,MATCH($B42,Dados!$N:$N,0),MATCH(Q$1,Dados!$1:$1,0))</f>
        <v>2</v>
      </c>
      <c r="R42" s="33">
        <f t="array" ref="R42">INDEX(Dados!$1:$69,MATCH($B42,Dados!$N:$N,0),MATCH(R$1,Dados!$1:$1,0))</f>
        <v>0</v>
      </c>
      <c r="S42" s="33">
        <f t="array" ref="S42">INDEX(Dados!$1:$69,MATCH($B42,Dados!$N:$N,0),MATCH(S$1,Dados!$1:$1,0))</f>
        <v>2</v>
      </c>
      <c r="T42" s="33">
        <f t="array" ref="T42">INDEX(Dados!$1:$69,MATCH($B42,Dados!$N:$N,0),MATCH(T$1,Dados!$1:$1,0))</f>
        <v>0</v>
      </c>
      <c r="U42" s="33">
        <f t="array" ref="U42">INDEX(Dados!$1:$69,MATCH($B42,Dados!$N:$N,0),MATCH(U$1,Dados!$1:$1,0))</f>
        <v>2</v>
      </c>
      <c r="V42" s="33">
        <f t="array" ref="V42">INDEX(Dados!$1:$69,MATCH($B42,Dados!$N:$N,0),MATCH(V$1,Dados!$1:$1,0))</f>
        <v>0</v>
      </c>
      <c r="W42" s="33">
        <f t="array" ref="W42">INDEX(Dados!$1:$69,MATCH($B42,Dados!$N:$N,0),MATCH(W$1,Dados!$1:$1,0))</f>
        <v>2</v>
      </c>
      <c r="X42" s="33">
        <f t="array" ref="X42">INDEX(Dados!$1:$69,MATCH($B42,Dados!$N:$N,0),MATCH(X$1,Dados!$1:$1,0))</f>
        <v>1</v>
      </c>
      <c r="Y42" s="33">
        <f t="array" ref="Y42">INDEX(Dados!$1:$69,MATCH($B42,Dados!$N:$N,0),MATCH(Y$1,Dados!$1:$1,0))</f>
        <v>2</v>
      </c>
      <c r="Z42" s="33">
        <f t="array" ref="Z42">INDEX(Dados!$1:$69,MATCH($B42,Dados!$N:$N,0),MATCH(Z$1,Dados!$1:$1,0))</f>
        <v>3500</v>
      </c>
      <c r="AA42" s="33">
        <f t="array" ref="AA42">INDEX(Dados!$1:$69,MATCH($B42,Dados!$N:$N,0),MATCH(AA$1,Dados!$1:$1,0))</f>
        <v>2</v>
      </c>
      <c r="AB42" s="3">
        <v>0.0</v>
      </c>
      <c r="AC42" s="3">
        <v>2.0</v>
      </c>
      <c r="AD42" s="33">
        <f t="array" ref="AD42">INDEX(Dados!$1:$69,MATCH($B42,Dados!$N:$N,0),MATCH(AD$1,Dados!$1:$1,0))</f>
        <v>0</v>
      </c>
      <c r="AE42" s="33">
        <f t="array" ref="AE42">INDEX(Dados!$1:$69,MATCH($B42,Dados!$N:$N,0),MATCH(AE$1,Dados!$1:$1,0))</f>
        <v>2</v>
      </c>
      <c r="AF42" s="33">
        <f t="array" ref="AF42">INDEX(Dados!$1:$69,MATCH($B42,Dados!$N:$N,0),MATCH(AF$1,Dados!$1:$1,0))</f>
        <v>350</v>
      </c>
      <c r="AG42" s="33">
        <f t="array" ref="AG42">INDEX(Dados!$1:$69,MATCH($B42,Dados!$N:$N,0),MATCH(AG$1,Dados!$1:$1,0))</f>
        <v>0</v>
      </c>
      <c r="AH42" s="33">
        <f t="array" ref="AH42">INDEX(Dados!$1:$69,MATCH($B42,Dados!$N:$N,0),MATCH(AH$1,Dados!$1:$1,0))</f>
        <v>0</v>
      </c>
      <c r="AI42" s="33">
        <f t="array" ref="AI42">INDEX(Dados!$1:$69,MATCH($B42,Dados!$N:$N,0),MATCH(AI$1,Dados!$1:$1,0))</f>
        <v>2</v>
      </c>
      <c r="AJ42" s="33">
        <f t="array" ref="AJ42">INDEX(Dados!$1:$69,MATCH($B42,Dados!$N:$N,0),MATCH(AJ$1,Dados!$1:$1,0))</f>
        <v>0</v>
      </c>
      <c r="AK42" s="33">
        <f t="array" ref="AK42">INDEX(Dados!$1:$69,MATCH($B42,Dados!$N:$N,0),MATCH(AK$1,Dados!$1:$1,0))</f>
        <v>2</v>
      </c>
      <c r="AL42" s="3">
        <v>0.0</v>
      </c>
      <c r="AM42" s="3">
        <v>2.0</v>
      </c>
      <c r="AN42" s="33">
        <f t="array" ref="AN42">INDEX(Dados!$1:$69,MATCH($B42,Dados!$N:$N,0),MATCH(AN$1,Dados!$1:$1,0))</f>
        <v>524</v>
      </c>
      <c r="AO42" s="33">
        <f t="array" ref="AO42">INDEX(Dados!$1:$69,MATCH($B42,Dados!$N:$N,0),MATCH(AO$1,Dados!$1:$1,0))</f>
        <v>2</v>
      </c>
      <c r="AP42" s="33">
        <f t="array" ref="AP42">INDEX(Dados!$1:$69,MATCH($B42,Dados!$N:$N,0),MATCH(AP$1,Dados!$1:$1,0))</f>
        <v>350</v>
      </c>
      <c r="AQ42" s="33">
        <f t="array" ref="AQ42">INDEX(Dados!$1:$69,MATCH($B42,Dados!$N:$N,0),MATCH(AQ$1,Dados!$1:$1,0))</f>
        <v>0</v>
      </c>
      <c r="AR42" s="33">
        <f t="array" ref="AR42">INDEX(Dados!$1:$69,MATCH($B42,Dados!$N:$N,0),MATCH(AR$1,Dados!$1:$1,0))</f>
        <v>0</v>
      </c>
      <c r="AS42" s="3">
        <v>2.0</v>
      </c>
      <c r="AT42" s="33">
        <f t="array" ref="AT42">INDEX(Dados!$1:$69,MATCH($B42,Dados!$N:$N,0),MATCH(AT$1,Dados!$1:$1,0))</f>
        <v>0</v>
      </c>
      <c r="AU42" s="33">
        <f t="array" ref="AU42">INDEX(Dados!$1:$69,MATCH($B42,Dados!$N:$N,0),MATCH(AU$1,Dados!$1:$1,0))</f>
        <v>2</v>
      </c>
      <c r="AV42" s="33">
        <f t="array" ref="AV42">INDEX(Dados!$1:$69,MATCH($B42,Dados!$N:$N,0),MATCH(AV$1,Dados!$1:$1,0))</f>
        <v>0</v>
      </c>
      <c r="AW42" s="33">
        <f t="array" ref="AW42">INDEX(Dados!$1:$69,MATCH($B42,Dados!$N:$N,0),MATCH(AW$1,Dados!$1:$1,0))</f>
        <v>2</v>
      </c>
      <c r="AX42" s="33">
        <f t="array" ref="AX42">INDEX(Dados!$1:$69,MATCH($B42,Dados!$N:$N,0),MATCH(AX$1,Dados!$1:$1,0))</f>
        <v>0</v>
      </c>
      <c r="AY42" s="33">
        <f t="array" ref="AY42">INDEX(Dados!$1:$69,MATCH($B42,Dados!$N:$N,0),MATCH(AY$1,Dados!$1:$1,0))</f>
        <v>2</v>
      </c>
      <c r="AZ42" s="33">
        <f t="array" ref="AZ42">INDEX(Dados!$1:$69,MATCH($B42,Dados!$N:$N,0),MATCH(AZ$1,Dados!$1:$1,0))</f>
        <v>375</v>
      </c>
      <c r="BA42" s="33">
        <f t="array" ref="BA42">INDEX(Dados!$1:$69,MATCH($B42,Dados!$N:$N,0),MATCH(BA$1,Dados!$1:$1,0))</f>
        <v>2</v>
      </c>
      <c r="BB42" s="33">
        <f t="array" ref="BB42">INDEX(Dados!$1:$69,MATCH($B42,Dados!$N:$N,0),MATCH(BB$1,Dados!$1:$1,0))</f>
        <v>3</v>
      </c>
      <c r="BC42" s="33">
        <f t="array" ref="BC42">INDEX(Dados!$1:$69,MATCH($B42,Dados!$N:$N,0),MATCH(BC$1,Dados!$1:$1,0))</f>
        <v>5</v>
      </c>
      <c r="BD42" s="33">
        <f t="array" ref="BD42">INDEX(Dados!$1:$69,MATCH($B42,Dados!$N:$N,0),MATCH(BD$1,Dados!$1:$1,0))</f>
        <v>2</v>
      </c>
      <c r="BE42" s="33">
        <f t="array" ref="BE42">INDEX(Dados!$1:$69,MATCH($B42,Dados!$N:$N,0),MATCH(BE$1,Dados!$1:$1,0))</f>
        <v>0</v>
      </c>
      <c r="BF42" s="33">
        <f t="array" ref="BF42">INDEX(Dados!$1:$69,MATCH($B42,Dados!$N:$N,0),MATCH(BF$1,Dados!$1:$1,0))</f>
        <v>0</v>
      </c>
      <c r="BG42" s="33">
        <f t="array" ref="BG42">INDEX(Dados!$1:$69,MATCH($B42,Dados!$N:$N,0),MATCH(BG$1,Dados!$1:$1,0))</f>
        <v>0</v>
      </c>
      <c r="BH42" s="33">
        <f t="array" ref="BH42">INDEX(Dados!$1:$69,MATCH($B42,Dados!$N:$N,0),MATCH(BH$1,Dados!$1:$1,0))</f>
        <v>2</v>
      </c>
      <c r="BI42" s="33">
        <f t="array" ref="BI42">INDEX(Dados!$1:$69,MATCH($B42,Dados!$N:$N,0),MATCH(BI$1,Dados!$1:$1,0))</f>
        <v>2</v>
      </c>
    </row>
    <row r="43">
      <c r="A43" s="3">
        <v>3.9692350819E10</v>
      </c>
      <c r="B43" s="3" t="s">
        <v>343</v>
      </c>
      <c r="C43" s="3" t="s">
        <v>342</v>
      </c>
      <c r="D43" s="33">
        <f t="array" ref="D43">INDEX(Dados!$1:$69,MATCH($B43,Dados!$N:$N,0),MATCH(D$1,Dados!$1:$1,0))</f>
        <v>19</v>
      </c>
      <c r="E43" s="3" t="s">
        <v>2250</v>
      </c>
      <c r="F43" s="3" t="s">
        <v>123</v>
      </c>
      <c r="G43" s="33">
        <f t="array" ref="G43">INDEX(Dados!$1:$69,MATCH($B43,Dados!$N:$N,0),MATCH(G$1,Dados!$1:$1,0))</f>
        <v>2022</v>
      </c>
      <c r="H43" s="33">
        <f t="array" ref="H43">INDEX(Dados!$1:$69,MATCH($B43,Dados!$N:$N,0),MATCH(H$1,Dados!$1:$1,0))</f>
        <v>2</v>
      </c>
      <c r="I43" s="33">
        <f t="array" ref="I43">INDEX(Dados!$1:$69,MATCH($B43,Dados!$N:$N,0),MATCH(I$1,Dados!$1:$1,0))</f>
        <v>2</v>
      </c>
      <c r="J43" s="33">
        <f t="array" ref="J43">INDEX(Dados!$1:$69,MATCH($B43,Dados!$N:$N,0),MATCH(J$1,Dados!$1:$1,0))</f>
        <v>879</v>
      </c>
      <c r="K43" s="33">
        <f t="array" ref="K43">INDEX(Dados!$1:$69,MATCH($B43,Dados!$N:$N,0),MATCH(K$1,Dados!$1:$1,0))</f>
        <v>2</v>
      </c>
      <c r="L43" s="33">
        <f t="array" ref="L43">INDEX(Dados!$1:$69,MATCH($B43,Dados!$N:$N,0),MATCH(L$1,Dados!$1:$1,0))</f>
        <v>1400</v>
      </c>
      <c r="M43" s="33">
        <f t="array" ref="M43">INDEX(Dados!$1:$69,MATCH($B43,Dados!$N:$N,0),MATCH(M$1,Dados!$1:$1,0))</f>
        <v>2</v>
      </c>
      <c r="N43" s="33">
        <f t="array" ref="N43">INDEX(Dados!$1:$69,MATCH($B43,Dados!$N:$N,0),MATCH(N$1,Dados!$1:$1,0))</f>
        <v>0</v>
      </c>
      <c r="O43" s="33">
        <f t="array" ref="O43">INDEX(Dados!$1:$69,MATCH($B43,Dados!$N:$N,0),MATCH(O$1,Dados!$1:$1,0))</f>
        <v>2</v>
      </c>
      <c r="P43" s="33">
        <f t="array" ref="P43">INDEX(Dados!$1:$69,MATCH($B43,Dados!$N:$N,0),MATCH(P$1,Dados!$1:$1,0))</f>
        <v>0</v>
      </c>
      <c r="Q43" s="33">
        <f t="array" ref="Q43">INDEX(Dados!$1:$69,MATCH($B43,Dados!$N:$N,0),MATCH(Q$1,Dados!$1:$1,0))</f>
        <v>2</v>
      </c>
      <c r="R43" s="33">
        <f t="array" ref="R43">INDEX(Dados!$1:$69,MATCH($B43,Dados!$N:$N,0),MATCH(R$1,Dados!$1:$1,0))</f>
        <v>0</v>
      </c>
      <c r="S43" s="33">
        <f t="array" ref="S43">INDEX(Dados!$1:$69,MATCH($B43,Dados!$N:$N,0),MATCH(S$1,Dados!$1:$1,0))</f>
        <v>2</v>
      </c>
      <c r="T43" s="33">
        <f t="array" ref="T43">INDEX(Dados!$1:$69,MATCH($B43,Dados!$N:$N,0),MATCH(T$1,Dados!$1:$1,0))</f>
        <v>0</v>
      </c>
      <c r="U43" s="33">
        <f t="array" ref="U43">INDEX(Dados!$1:$69,MATCH($B43,Dados!$N:$N,0),MATCH(U$1,Dados!$1:$1,0))</f>
        <v>2</v>
      </c>
      <c r="V43" s="33">
        <f t="array" ref="V43">INDEX(Dados!$1:$69,MATCH($B43,Dados!$N:$N,0),MATCH(V$1,Dados!$1:$1,0))</f>
        <v>600</v>
      </c>
      <c r="W43" s="33">
        <f t="array" ref="W43">INDEX(Dados!$1:$69,MATCH($B43,Dados!$N:$N,0),MATCH(W$1,Dados!$1:$1,0))</f>
        <v>2</v>
      </c>
      <c r="X43" s="33">
        <f t="array" ref="X43">INDEX(Dados!$1:$69,MATCH($B43,Dados!$N:$N,0),MATCH(X$1,Dados!$1:$1,0))</f>
        <v>3</v>
      </c>
      <c r="Y43" s="33">
        <f t="array" ref="Y43">INDEX(Dados!$1:$69,MATCH($B43,Dados!$N:$N,0),MATCH(Y$1,Dados!$1:$1,0))</f>
        <v>2</v>
      </c>
      <c r="Z43" s="33">
        <f t="array" ref="Z43">INDEX(Dados!$1:$69,MATCH($B43,Dados!$N:$N,0),MATCH(Z$1,Dados!$1:$1,0))</f>
        <v>0</v>
      </c>
      <c r="AA43" s="33">
        <f t="array" ref="AA43">INDEX(Dados!$1:$69,MATCH($B43,Dados!$N:$N,0),MATCH(AA$1,Dados!$1:$1,0))</f>
        <v>2</v>
      </c>
      <c r="AB43" s="3">
        <v>0.0</v>
      </c>
      <c r="AC43" s="3">
        <v>2.0</v>
      </c>
      <c r="AD43" s="33">
        <f t="array" ref="AD43">INDEX(Dados!$1:$69,MATCH($B43,Dados!$N:$N,0),MATCH(AD$1,Dados!$1:$1,0))</f>
        <v>20</v>
      </c>
      <c r="AE43" s="33">
        <f t="array" ref="AE43">INDEX(Dados!$1:$69,MATCH($B43,Dados!$N:$N,0),MATCH(AE$1,Dados!$1:$1,0))</f>
        <v>2</v>
      </c>
      <c r="AF43" s="33">
        <f t="array" ref="AF43">INDEX(Dados!$1:$69,MATCH($B43,Dados!$N:$N,0),MATCH(AF$1,Dados!$1:$1,0))</f>
        <v>135</v>
      </c>
      <c r="AG43" s="33">
        <f t="array" ref="AG43">INDEX(Dados!$1:$69,MATCH($B43,Dados!$N:$N,0),MATCH(AG$1,Dados!$1:$1,0))</f>
        <v>2</v>
      </c>
      <c r="AH43" s="33">
        <f t="array" ref="AH43">INDEX(Dados!$1:$69,MATCH($B43,Dados!$N:$N,0),MATCH(AH$1,Dados!$1:$1,0))</f>
        <v>0</v>
      </c>
      <c r="AI43" s="33">
        <f t="array" ref="AI43">INDEX(Dados!$1:$69,MATCH($B43,Dados!$N:$N,0),MATCH(AI$1,Dados!$1:$1,0))</f>
        <v>2</v>
      </c>
      <c r="AJ43" s="33">
        <f t="array" ref="AJ43">INDEX(Dados!$1:$69,MATCH($B43,Dados!$N:$N,0),MATCH(AJ$1,Dados!$1:$1,0))</f>
        <v>0</v>
      </c>
      <c r="AK43" s="33">
        <f t="array" ref="AK43">INDEX(Dados!$1:$69,MATCH($B43,Dados!$N:$N,0),MATCH(AK$1,Dados!$1:$1,0))</f>
        <v>2</v>
      </c>
      <c r="AL43" s="3">
        <v>0.0</v>
      </c>
      <c r="AM43" s="3">
        <v>2.0</v>
      </c>
      <c r="AN43" s="33">
        <f t="array" ref="AN43">INDEX(Dados!$1:$69,MATCH($B43,Dados!$N:$N,0),MATCH(AN$1,Dados!$1:$1,0))</f>
        <v>30</v>
      </c>
      <c r="AO43" s="33">
        <f t="array" ref="AO43">INDEX(Dados!$1:$69,MATCH($B43,Dados!$N:$N,0),MATCH(AO$1,Dados!$1:$1,0))</f>
        <v>2</v>
      </c>
      <c r="AP43" s="33">
        <f t="array" ref="AP43">INDEX(Dados!$1:$69,MATCH($B43,Dados!$N:$N,0),MATCH(AP$1,Dados!$1:$1,0))</f>
        <v>0</v>
      </c>
      <c r="AQ43" s="33">
        <f t="array" ref="AQ43">INDEX(Dados!$1:$69,MATCH($B43,Dados!$N:$N,0),MATCH(AQ$1,Dados!$1:$1,0))</f>
        <v>2</v>
      </c>
      <c r="AR43" s="33">
        <f t="array" ref="AR43">INDEX(Dados!$1:$69,MATCH($B43,Dados!$N:$N,0),MATCH(AR$1,Dados!$1:$1,0))</f>
        <v>233</v>
      </c>
      <c r="AS43" s="3">
        <v>2.0</v>
      </c>
      <c r="AT43" s="33">
        <f t="array" ref="AT43">INDEX(Dados!$1:$69,MATCH($B43,Dados!$N:$N,0),MATCH(AT$1,Dados!$1:$1,0))</f>
        <v>0</v>
      </c>
      <c r="AU43" s="33">
        <f t="array" ref="AU43">INDEX(Dados!$1:$69,MATCH($B43,Dados!$N:$N,0),MATCH(AU$1,Dados!$1:$1,0))</f>
        <v>2</v>
      </c>
      <c r="AV43" s="33">
        <f t="array" ref="AV43">INDEX(Dados!$1:$69,MATCH($B43,Dados!$N:$N,0),MATCH(AV$1,Dados!$1:$1,0))</f>
        <v>0</v>
      </c>
      <c r="AW43" s="33">
        <f t="array" ref="AW43">INDEX(Dados!$1:$69,MATCH($B43,Dados!$N:$N,0),MATCH(AW$1,Dados!$1:$1,0))</f>
        <v>2</v>
      </c>
      <c r="AX43" s="33">
        <f t="array" ref="AX43">INDEX(Dados!$1:$69,MATCH($B43,Dados!$N:$N,0),MATCH(AX$1,Dados!$1:$1,0))</f>
        <v>0</v>
      </c>
      <c r="AY43" s="33">
        <f t="array" ref="AY43">INDEX(Dados!$1:$69,MATCH($B43,Dados!$N:$N,0),MATCH(AY$1,Dados!$1:$1,0))</f>
        <v>2</v>
      </c>
      <c r="AZ43" s="33">
        <f t="array" ref="AZ43">INDEX(Dados!$1:$69,MATCH($B43,Dados!$N:$N,0),MATCH(AZ$1,Dados!$1:$1,0))</f>
        <v>130</v>
      </c>
      <c r="BA43" s="33">
        <f t="array" ref="BA43">INDEX(Dados!$1:$69,MATCH($B43,Dados!$N:$N,0),MATCH(BA$1,Dados!$1:$1,0))</f>
        <v>2</v>
      </c>
      <c r="BB43" s="33">
        <f t="array" ref="BB43">INDEX(Dados!$1:$69,MATCH($B43,Dados!$N:$N,0),MATCH(BB$1,Dados!$1:$1,0))</f>
        <v>7</v>
      </c>
      <c r="BC43" s="33">
        <f t="array" ref="BC43">INDEX(Dados!$1:$69,MATCH($B43,Dados!$N:$N,0),MATCH(BC$1,Dados!$1:$1,0))</f>
        <v>7</v>
      </c>
      <c r="BD43" s="33">
        <f t="array" ref="BD43">INDEX(Dados!$1:$69,MATCH($B43,Dados!$N:$N,0),MATCH(BD$1,Dados!$1:$1,0))</f>
        <v>3</v>
      </c>
      <c r="BE43" s="33">
        <f t="array" ref="BE43">INDEX(Dados!$1:$69,MATCH($B43,Dados!$N:$N,0),MATCH(BE$1,Dados!$1:$1,0))</f>
        <v>0</v>
      </c>
      <c r="BF43" s="33">
        <f t="array" ref="BF43">INDEX(Dados!$1:$69,MATCH($B43,Dados!$N:$N,0),MATCH(BF$1,Dados!$1:$1,0))</f>
        <v>0</v>
      </c>
      <c r="BG43" s="33">
        <f t="array" ref="BG43">INDEX(Dados!$1:$69,MATCH($B43,Dados!$N:$N,0),MATCH(BG$1,Dados!$1:$1,0))</f>
        <v>0</v>
      </c>
      <c r="BH43" s="33">
        <f t="array" ref="BH43">INDEX(Dados!$1:$69,MATCH($B43,Dados!$N:$N,0),MATCH(BH$1,Dados!$1:$1,0))</f>
        <v>1</v>
      </c>
      <c r="BI43" s="33">
        <f t="array" ref="BI43">INDEX(Dados!$1:$69,MATCH($B43,Dados!$N:$N,0),MATCH(BI$1,Dados!$1:$1,0))</f>
        <v>1</v>
      </c>
    </row>
    <row r="44">
      <c r="A44" s="3">
        <v>1.2625454474E10</v>
      </c>
      <c r="B44" s="3" t="s">
        <v>299</v>
      </c>
      <c r="C44" s="3" t="s">
        <v>298</v>
      </c>
      <c r="D44" s="33">
        <f t="array" ref="D44">INDEX(Dados!$1:$69,MATCH($B44,Dados!$N:$N,0),MATCH(D$1,Dados!$1:$1,0))</f>
        <v>17</v>
      </c>
      <c r="E44" s="3" t="s">
        <v>2250</v>
      </c>
      <c r="F44" s="3" t="s">
        <v>123</v>
      </c>
      <c r="G44" s="33">
        <f t="array" ref="G44">INDEX(Dados!$1:$69,MATCH($B44,Dados!$N:$N,0),MATCH(G$1,Dados!$1:$1,0))</f>
        <v>2022</v>
      </c>
      <c r="H44" s="33">
        <f t="array" ref="H44">INDEX(Dados!$1:$69,MATCH($B44,Dados!$N:$N,0),MATCH(H$1,Dados!$1:$1,0))</f>
        <v>5</v>
      </c>
      <c r="I44" s="33">
        <f t="array" ref="I44">INDEX(Dados!$1:$69,MATCH($B44,Dados!$N:$N,0),MATCH(I$1,Dados!$1:$1,0))</f>
        <v>5</v>
      </c>
      <c r="J44" s="33">
        <f t="array" ref="J44">INDEX(Dados!$1:$69,MATCH($B44,Dados!$N:$N,0),MATCH(J$1,Dados!$1:$1,0))</f>
        <v>0</v>
      </c>
      <c r="K44" s="33">
        <f t="array" ref="K44">INDEX(Dados!$1:$69,MATCH($B44,Dados!$N:$N,0),MATCH(K$1,Dados!$1:$1,0))</f>
        <v>2</v>
      </c>
      <c r="L44" s="33">
        <f t="array" ref="L44">INDEX(Dados!$1:$69,MATCH($B44,Dados!$N:$N,0),MATCH(L$1,Dados!$1:$1,0))</f>
        <v>2300</v>
      </c>
      <c r="M44" s="33">
        <f t="array" ref="M44">INDEX(Dados!$1:$69,MATCH($B44,Dados!$N:$N,0),MATCH(M$1,Dados!$1:$1,0))</f>
        <v>2</v>
      </c>
      <c r="N44" s="33">
        <f t="array" ref="N44">INDEX(Dados!$1:$69,MATCH($B44,Dados!$N:$N,0),MATCH(N$1,Dados!$1:$1,0))</f>
        <v>0</v>
      </c>
      <c r="O44" s="33">
        <f t="array" ref="O44">INDEX(Dados!$1:$69,MATCH($B44,Dados!$N:$N,0),MATCH(O$1,Dados!$1:$1,0))</f>
        <v>2</v>
      </c>
      <c r="P44" s="33">
        <f t="array" ref="P44">INDEX(Dados!$1:$69,MATCH($B44,Dados!$N:$N,0),MATCH(P$1,Dados!$1:$1,0))</f>
        <v>0</v>
      </c>
      <c r="Q44" s="33">
        <f t="array" ref="Q44">INDEX(Dados!$1:$69,MATCH($B44,Dados!$N:$N,0),MATCH(Q$1,Dados!$1:$1,0))</f>
        <v>2</v>
      </c>
      <c r="R44" s="33">
        <f t="array" ref="R44">INDEX(Dados!$1:$69,MATCH($B44,Dados!$N:$N,0),MATCH(R$1,Dados!$1:$1,0))</f>
        <v>0</v>
      </c>
      <c r="S44" s="33">
        <f t="array" ref="S44">INDEX(Dados!$1:$69,MATCH($B44,Dados!$N:$N,0),MATCH(S$1,Dados!$1:$1,0))</f>
        <v>2</v>
      </c>
      <c r="T44" s="33">
        <f t="array" ref="T44">INDEX(Dados!$1:$69,MATCH($B44,Dados!$N:$N,0),MATCH(T$1,Dados!$1:$1,0))</f>
        <v>0</v>
      </c>
      <c r="U44" s="33">
        <f t="array" ref="U44">INDEX(Dados!$1:$69,MATCH($B44,Dados!$N:$N,0),MATCH(U$1,Dados!$1:$1,0))</f>
        <v>2</v>
      </c>
      <c r="V44" s="33">
        <f t="array" ref="V44">INDEX(Dados!$1:$69,MATCH($B44,Dados!$N:$N,0),MATCH(V$1,Dados!$1:$1,0))</f>
        <v>750</v>
      </c>
      <c r="W44" s="33">
        <f t="array" ref="W44">INDEX(Dados!$1:$69,MATCH($B44,Dados!$N:$N,0),MATCH(W$1,Dados!$1:$1,0))</f>
        <v>2</v>
      </c>
      <c r="X44" s="33">
        <f t="array" ref="X44">INDEX(Dados!$1:$69,MATCH($B44,Dados!$N:$N,0),MATCH(X$1,Dados!$1:$1,0))</f>
        <v>1</v>
      </c>
      <c r="Y44" s="33">
        <f t="array" ref="Y44">INDEX(Dados!$1:$69,MATCH($B44,Dados!$N:$N,0),MATCH(Y$1,Dados!$1:$1,0))</f>
        <v>2</v>
      </c>
      <c r="Z44" s="33">
        <f t="array" ref="Z44">INDEX(Dados!$1:$69,MATCH($B44,Dados!$N:$N,0),MATCH(Z$1,Dados!$1:$1,0))</f>
        <v>900</v>
      </c>
      <c r="AA44" s="33">
        <f t="array" ref="AA44">INDEX(Dados!$1:$69,MATCH($B44,Dados!$N:$N,0),MATCH(AA$1,Dados!$1:$1,0))</f>
        <v>2</v>
      </c>
      <c r="AB44" s="3">
        <v>0.0</v>
      </c>
      <c r="AC44" s="3">
        <v>2.0</v>
      </c>
      <c r="AD44" s="33">
        <f t="array" ref="AD44">INDEX(Dados!$1:$69,MATCH($B44,Dados!$N:$N,0),MATCH(AD$1,Dados!$1:$1,0))</f>
        <v>84</v>
      </c>
      <c r="AE44" s="33">
        <f t="array" ref="AE44">INDEX(Dados!$1:$69,MATCH($B44,Dados!$N:$N,0),MATCH(AE$1,Dados!$1:$1,0))</f>
        <v>2</v>
      </c>
      <c r="AF44" s="33">
        <f t="array" ref="AF44">INDEX(Dados!$1:$69,MATCH($B44,Dados!$N:$N,0),MATCH(AF$1,Dados!$1:$1,0))</f>
        <v>199</v>
      </c>
      <c r="AG44" s="33">
        <f t="array" ref="AG44">INDEX(Dados!$1:$69,MATCH($B44,Dados!$N:$N,0),MATCH(AG$1,Dados!$1:$1,0))</f>
        <v>2</v>
      </c>
      <c r="AH44" s="33">
        <f t="array" ref="AH44">INDEX(Dados!$1:$69,MATCH($B44,Dados!$N:$N,0),MATCH(AH$1,Dados!$1:$1,0))</f>
        <v>0</v>
      </c>
      <c r="AI44" s="33">
        <f t="array" ref="AI44">INDEX(Dados!$1:$69,MATCH($B44,Dados!$N:$N,0),MATCH(AI$1,Dados!$1:$1,0))</f>
        <v>2</v>
      </c>
      <c r="AJ44" s="33">
        <f t="array" ref="AJ44">INDEX(Dados!$1:$69,MATCH($B44,Dados!$N:$N,0),MATCH(AJ$1,Dados!$1:$1,0))</f>
        <v>0</v>
      </c>
      <c r="AK44" s="33">
        <f t="array" ref="AK44">INDEX(Dados!$1:$69,MATCH($B44,Dados!$N:$N,0),MATCH(AK$1,Dados!$1:$1,0))</f>
        <v>2</v>
      </c>
      <c r="AL44" s="3">
        <v>0.0</v>
      </c>
      <c r="AM44" s="3">
        <v>2.0</v>
      </c>
      <c r="AN44" s="33">
        <f t="array" ref="AN44">INDEX(Dados!$1:$69,MATCH($B44,Dados!$N:$N,0),MATCH(AN$1,Dados!$1:$1,0))</f>
        <v>0</v>
      </c>
      <c r="AO44" s="33">
        <f t="array" ref="AO44">INDEX(Dados!$1:$69,MATCH($B44,Dados!$N:$N,0),MATCH(AO$1,Dados!$1:$1,0))</f>
        <v>2</v>
      </c>
      <c r="AP44" s="33">
        <f t="array" ref="AP44">INDEX(Dados!$1:$69,MATCH($B44,Dados!$N:$N,0),MATCH(AP$1,Dados!$1:$1,0))</f>
        <v>35</v>
      </c>
      <c r="AQ44" s="33">
        <f t="array" ref="AQ44">INDEX(Dados!$1:$69,MATCH($B44,Dados!$N:$N,0),MATCH(AQ$1,Dados!$1:$1,0))</f>
        <v>2</v>
      </c>
      <c r="AR44" s="33">
        <f t="array" ref="AR44">INDEX(Dados!$1:$69,MATCH($B44,Dados!$N:$N,0),MATCH(AR$1,Dados!$1:$1,0))</f>
        <v>0</v>
      </c>
      <c r="AS44" s="3">
        <v>2.0</v>
      </c>
      <c r="AT44" s="33">
        <f t="array" ref="AT44">INDEX(Dados!$1:$69,MATCH($B44,Dados!$N:$N,0),MATCH(AT$1,Dados!$1:$1,0))</f>
        <v>0</v>
      </c>
      <c r="AU44" s="33">
        <f t="array" ref="AU44">INDEX(Dados!$1:$69,MATCH($B44,Dados!$N:$N,0),MATCH(AU$1,Dados!$1:$1,0))</f>
        <v>2</v>
      </c>
      <c r="AV44" s="33">
        <f t="array" ref="AV44">INDEX(Dados!$1:$69,MATCH($B44,Dados!$N:$N,0),MATCH(AV$1,Dados!$1:$1,0))</f>
        <v>160</v>
      </c>
      <c r="AW44" s="33">
        <f t="array" ref="AW44">INDEX(Dados!$1:$69,MATCH($B44,Dados!$N:$N,0),MATCH(AW$1,Dados!$1:$1,0))</f>
        <v>2</v>
      </c>
      <c r="AX44" s="33">
        <f t="array" ref="AX44">INDEX(Dados!$1:$69,MATCH($B44,Dados!$N:$N,0),MATCH(AX$1,Dados!$1:$1,0))</f>
        <v>0</v>
      </c>
      <c r="AY44" s="33">
        <f t="array" ref="AY44">INDEX(Dados!$1:$69,MATCH($B44,Dados!$N:$N,0),MATCH(AY$1,Dados!$1:$1,0))</f>
        <v>2</v>
      </c>
      <c r="AZ44" s="33">
        <f t="array" ref="AZ44">INDEX(Dados!$1:$69,MATCH($B44,Dados!$N:$N,0),MATCH(AZ$1,Dados!$1:$1,0))</f>
        <v>0</v>
      </c>
      <c r="BA44" s="33">
        <f t="array" ref="BA44">INDEX(Dados!$1:$69,MATCH($B44,Dados!$N:$N,0),MATCH(BA$1,Dados!$1:$1,0))</f>
        <v>2</v>
      </c>
      <c r="BB44" s="33">
        <f t="array" ref="BB44">INDEX(Dados!$1:$69,MATCH($B44,Dados!$N:$N,0),MATCH(BB$1,Dados!$1:$1,0))</f>
        <v>4</v>
      </c>
      <c r="BC44" s="33">
        <f t="array" ref="BC44">INDEX(Dados!$1:$69,MATCH($B44,Dados!$N:$N,0),MATCH(BC$1,Dados!$1:$1,0))</f>
        <v>4</v>
      </c>
      <c r="BD44" s="33">
        <f t="array" ref="BD44">INDEX(Dados!$1:$69,MATCH($B44,Dados!$N:$N,0),MATCH(BD$1,Dados!$1:$1,0))</f>
        <v>2</v>
      </c>
      <c r="BE44" s="33">
        <f t="array" ref="BE44">INDEX(Dados!$1:$69,MATCH($B44,Dados!$N:$N,0),MATCH(BE$1,Dados!$1:$1,0))</f>
        <v>0</v>
      </c>
      <c r="BF44" s="33">
        <f t="array" ref="BF44">INDEX(Dados!$1:$69,MATCH($B44,Dados!$N:$N,0),MATCH(BF$1,Dados!$1:$1,0))</f>
        <v>1</v>
      </c>
      <c r="BG44" s="33">
        <f t="array" ref="BG44">INDEX(Dados!$1:$69,MATCH($B44,Dados!$N:$N,0),MATCH(BG$1,Dados!$1:$1,0))</f>
        <v>0</v>
      </c>
      <c r="BH44" s="33">
        <f t="array" ref="BH44">INDEX(Dados!$1:$69,MATCH($B44,Dados!$N:$N,0),MATCH(BH$1,Dados!$1:$1,0))</f>
        <v>2</v>
      </c>
      <c r="BI44" s="33">
        <f t="array" ref="BI44">INDEX(Dados!$1:$69,MATCH($B44,Dados!$N:$N,0),MATCH(BI$1,Dados!$1:$1,0))</f>
        <v>2</v>
      </c>
    </row>
    <row r="45">
      <c r="A45" s="3">
        <v>4.471490583E10</v>
      </c>
      <c r="B45" s="3" t="s">
        <v>411</v>
      </c>
      <c r="C45" s="3" t="s">
        <v>410</v>
      </c>
      <c r="D45" s="33">
        <f t="array" ref="D45">INDEX(Dados!$1:$69,MATCH($B45,Dados!$N:$N,0),MATCH(D$1,Dados!$1:$1,0))</f>
        <v>18</v>
      </c>
      <c r="E45" s="3" t="s">
        <v>2250</v>
      </c>
      <c r="F45" s="3" t="s">
        <v>123</v>
      </c>
      <c r="G45" s="33">
        <f t="array" ref="G45">INDEX(Dados!$1:$69,MATCH($B45,Dados!$N:$N,0),MATCH(G$1,Dados!$1:$1,0))</f>
        <v>2023</v>
      </c>
      <c r="H45" s="33">
        <f t="array" ref="H45">INDEX(Dados!$1:$69,MATCH($B45,Dados!$N:$N,0),MATCH(H$1,Dados!$1:$1,0))</f>
        <v>2</v>
      </c>
      <c r="I45" s="33">
        <f t="array" ref="I45">INDEX(Dados!$1:$69,MATCH($B45,Dados!$N:$N,0),MATCH(I$1,Dados!$1:$1,0))</f>
        <v>1</v>
      </c>
      <c r="J45" s="33">
        <f t="array" ref="J45">INDEX(Dados!$1:$69,MATCH($B45,Dados!$N:$N,0),MATCH(J$1,Dados!$1:$1,0))</f>
        <v>0</v>
      </c>
      <c r="K45" s="33">
        <f t="array" ref="K45">INDEX(Dados!$1:$69,MATCH($B45,Dados!$N:$N,0),MATCH(K$1,Dados!$1:$1,0))</f>
        <v>2</v>
      </c>
      <c r="L45" s="33">
        <f t="array" ref="L45">INDEX(Dados!$1:$69,MATCH($B45,Dados!$N:$N,0),MATCH(L$1,Dados!$1:$1,0))</f>
        <v>0</v>
      </c>
      <c r="M45" s="33">
        <f t="array" ref="M45">INDEX(Dados!$1:$69,MATCH($B45,Dados!$N:$N,0),MATCH(M$1,Dados!$1:$1,0))</f>
        <v>2</v>
      </c>
      <c r="N45" s="33">
        <f t="array" ref="N45">INDEX(Dados!$1:$69,MATCH($B45,Dados!$N:$N,0),MATCH(N$1,Dados!$1:$1,0))</f>
        <v>2606</v>
      </c>
      <c r="O45" s="33">
        <f t="array" ref="O45">INDEX(Dados!$1:$69,MATCH($B45,Dados!$N:$N,0),MATCH(O$1,Dados!$1:$1,0))</f>
        <v>2</v>
      </c>
      <c r="P45" s="33">
        <f t="array" ref="P45">INDEX(Dados!$1:$69,MATCH($B45,Dados!$N:$N,0),MATCH(P$1,Dados!$1:$1,0))</f>
        <v>0</v>
      </c>
      <c r="Q45" s="33">
        <f t="array" ref="Q45">INDEX(Dados!$1:$69,MATCH($B45,Dados!$N:$N,0),MATCH(Q$1,Dados!$1:$1,0))</f>
        <v>2</v>
      </c>
      <c r="R45" s="33">
        <f t="array" ref="R45">INDEX(Dados!$1:$69,MATCH($B45,Dados!$N:$N,0),MATCH(R$1,Dados!$1:$1,0))</f>
        <v>0</v>
      </c>
      <c r="S45" s="33">
        <f t="array" ref="S45">INDEX(Dados!$1:$69,MATCH($B45,Dados!$N:$N,0),MATCH(S$1,Dados!$1:$1,0))</f>
        <v>2</v>
      </c>
      <c r="T45" s="33">
        <f t="array" ref="T45">INDEX(Dados!$1:$69,MATCH($B45,Dados!$N:$N,0),MATCH(T$1,Dados!$1:$1,0))</f>
        <v>0</v>
      </c>
      <c r="U45" s="33">
        <f t="array" ref="U45">INDEX(Dados!$1:$69,MATCH($B45,Dados!$N:$N,0),MATCH(U$1,Dados!$1:$1,0))</f>
        <v>2</v>
      </c>
      <c r="V45" s="33">
        <f t="array" ref="V45">INDEX(Dados!$1:$69,MATCH($B45,Dados!$N:$N,0),MATCH(V$1,Dados!$1:$1,0))</f>
        <v>0</v>
      </c>
      <c r="W45" s="33">
        <f t="array" ref="W45">INDEX(Dados!$1:$69,MATCH($B45,Dados!$N:$N,0),MATCH(W$1,Dados!$1:$1,0))</f>
        <v>2</v>
      </c>
      <c r="X45" s="33">
        <f t="array" ref="X45">INDEX(Dados!$1:$69,MATCH($B45,Dados!$N:$N,0),MATCH(X$1,Dados!$1:$1,0))</f>
        <v>1</v>
      </c>
      <c r="Y45" s="33">
        <f t="array" ref="Y45">INDEX(Dados!$1:$69,MATCH($B45,Dados!$N:$N,0),MATCH(Y$1,Dados!$1:$1,0))</f>
        <v>2</v>
      </c>
      <c r="Z45" s="33">
        <f t="array" ref="Z45">INDEX(Dados!$1:$69,MATCH($B45,Dados!$N:$N,0),MATCH(Z$1,Dados!$1:$1,0))</f>
        <v>300</v>
      </c>
      <c r="AA45" s="33">
        <f t="array" ref="AA45">INDEX(Dados!$1:$69,MATCH($B45,Dados!$N:$N,0),MATCH(AA$1,Dados!$1:$1,0))</f>
        <v>0</v>
      </c>
      <c r="AB45" s="3">
        <v>0.0</v>
      </c>
      <c r="AC45" s="3">
        <v>2.0</v>
      </c>
      <c r="AD45" s="33">
        <f t="array" ref="AD45">INDEX(Dados!$1:$69,MATCH($B45,Dados!$N:$N,0),MATCH(AD$1,Dados!$1:$1,0))</f>
        <v>75</v>
      </c>
      <c r="AE45" s="33">
        <f t="array" ref="AE45">INDEX(Dados!$1:$69,MATCH($B45,Dados!$N:$N,0),MATCH(AE$1,Dados!$1:$1,0))</f>
        <v>0</v>
      </c>
      <c r="AF45" s="33">
        <f t="array" ref="AF45">INDEX(Dados!$1:$69,MATCH($B45,Dados!$N:$N,0),MATCH(AF$1,Dados!$1:$1,0))</f>
        <v>0</v>
      </c>
      <c r="AG45" s="33">
        <f t="array" ref="AG45">INDEX(Dados!$1:$69,MATCH($B45,Dados!$N:$N,0),MATCH(AG$1,Dados!$1:$1,0))</f>
        <v>0</v>
      </c>
      <c r="AH45" s="33">
        <f t="array" ref="AH45">INDEX(Dados!$1:$69,MATCH($B45,Dados!$N:$N,0),MATCH(AH$1,Dados!$1:$1,0))</f>
        <v>0</v>
      </c>
      <c r="AI45" s="33">
        <f t="array" ref="AI45">INDEX(Dados!$1:$69,MATCH($B45,Dados!$N:$N,0),MATCH(AI$1,Dados!$1:$1,0))</f>
        <v>2</v>
      </c>
      <c r="AJ45" s="33">
        <f t="array" ref="AJ45">INDEX(Dados!$1:$69,MATCH($B45,Dados!$N:$N,0),MATCH(AJ$1,Dados!$1:$1,0))</f>
        <v>0</v>
      </c>
      <c r="AK45" s="33">
        <f t="array" ref="AK45">INDEX(Dados!$1:$69,MATCH($B45,Dados!$N:$N,0),MATCH(AK$1,Dados!$1:$1,0))</f>
        <v>2</v>
      </c>
      <c r="AL45" s="3">
        <v>0.0</v>
      </c>
      <c r="AM45" s="3">
        <v>2.0</v>
      </c>
      <c r="AN45" s="33">
        <f t="array" ref="AN45">INDEX(Dados!$1:$69,MATCH($B45,Dados!$N:$N,0),MATCH(AN$1,Dados!$1:$1,0))</f>
        <v>13</v>
      </c>
      <c r="AO45" s="33">
        <f t="array" ref="AO45">INDEX(Dados!$1:$69,MATCH($B45,Dados!$N:$N,0),MATCH(AO$1,Dados!$1:$1,0))</f>
        <v>2</v>
      </c>
      <c r="AP45" s="33">
        <f t="array" ref="AP45">INDEX(Dados!$1:$69,MATCH($B45,Dados!$N:$N,0),MATCH(AP$1,Dados!$1:$1,0))</f>
        <v>139</v>
      </c>
      <c r="AQ45" s="33">
        <f t="array" ref="AQ45">INDEX(Dados!$1:$69,MATCH($B45,Dados!$N:$N,0),MATCH(AQ$1,Dados!$1:$1,0))</f>
        <v>2</v>
      </c>
      <c r="AR45" s="33">
        <f t="array" ref="AR45">INDEX(Dados!$1:$69,MATCH($B45,Dados!$N:$N,0),MATCH(AR$1,Dados!$1:$1,0))</f>
        <v>66</v>
      </c>
      <c r="AS45" s="3">
        <v>2.0</v>
      </c>
      <c r="AT45" s="33">
        <f t="array" ref="AT45">INDEX(Dados!$1:$69,MATCH($B45,Dados!$N:$N,0),MATCH(AT$1,Dados!$1:$1,0))</f>
        <v>0</v>
      </c>
      <c r="AU45" s="33">
        <f t="array" ref="AU45">INDEX(Dados!$1:$69,MATCH($B45,Dados!$N:$N,0),MATCH(AU$1,Dados!$1:$1,0))</f>
        <v>2</v>
      </c>
      <c r="AV45" s="33">
        <f t="array" ref="AV45">INDEX(Dados!$1:$69,MATCH($B45,Dados!$N:$N,0),MATCH(AV$1,Dados!$1:$1,0))</f>
        <v>0</v>
      </c>
      <c r="AW45" s="33">
        <f t="array" ref="AW45">INDEX(Dados!$1:$69,MATCH($B45,Dados!$N:$N,0),MATCH(AW$1,Dados!$1:$1,0))</f>
        <v>2</v>
      </c>
      <c r="AX45" s="33">
        <f t="array" ref="AX45">INDEX(Dados!$1:$69,MATCH($B45,Dados!$N:$N,0),MATCH(AX$1,Dados!$1:$1,0))</f>
        <v>856</v>
      </c>
      <c r="AY45" s="33">
        <f t="array" ref="AY45">INDEX(Dados!$1:$69,MATCH($B45,Dados!$N:$N,0),MATCH(AY$1,Dados!$1:$1,0))</f>
        <v>2</v>
      </c>
      <c r="AZ45" s="33">
        <f t="array" ref="AZ45">INDEX(Dados!$1:$69,MATCH($B45,Dados!$N:$N,0),MATCH(AZ$1,Dados!$1:$1,0))</f>
        <v>55</v>
      </c>
      <c r="BA45" s="33">
        <f t="array" ref="BA45">INDEX(Dados!$1:$69,MATCH($B45,Dados!$N:$N,0),MATCH(BA$1,Dados!$1:$1,0))</f>
        <v>2</v>
      </c>
      <c r="BB45" s="33">
        <f t="array" ref="BB45">INDEX(Dados!$1:$69,MATCH($B45,Dados!$N:$N,0),MATCH(BB$1,Dados!$1:$1,0))</f>
        <v>4</v>
      </c>
      <c r="BC45" s="33">
        <f t="array" ref="BC45">INDEX(Dados!$1:$69,MATCH($B45,Dados!$N:$N,0),MATCH(BC$1,Dados!$1:$1,0))</f>
        <v>2</v>
      </c>
      <c r="BD45" s="33">
        <f t="array" ref="BD45">INDEX(Dados!$1:$69,MATCH($B45,Dados!$N:$N,0),MATCH(BD$1,Dados!$1:$1,0))</f>
        <v>1</v>
      </c>
      <c r="BE45" s="33">
        <f t="array" ref="BE45">INDEX(Dados!$1:$69,MATCH($B45,Dados!$N:$N,0),MATCH(BE$1,Dados!$1:$1,0))</f>
        <v>1</v>
      </c>
      <c r="BF45" s="33">
        <f t="array" ref="BF45">INDEX(Dados!$1:$69,MATCH($B45,Dados!$N:$N,0),MATCH(BF$1,Dados!$1:$1,0))</f>
        <v>0</v>
      </c>
      <c r="BG45" s="33">
        <f t="array" ref="BG45">INDEX(Dados!$1:$69,MATCH($B45,Dados!$N:$N,0),MATCH(BG$1,Dados!$1:$1,0))</f>
        <v>0</v>
      </c>
      <c r="BH45" s="33">
        <f t="array" ref="BH45">INDEX(Dados!$1:$69,MATCH($B45,Dados!$N:$N,0),MATCH(BH$1,Dados!$1:$1,0))</f>
        <v>2</v>
      </c>
      <c r="BI45" s="33">
        <f t="array" ref="BI45">INDEX(Dados!$1:$69,MATCH($B45,Dados!$N:$N,0),MATCH(BI$1,Dados!$1:$1,0))</f>
        <v>2</v>
      </c>
    </row>
    <row r="46">
      <c r="A46" s="3">
        <v>5.401873484E10</v>
      </c>
      <c r="B46" s="3" t="s">
        <v>521</v>
      </c>
      <c r="C46" s="3" t="s">
        <v>520</v>
      </c>
      <c r="D46" s="33">
        <f t="array" ref="D46">INDEX(Dados!$1:$69,MATCH($B46,Dados!$N:$N,0),MATCH(D$1,Dados!$1:$1,0))</f>
        <v>18</v>
      </c>
      <c r="E46" s="3" t="s">
        <v>2250</v>
      </c>
      <c r="F46" s="3" t="s">
        <v>123</v>
      </c>
      <c r="G46" s="33">
        <f t="array" ref="G46">INDEX(Dados!$1:$69,MATCH($B46,Dados!$N:$N,0),MATCH(G$1,Dados!$1:$1,0))</f>
        <v>2022</v>
      </c>
      <c r="H46" s="33">
        <f t="array" ref="H46">INDEX(Dados!$1:$69,MATCH($B46,Dados!$N:$N,0),MATCH(H$1,Dados!$1:$1,0))</f>
        <v>4</v>
      </c>
      <c r="I46" s="33">
        <f t="array" ref="I46">INDEX(Dados!$1:$69,MATCH($B46,Dados!$N:$N,0),MATCH(I$1,Dados!$1:$1,0))</f>
        <v>0</v>
      </c>
      <c r="J46" s="33">
        <f t="array" ref="J46">INDEX(Dados!$1:$69,MATCH($B46,Dados!$N:$N,0),MATCH(J$1,Dados!$1:$1,0))</f>
        <v>0</v>
      </c>
      <c r="K46" s="33">
        <f t="array" ref="K46">INDEX(Dados!$1:$69,MATCH($B46,Dados!$N:$N,0),MATCH(K$1,Dados!$1:$1,0))</f>
        <v>2</v>
      </c>
      <c r="L46" s="33">
        <f t="array" ref="L46">INDEX(Dados!$1:$69,MATCH($B46,Dados!$N:$N,0),MATCH(L$1,Dados!$1:$1,0))</f>
        <v>2000</v>
      </c>
      <c r="M46" s="33">
        <f t="array" ref="M46">INDEX(Dados!$1:$69,MATCH($B46,Dados!$N:$N,0),MATCH(M$1,Dados!$1:$1,0))</f>
        <v>0</v>
      </c>
      <c r="N46" s="33">
        <f t="array" ref="N46">INDEX(Dados!$1:$69,MATCH($B46,Dados!$N:$N,0),MATCH(N$1,Dados!$1:$1,0))</f>
        <v>2000</v>
      </c>
      <c r="O46" s="33">
        <f t="array" ref="O46">INDEX(Dados!$1:$69,MATCH($B46,Dados!$N:$N,0),MATCH(O$1,Dados!$1:$1,0))</f>
        <v>0</v>
      </c>
      <c r="P46" s="33">
        <f t="array" ref="P46">INDEX(Dados!$1:$69,MATCH($B46,Dados!$N:$N,0),MATCH(P$1,Dados!$1:$1,0))</f>
        <v>1300</v>
      </c>
      <c r="Q46" s="33">
        <f t="array" ref="Q46">INDEX(Dados!$1:$69,MATCH($B46,Dados!$N:$N,0),MATCH(Q$1,Dados!$1:$1,0))</f>
        <v>0</v>
      </c>
      <c r="R46" s="33">
        <f t="array" ref="R46">INDEX(Dados!$1:$69,MATCH($B46,Dados!$N:$N,0),MATCH(R$1,Dados!$1:$1,0))</f>
        <v>0</v>
      </c>
      <c r="S46" s="33">
        <f t="array" ref="S46">INDEX(Dados!$1:$69,MATCH($B46,Dados!$N:$N,0),MATCH(S$1,Dados!$1:$1,0))</f>
        <v>2</v>
      </c>
      <c r="T46" s="33">
        <f t="array" ref="T46">INDEX(Dados!$1:$69,MATCH($B46,Dados!$N:$N,0),MATCH(T$1,Dados!$1:$1,0))</f>
        <v>0</v>
      </c>
      <c r="U46" s="33">
        <f t="array" ref="U46">INDEX(Dados!$1:$69,MATCH($B46,Dados!$N:$N,0),MATCH(U$1,Dados!$1:$1,0))</f>
        <v>2</v>
      </c>
      <c r="V46" s="33">
        <f t="array" ref="V46">INDEX(Dados!$1:$69,MATCH($B46,Dados!$N:$N,0),MATCH(V$1,Dados!$1:$1,0))</f>
        <v>0</v>
      </c>
      <c r="W46" s="33">
        <f t="array" ref="W46">INDEX(Dados!$1:$69,MATCH($B46,Dados!$N:$N,0),MATCH(W$1,Dados!$1:$1,0))</f>
        <v>2</v>
      </c>
      <c r="X46" s="33">
        <f t="array" ref="X46">INDEX(Dados!$1:$69,MATCH($B46,Dados!$N:$N,0),MATCH(X$1,Dados!$1:$1,0))</f>
        <v>1</v>
      </c>
      <c r="Y46" s="33">
        <f t="array" ref="Y46">INDEX(Dados!$1:$69,MATCH($B46,Dados!$N:$N,0),MATCH(Y$1,Dados!$1:$1,0))</f>
        <v>2</v>
      </c>
      <c r="Z46" s="33">
        <f t="array" ref="Z46">INDEX(Dados!$1:$69,MATCH($B46,Dados!$N:$N,0),MATCH(Z$1,Dados!$1:$1,0))</f>
        <v>0</v>
      </c>
      <c r="AA46" s="33">
        <f t="array" ref="AA46">INDEX(Dados!$1:$69,MATCH($B46,Dados!$N:$N,0),MATCH(AA$1,Dados!$1:$1,0))</f>
        <v>2</v>
      </c>
      <c r="AB46" s="3">
        <v>0.0</v>
      </c>
      <c r="AC46" s="3">
        <v>2.0</v>
      </c>
      <c r="AD46" s="33">
        <f t="array" ref="AD46">INDEX(Dados!$1:$69,MATCH($B46,Dados!$N:$N,0),MATCH(AD$1,Dados!$1:$1,0))</f>
        <v>80</v>
      </c>
      <c r="AE46" s="33">
        <f t="array" ref="AE46">INDEX(Dados!$1:$69,MATCH($B46,Dados!$N:$N,0),MATCH(AE$1,Dados!$1:$1,0))</f>
        <v>0</v>
      </c>
      <c r="AF46" s="33">
        <f t="array" ref="AF46">INDEX(Dados!$1:$69,MATCH($B46,Dados!$N:$N,0),MATCH(AF$1,Dados!$1:$1,0))</f>
        <v>80</v>
      </c>
      <c r="AG46" s="33">
        <f t="array" ref="AG46">INDEX(Dados!$1:$69,MATCH($B46,Dados!$N:$N,0),MATCH(AG$1,Dados!$1:$1,0))</f>
        <v>0</v>
      </c>
      <c r="AH46" s="33">
        <f t="array" ref="AH46">INDEX(Dados!$1:$69,MATCH($B46,Dados!$N:$N,0),MATCH(AH$1,Dados!$1:$1,0))</f>
        <v>0</v>
      </c>
      <c r="AI46" s="33">
        <f t="array" ref="AI46">INDEX(Dados!$1:$69,MATCH($B46,Dados!$N:$N,0),MATCH(AI$1,Dados!$1:$1,0))</f>
        <v>2</v>
      </c>
      <c r="AJ46" s="33">
        <f t="array" ref="AJ46">INDEX(Dados!$1:$69,MATCH($B46,Dados!$N:$N,0),MATCH(AJ$1,Dados!$1:$1,0))</f>
        <v>0</v>
      </c>
      <c r="AK46" s="33">
        <f t="array" ref="AK46">INDEX(Dados!$1:$69,MATCH($B46,Dados!$N:$N,0),MATCH(AK$1,Dados!$1:$1,0))</f>
        <v>2</v>
      </c>
      <c r="AL46" s="3">
        <v>0.0</v>
      </c>
      <c r="AM46" s="3">
        <v>2.0</v>
      </c>
      <c r="AN46" s="33">
        <f t="array" ref="AN46">INDEX(Dados!$1:$69,MATCH($B46,Dados!$N:$N,0),MATCH(AN$1,Dados!$1:$1,0))</f>
        <v>0</v>
      </c>
      <c r="AO46" s="33">
        <f t="array" ref="AO46">INDEX(Dados!$1:$69,MATCH($B46,Dados!$N:$N,0),MATCH(AO$1,Dados!$1:$1,0))</f>
        <v>2</v>
      </c>
      <c r="AP46" s="33">
        <f t="array" ref="AP46">INDEX(Dados!$1:$69,MATCH($B46,Dados!$N:$N,0),MATCH(AP$1,Dados!$1:$1,0))</f>
        <v>0</v>
      </c>
      <c r="AQ46" s="33">
        <f t="array" ref="AQ46">INDEX(Dados!$1:$69,MATCH($B46,Dados!$N:$N,0),MATCH(AQ$1,Dados!$1:$1,0))</f>
        <v>2</v>
      </c>
      <c r="AR46" s="33">
        <f t="array" ref="AR46">INDEX(Dados!$1:$69,MATCH($B46,Dados!$N:$N,0),MATCH(AR$1,Dados!$1:$1,0))</f>
        <v>200</v>
      </c>
      <c r="AS46" s="3">
        <v>2.0</v>
      </c>
      <c r="AT46" s="33">
        <f t="array" ref="AT46">INDEX(Dados!$1:$69,MATCH($B46,Dados!$N:$N,0),MATCH(AT$1,Dados!$1:$1,0))</f>
        <v>0</v>
      </c>
      <c r="AU46" s="33">
        <f t="array" ref="AU46">INDEX(Dados!$1:$69,MATCH($B46,Dados!$N:$N,0),MATCH(AU$1,Dados!$1:$1,0))</f>
        <v>2</v>
      </c>
      <c r="AV46" s="33">
        <f t="array" ref="AV46">INDEX(Dados!$1:$69,MATCH($B46,Dados!$N:$N,0),MATCH(AV$1,Dados!$1:$1,0))</f>
        <v>0</v>
      </c>
      <c r="AW46" s="33">
        <f t="array" ref="AW46">INDEX(Dados!$1:$69,MATCH($B46,Dados!$N:$N,0),MATCH(AW$1,Dados!$1:$1,0))</f>
        <v>2</v>
      </c>
      <c r="AX46" s="33">
        <f t="array" ref="AX46">INDEX(Dados!$1:$69,MATCH($B46,Dados!$N:$N,0),MATCH(AX$1,Dados!$1:$1,0))</f>
        <v>0</v>
      </c>
      <c r="AY46" s="33">
        <f t="array" ref="AY46">INDEX(Dados!$1:$69,MATCH($B46,Dados!$N:$N,0),MATCH(AY$1,Dados!$1:$1,0))</f>
        <v>2</v>
      </c>
      <c r="AZ46" s="33">
        <f t="array" ref="AZ46">INDEX(Dados!$1:$69,MATCH($B46,Dados!$N:$N,0),MATCH(AZ$1,Dados!$1:$1,0))</f>
        <v>86</v>
      </c>
      <c r="BA46" s="33">
        <f t="array" ref="BA46">INDEX(Dados!$1:$69,MATCH($B46,Dados!$N:$N,0),MATCH(BA$1,Dados!$1:$1,0))</f>
        <v>2</v>
      </c>
      <c r="BB46" s="33">
        <f t="array" ref="BB46">INDEX(Dados!$1:$69,MATCH($B46,Dados!$N:$N,0),MATCH(BB$1,Dados!$1:$1,0))</f>
        <v>5</v>
      </c>
      <c r="BC46" s="33">
        <f t="array" ref="BC46">INDEX(Dados!$1:$69,MATCH($B46,Dados!$N:$N,0),MATCH(BC$1,Dados!$1:$1,0))</f>
        <v>5</v>
      </c>
      <c r="BD46" s="33">
        <f t="array" ref="BD46">INDEX(Dados!$1:$69,MATCH($B46,Dados!$N:$N,0),MATCH(BD$1,Dados!$1:$1,0))</f>
        <v>1</v>
      </c>
      <c r="BE46" s="33">
        <f t="array" ref="BE46">INDEX(Dados!$1:$69,MATCH($B46,Dados!$N:$N,0),MATCH(BE$1,Dados!$1:$1,0))</f>
        <v>0</v>
      </c>
      <c r="BF46" s="33">
        <f t="array" ref="BF46">INDEX(Dados!$1:$69,MATCH($B46,Dados!$N:$N,0),MATCH(BF$1,Dados!$1:$1,0))</f>
        <v>1</v>
      </c>
      <c r="BG46" s="33">
        <f t="array" ref="BG46">INDEX(Dados!$1:$69,MATCH($B46,Dados!$N:$N,0),MATCH(BG$1,Dados!$1:$1,0))</f>
        <v>0</v>
      </c>
      <c r="BH46" s="33">
        <f t="array" ref="BH46">INDEX(Dados!$1:$69,MATCH($B46,Dados!$N:$N,0),MATCH(BH$1,Dados!$1:$1,0))</f>
        <v>2</v>
      </c>
      <c r="BI46" s="33">
        <f t="array" ref="BI46">INDEX(Dados!$1:$69,MATCH($B46,Dados!$N:$N,0),MATCH(BI$1,Dados!$1:$1,0))</f>
        <v>2</v>
      </c>
    </row>
    <row r="47">
      <c r="A47" s="3">
        <v>2.3955367843E10</v>
      </c>
      <c r="B47" s="3" t="s">
        <v>286</v>
      </c>
      <c r="C47" s="3" t="s">
        <v>285</v>
      </c>
      <c r="D47" s="33">
        <f t="array" ref="D47">INDEX(Dados!$1:$69,MATCH($B47,Dados!$N:$N,0),MATCH(D$1,Dados!$1:$1,0))</f>
        <v>20</v>
      </c>
      <c r="E47" s="3" t="s">
        <v>2250</v>
      </c>
      <c r="F47" s="3" t="s">
        <v>123</v>
      </c>
      <c r="G47" s="33">
        <f t="array" ref="G47">INDEX(Dados!$1:$69,MATCH($B47,Dados!$N:$N,0),MATCH(G$1,Dados!$1:$1,0))</f>
        <v>2020</v>
      </c>
      <c r="H47" s="33">
        <f t="array" ref="H47">INDEX(Dados!$1:$69,MATCH($B47,Dados!$N:$N,0),MATCH(H$1,Dados!$1:$1,0))</f>
        <v>4</v>
      </c>
      <c r="I47" s="33">
        <f t="array" ref="I47">INDEX(Dados!$1:$69,MATCH($B47,Dados!$N:$N,0),MATCH(I$1,Dados!$1:$1,0))</f>
        <v>4</v>
      </c>
      <c r="J47" s="33">
        <f t="array" ref="J47">INDEX(Dados!$1:$69,MATCH($B47,Dados!$N:$N,0),MATCH(J$1,Dados!$1:$1,0))</f>
        <v>0</v>
      </c>
      <c r="K47" s="33">
        <f t="array" ref="K47">INDEX(Dados!$1:$69,MATCH($B47,Dados!$N:$N,0),MATCH(K$1,Dados!$1:$1,0))</f>
        <v>2</v>
      </c>
      <c r="L47" s="33">
        <f t="array" ref="L47">INDEX(Dados!$1:$69,MATCH($B47,Dados!$N:$N,0),MATCH(L$1,Dados!$1:$1,0))</f>
        <v>2415</v>
      </c>
      <c r="M47" s="33">
        <f t="array" ref="M47">INDEX(Dados!$1:$69,MATCH($B47,Dados!$N:$N,0),MATCH(M$1,Dados!$1:$1,0))</f>
        <v>2</v>
      </c>
      <c r="N47" s="33">
        <f t="array" ref="N47">INDEX(Dados!$1:$69,MATCH($B47,Dados!$N:$N,0),MATCH(N$1,Dados!$1:$1,0))</f>
        <v>1280</v>
      </c>
      <c r="O47" s="33">
        <f t="array" ref="O47">INDEX(Dados!$1:$69,MATCH($B47,Dados!$N:$N,0),MATCH(O$1,Dados!$1:$1,0))</f>
        <v>2</v>
      </c>
      <c r="P47" s="33">
        <f t="array" ref="P47">INDEX(Dados!$1:$69,MATCH($B47,Dados!$N:$N,0),MATCH(P$1,Dados!$1:$1,0))</f>
        <v>0</v>
      </c>
      <c r="Q47" s="33">
        <f t="array" ref="Q47">INDEX(Dados!$1:$69,MATCH($B47,Dados!$N:$N,0),MATCH(Q$1,Dados!$1:$1,0))</f>
        <v>2</v>
      </c>
      <c r="R47" s="33">
        <f t="array" ref="R47">INDEX(Dados!$1:$69,MATCH($B47,Dados!$N:$N,0),MATCH(R$1,Dados!$1:$1,0))</f>
        <v>0</v>
      </c>
      <c r="S47" s="33">
        <f t="array" ref="S47">INDEX(Dados!$1:$69,MATCH($B47,Dados!$N:$N,0),MATCH(S$1,Dados!$1:$1,0))</f>
        <v>2</v>
      </c>
      <c r="T47" s="33">
        <f t="array" ref="T47">INDEX(Dados!$1:$69,MATCH($B47,Dados!$N:$N,0),MATCH(T$1,Dados!$1:$1,0))</f>
        <v>0</v>
      </c>
      <c r="U47" s="33">
        <f t="array" ref="U47">INDEX(Dados!$1:$69,MATCH($B47,Dados!$N:$N,0),MATCH(U$1,Dados!$1:$1,0))</f>
        <v>2</v>
      </c>
      <c r="V47" s="33">
        <f t="array" ref="V47">INDEX(Dados!$1:$69,MATCH($B47,Dados!$N:$N,0),MATCH(V$1,Dados!$1:$1,0))</f>
        <v>0</v>
      </c>
      <c r="W47" s="33">
        <f t="array" ref="W47">INDEX(Dados!$1:$69,MATCH($B47,Dados!$N:$N,0),MATCH(W$1,Dados!$1:$1,0))</f>
        <v>2</v>
      </c>
      <c r="X47" s="33">
        <f t="array" ref="X47">INDEX(Dados!$1:$69,MATCH($B47,Dados!$N:$N,0),MATCH(X$1,Dados!$1:$1,0))</f>
        <v>2</v>
      </c>
      <c r="Y47" s="33">
        <f t="array" ref="Y47">INDEX(Dados!$1:$69,MATCH($B47,Dados!$N:$N,0),MATCH(Y$1,Dados!$1:$1,0))</f>
        <v>2</v>
      </c>
      <c r="Z47" s="33">
        <f t="array" ref="Z47">INDEX(Dados!$1:$69,MATCH($B47,Dados!$N:$N,0),MATCH(Z$1,Dados!$1:$1,0))</f>
        <v>0</v>
      </c>
      <c r="AA47" s="33">
        <f t="array" ref="AA47">INDEX(Dados!$1:$69,MATCH($B47,Dados!$N:$N,0),MATCH(AA$1,Dados!$1:$1,0))</f>
        <v>2</v>
      </c>
      <c r="AB47" s="3">
        <v>0.0</v>
      </c>
      <c r="AC47" s="3">
        <v>2.0</v>
      </c>
      <c r="AD47" s="33">
        <f t="array" ref="AD47">INDEX(Dados!$1:$69,MATCH($B47,Dados!$N:$N,0),MATCH(AD$1,Dados!$1:$1,0))</f>
        <v>48</v>
      </c>
      <c r="AE47" s="33">
        <f t="array" ref="AE47">INDEX(Dados!$1:$69,MATCH($B47,Dados!$N:$N,0),MATCH(AE$1,Dados!$1:$1,0))</f>
        <v>2</v>
      </c>
      <c r="AF47" s="33">
        <f t="array" ref="AF47">INDEX(Dados!$1:$69,MATCH($B47,Dados!$N:$N,0),MATCH(AF$1,Dados!$1:$1,0))</f>
        <v>125</v>
      </c>
      <c r="AG47" s="33">
        <f t="array" ref="AG47">INDEX(Dados!$1:$69,MATCH($B47,Dados!$N:$N,0),MATCH(AG$1,Dados!$1:$1,0))</f>
        <v>2</v>
      </c>
      <c r="AH47" s="33">
        <f t="array" ref="AH47">INDEX(Dados!$1:$69,MATCH($B47,Dados!$N:$N,0),MATCH(AH$1,Dados!$1:$1,0))</f>
        <v>0</v>
      </c>
      <c r="AI47" s="33">
        <f t="array" ref="AI47">INDEX(Dados!$1:$69,MATCH($B47,Dados!$N:$N,0),MATCH(AI$1,Dados!$1:$1,0))</f>
        <v>2</v>
      </c>
      <c r="AJ47" s="33">
        <f t="array" ref="AJ47">INDEX(Dados!$1:$69,MATCH($B47,Dados!$N:$N,0),MATCH(AJ$1,Dados!$1:$1,0))</f>
        <v>0</v>
      </c>
      <c r="AK47" s="33">
        <f t="array" ref="AK47">INDEX(Dados!$1:$69,MATCH($B47,Dados!$N:$N,0),MATCH(AK$1,Dados!$1:$1,0))</f>
        <v>2</v>
      </c>
      <c r="AL47" s="3">
        <v>0.0</v>
      </c>
      <c r="AM47" s="3">
        <v>2.0</v>
      </c>
      <c r="AN47" s="33">
        <f t="array" ref="AN47">INDEX(Dados!$1:$69,MATCH($B47,Dados!$N:$N,0),MATCH(AN$1,Dados!$1:$1,0))</f>
        <v>130</v>
      </c>
      <c r="AO47" s="33">
        <f t="array" ref="AO47">INDEX(Dados!$1:$69,MATCH($B47,Dados!$N:$N,0),MATCH(AO$1,Dados!$1:$1,0))</f>
        <v>0</v>
      </c>
      <c r="AP47" s="33">
        <f t="array" ref="AP47">INDEX(Dados!$1:$69,MATCH($B47,Dados!$N:$N,0),MATCH(AP$1,Dados!$1:$1,0))</f>
        <v>40</v>
      </c>
      <c r="AQ47" s="33">
        <f t="array" ref="AQ47">INDEX(Dados!$1:$69,MATCH($B47,Dados!$N:$N,0),MATCH(AQ$1,Dados!$1:$1,0))</f>
        <v>0</v>
      </c>
      <c r="AR47" s="33">
        <f t="array" ref="AR47">INDEX(Dados!$1:$69,MATCH($B47,Dados!$N:$N,0),MATCH(AR$1,Dados!$1:$1,0))</f>
        <v>233</v>
      </c>
      <c r="AS47" s="3">
        <v>2.0</v>
      </c>
      <c r="AT47" s="33">
        <f t="array" ref="AT47">INDEX(Dados!$1:$69,MATCH($B47,Dados!$N:$N,0),MATCH(AT$1,Dados!$1:$1,0))</f>
        <v>0</v>
      </c>
      <c r="AU47" s="33">
        <f t="array" ref="AU47">INDEX(Dados!$1:$69,MATCH($B47,Dados!$N:$N,0),MATCH(AU$1,Dados!$1:$1,0))</f>
        <v>2</v>
      </c>
      <c r="AV47" s="33">
        <f t="array" ref="AV47">INDEX(Dados!$1:$69,MATCH($B47,Dados!$N:$N,0),MATCH(AV$1,Dados!$1:$1,0))</f>
        <v>140</v>
      </c>
      <c r="AW47" s="33">
        <f t="array" ref="AW47">INDEX(Dados!$1:$69,MATCH($B47,Dados!$N:$N,0),MATCH(AW$1,Dados!$1:$1,0))</f>
        <v>0</v>
      </c>
      <c r="AX47" s="33">
        <f t="array" ref="AX47">INDEX(Dados!$1:$69,MATCH($B47,Dados!$N:$N,0),MATCH(AX$1,Dados!$1:$1,0))</f>
        <v>0</v>
      </c>
      <c r="AY47" s="33">
        <f t="array" ref="AY47">INDEX(Dados!$1:$69,MATCH($B47,Dados!$N:$N,0),MATCH(AY$1,Dados!$1:$1,0))</f>
        <v>2</v>
      </c>
      <c r="AZ47" s="33">
        <f t="array" ref="AZ47">INDEX(Dados!$1:$69,MATCH($B47,Dados!$N:$N,0),MATCH(AZ$1,Dados!$1:$1,0))</f>
        <v>116</v>
      </c>
      <c r="BA47" s="33">
        <f t="array" ref="BA47">INDEX(Dados!$1:$69,MATCH($B47,Dados!$N:$N,0),MATCH(BA$1,Dados!$1:$1,0))</f>
        <v>2</v>
      </c>
      <c r="BB47" s="33">
        <f t="array" ref="BB47">INDEX(Dados!$1:$69,MATCH($B47,Dados!$N:$N,0),MATCH(BB$1,Dados!$1:$1,0))</f>
        <v>2</v>
      </c>
      <c r="BC47" s="33">
        <f t="array" ref="BC47">INDEX(Dados!$1:$69,MATCH($B47,Dados!$N:$N,0),MATCH(BC$1,Dados!$1:$1,0))</f>
        <v>5</v>
      </c>
      <c r="BD47" s="33">
        <f t="array" ref="BD47">INDEX(Dados!$1:$69,MATCH($B47,Dados!$N:$N,0),MATCH(BD$1,Dados!$1:$1,0))</f>
        <v>1</v>
      </c>
      <c r="BE47" s="33">
        <f t="array" ref="BE47">INDEX(Dados!$1:$69,MATCH($B47,Dados!$N:$N,0),MATCH(BE$1,Dados!$1:$1,0))</f>
        <v>0</v>
      </c>
      <c r="BF47" s="33">
        <f t="array" ref="BF47">INDEX(Dados!$1:$69,MATCH($B47,Dados!$N:$N,0),MATCH(BF$1,Dados!$1:$1,0))</f>
        <v>1</v>
      </c>
      <c r="BG47" s="33">
        <f t="array" ref="BG47">INDEX(Dados!$1:$69,MATCH($B47,Dados!$N:$N,0),MATCH(BG$1,Dados!$1:$1,0))</f>
        <v>0</v>
      </c>
      <c r="BH47" s="33">
        <f t="array" ref="BH47">INDEX(Dados!$1:$69,MATCH($B47,Dados!$N:$N,0),MATCH(BH$1,Dados!$1:$1,0))</f>
        <v>2</v>
      </c>
      <c r="BI47" s="33">
        <f t="array" ref="BI47">INDEX(Dados!$1:$69,MATCH($B47,Dados!$N:$N,0),MATCH(BI$1,Dados!$1:$1,0))</f>
        <v>1</v>
      </c>
    </row>
    <row r="48">
      <c r="A48" s="3">
        <v>1.6558828723E10</v>
      </c>
      <c r="B48" s="3" t="s">
        <v>647</v>
      </c>
      <c r="C48" s="3" t="s">
        <v>646</v>
      </c>
      <c r="D48" s="33">
        <f t="array" ref="D48">INDEX(Dados!$1:$69,MATCH($B48,Dados!$N:$N,0),MATCH(D$1,Dados!$1:$1,0))</f>
        <v>22</v>
      </c>
      <c r="E48" s="3" t="s">
        <v>2250</v>
      </c>
      <c r="F48" s="3" t="s">
        <v>123</v>
      </c>
      <c r="G48" s="33">
        <f t="array" ref="G48">INDEX(Dados!$1:$69,MATCH($B48,Dados!$N:$N,0),MATCH(G$1,Dados!$1:$1,0))</f>
        <v>2018</v>
      </c>
      <c r="H48" s="33">
        <f t="array" ref="H48">INDEX(Dados!$1:$69,MATCH($B48,Dados!$N:$N,0),MATCH(H$1,Dados!$1:$1,0))</f>
        <v>3</v>
      </c>
      <c r="I48" s="33">
        <f t="array" ref="I48">INDEX(Dados!$1:$69,MATCH($B48,Dados!$N:$N,0),MATCH(I$1,Dados!$1:$1,0))</f>
        <v>0</v>
      </c>
      <c r="J48" s="33">
        <f t="array" ref="J48">INDEX(Dados!$1:$69,MATCH($B48,Dados!$N:$N,0),MATCH(J$1,Dados!$1:$1,0))</f>
        <v>0</v>
      </c>
      <c r="K48" s="33">
        <f t="array" ref="K48">INDEX(Dados!$1:$69,MATCH($B48,Dados!$N:$N,0),MATCH(K$1,Dados!$1:$1,0))</f>
        <v>2</v>
      </c>
      <c r="L48" s="33">
        <f t="array" ref="L48">INDEX(Dados!$1:$69,MATCH($B48,Dados!$N:$N,0),MATCH(L$1,Dados!$1:$1,0))</f>
        <v>0</v>
      </c>
      <c r="M48" s="33">
        <f t="array" ref="M48">INDEX(Dados!$1:$69,MATCH($B48,Dados!$N:$N,0),MATCH(M$1,Dados!$1:$1,0))</f>
        <v>2</v>
      </c>
      <c r="N48" s="33">
        <f t="array" ref="N48">INDEX(Dados!$1:$69,MATCH($B48,Dados!$N:$N,0),MATCH(N$1,Dados!$1:$1,0))</f>
        <v>0</v>
      </c>
      <c r="O48" s="33">
        <f t="array" ref="O48">INDEX(Dados!$1:$69,MATCH($B48,Dados!$N:$N,0),MATCH(O$1,Dados!$1:$1,0))</f>
        <v>2</v>
      </c>
      <c r="P48" s="33">
        <f t="array" ref="P48">INDEX(Dados!$1:$69,MATCH($B48,Dados!$N:$N,0),MATCH(P$1,Dados!$1:$1,0))</f>
        <v>0</v>
      </c>
      <c r="Q48" s="33">
        <f t="array" ref="Q48">INDEX(Dados!$1:$69,MATCH($B48,Dados!$N:$N,0),MATCH(Q$1,Dados!$1:$1,0))</f>
        <v>2</v>
      </c>
      <c r="R48" s="33">
        <f t="array" ref="R48">INDEX(Dados!$1:$69,MATCH($B48,Dados!$N:$N,0),MATCH(R$1,Dados!$1:$1,0))</f>
        <v>0</v>
      </c>
      <c r="S48" s="33">
        <f t="array" ref="S48">INDEX(Dados!$1:$69,MATCH($B48,Dados!$N:$N,0),MATCH(S$1,Dados!$1:$1,0))</f>
        <v>2</v>
      </c>
      <c r="T48" s="33">
        <f t="array" ref="T48">INDEX(Dados!$1:$69,MATCH($B48,Dados!$N:$N,0),MATCH(T$1,Dados!$1:$1,0))</f>
        <v>700</v>
      </c>
      <c r="U48" s="33">
        <f t="array" ref="U48">INDEX(Dados!$1:$69,MATCH($B48,Dados!$N:$N,0),MATCH(U$1,Dados!$1:$1,0))</f>
        <v>0</v>
      </c>
      <c r="V48" s="33">
        <f t="array" ref="V48">INDEX(Dados!$1:$69,MATCH($B48,Dados!$N:$N,0),MATCH(V$1,Dados!$1:$1,0))</f>
        <v>800</v>
      </c>
      <c r="W48" s="33">
        <f t="array" ref="W48">INDEX(Dados!$1:$69,MATCH($B48,Dados!$N:$N,0),MATCH(W$1,Dados!$1:$1,0))</f>
        <v>2</v>
      </c>
      <c r="X48" s="33">
        <f t="array" ref="X48">INDEX(Dados!$1:$69,MATCH($B48,Dados!$N:$N,0),MATCH(X$1,Dados!$1:$1,0))</f>
        <v>1</v>
      </c>
      <c r="Y48" s="33">
        <f t="array" ref="Y48">INDEX(Dados!$1:$69,MATCH($B48,Dados!$N:$N,0),MATCH(Y$1,Dados!$1:$1,0))</f>
        <v>2</v>
      </c>
      <c r="Z48" s="33">
        <f t="array" ref="Z48">INDEX(Dados!$1:$69,MATCH($B48,Dados!$N:$N,0),MATCH(Z$1,Dados!$1:$1,0))</f>
        <v>2204</v>
      </c>
      <c r="AA48" s="33">
        <f t="array" ref="AA48">INDEX(Dados!$1:$69,MATCH($B48,Dados!$N:$N,0),MATCH(AA$1,Dados!$1:$1,0))</f>
        <v>2</v>
      </c>
      <c r="AB48" s="3">
        <v>0.0</v>
      </c>
      <c r="AC48" s="3">
        <v>2.0</v>
      </c>
      <c r="AD48" s="33">
        <f t="array" ref="AD48">INDEX(Dados!$1:$69,MATCH($B48,Dados!$N:$N,0),MATCH(AD$1,Dados!$1:$1,0))</f>
        <v>26</v>
      </c>
      <c r="AE48" s="33">
        <f t="array" ref="AE48">INDEX(Dados!$1:$69,MATCH($B48,Dados!$N:$N,0),MATCH(AE$1,Dados!$1:$1,0))</f>
        <v>2</v>
      </c>
      <c r="AF48" s="33">
        <f t="array" ref="AF48">INDEX(Dados!$1:$69,MATCH($B48,Dados!$N:$N,0),MATCH(AF$1,Dados!$1:$1,0))</f>
        <v>33</v>
      </c>
      <c r="AG48" s="33">
        <f t="array" ref="AG48">INDEX(Dados!$1:$69,MATCH($B48,Dados!$N:$N,0),MATCH(AG$1,Dados!$1:$1,0))</f>
        <v>2</v>
      </c>
      <c r="AH48" s="33">
        <f t="array" ref="AH48">INDEX(Dados!$1:$69,MATCH($B48,Dados!$N:$N,0),MATCH(AH$1,Dados!$1:$1,0))</f>
        <v>0</v>
      </c>
      <c r="AI48" s="33">
        <f t="array" ref="AI48">INDEX(Dados!$1:$69,MATCH($B48,Dados!$N:$N,0),MATCH(AI$1,Dados!$1:$1,0))</f>
        <v>2</v>
      </c>
      <c r="AJ48" s="33">
        <f t="array" ref="AJ48">INDEX(Dados!$1:$69,MATCH($B48,Dados!$N:$N,0),MATCH(AJ$1,Dados!$1:$1,0))</f>
        <v>80</v>
      </c>
      <c r="AK48" s="33">
        <f t="array" ref="AK48">INDEX(Dados!$1:$69,MATCH($B48,Dados!$N:$N,0),MATCH(AK$1,Dados!$1:$1,0))</f>
        <v>2</v>
      </c>
      <c r="AL48" s="3">
        <v>0.0</v>
      </c>
      <c r="AM48" s="3">
        <v>2.0</v>
      </c>
      <c r="AN48" s="33">
        <f t="array" ref="AN48">INDEX(Dados!$1:$69,MATCH($B48,Dados!$N:$N,0),MATCH(AN$1,Dados!$1:$1,0))</f>
        <v>0</v>
      </c>
      <c r="AO48" s="33">
        <f t="array" ref="AO48">INDEX(Dados!$1:$69,MATCH($B48,Dados!$N:$N,0),MATCH(AO$1,Dados!$1:$1,0))</f>
        <v>2</v>
      </c>
      <c r="AP48" s="33">
        <f t="array" ref="AP48">INDEX(Dados!$1:$69,MATCH($B48,Dados!$N:$N,0),MATCH(AP$1,Dados!$1:$1,0))</f>
        <v>102</v>
      </c>
      <c r="AQ48" s="33">
        <f t="array" ref="AQ48">INDEX(Dados!$1:$69,MATCH($B48,Dados!$N:$N,0),MATCH(AQ$1,Dados!$1:$1,0))</f>
        <v>2</v>
      </c>
      <c r="AR48" s="33">
        <f t="array" ref="AR48">INDEX(Dados!$1:$69,MATCH($B48,Dados!$N:$N,0),MATCH(AR$1,Dados!$1:$1,0))</f>
        <v>0</v>
      </c>
      <c r="AS48" s="3">
        <v>2.0</v>
      </c>
      <c r="AT48" s="33">
        <f t="array" ref="AT48">INDEX(Dados!$1:$69,MATCH($B48,Dados!$N:$N,0),MATCH(AT$1,Dados!$1:$1,0))</f>
        <v>0</v>
      </c>
      <c r="AU48" s="33">
        <f t="array" ref="AU48">INDEX(Dados!$1:$69,MATCH($B48,Dados!$N:$N,0),MATCH(AU$1,Dados!$1:$1,0))</f>
        <v>2</v>
      </c>
      <c r="AV48" s="33">
        <f t="array" ref="AV48">INDEX(Dados!$1:$69,MATCH($B48,Dados!$N:$N,0),MATCH(AV$1,Dados!$1:$1,0))</f>
        <v>0</v>
      </c>
      <c r="AW48" s="33">
        <f t="array" ref="AW48">INDEX(Dados!$1:$69,MATCH($B48,Dados!$N:$N,0),MATCH(AW$1,Dados!$1:$1,0))</f>
        <v>2</v>
      </c>
      <c r="AX48" s="33">
        <f t="array" ref="AX48">INDEX(Dados!$1:$69,MATCH($B48,Dados!$N:$N,0),MATCH(AX$1,Dados!$1:$1,0))</f>
        <v>0</v>
      </c>
      <c r="AY48" s="33">
        <f t="array" ref="AY48">INDEX(Dados!$1:$69,MATCH($B48,Dados!$N:$N,0),MATCH(AY$1,Dados!$1:$1,0))</f>
        <v>2</v>
      </c>
      <c r="AZ48" s="33">
        <f t="array" ref="AZ48">INDEX(Dados!$1:$69,MATCH($B48,Dados!$N:$N,0),MATCH(AZ$1,Dados!$1:$1,0))</f>
        <v>15</v>
      </c>
      <c r="BA48" s="33">
        <f t="array" ref="BA48">INDEX(Dados!$1:$69,MATCH($B48,Dados!$N:$N,0),MATCH(BA$1,Dados!$1:$1,0))</f>
        <v>2</v>
      </c>
      <c r="BB48" s="33">
        <f t="array" ref="BB48">INDEX(Dados!$1:$69,MATCH($B48,Dados!$N:$N,0),MATCH(BB$1,Dados!$1:$1,0))</f>
        <v>3</v>
      </c>
      <c r="BC48" s="33">
        <f t="array" ref="BC48">INDEX(Dados!$1:$69,MATCH($B48,Dados!$N:$N,0),MATCH(BC$1,Dados!$1:$1,0))</f>
        <v>5</v>
      </c>
      <c r="BD48" s="33">
        <f t="array" ref="BD48">INDEX(Dados!$1:$69,MATCH($B48,Dados!$N:$N,0),MATCH(BD$1,Dados!$1:$1,0))</f>
        <v>2</v>
      </c>
      <c r="BE48" s="33">
        <f t="array" ref="BE48">INDEX(Dados!$1:$69,MATCH($B48,Dados!$N:$N,0),MATCH(BE$1,Dados!$1:$1,0))</f>
        <v>1</v>
      </c>
      <c r="BF48" s="33">
        <f t="array" ref="BF48">INDEX(Dados!$1:$69,MATCH($B48,Dados!$N:$N,0),MATCH(BF$1,Dados!$1:$1,0))</f>
        <v>0</v>
      </c>
      <c r="BG48" s="33">
        <f t="array" ref="BG48">INDEX(Dados!$1:$69,MATCH($B48,Dados!$N:$N,0),MATCH(BG$1,Dados!$1:$1,0))</f>
        <v>0</v>
      </c>
      <c r="BH48" s="33">
        <f t="array" ref="BH48">INDEX(Dados!$1:$69,MATCH($B48,Dados!$N:$N,0),MATCH(BH$1,Dados!$1:$1,0))</f>
        <v>2</v>
      </c>
      <c r="BI48" s="33">
        <f t="array" ref="BI48">INDEX(Dados!$1:$69,MATCH($B48,Dados!$N:$N,0),MATCH(BI$1,Dados!$1:$1,0))</f>
        <v>2</v>
      </c>
    </row>
    <row r="49">
      <c r="A49" s="3">
        <v>4.656398284E10</v>
      </c>
      <c r="B49" s="3" t="s">
        <v>660</v>
      </c>
      <c r="C49" s="3" t="s">
        <v>659</v>
      </c>
      <c r="D49" s="33">
        <f t="array" ref="D49">INDEX(Dados!$1:$69,MATCH($B49,Dados!$N:$N,0),MATCH(D$1,Dados!$1:$1,0))</f>
        <v>20</v>
      </c>
      <c r="E49" s="3" t="s">
        <v>2250</v>
      </c>
      <c r="F49" s="3" t="s">
        <v>123</v>
      </c>
      <c r="G49" s="33">
        <f t="array" ref="G49">INDEX(Dados!$1:$69,MATCH($B49,Dados!$N:$N,0),MATCH(G$1,Dados!$1:$1,0))</f>
        <v>2020</v>
      </c>
      <c r="H49" s="33">
        <f t="array" ref="H49">INDEX(Dados!$1:$69,MATCH($B49,Dados!$N:$N,0),MATCH(H$1,Dados!$1:$1,0))</f>
        <v>4</v>
      </c>
      <c r="I49" s="33">
        <f t="array" ref="I49">INDEX(Dados!$1:$69,MATCH($B49,Dados!$N:$N,0),MATCH(I$1,Dados!$1:$1,0))</f>
        <v>4</v>
      </c>
      <c r="J49" s="33">
        <f t="array" ref="J49">INDEX(Dados!$1:$69,MATCH($B49,Dados!$N:$N,0),MATCH(J$1,Dados!$1:$1,0))</f>
        <v>0</v>
      </c>
      <c r="K49" s="33">
        <f t="array" ref="K49">INDEX(Dados!$1:$69,MATCH($B49,Dados!$N:$N,0),MATCH(K$1,Dados!$1:$1,0))</f>
        <v>2</v>
      </c>
      <c r="L49" s="33">
        <f t="array" ref="L49">INDEX(Dados!$1:$69,MATCH($B49,Dados!$N:$N,0),MATCH(L$1,Dados!$1:$1,0))</f>
        <v>0</v>
      </c>
      <c r="M49" s="33">
        <f t="array" ref="M49">INDEX(Dados!$1:$69,MATCH($B49,Dados!$N:$N,0),MATCH(M$1,Dados!$1:$1,0))</f>
        <v>2</v>
      </c>
      <c r="N49" s="33">
        <f t="array" ref="N49">INDEX(Dados!$1:$69,MATCH($B49,Dados!$N:$N,0),MATCH(N$1,Dados!$1:$1,0))</f>
        <v>1600</v>
      </c>
      <c r="O49" s="33">
        <f t="array" ref="O49">INDEX(Dados!$1:$69,MATCH($B49,Dados!$N:$N,0),MATCH(O$1,Dados!$1:$1,0))</f>
        <v>2</v>
      </c>
      <c r="P49" s="33">
        <f t="array" ref="P49">INDEX(Dados!$1:$69,MATCH($B49,Dados!$N:$N,0),MATCH(P$1,Dados!$1:$1,0))</f>
        <v>0</v>
      </c>
      <c r="Q49" s="33">
        <f t="array" ref="Q49">INDEX(Dados!$1:$69,MATCH($B49,Dados!$N:$N,0),MATCH(Q$1,Dados!$1:$1,0))</f>
        <v>2</v>
      </c>
      <c r="R49" s="33">
        <f t="array" ref="R49">INDEX(Dados!$1:$69,MATCH($B49,Dados!$N:$N,0),MATCH(R$1,Dados!$1:$1,0))</f>
        <v>0</v>
      </c>
      <c r="S49" s="33">
        <f t="array" ref="S49">INDEX(Dados!$1:$69,MATCH($B49,Dados!$N:$N,0),MATCH(S$1,Dados!$1:$1,0))</f>
        <v>2</v>
      </c>
      <c r="T49" s="33">
        <f t="array" ref="T49">INDEX(Dados!$1:$69,MATCH($B49,Dados!$N:$N,0),MATCH(T$1,Dados!$1:$1,0))</f>
        <v>0</v>
      </c>
      <c r="U49" s="33">
        <f t="array" ref="U49">INDEX(Dados!$1:$69,MATCH($B49,Dados!$N:$N,0),MATCH(U$1,Dados!$1:$1,0))</f>
        <v>2</v>
      </c>
      <c r="V49" s="33">
        <f t="array" ref="V49">INDEX(Dados!$1:$69,MATCH($B49,Dados!$N:$N,0),MATCH(V$1,Dados!$1:$1,0))</f>
        <v>335</v>
      </c>
      <c r="W49" s="33">
        <f t="array" ref="W49">INDEX(Dados!$1:$69,MATCH($B49,Dados!$N:$N,0),MATCH(W$1,Dados!$1:$1,0))</f>
        <v>0</v>
      </c>
      <c r="X49" s="33">
        <f t="array" ref="X49">INDEX(Dados!$1:$69,MATCH($B49,Dados!$N:$N,0),MATCH(X$1,Dados!$1:$1,0))</f>
        <v>1</v>
      </c>
      <c r="Y49" s="33">
        <f t="array" ref="Y49">INDEX(Dados!$1:$69,MATCH($B49,Dados!$N:$N,0),MATCH(Y$1,Dados!$1:$1,0))</f>
        <v>2</v>
      </c>
      <c r="Z49" s="33">
        <f t="array" ref="Z49">INDEX(Dados!$1:$69,MATCH($B49,Dados!$N:$N,0),MATCH(Z$1,Dados!$1:$1,0))</f>
        <v>0</v>
      </c>
      <c r="AA49" s="33">
        <f t="array" ref="AA49">INDEX(Dados!$1:$69,MATCH($B49,Dados!$N:$N,0),MATCH(AA$1,Dados!$1:$1,0))</f>
        <v>2</v>
      </c>
      <c r="AB49" s="3">
        <v>0.0</v>
      </c>
      <c r="AC49" s="3">
        <v>2.0</v>
      </c>
      <c r="AD49" s="33">
        <f t="array" ref="AD49">INDEX(Dados!$1:$69,MATCH($B49,Dados!$N:$N,0),MATCH(AD$1,Dados!$1:$1,0))</f>
        <v>16</v>
      </c>
      <c r="AE49" s="33">
        <f t="array" ref="AE49">INDEX(Dados!$1:$69,MATCH($B49,Dados!$N:$N,0),MATCH(AE$1,Dados!$1:$1,0))</f>
        <v>2</v>
      </c>
      <c r="AF49" s="33">
        <f t="array" ref="AF49">INDEX(Dados!$1:$69,MATCH($B49,Dados!$N:$N,0),MATCH(AF$1,Dados!$1:$1,0))</f>
        <v>0</v>
      </c>
      <c r="AG49" s="33">
        <f t="array" ref="AG49">INDEX(Dados!$1:$69,MATCH($B49,Dados!$N:$N,0),MATCH(AG$1,Dados!$1:$1,0))</f>
        <v>0</v>
      </c>
      <c r="AH49" s="33">
        <f t="array" ref="AH49">INDEX(Dados!$1:$69,MATCH($B49,Dados!$N:$N,0),MATCH(AH$1,Dados!$1:$1,0))</f>
        <v>0</v>
      </c>
      <c r="AI49" s="33">
        <f t="array" ref="AI49">INDEX(Dados!$1:$69,MATCH($B49,Dados!$N:$N,0),MATCH(AI$1,Dados!$1:$1,0))</f>
        <v>2</v>
      </c>
      <c r="AJ49" s="33">
        <f t="array" ref="AJ49">INDEX(Dados!$1:$69,MATCH($B49,Dados!$N:$N,0),MATCH(AJ$1,Dados!$1:$1,0))</f>
        <v>0</v>
      </c>
      <c r="AK49" s="33">
        <f t="array" ref="AK49">INDEX(Dados!$1:$69,MATCH($B49,Dados!$N:$N,0),MATCH(AK$1,Dados!$1:$1,0))</f>
        <v>2</v>
      </c>
      <c r="AL49" s="3">
        <v>0.0</v>
      </c>
      <c r="AM49" s="3">
        <v>2.0</v>
      </c>
      <c r="AN49" s="33">
        <f t="array" ref="AN49">INDEX(Dados!$1:$69,MATCH($B49,Dados!$N:$N,0),MATCH(AN$1,Dados!$1:$1,0))</f>
        <v>30</v>
      </c>
      <c r="AO49" s="33">
        <f t="array" ref="AO49">INDEX(Dados!$1:$69,MATCH($B49,Dados!$N:$N,0),MATCH(AO$1,Dados!$1:$1,0))</f>
        <v>0</v>
      </c>
      <c r="AP49" s="33">
        <f t="array" ref="AP49">INDEX(Dados!$1:$69,MATCH($B49,Dados!$N:$N,0),MATCH(AP$1,Dados!$1:$1,0))</f>
        <v>40</v>
      </c>
      <c r="AQ49" s="33">
        <f t="array" ref="AQ49">INDEX(Dados!$1:$69,MATCH($B49,Dados!$N:$N,0),MATCH(AQ$1,Dados!$1:$1,0))</f>
        <v>0</v>
      </c>
      <c r="AR49" s="33">
        <f t="array" ref="AR49">INDEX(Dados!$1:$69,MATCH($B49,Dados!$N:$N,0),MATCH(AR$1,Dados!$1:$1,0))</f>
        <v>300</v>
      </c>
      <c r="AS49" s="3">
        <v>2.0</v>
      </c>
      <c r="AT49" s="33">
        <f t="array" ref="AT49">INDEX(Dados!$1:$69,MATCH($B49,Dados!$N:$N,0),MATCH(AT$1,Dados!$1:$1,0))</f>
        <v>0</v>
      </c>
      <c r="AU49" s="33">
        <f t="array" ref="AU49">INDEX(Dados!$1:$69,MATCH($B49,Dados!$N:$N,0),MATCH(AU$1,Dados!$1:$1,0))</f>
        <v>2</v>
      </c>
      <c r="AV49" s="33">
        <f t="array" ref="AV49">INDEX(Dados!$1:$69,MATCH($B49,Dados!$N:$N,0),MATCH(AV$1,Dados!$1:$1,0))</f>
        <v>70</v>
      </c>
      <c r="AW49" s="33">
        <f t="array" ref="AW49">INDEX(Dados!$1:$69,MATCH($B49,Dados!$N:$N,0),MATCH(AW$1,Dados!$1:$1,0))</f>
        <v>0</v>
      </c>
      <c r="AX49" s="33">
        <f t="array" ref="AX49">INDEX(Dados!$1:$69,MATCH($B49,Dados!$N:$N,0),MATCH(AX$1,Dados!$1:$1,0))</f>
        <v>0</v>
      </c>
      <c r="AY49" s="33">
        <f t="array" ref="AY49">INDEX(Dados!$1:$69,MATCH($B49,Dados!$N:$N,0),MATCH(AY$1,Dados!$1:$1,0))</f>
        <v>2</v>
      </c>
      <c r="AZ49" s="33">
        <f t="array" ref="AZ49">INDEX(Dados!$1:$69,MATCH($B49,Dados!$N:$N,0),MATCH(AZ$1,Dados!$1:$1,0))</f>
        <v>55</v>
      </c>
      <c r="BA49" s="33">
        <f t="array" ref="BA49">INDEX(Dados!$1:$69,MATCH($B49,Dados!$N:$N,0),MATCH(BA$1,Dados!$1:$1,0))</f>
        <v>2</v>
      </c>
      <c r="BB49" s="33">
        <f t="array" ref="BB49">INDEX(Dados!$1:$69,MATCH($B49,Dados!$N:$N,0),MATCH(BB$1,Dados!$1:$1,0))</f>
        <v>5</v>
      </c>
      <c r="BC49" s="33">
        <f t="array" ref="BC49">INDEX(Dados!$1:$69,MATCH($B49,Dados!$N:$N,0),MATCH(BC$1,Dados!$1:$1,0))</f>
        <v>6</v>
      </c>
      <c r="BD49" s="33">
        <f t="array" ref="BD49">INDEX(Dados!$1:$69,MATCH($B49,Dados!$N:$N,0),MATCH(BD$1,Dados!$1:$1,0))</f>
        <v>4</v>
      </c>
      <c r="BE49" s="33">
        <f t="array" ref="BE49">INDEX(Dados!$1:$69,MATCH($B49,Dados!$N:$N,0),MATCH(BE$1,Dados!$1:$1,0))</f>
        <v>0</v>
      </c>
      <c r="BF49" s="33">
        <f t="array" ref="BF49">INDEX(Dados!$1:$69,MATCH($B49,Dados!$N:$N,0),MATCH(BF$1,Dados!$1:$1,0))</f>
        <v>0</v>
      </c>
      <c r="BG49" s="33">
        <f t="array" ref="BG49">INDEX(Dados!$1:$69,MATCH($B49,Dados!$N:$N,0),MATCH(BG$1,Dados!$1:$1,0))</f>
        <v>0</v>
      </c>
      <c r="BH49" s="33">
        <f t="array" ref="BH49">INDEX(Dados!$1:$69,MATCH($B49,Dados!$N:$N,0),MATCH(BH$1,Dados!$1:$1,0))</f>
        <v>2</v>
      </c>
      <c r="BI49" s="33">
        <f t="array" ref="BI49">INDEX(Dados!$1:$69,MATCH($B49,Dados!$N:$N,0),MATCH(BI$1,Dados!$1:$1,0))</f>
        <v>1</v>
      </c>
    </row>
    <row r="50">
      <c r="A50" s="3">
        <v>5.4523442843E10</v>
      </c>
      <c r="B50" s="3" t="s">
        <v>430</v>
      </c>
      <c r="C50" s="3" t="s">
        <v>429</v>
      </c>
      <c r="D50" s="33">
        <f t="array" ref="D50">INDEX(Dados!$1:$69,MATCH($B50,Dados!$N:$N,0),MATCH(D$1,Dados!$1:$1,0))</f>
        <v>18</v>
      </c>
      <c r="E50" s="3" t="s">
        <v>2250</v>
      </c>
      <c r="F50" s="3" t="s">
        <v>123</v>
      </c>
      <c r="G50" s="33">
        <f t="array" ref="G50">INDEX(Dados!$1:$69,MATCH($B50,Dados!$N:$N,0),MATCH(G$1,Dados!$1:$1,0))</f>
        <v>2023</v>
      </c>
      <c r="H50" s="33">
        <f t="array" ref="H50">INDEX(Dados!$1:$69,MATCH($B50,Dados!$N:$N,0),MATCH(H$1,Dados!$1:$1,0))</f>
        <v>2</v>
      </c>
      <c r="I50" s="33">
        <f t="array" ref="I50">INDEX(Dados!$1:$69,MATCH($B50,Dados!$N:$N,0),MATCH(I$1,Dados!$1:$1,0))</f>
        <v>2</v>
      </c>
      <c r="J50" s="33">
        <f t="array" ref="J50">INDEX(Dados!$1:$69,MATCH($B50,Dados!$N:$N,0),MATCH(J$1,Dados!$1:$1,0))</f>
        <v>0</v>
      </c>
      <c r="K50" s="33">
        <f t="array" ref="K50">INDEX(Dados!$1:$69,MATCH($B50,Dados!$N:$N,0),MATCH(K$1,Dados!$1:$1,0))</f>
        <v>2</v>
      </c>
      <c r="L50" s="33">
        <f t="array" ref="L50">INDEX(Dados!$1:$69,MATCH($B50,Dados!$N:$N,0),MATCH(L$1,Dados!$1:$1,0))</f>
        <v>0</v>
      </c>
      <c r="M50" s="33">
        <f t="array" ref="M50">INDEX(Dados!$1:$69,MATCH($B50,Dados!$N:$N,0),MATCH(M$1,Dados!$1:$1,0))</f>
        <v>2</v>
      </c>
      <c r="N50" s="33">
        <f t="array" ref="N50">INDEX(Dados!$1:$69,MATCH($B50,Dados!$N:$N,0),MATCH(N$1,Dados!$1:$1,0))</f>
        <v>4674</v>
      </c>
      <c r="O50" s="33">
        <f t="array" ref="O50">INDEX(Dados!$1:$69,MATCH($B50,Dados!$N:$N,0),MATCH(O$1,Dados!$1:$1,0))</f>
        <v>2</v>
      </c>
      <c r="P50" s="33">
        <f t="array" ref="P50">INDEX(Dados!$1:$69,MATCH($B50,Dados!$N:$N,0),MATCH(P$1,Dados!$1:$1,0))</f>
        <v>0</v>
      </c>
      <c r="Q50" s="33">
        <f t="array" ref="Q50">INDEX(Dados!$1:$69,MATCH($B50,Dados!$N:$N,0),MATCH(Q$1,Dados!$1:$1,0))</f>
        <v>2</v>
      </c>
      <c r="R50" s="33">
        <f t="array" ref="R50">INDEX(Dados!$1:$69,MATCH($B50,Dados!$N:$N,0),MATCH(R$1,Dados!$1:$1,0))</f>
        <v>0</v>
      </c>
      <c r="S50" s="33">
        <f t="array" ref="S50">INDEX(Dados!$1:$69,MATCH($B50,Dados!$N:$N,0),MATCH(S$1,Dados!$1:$1,0))</f>
        <v>2</v>
      </c>
      <c r="T50" s="33">
        <f t="array" ref="T50">INDEX(Dados!$1:$69,MATCH($B50,Dados!$N:$N,0),MATCH(T$1,Dados!$1:$1,0))</f>
        <v>0</v>
      </c>
      <c r="U50" s="33">
        <f t="array" ref="U50">INDEX(Dados!$1:$69,MATCH($B50,Dados!$N:$N,0),MATCH(U$1,Dados!$1:$1,0))</f>
        <v>2</v>
      </c>
      <c r="V50" s="33">
        <f t="array" ref="V50">INDEX(Dados!$1:$69,MATCH($B50,Dados!$N:$N,0),MATCH(V$1,Dados!$1:$1,0))</f>
        <v>0</v>
      </c>
      <c r="W50" s="33">
        <f t="array" ref="W50">INDEX(Dados!$1:$69,MATCH($B50,Dados!$N:$N,0),MATCH(W$1,Dados!$1:$1,0))</f>
        <v>2</v>
      </c>
      <c r="X50" s="33">
        <f t="array" ref="X50">INDEX(Dados!$1:$69,MATCH($B50,Dados!$N:$N,0),MATCH(X$1,Dados!$1:$1,0))</f>
        <v>1</v>
      </c>
      <c r="Y50" s="33">
        <f t="array" ref="Y50">INDEX(Dados!$1:$69,MATCH($B50,Dados!$N:$N,0),MATCH(Y$1,Dados!$1:$1,0))</f>
        <v>2</v>
      </c>
      <c r="Z50" s="33">
        <f t="array" ref="Z50">INDEX(Dados!$1:$69,MATCH($B50,Dados!$N:$N,0),MATCH(Z$1,Dados!$1:$1,0))</f>
        <v>800</v>
      </c>
      <c r="AA50" s="33">
        <f t="array" ref="AA50">INDEX(Dados!$1:$69,MATCH($B50,Dados!$N:$N,0),MATCH(AA$1,Dados!$1:$1,0))</f>
        <v>0</v>
      </c>
      <c r="AB50" s="3">
        <v>0.0</v>
      </c>
      <c r="AC50" s="3">
        <v>2.0</v>
      </c>
      <c r="AD50" s="33">
        <f t="array" ref="AD50">INDEX(Dados!$1:$69,MATCH($B50,Dados!$N:$N,0),MATCH(AD$1,Dados!$1:$1,0))</f>
        <v>74</v>
      </c>
      <c r="AE50" s="33">
        <f t="array" ref="AE50">INDEX(Dados!$1:$69,MATCH($B50,Dados!$N:$N,0),MATCH(AE$1,Dados!$1:$1,0))</f>
        <v>2</v>
      </c>
      <c r="AF50" s="33">
        <f t="array" ref="AF50">INDEX(Dados!$1:$69,MATCH($B50,Dados!$N:$N,0),MATCH(AF$1,Dados!$1:$1,0))</f>
        <v>145</v>
      </c>
      <c r="AG50" s="33">
        <f t="array" ref="AG50">INDEX(Dados!$1:$69,MATCH($B50,Dados!$N:$N,0),MATCH(AG$1,Dados!$1:$1,0))</f>
        <v>2</v>
      </c>
      <c r="AH50" s="33">
        <f t="array" ref="AH50">INDEX(Dados!$1:$69,MATCH($B50,Dados!$N:$N,0),MATCH(AH$1,Dados!$1:$1,0))</f>
        <v>0</v>
      </c>
      <c r="AI50" s="33">
        <f t="array" ref="AI50">INDEX(Dados!$1:$69,MATCH($B50,Dados!$N:$N,0),MATCH(AI$1,Dados!$1:$1,0))</f>
        <v>2</v>
      </c>
      <c r="AJ50" s="33">
        <f t="array" ref="AJ50">INDEX(Dados!$1:$69,MATCH($B50,Dados!$N:$N,0),MATCH(AJ$1,Dados!$1:$1,0))</f>
        <v>1200</v>
      </c>
      <c r="AK50" s="33">
        <f t="array" ref="AK50">INDEX(Dados!$1:$69,MATCH($B50,Dados!$N:$N,0),MATCH(AK$1,Dados!$1:$1,0))</f>
        <v>2</v>
      </c>
      <c r="AL50" s="3">
        <v>0.0</v>
      </c>
      <c r="AM50" s="3">
        <v>2.0</v>
      </c>
      <c r="AN50" s="33">
        <f t="array" ref="AN50">INDEX(Dados!$1:$69,MATCH($B50,Dados!$N:$N,0),MATCH(AN$1,Dados!$1:$1,0))</f>
        <v>65</v>
      </c>
      <c r="AO50" s="33">
        <f t="array" ref="AO50">INDEX(Dados!$1:$69,MATCH($B50,Dados!$N:$N,0),MATCH(AO$1,Dados!$1:$1,0))</f>
        <v>2</v>
      </c>
      <c r="AP50" s="33">
        <f t="array" ref="AP50">INDEX(Dados!$1:$69,MATCH($B50,Dados!$N:$N,0),MATCH(AP$1,Dados!$1:$1,0))</f>
        <v>99</v>
      </c>
      <c r="AQ50" s="33">
        <f t="array" ref="AQ50">INDEX(Dados!$1:$69,MATCH($B50,Dados!$N:$N,0),MATCH(AQ$1,Dados!$1:$1,0))</f>
        <v>2</v>
      </c>
      <c r="AR50" s="33">
        <f t="array" ref="AR50">INDEX(Dados!$1:$69,MATCH($B50,Dados!$N:$N,0),MATCH(AR$1,Dados!$1:$1,0))</f>
        <v>400</v>
      </c>
      <c r="AS50" s="3">
        <v>2.0</v>
      </c>
      <c r="AT50" s="33">
        <f t="array" ref="AT50">INDEX(Dados!$1:$69,MATCH($B50,Dados!$N:$N,0),MATCH(AT$1,Dados!$1:$1,0))</f>
        <v>0</v>
      </c>
      <c r="AU50" s="33">
        <f t="array" ref="AU50">INDEX(Dados!$1:$69,MATCH($B50,Dados!$N:$N,0),MATCH(AU$1,Dados!$1:$1,0))</f>
        <v>2</v>
      </c>
      <c r="AV50" s="33">
        <f t="array" ref="AV50">INDEX(Dados!$1:$69,MATCH($B50,Dados!$N:$N,0),MATCH(AV$1,Dados!$1:$1,0))</f>
        <v>950</v>
      </c>
      <c r="AW50" s="33">
        <f t="array" ref="AW50">INDEX(Dados!$1:$69,MATCH($B50,Dados!$N:$N,0),MATCH(AW$1,Dados!$1:$1,0))</f>
        <v>0</v>
      </c>
      <c r="AX50" s="33">
        <f t="array" ref="AX50">INDEX(Dados!$1:$69,MATCH($B50,Dados!$N:$N,0),MATCH(AX$1,Dados!$1:$1,0))</f>
        <v>0</v>
      </c>
      <c r="AY50" s="33">
        <f t="array" ref="AY50">INDEX(Dados!$1:$69,MATCH($B50,Dados!$N:$N,0),MATCH(AY$1,Dados!$1:$1,0))</f>
        <v>2</v>
      </c>
      <c r="AZ50" s="33">
        <f t="array" ref="AZ50">INDEX(Dados!$1:$69,MATCH($B50,Dados!$N:$N,0),MATCH(AZ$1,Dados!$1:$1,0))</f>
        <v>400</v>
      </c>
      <c r="BA50" s="33">
        <f t="array" ref="BA50">INDEX(Dados!$1:$69,MATCH($B50,Dados!$N:$N,0),MATCH(BA$1,Dados!$1:$1,0))</f>
        <v>0</v>
      </c>
      <c r="BB50" s="33">
        <f t="array" ref="BB50">INDEX(Dados!$1:$69,MATCH($B50,Dados!$N:$N,0),MATCH(BB$1,Dados!$1:$1,0))</f>
        <v>1</v>
      </c>
      <c r="BC50" s="33">
        <f t="array" ref="BC50">INDEX(Dados!$1:$69,MATCH($B50,Dados!$N:$N,0),MATCH(BC$1,Dados!$1:$1,0))</f>
        <v>3</v>
      </c>
      <c r="BD50" s="33">
        <f t="array" ref="BD50">INDEX(Dados!$1:$69,MATCH($B50,Dados!$N:$N,0),MATCH(BD$1,Dados!$1:$1,0))</f>
        <v>2</v>
      </c>
      <c r="BE50" s="33">
        <f t="array" ref="BE50">INDEX(Dados!$1:$69,MATCH($B50,Dados!$N:$N,0),MATCH(BE$1,Dados!$1:$1,0))</f>
        <v>0</v>
      </c>
      <c r="BF50" s="33">
        <f t="array" ref="BF50">INDEX(Dados!$1:$69,MATCH($B50,Dados!$N:$N,0),MATCH(BF$1,Dados!$1:$1,0))</f>
        <v>1</v>
      </c>
      <c r="BG50" s="33">
        <f t="array" ref="BG50">INDEX(Dados!$1:$69,MATCH($B50,Dados!$N:$N,0),MATCH(BG$1,Dados!$1:$1,0))</f>
        <v>0</v>
      </c>
      <c r="BH50" s="33">
        <f t="array" ref="BH50">INDEX(Dados!$1:$69,MATCH($B50,Dados!$N:$N,0),MATCH(BH$1,Dados!$1:$1,0))</f>
        <v>2</v>
      </c>
      <c r="BI50" s="33">
        <f t="array" ref="BI50">INDEX(Dados!$1:$69,MATCH($B50,Dados!$N:$N,0),MATCH(BI$1,Dados!$1:$1,0))</f>
        <v>1</v>
      </c>
    </row>
    <row r="51">
      <c r="A51" s="3">
        <v>5.1461823889E10</v>
      </c>
      <c r="B51" s="3" t="s">
        <v>193</v>
      </c>
      <c r="C51" s="3" t="s">
        <v>192</v>
      </c>
      <c r="D51" s="33">
        <f t="array" ref="D51">INDEX(Dados!$1:$69,MATCH($B51,Dados!$N:$N,0),MATCH(D$1,Dados!$1:$1,0))</f>
        <v>18</v>
      </c>
      <c r="E51" s="3" t="s">
        <v>2250</v>
      </c>
      <c r="F51" s="3" t="s">
        <v>123</v>
      </c>
      <c r="G51" s="33">
        <f t="array" ref="G51">INDEX(Dados!$1:$69,MATCH($B51,Dados!$N:$N,0),MATCH(G$1,Dados!$1:$1,0))</f>
        <v>2023</v>
      </c>
      <c r="H51" s="33">
        <f t="array" ref="H51">INDEX(Dados!$1:$69,MATCH($B51,Dados!$N:$N,0),MATCH(H$1,Dados!$1:$1,0))</f>
        <v>3</v>
      </c>
      <c r="I51" s="33">
        <f t="array" ref="I51">INDEX(Dados!$1:$69,MATCH($B51,Dados!$N:$N,0),MATCH(I$1,Dados!$1:$1,0))</f>
        <v>1</v>
      </c>
      <c r="J51" s="33">
        <f t="array" ref="J51">INDEX(Dados!$1:$69,MATCH($B51,Dados!$N:$N,0),MATCH(J$1,Dados!$1:$1,0))</f>
        <v>0</v>
      </c>
      <c r="K51" s="33">
        <f t="array" ref="K51">INDEX(Dados!$1:$69,MATCH($B51,Dados!$N:$N,0),MATCH(K$1,Dados!$1:$1,0))</f>
        <v>2</v>
      </c>
      <c r="L51" s="33">
        <f t="array" ref="L51">INDEX(Dados!$1:$69,MATCH($B51,Dados!$N:$N,0),MATCH(L$1,Dados!$1:$1,0))</f>
        <v>1909</v>
      </c>
      <c r="M51" s="33">
        <f t="array" ref="M51">INDEX(Dados!$1:$69,MATCH($B51,Dados!$N:$N,0),MATCH(M$1,Dados!$1:$1,0))</f>
        <v>0</v>
      </c>
      <c r="N51" s="33">
        <f t="array" ref="N51">INDEX(Dados!$1:$69,MATCH($B51,Dados!$N:$N,0),MATCH(N$1,Dados!$1:$1,0))</f>
        <v>1281</v>
      </c>
      <c r="O51" s="33">
        <f t="array" ref="O51">INDEX(Dados!$1:$69,MATCH($B51,Dados!$N:$N,0),MATCH(O$1,Dados!$1:$1,0))</f>
        <v>2</v>
      </c>
      <c r="P51" s="33">
        <f t="array" ref="P51">INDEX(Dados!$1:$69,MATCH($B51,Dados!$N:$N,0),MATCH(P$1,Dados!$1:$1,0))</f>
        <v>0</v>
      </c>
      <c r="Q51" s="33">
        <f t="array" ref="Q51">INDEX(Dados!$1:$69,MATCH($B51,Dados!$N:$N,0),MATCH(Q$1,Dados!$1:$1,0))</f>
        <v>2</v>
      </c>
      <c r="R51" s="33">
        <f t="array" ref="R51">INDEX(Dados!$1:$69,MATCH($B51,Dados!$N:$N,0),MATCH(R$1,Dados!$1:$1,0))</f>
        <v>0</v>
      </c>
      <c r="S51" s="33">
        <f t="array" ref="S51">INDEX(Dados!$1:$69,MATCH($B51,Dados!$N:$N,0),MATCH(S$1,Dados!$1:$1,0))</f>
        <v>2</v>
      </c>
      <c r="T51" s="33">
        <f t="array" ref="T51">INDEX(Dados!$1:$69,MATCH($B51,Dados!$N:$N,0),MATCH(T$1,Dados!$1:$1,0))</f>
        <v>0</v>
      </c>
      <c r="U51" s="33">
        <f t="array" ref="U51">INDEX(Dados!$1:$69,MATCH($B51,Dados!$N:$N,0),MATCH(U$1,Dados!$1:$1,0))</f>
        <v>2</v>
      </c>
      <c r="V51" s="33">
        <f t="array" ref="V51">INDEX(Dados!$1:$69,MATCH($B51,Dados!$N:$N,0),MATCH(V$1,Dados!$1:$1,0))</f>
        <v>0</v>
      </c>
      <c r="W51" s="33">
        <f t="array" ref="W51">INDEX(Dados!$1:$69,MATCH($B51,Dados!$N:$N,0),MATCH(W$1,Dados!$1:$1,0))</f>
        <v>2</v>
      </c>
      <c r="X51" s="33">
        <f t="array" ref="X51">INDEX(Dados!$1:$69,MATCH($B51,Dados!$N:$N,0),MATCH(X$1,Dados!$1:$1,0))</f>
        <v>1</v>
      </c>
      <c r="Y51" s="33">
        <f t="array" ref="Y51">INDEX(Dados!$1:$69,MATCH($B51,Dados!$N:$N,0),MATCH(Y$1,Dados!$1:$1,0))</f>
        <v>2</v>
      </c>
      <c r="Z51" s="33">
        <f t="array" ref="Z51">INDEX(Dados!$1:$69,MATCH($B51,Dados!$N:$N,0),MATCH(Z$1,Dados!$1:$1,0))</f>
        <v>1100</v>
      </c>
      <c r="AA51" s="33">
        <f t="array" ref="AA51">INDEX(Dados!$1:$69,MATCH($B51,Dados!$N:$N,0),MATCH(AA$1,Dados!$1:$1,0))</f>
        <v>0</v>
      </c>
      <c r="AB51" s="3">
        <v>0.0</v>
      </c>
      <c r="AC51" s="3">
        <v>2.0</v>
      </c>
      <c r="AD51" s="33">
        <f t="array" ref="AD51">INDEX(Dados!$1:$69,MATCH($B51,Dados!$N:$N,0),MATCH(AD$1,Dados!$1:$1,0))</f>
        <v>131</v>
      </c>
      <c r="AE51" s="33">
        <f t="array" ref="AE51">INDEX(Dados!$1:$69,MATCH($B51,Dados!$N:$N,0),MATCH(AE$1,Dados!$1:$1,0))</f>
        <v>1</v>
      </c>
      <c r="AF51" s="33">
        <f t="array" ref="AF51">INDEX(Dados!$1:$69,MATCH($B51,Dados!$N:$N,0),MATCH(AF$1,Dados!$1:$1,0))</f>
        <v>181</v>
      </c>
      <c r="AG51" s="33">
        <f t="array" ref="AG51">INDEX(Dados!$1:$69,MATCH($B51,Dados!$N:$N,0),MATCH(AG$1,Dados!$1:$1,0))</f>
        <v>2</v>
      </c>
      <c r="AH51" s="33">
        <f t="array" ref="AH51">INDEX(Dados!$1:$69,MATCH($B51,Dados!$N:$N,0),MATCH(AH$1,Dados!$1:$1,0))</f>
        <v>1092</v>
      </c>
      <c r="AI51" s="33">
        <f t="array" ref="AI51">INDEX(Dados!$1:$69,MATCH($B51,Dados!$N:$N,0),MATCH(AI$1,Dados!$1:$1,0))</f>
        <v>2</v>
      </c>
      <c r="AJ51" s="33">
        <f t="array" ref="AJ51">INDEX(Dados!$1:$69,MATCH($B51,Dados!$N:$N,0),MATCH(AJ$1,Dados!$1:$1,0))</f>
        <v>0</v>
      </c>
      <c r="AK51" s="33">
        <f t="array" ref="AK51">INDEX(Dados!$1:$69,MATCH($B51,Dados!$N:$N,0),MATCH(AK$1,Dados!$1:$1,0))</f>
        <v>2</v>
      </c>
      <c r="AL51" s="3">
        <v>0.0</v>
      </c>
      <c r="AM51" s="3">
        <v>2.0</v>
      </c>
      <c r="AN51" s="33">
        <f t="array" ref="AN51">INDEX(Dados!$1:$69,MATCH($B51,Dados!$N:$N,0),MATCH(AN$1,Dados!$1:$1,0))</f>
        <v>130</v>
      </c>
      <c r="AO51" s="33">
        <f t="array" ref="AO51">INDEX(Dados!$1:$69,MATCH($B51,Dados!$N:$N,0),MATCH(AO$1,Dados!$1:$1,0))</f>
        <v>0</v>
      </c>
      <c r="AP51" s="33">
        <f t="array" ref="AP51">INDEX(Dados!$1:$69,MATCH($B51,Dados!$N:$N,0),MATCH(AP$1,Dados!$1:$1,0))</f>
        <v>168</v>
      </c>
      <c r="AQ51" s="33">
        <f t="array" ref="AQ51">INDEX(Dados!$1:$69,MATCH($B51,Dados!$N:$N,0),MATCH(AQ$1,Dados!$1:$1,0))</f>
        <v>2</v>
      </c>
      <c r="AR51" s="33">
        <f t="array" ref="AR51">INDEX(Dados!$1:$69,MATCH($B51,Dados!$N:$N,0),MATCH(AR$1,Dados!$1:$1,0))</f>
        <v>1600</v>
      </c>
      <c r="AS51" s="3">
        <v>2.0</v>
      </c>
      <c r="AT51" s="33">
        <f t="array" ref="AT51">INDEX(Dados!$1:$69,MATCH($B51,Dados!$N:$N,0),MATCH(AT$1,Dados!$1:$1,0))</f>
        <v>0</v>
      </c>
      <c r="AU51" s="33">
        <f t="array" ref="AU51">INDEX(Dados!$1:$69,MATCH($B51,Dados!$N:$N,0),MATCH(AU$1,Dados!$1:$1,0))</f>
        <v>2</v>
      </c>
      <c r="AV51" s="33">
        <f t="array" ref="AV51">INDEX(Dados!$1:$69,MATCH($B51,Dados!$N:$N,0),MATCH(AV$1,Dados!$1:$1,0))</f>
        <v>0</v>
      </c>
      <c r="AW51" s="33">
        <f t="array" ref="AW51">INDEX(Dados!$1:$69,MATCH($B51,Dados!$N:$N,0),MATCH(AW$1,Dados!$1:$1,0))</f>
        <v>2</v>
      </c>
      <c r="AX51" s="33">
        <f t="array" ref="AX51">INDEX(Dados!$1:$69,MATCH($B51,Dados!$N:$N,0),MATCH(AX$1,Dados!$1:$1,0))</f>
        <v>694</v>
      </c>
      <c r="AY51" s="33">
        <f t="array" ref="AY51">INDEX(Dados!$1:$69,MATCH($B51,Dados!$N:$N,0),MATCH(AY$1,Dados!$1:$1,0))</f>
        <v>2</v>
      </c>
      <c r="AZ51" s="33">
        <f t="array" ref="AZ51">INDEX(Dados!$1:$69,MATCH($B51,Dados!$N:$N,0),MATCH(AZ$1,Dados!$1:$1,0))</f>
        <v>300</v>
      </c>
      <c r="BA51" s="33">
        <f t="array" ref="BA51">INDEX(Dados!$1:$69,MATCH($B51,Dados!$N:$N,0),MATCH(BA$1,Dados!$1:$1,0))</f>
        <v>2</v>
      </c>
      <c r="BB51" s="33">
        <f t="array" ref="BB51">INDEX(Dados!$1:$69,MATCH($B51,Dados!$N:$N,0),MATCH(BB$1,Dados!$1:$1,0))</f>
        <v>5</v>
      </c>
      <c r="BC51" s="33">
        <f t="array" ref="BC51">INDEX(Dados!$1:$69,MATCH($B51,Dados!$N:$N,0),MATCH(BC$1,Dados!$1:$1,0))</f>
        <v>5</v>
      </c>
      <c r="BD51" s="33">
        <f t="array" ref="BD51">INDEX(Dados!$1:$69,MATCH($B51,Dados!$N:$N,0),MATCH(BD$1,Dados!$1:$1,0))</f>
        <v>2</v>
      </c>
      <c r="BE51" s="33">
        <f t="array" ref="BE51">INDEX(Dados!$1:$69,MATCH($B51,Dados!$N:$N,0),MATCH(BE$1,Dados!$1:$1,0))</f>
        <v>0</v>
      </c>
      <c r="BF51" s="33">
        <f t="array" ref="BF51">INDEX(Dados!$1:$69,MATCH($B51,Dados!$N:$N,0),MATCH(BF$1,Dados!$1:$1,0))</f>
        <v>1</v>
      </c>
      <c r="BG51" s="33">
        <f t="array" ref="BG51">INDEX(Dados!$1:$69,MATCH($B51,Dados!$N:$N,0),MATCH(BG$1,Dados!$1:$1,0))</f>
        <v>0</v>
      </c>
      <c r="BH51" s="33">
        <f t="array" ref="BH51">INDEX(Dados!$1:$69,MATCH($B51,Dados!$N:$N,0),MATCH(BH$1,Dados!$1:$1,0))</f>
        <v>2</v>
      </c>
      <c r="BI51" s="33">
        <f t="array" ref="BI51">INDEX(Dados!$1:$69,MATCH($B51,Dados!$N:$N,0),MATCH(BI$1,Dados!$1:$1,0))</f>
        <v>2</v>
      </c>
    </row>
    <row r="52">
      <c r="A52" s="3">
        <v>4.9053189807E10</v>
      </c>
      <c r="B52" s="3" t="s">
        <v>626</v>
      </c>
      <c r="C52" s="3" t="s">
        <v>625</v>
      </c>
      <c r="D52" s="33">
        <f t="array" ref="D52">INDEX(Dados!$1:$69,MATCH($B52,Dados!$N:$N,0),MATCH(D$1,Dados!$1:$1,0))</f>
        <v>20</v>
      </c>
      <c r="E52" s="3" t="s">
        <v>2250</v>
      </c>
      <c r="F52" s="3" t="s">
        <v>123</v>
      </c>
      <c r="G52" s="33">
        <f t="array" ref="G52">INDEX(Dados!$1:$69,MATCH($B52,Dados!$N:$N,0),MATCH(G$1,Dados!$1:$1,0))</f>
        <v>2021</v>
      </c>
      <c r="H52" s="33">
        <f t="array" ref="H52">INDEX(Dados!$1:$69,MATCH($B52,Dados!$N:$N,0),MATCH(H$1,Dados!$1:$1,0))</f>
        <v>3</v>
      </c>
      <c r="I52" s="33">
        <f t="array" ref="I52">INDEX(Dados!$1:$69,MATCH($B52,Dados!$N:$N,0),MATCH(I$1,Dados!$1:$1,0))</f>
        <v>3</v>
      </c>
      <c r="J52" s="33">
        <f t="array" ref="J52">INDEX(Dados!$1:$69,MATCH($B52,Dados!$N:$N,0),MATCH(J$1,Dados!$1:$1,0))</f>
        <v>0</v>
      </c>
      <c r="K52" s="33">
        <f t="array" ref="K52">INDEX(Dados!$1:$69,MATCH($B52,Dados!$N:$N,0),MATCH(K$1,Dados!$1:$1,0))</f>
        <v>2</v>
      </c>
      <c r="L52" s="33">
        <f t="array" ref="L52">INDEX(Dados!$1:$69,MATCH($B52,Dados!$N:$N,0),MATCH(L$1,Dados!$1:$1,0))</f>
        <v>1083</v>
      </c>
      <c r="M52" s="33">
        <f t="array" ref="M52">INDEX(Dados!$1:$69,MATCH($B52,Dados!$N:$N,0),MATCH(M$1,Dados!$1:$1,0))</f>
        <v>2</v>
      </c>
      <c r="N52" s="33">
        <f t="array" ref="N52">INDEX(Dados!$1:$69,MATCH($B52,Dados!$N:$N,0),MATCH(N$1,Dados!$1:$1,0))</f>
        <v>1500</v>
      </c>
      <c r="O52" s="33">
        <f t="array" ref="O52">INDEX(Dados!$1:$69,MATCH($B52,Dados!$N:$N,0),MATCH(O$1,Dados!$1:$1,0))</f>
        <v>2</v>
      </c>
      <c r="P52" s="33">
        <f t="array" ref="P52">INDEX(Dados!$1:$69,MATCH($B52,Dados!$N:$N,0),MATCH(P$1,Dados!$1:$1,0))</f>
        <v>0</v>
      </c>
      <c r="Q52" s="33">
        <f t="array" ref="Q52">INDEX(Dados!$1:$69,MATCH($B52,Dados!$N:$N,0),MATCH(Q$1,Dados!$1:$1,0))</f>
        <v>2</v>
      </c>
      <c r="R52" s="33">
        <f t="array" ref="R52">INDEX(Dados!$1:$69,MATCH($B52,Dados!$N:$N,0),MATCH(R$1,Dados!$1:$1,0))</f>
        <v>0</v>
      </c>
      <c r="S52" s="33">
        <f t="array" ref="S52">INDEX(Dados!$1:$69,MATCH($B52,Dados!$N:$N,0),MATCH(S$1,Dados!$1:$1,0))</f>
        <v>2</v>
      </c>
      <c r="T52" s="33">
        <f t="array" ref="T52">INDEX(Dados!$1:$69,MATCH($B52,Dados!$N:$N,0),MATCH(T$1,Dados!$1:$1,0))</f>
        <v>0</v>
      </c>
      <c r="U52" s="33">
        <f t="array" ref="U52">INDEX(Dados!$1:$69,MATCH($B52,Dados!$N:$N,0),MATCH(U$1,Dados!$1:$1,0))</f>
        <v>2</v>
      </c>
      <c r="V52" s="33">
        <f t="array" ref="V52">INDEX(Dados!$1:$69,MATCH($B52,Dados!$N:$N,0),MATCH(V$1,Dados!$1:$1,0))</f>
        <v>0</v>
      </c>
      <c r="W52" s="33">
        <f t="array" ref="W52">INDEX(Dados!$1:$69,MATCH($B52,Dados!$N:$N,0),MATCH(W$1,Dados!$1:$1,0))</f>
        <v>2</v>
      </c>
      <c r="X52" s="33">
        <f t="array" ref="X52">INDEX(Dados!$1:$69,MATCH($B52,Dados!$N:$N,0),MATCH(X$1,Dados!$1:$1,0))</f>
        <v>2</v>
      </c>
      <c r="Y52" s="33">
        <f t="array" ref="Y52">INDEX(Dados!$1:$69,MATCH($B52,Dados!$N:$N,0),MATCH(Y$1,Dados!$1:$1,0))</f>
        <v>2</v>
      </c>
      <c r="Z52" s="33">
        <f t="array" ref="Z52">INDEX(Dados!$1:$69,MATCH($B52,Dados!$N:$N,0),MATCH(Z$1,Dados!$1:$1,0))</f>
        <v>0</v>
      </c>
      <c r="AA52" s="33">
        <f t="array" ref="AA52">INDEX(Dados!$1:$69,MATCH($B52,Dados!$N:$N,0),MATCH(AA$1,Dados!$1:$1,0))</f>
        <v>2</v>
      </c>
      <c r="AB52" s="3">
        <v>0.0</v>
      </c>
      <c r="AC52" s="3">
        <v>2.0</v>
      </c>
      <c r="AD52" s="33">
        <f t="array" ref="AD52">INDEX(Dados!$1:$69,MATCH($B52,Dados!$N:$N,0),MATCH(AD$1,Dados!$1:$1,0))</f>
        <v>145</v>
      </c>
      <c r="AE52" s="33">
        <f t="array" ref="AE52">INDEX(Dados!$1:$69,MATCH($B52,Dados!$N:$N,0),MATCH(AE$1,Dados!$1:$1,0))</f>
        <v>2</v>
      </c>
      <c r="AF52" s="33">
        <f t="array" ref="AF52">INDEX(Dados!$1:$69,MATCH($B52,Dados!$N:$N,0),MATCH(AF$1,Dados!$1:$1,0))</f>
        <v>361</v>
      </c>
      <c r="AG52" s="33">
        <f t="array" ref="AG52">INDEX(Dados!$1:$69,MATCH($B52,Dados!$N:$N,0),MATCH(AG$1,Dados!$1:$1,0))</f>
        <v>2</v>
      </c>
      <c r="AH52" s="33">
        <f t="array" ref="AH52">INDEX(Dados!$1:$69,MATCH($B52,Dados!$N:$N,0),MATCH(AH$1,Dados!$1:$1,0))</f>
        <v>0</v>
      </c>
      <c r="AI52" s="33">
        <f t="array" ref="AI52">INDEX(Dados!$1:$69,MATCH($B52,Dados!$N:$N,0),MATCH(AI$1,Dados!$1:$1,0))</f>
        <v>2</v>
      </c>
      <c r="AJ52" s="33">
        <f t="array" ref="AJ52">INDEX(Dados!$1:$69,MATCH($B52,Dados!$N:$N,0),MATCH(AJ$1,Dados!$1:$1,0))</f>
        <v>205</v>
      </c>
      <c r="AK52" s="33">
        <f t="array" ref="AK52">INDEX(Dados!$1:$69,MATCH($B52,Dados!$N:$N,0),MATCH(AK$1,Dados!$1:$1,0))</f>
        <v>2</v>
      </c>
      <c r="AL52" s="3">
        <v>0.0</v>
      </c>
      <c r="AM52" s="3">
        <v>2.0</v>
      </c>
      <c r="AN52" s="33">
        <f t="array" ref="AN52">INDEX(Dados!$1:$69,MATCH($B52,Dados!$N:$N,0),MATCH(AN$1,Dados!$1:$1,0))</f>
        <v>0</v>
      </c>
      <c r="AO52" s="33">
        <f t="array" ref="AO52">INDEX(Dados!$1:$69,MATCH($B52,Dados!$N:$N,0),MATCH(AO$1,Dados!$1:$1,0))</f>
        <v>2</v>
      </c>
      <c r="AP52" s="33">
        <f t="array" ref="AP52">INDEX(Dados!$1:$69,MATCH($B52,Dados!$N:$N,0),MATCH(AP$1,Dados!$1:$1,0))</f>
        <v>140</v>
      </c>
      <c r="AQ52" s="33">
        <f t="array" ref="AQ52">INDEX(Dados!$1:$69,MATCH($B52,Dados!$N:$N,0),MATCH(AQ$1,Dados!$1:$1,0))</f>
        <v>2</v>
      </c>
      <c r="AR52" s="33">
        <f t="array" ref="AR52">INDEX(Dados!$1:$69,MATCH($B52,Dados!$N:$N,0),MATCH(AR$1,Dados!$1:$1,0))</f>
        <v>108</v>
      </c>
      <c r="AS52" s="3">
        <v>2.0</v>
      </c>
      <c r="AT52" s="33">
        <f t="array" ref="AT52">INDEX(Dados!$1:$69,MATCH($B52,Dados!$N:$N,0),MATCH(AT$1,Dados!$1:$1,0))</f>
        <v>0</v>
      </c>
      <c r="AU52" s="33">
        <f t="array" ref="AU52">INDEX(Dados!$1:$69,MATCH($B52,Dados!$N:$N,0),MATCH(AU$1,Dados!$1:$1,0))</f>
        <v>2</v>
      </c>
      <c r="AV52" s="33">
        <f t="array" ref="AV52">INDEX(Dados!$1:$69,MATCH($B52,Dados!$N:$N,0),MATCH(AV$1,Dados!$1:$1,0))</f>
        <v>0</v>
      </c>
      <c r="AW52" s="33">
        <f t="array" ref="AW52">INDEX(Dados!$1:$69,MATCH($B52,Dados!$N:$N,0),MATCH(AW$1,Dados!$1:$1,0))</f>
        <v>2</v>
      </c>
      <c r="AX52" s="33">
        <f t="array" ref="AX52">INDEX(Dados!$1:$69,MATCH($B52,Dados!$N:$N,0),MATCH(AX$1,Dados!$1:$1,0))</f>
        <v>0</v>
      </c>
      <c r="AY52" s="33">
        <f t="array" ref="AY52">INDEX(Dados!$1:$69,MATCH($B52,Dados!$N:$N,0),MATCH(AY$1,Dados!$1:$1,0))</f>
        <v>2</v>
      </c>
      <c r="AZ52" s="33">
        <f t="array" ref="AZ52">INDEX(Dados!$1:$69,MATCH($B52,Dados!$N:$N,0),MATCH(AZ$1,Dados!$1:$1,0))</f>
        <v>135</v>
      </c>
      <c r="BA52" s="33">
        <f t="array" ref="BA52">INDEX(Dados!$1:$69,MATCH($B52,Dados!$N:$N,0),MATCH(BA$1,Dados!$1:$1,0))</f>
        <v>2</v>
      </c>
      <c r="BB52" s="33">
        <f t="array" ref="BB52">INDEX(Dados!$1:$69,MATCH($B52,Dados!$N:$N,0),MATCH(BB$1,Dados!$1:$1,0))</f>
        <v>7</v>
      </c>
      <c r="BC52" s="33">
        <f t="array" ref="BC52">INDEX(Dados!$1:$69,MATCH($B52,Dados!$N:$N,0),MATCH(BC$1,Dados!$1:$1,0))</f>
        <v>5</v>
      </c>
      <c r="BD52" s="33">
        <f t="array" ref="BD52">INDEX(Dados!$1:$69,MATCH($B52,Dados!$N:$N,0),MATCH(BD$1,Dados!$1:$1,0))</f>
        <v>3</v>
      </c>
      <c r="BE52" s="33">
        <f t="array" ref="BE52">INDEX(Dados!$1:$69,MATCH($B52,Dados!$N:$N,0),MATCH(BE$1,Dados!$1:$1,0))</f>
        <v>0</v>
      </c>
      <c r="BF52" s="33">
        <f t="array" ref="BF52">INDEX(Dados!$1:$69,MATCH($B52,Dados!$N:$N,0),MATCH(BF$1,Dados!$1:$1,0))</f>
        <v>0</v>
      </c>
      <c r="BG52" s="33">
        <f t="array" ref="BG52">INDEX(Dados!$1:$69,MATCH($B52,Dados!$N:$N,0),MATCH(BG$1,Dados!$1:$1,0))</f>
        <v>0</v>
      </c>
      <c r="BH52" s="33">
        <f t="array" ref="BH52">INDEX(Dados!$1:$69,MATCH($B52,Dados!$N:$N,0),MATCH(BH$1,Dados!$1:$1,0))</f>
        <v>2</v>
      </c>
      <c r="BI52" s="33">
        <f t="array" ref="BI52">INDEX(Dados!$1:$69,MATCH($B52,Dados!$N:$N,0),MATCH(BI$1,Dados!$1:$1,0))</f>
        <v>1</v>
      </c>
    </row>
    <row r="53">
      <c r="A53" s="3">
        <v>7.0758610262E10</v>
      </c>
      <c r="B53" s="3" t="s">
        <v>373</v>
      </c>
      <c r="C53" s="3" t="s">
        <v>372</v>
      </c>
      <c r="D53" s="33">
        <f t="array" ref="D53">INDEX(Dados!$1:$69,MATCH($B53,Dados!$N:$N,0),MATCH(D$1,Dados!$1:$1,0))</f>
        <v>17</v>
      </c>
      <c r="E53" s="3" t="s">
        <v>2250</v>
      </c>
      <c r="F53" s="3" t="s">
        <v>123</v>
      </c>
      <c r="G53" s="33">
        <f t="array" ref="G53">INDEX(Dados!$1:$69,MATCH($B53,Dados!$N:$N,0),MATCH(G$1,Dados!$1:$1,0))</f>
        <v>2022</v>
      </c>
      <c r="H53" s="33">
        <f t="array" ref="H53">INDEX(Dados!$1:$69,MATCH($B53,Dados!$N:$N,0),MATCH(H$1,Dados!$1:$1,0))</f>
        <v>2</v>
      </c>
      <c r="I53" s="33">
        <f t="array" ref="I53">INDEX(Dados!$1:$69,MATCH($B53,Dados!$N:$N,0),MATCH(I$1,Dados!$1:$1,0))</f>
        <v>2</v>
      </c>
      <c r="J53" s="33">
        <f t="array" ref="J53">INDEX(Dados!$1:$69,MATCH($B53,Dados!$N:$N,0),MATCH(J$1,Dados!$1:$1,0))</f>
        <v>0</v>
      </c>
      <c r="K53" s="33">
        <f t="array" ref="K53">INDEX(Dados!$1:$69,MATCH($B53,Dados!$N:$N,0),MATCH(K$1,Dados!$1:$1,0))</f>
        <v>2</v>
      </c>
      <c r="L53" s="33">
        <f t="array" ref="L53">INDEX(Dados!$1:$69,MATCH($B53,Dados!$N:$N,0),MATCH(L$1,Dados!$1:$1,0))</f>
        <v>0</v>
      </c>
      <c r="M53" s="33">
        <f t="array" ref="M53">INDEX(Dados!$1:$69,MATCH($B53,Dados!$N:$N,0),MATCH(M$1,Dados!$1:$1,0))</f>
        <v>2</v>
      </c>
      <c r="N53" s="33">
        <f t="array" ref="N53">INDEX(Dados!$1:$69,MATCH($B53,Dados!$N:$N,0),MATCH(N$1,Dados!$1:$1,0))</f>
        <v>0</v>
      </c>
      <c r="O53" s="33">
        <f t="array" ref="O53">INDEX(Dados!$1:$69,MATCH($B53,Dados!$N:$N,0),MATCH(O$1,Dados!$1:$1,0))</f>
        <v>2</v>
      </c>
      <c r="P53" s="33">
        <f t="array" ref="P53">INDEX(Dados!$1:$69,MATCH($B53,Dados!$N:$N,0),MATCH(P$1,Dados!$1:$1,0))</f>
        <v>1749</v>
      </c>
      <c r="Q53" s="33">
        <f t="array" ref="Q53">INDEX(Dados!$1:$69,MATCH($B53,Dados!$N:$N,0),MATCH(Q$1,Dados!$1:$1,0))</f>
        <v>2</v>
      </c>
      <c r="R53" s="33">
        <f t="array" ref="R53">INDEX(Dados!$1:$69,MATCH($B53,Dados!$N:$N,0),MATCH(R$1,Dados!$1:$1,0))</f>
        <v>0</v>
      </c>
      <c r="S53" s="33">
        <f t="array" ref="S53">INDEX(Dados!$1:$69,MATCH($B53,Dados!$N:$N,0),MATCH(S$1,Dados!$1:$1,0))</f>
        <v>2</v>
      </c>
      <c r="T53" s="33">
        <f t="array" ref="T53">INDEX(Dados!$1:$69,MATCH($B53,Dados!$N:$N,0),MATCH(T$1,Dados!$1:$1,0))</f>
        <v>0</v>
      </c>
      <c r="U53" s="33">
        <f t="array" ref="U53">INDEX(Dados!$1:$69,MATCH($B53,Dados!$N:$N,0),MATCH(U$1,Dados!$1:$1,0))</f>
        <v>2</v>
      </c>
      <c r="V53" s="33">
        <f t="array" ref="V53">INDEX(Dados!$1:$69,MATCH($B53,Dados!$N:$N,0),MATCH(V$1,Dados!$1:$1,0))</f>
        <v>0</v>
      </c>
      <c r="W53" s="33">
        <f t="array" ref="W53">INDEX(Dados!$1:$69,MATCH($B53,Dados!$N:$N,0),MATCH(W$1,Dados!$1:$1,0))</f>
        <v>2</v>
      </c>
      <c r="X53" s="33">
        <f t="array" ref="X53">INDEX(Dados!$1:$69,MATCH($B53,Dados!$N:$N,0),MATCH(X$1,Dados!$1:$1,0))</f>
        <v>2</v>
      </c>
      <c r="Y53" s="33">
        <f t="array" ref="Y53">INDEX(Dados!$1:$69,MATCH($B53,Dados!$N:$N,0),MATCH(Y$1,Dados!$1:$1,0))</f>
        <v>0</v>
      </c>
      <c r="Z53" s="33">
        <f t="array" ref="Z53">INDEX(Dados!$1:$69,MATCH($B53,Dados!$N:$N,0),MATCH(Z$1,Dados!$1:$1,0))</f>
        <v>1300</v>
      </c>
      <c r="AA53" s="33">
        <f t="array" ref="AA53">INDEX(Dados!$1:$69,MATCH($B53,Dados!$N:$N,0),MATCH(AA$1,Dados!$1:$1,0))</f>
        <v>2</v>
      </c>
      <c r="AB53" s="3">
        <v>0.0</v>
      </c>
      <c r="AC53" s="3">
        <v>2.0</v>
      </c>
      <c r="AD53" s="33">
        <f t="array" ref="AD53">INDEX(Dados!$1:$69,MATCH($B53,Dados!$N:$N,0),MATCH(AD$1,Dados!$1:$1,0))</f>
        <v>76</v>
      </c>
      <c r="AE53" s="33">
        <f t="array" ref="AE53">INDEX(Dados!$1:$69,MATCH($B53,Dados!$N:$N,0),MATCH(AE$1,Dados!$1:$1,0))</f>
        <v>2</v>
      </c>
      <c r="AF53" s="33">
        <f t="array" ref="AF53">INDEX(Dados!$1:$69,MATCH($B53,Dados!$N:$N,0),MATCH(AF$1,Dados!$1:$1,0))</f>
        <v>44</v>
      </c>
      <c r="AG53" s="33">
        <f t="array" ref="AG53">INDEX(Dados!$1:$69,MATCH($B53,Dados!$N:$N,0),MATCH(AG$1,Dados!$1:$1,0))</f>
        <v>2</v>
      </c>
      <c r="AH53" s="33">
        <f t="array" ref="AH53">INDEX(Dados!$1:$69,MATCH($B53,Dados!$N:$N,0),MATCH(AH$1,Dados!$1:$1,0))</f>
        <v>2780</v>
      </c>
      <c r="AI53" s="33">
        <f t="array" ref="AI53">INDEX(Dados!$1:$69,MATCH($B53,Dados!$N:$N,0),MATCH(AI$1,Dados!$1:$1,0))</f>
        <v>2</v>
      </c>
      <c r="AJ53" s="33">
        <f t="array" ref="AJ53">INDEX(Dados!$1:$69,MATCH($B53,Dados!$N:$N,0),MATCH(AJ$1,Dados!$1:$1,0))</f>
        <v>100</v>
      </c>
      <c r="AK53" s="33">
        <f t="array" ref="AK53">INDEX(Dados!$1:$69,MATCH($B53,Dados!$N:$N,0),MATCH(AK$1,Dados!$1:$1,0))</f>
        <v>2</v>
      </c>
      <c r="AL53" s="3">
        <v>0.0</v>
      </c>
      <c r="AM53" s="3">
        <v>2.0</v>
      </c>
      <c r="AN53" s="33">
        <f t="array" ref="AN53">INDEX(Dados!$1:$69,MATCH($B53,Dados!$N:$N,0),MATCH(AN$1,Dados!$1:$1,0))</f>
        <v>50</v>
      </c>
      <c r="AO53" s="33">
        <f t="array" ref="AO53">INDEX(Dados!$1:$69,MATCH($B53,Dados!$N:$N,0),MATCH(AO$1,Dados!$1:$1,0))</f>
        <v>2</v>
      </c>
      <c r="AP53" s="33">
        <f t="array" ref="AP53">INDEX(Dados!$1:$69,MATCH($B53,Dados!$N:$N,0),MATCH(AP$1,Dados!$1:$1,0))</f>
        <v>102</v>
      </c>
      <c r="AQ53" s="33">
        <f t="array" ref="AQ53">INDEX(Dados!$1:$69,MATCH($B53,Dados!$N:$N,0),MATCH(AQ$1,Dados!$1:$1,0))</f>
        <v>2</v>
      </c>
      <c r="AR53" s="33">
        <f t="array" ref="AR53">INDEX(Dados!$1:$69,MATCH($B53,Dados!$N:$N,0),MATCH(AR$1,Dados!$1:$1,0))</f>
        <v>200</v>
      </c>
      <c r="AS53" s="3">
        <v>2.0</v>
      </c>
      <c r="AT53" s="33">
        <f t="array" ref="AT53">INDEX(Dados!$1:$69,MATCH($B53,Dados!$N:$N,0),MATCH(AT$1,Dados!$1:$1,0))</f>
        <v>0</v>
      </c>
      <c r="AU53" s="33">
        <f t="array" ref="AU53">INDEX(Dados!$1:$69,MATCH($B53,Dados!$N:$N,0),MATCH(AU$1,Dados!$1:$1,0))</f>
        <v>2</v>
      </c>
      <c r="AV53" s="33">
        <f t="array" ref="AV53">INDEX(Dados!$1:$69,MATCH($B53,Dados!$N:$N,0),MATCH(AV$1,Dados!$1:$1,0))</f>
        <v>0</v>
      </c>
      <c r="AW53" s="33">
        <f t="array" ref="AW53">INDEX(Dados!$1:$69,MATCH($B53,Dados!$N:$N,0),MATCH(AW$1,Dados!$1:$1,0))</f>
        <v>0</v>
      </c>
      <c r="AX53" s="33">
        <f t="array" ref="AX53">INDEX(Dados!$1:$69,MATCH($B53,Dados!$N:$N,0),MATCH(AX$1,Dados!$1:$1,0))</f>
        <v>0</v>
      </c>
      <c r="AY53" s="33">
        <f t="array" ref="AY53">INDEX(Dados!$1:$69,MATCH($B53,Dados!$N:$N,0),MATCH(AY$1,Dados!$1:$1,0))</f>
        <v>2</v>
      </c>
      <c r="AZ53" s="33">
        <f t="array" ref="AZ53">INDEX(Dados!$1:$69,MATCH($B53,Dados!$N:$N,0),MATCH(AZ$1,Dados!$1:$1,0))</f>
        <v>45</v>
      </c>
      <c r="BA53" s="33">
        <f t="array" ref="BA53">INDEX(Dados!$1:$69,MATCH($B53,Dados!$N:$N,0),MATCH(BA$1,Dados!$1:$1,0))</f>
        <v>2</v>
      </c>
      <c r="BB53" s="33">
        <f t="array" ref="BB53">INDEX(Dados!$1:$69,MATCH($B53,Dados!$N:$N,0),MATCH(BB$1,Dados!$1:$1,0))</f>
        <v>7</v>
      </c>
      <c r="BC53" s="33">
        <f t="array" ref="BC53">INDEX(Dados!$1:$69,MATCH($B53,Dados!$N:$N,0),MATCH(BC$1,Dados!$1:$1,0))</f>
        <v>7</v>
      </c>
      <c r="BD53" s="33">
        <f t="array" ref="BD53">INDEX(Dados!$1:$69,MATCH($B53,Dados!$N:$N,0),MATCH(BD$1,Dados!$1:$1,0))</f>
        <v>2</v>
      </c>
      <c r="BE53" s="33">
        <f t="array" ref="BE53">INDEX(Dados!$1:$69,MATCH($B53,Dados!$N:$N,0),MATCH(BE$1,Dados!$1:$1,0))</f>
        <v>0</v>
      </c>
      <c r="BF53" s="33">
        <f t="array" ref="BF53">INDEX(Dados!$1:$69,MATCH($B53,Dados!$N:$N,0),MATCH(BF$1,Dados!$1:$1,0))</f>
        <v>0</v>
      </c>
      <c r="BG53" s="33">
        <f t="array" ref="BG53">INDEX(Dados!$1:$69,MATCH($B53,Dados!$N:$N,0),MATCH(BG$1,Dados!$1:$1,0))</f>
        <v>0</v>
      </c>
      <c r="BH53" s="33">
        <f t="array" ref="BH53">INDEX(Dados!$1:$69,MATCH($B53,Dados!$N:$N,0),MATCH(BH$1,Dados!$1:$1,0))</f>
        <v>2</v>
      </c>
      <c r="BI53" s="33">
        <f t="array" ref="BI53">INDEX(Dados!$1:$69,MATCH($B53,Dados!$N:$N,0),MATCH(BI$1,Dados!$1:$1,0))</f>
        <v>2</v>
      </c>
    </row>
    <row r="54">
      <c r="A54" s="3">
        <v>4.0146320832E10</v>
      </c>
      <c r="B54" s="3" t="s">
        <v>653</v>
      </c>
      <c r="C54" s="3" t="s">
        <v>652</v>
      </c>
      <c r="D54" s="33">
        <f t="array" ref="D54">INDEX(Dados!$1:$69,MATCH($B54,Dados!$N:$N,0),MATCH(D$1,Dados!$1:$1,0))</f>
        <v>18</v>
      </c>
      <c r="E54" s="3" t="s">
        <v>2250</v>
      </c>
      <c r="F54" s="3" t="s">
        <v>123</v>
      </c>
      <c r="G54" s="33">
        <f t="array" ref="G54">INDEX(Dados!$1:$69,MATCH($B54,Dados!$N:$N,0),MATCH(G$1,Dados!$1:$1,0))</f>
        <v>2022</v>
      </c>
      <c r="H54" s="33">
        <f t="array" ref="H54">INDEX(Dados!$1:$69,MATCH($B54,Dados!$N:$N,0),MATCH(H$1,Dados!$1:$1,0))</f>
        <v>2</v>
      </c>
      <c r="I54" s="33">
        <f t="array" ref="I54">INDEX(Dados!$1:$69,MATCH($B54,Dados!$N:$N,0),MATCH(I$1,Dados!$1:$1,0))</f>
        <v>2</v>
      </c>
      <c r="J54" s="33">
        <f t="array" ref="J54">INDEX(Dados!$1:$69,MATCH($B54,Dados!$N:$N,0),MATCH(J$1,Dados!$1:$1,0))</f>
        <v>0</v>
      </c>
      <c r="K54" s="33">
        <f t="array" ref="K54">INDEX(Dados!$1:$69,MATCH($B54,Dados!$N:$N,0),MATCH(K$1,Dados!$1:$1,0))</f>
        <v>2</v>
      </c>
      <c r="L54" s="33">
        <f t="array" ref="L54">INDEX(Dados!$1:$69,MATCH($B54,Dados!$N:$N,0),MATCH(L$1,Dados!$1:$1,0))</f>
        <v>0</v>
      </c>
      <c r="M54" s="33">
        <f t="array" ref="M54">INDEX(Dados!$1:$69,MATCH($B54,Dados!$N:$N,0),MATCH(M$1,Dados!$1:$1,0))</f>
        <v>2</v>
      </c>
      <c r="N54" s="33">
        <f t="array" ref="N54">INDEX(Dados!$1:$69,MATCH($B54,Dados!$N:$N,0),MATCH(N$1,Dados!$1:$1,0))</f>
        <v>533</v>
      </c>
      <c r="O54" s="33">
        <f t="array" ref="O54">INDEX(Dados!$1:$69,MATCH($B54,Dados!$N:$N,0),MATCH(O$1,Dados!$1:$1,0))</f>
        <v>2</v>
      </c>
      <c r="P54" s="33">
        <f t="array" ref="P54">INDEX(Dados!$1:$69,MATCH($B54,Dados!$N:$N,0),MATCH(P$1,Dados!$1:$1,0))</f>
        <v>0</v>
      </c>
      <c r="Q54" s="33">
        <f t="array" ref="Q54">INDEX(Dados!$1:$69,MATCH($B54,Dados!$N:$N,0),MATCH(Q$1,Dados!$1:$1,0))</f>
        <v>2</v>
      </c>
      <c r="R54" s="33">
        <f t="array" ref="R54">INDEX(Dados!$1:$69,MATCH($B54,Dados!$N:$N,0),MATCH(R$1,Dados!$1:$1,0))</f>
        <v>0</v>
      </c>
      <c r="S54" s="33">
        <f t="array" ref="S54">INDEX(Dados!$1:$69,MATCH($B54,Dados!$N:$N,0),MATCH(S$1,Dados!$1:$1,0))</f>
        <v>2</v>
      </c>
      <c r="T54" s="33">
        <f t="array" ref="T54">INDEX(Dados!$1:$69,MATCH($B54,Dados!$N:$N,0),MATCH(T$1,Dados!$1:$1,0))</f>
        <v>0</v>
      </c>
      <c r="U54" s="33">
        <f t="array" ref="U54">INDEX(Dados!$1:$69,MATCH($B54,Dados!$N:$N,0),MATCH(U$1,Dados!$1:$1,0))</f>
        <v>2</v>
      </c>
      <c r="V54" s="33">
        <f t="array" ref="V54">INDEX(Dados!$1:$69,MATCH($B54,Dados!$N:$N,0),MATCH(V$1,Dados!$1:$1,0))</f>
        <v>0</v>
      </c>
      <c r="W54" s="33">
        <f t="array" ref="W54">INDEX(Dados!$1:$69,MATCH($B54,Dados!$N:$N,0),MATCH(W$1,Dados!$1:$1,0))</f>
        <v>2</v>
      </c>
      <c r="X54" s="33">
        <f t="array" ref="X54">INDEX(Dados!$1:$69,MATCH($B54,Dados!$N:$N,0),MATCH(X$1,Dados!$1:$1,0))</f>
        <v>1</v>
      </c>
      <c r="Y54" s="33">
        <f t="array" ref="Y54">INDEX(Dados!$1:$69,MATCH($B54,Dados!$N:$N,0),MATCH(Y$1,Dados!$1:$1,0))</f>
        <v>2</v>
      </c>
      <c r="Z54" s="33">
        <f t="array" ref="Z54">INDEX(Dados!$1:$69,MATCH($B54,Dados!$N:$N,0),MATCH(Z$1,Dados!$1:$1,0))</f>
        <v>0</v>
      </c>
      <c r="AA54" s="33">
        <f t="array" ref="AA54">INDEX(Dados!$1:$69,MATCH($B54,Dados!$N:$N,0),MATCH(AA$1,Dados!$1:$1,0))</f>
        <v>2</v>
      </c>
      <c r="AB54" s="3">
        <v>0.0</v>
      </c>
      <c r="AC54" s="3">
        <v>2.0</v>
      </c>
      <c r="AD54" s="33">
        <f t="array" ref="AD54">INDEX(Dados!$1:$69,MATCH($B54,Dados!$N:$N,0),MATCH(AD$1,Dados!$1:$1,0))</f>
        <v>171</v>
      </c>
      <c r="AE54" s="33">
        <f t="array" ref="AE54">INDEX(Dados!$1:$69,MATCH($B54,Dados!$N:$N,0),MATCH(AE$1,Dados!$1:$1,0))</f>
        <v>2</v>
      </c>
      <c r="AF54" s="33">
        <f t="array" ref="AF54">INDEX(Dados!$1:$69,MATCH($B54,Dados!$N:$N,0),MATCH(AF$1,Dados!$1:$1,0))</f>
        <v>289</v>
      </c>
      <c r="AG54" s="33">
        <f t="array" ref="AG54">INDEX(Dados!$1:$69,MATCH($B54,Dados!$N:$N,0),MATCH(AG$1,Dados!$1:$1,0))</f>
        <v>2</v>
      </c>
      <c r="AH54" s="33">
        <f t="array" ref="AH54">INDEX(Dados!$1:$69,MATCH($B54,Dados!$N:$N,0),MATCH(AH$1,Dados!$1:$1,0))</f>
        <v>1848</v>
      </c>
      <c r="AI54" s="33">
        <f t="array" ref="AI54">INDEX(Dados!$1:$69,MATCH($B54,Dados!$N:$N,0),MATCH(AI$1,Dados!$1:$1,0))</f>
        <v>2</v>
      </c>
      <c r="AJ54" s="33">
        <f t="array" ref="AJ54">INDEX(Dados!$1:$69,MATCH($B54,Dados!$N:$N,0),MATCH(AJ$1,Dados!$1:$1,0))</f>
        <v>0</v>
      </c>
      <c r="AK54" s="33">
        <f t="array" ref="AK54">INDEX(Dados!$1:$69,MATCH($B54,Dados!$N:$N,0),MATCH(AK$1,Dados!$1:$1,0))</f>
        <v>2</v>
      </c>
      <c r="AL54" s="3">
        <v>0.0</v>
      </c>
      <c r="AM54" s="3">
        <v>2.0</v>
      </c>
      <c r="AN54" s="33">
        <f t="array" ref="AN54">INDEX(Dados!$1:$69,MATCH($B54,Dados!$N:$N,0),MATCH(AN$1,Dados!$1:$1,0))</f>
        <v>0</v>
      </c>
      <c r="AO54" s="33">
        <f t="array" ref="AO54">INDEX(Dados!$1:$69,MATCH($B54,Dados!$N:$N,0),MATCH(AO$1,Dados!$1:$1,0))</f>
        <v>2</v>
      </c>
      <c r="AP54" s="33">
        <f t="array" ref="AP54">INDEX(Dados!$1:$69,MATCH($B54,Dados!$N:$N,0),MATCH(AP$1,Dados!$1:$1,0))</f>
        <v>80</v>
      </c>
      <c r="AQ54" s="33">
        <f t="array" ref="AQ54">INDEX(Dados!$1:$69,MATCH($B54,Dados!$N:$N,0),MATCH(AQ$1,Dados!$1:$1,0))</f>
        <v>2</v>
      </c>
      <c r="AR54" s="33">
        <f t="array" ref="AR54">INDEX(Dados!$1:$69,MATCH($B54,Dados!$N:$N,0),MATCH(AR$1,Dados!$1:$1,0))</f>
        <v>139</v>
      </c>
      <c r="AS54" s="3">
        <v>2.0</v>
      </c>
      <c r="AT54" s="33">
        <f t="array" ref="AT54">INDEX(Dados!$1:$69,MATCH($B54,Dados!$N:$N,0),MATCH(AT$1,Dados!$1:$1,0))</f>
        <v>0</v>
      </c>
      <c r="AU54" s="33">
        <f t="array" ref="AU54">INDEX(Dados!$1:$69,MATCH($B54,Dados!$N:$N,0),MATCH(AU$1,Dados!$1:$1,0))</f>
        <v>2</v>
      </c>
      <c r="AV54" s="33">
        <f t="array" ref="AV54">INDEX(Dados!$1:$69,MATCH($B54,Dados!$N:$N,0),MATCH(AV$1,Dados!$1:$1,0))</f>
        <v>359</v>
      </c>
      <c r="AW54" s="33">
        <f t="array" ref="AW54">INDEX(Dados!$1:$69,MATCH($B54,Dados!$N:$N,0),MATCH(AW$1,Dados!$1:$1,0))</f>
        <v>2</v>
      </c>
      <c r="AX54" s="33">
        <f t="array" ref="AX54">INDEX(Dados!$1:$69,MATCH($B54,Dados!$N:$N,0),MATCH(AX$1,Dados!$1:$1,0))</f>
        <v>0</v>
      </c>
      <c r="AY54" s="33">
        <f t="array" ref="AY54">INDEX(Dados!$1:$69,MATCH($B54,Dados!$N:$N,0),MATCH(AY$1,Dados!$1:$1,0))</f>
        <v>2</v>
      </c>
      <c r="AZ54" s="33">
        <f t="array" ref="AZ54">INDEX(Dados!$1:$69,MATCH($B54,Dados!$N:$N,0),MATCH(AZ$1,Dados!$1:$1,0))</f>
        <v>60</v>
      </c>
      <c r="BA54" s="33">
        <f t="array" ref="BA54">INDEX(Dados!$1:$69,MATCH($B54,Dados!$N:$N,0),MATCH(BA$1,Dados!$1:$1,0))</f>
        <v>2</v>
      </c>
      <c r="BB54" s="33">
        <f t="array" ref="BB54">INDEX(Dados!$1:$69,MATCH($B54,Dados!$N:$N,0),MATCH(BB$1,Dados!$1:$1,0))</f>
        <v>7</v>
      </c>
      <c r="BC54" s="33">
        <f t="array" ref="BC54">INDEX(Dados!$1:$69,MATCH($B54,Dados!$N:$N,0),MATCH(BC$1,Dados!$1:$1,0))</f>
        <v>5</v>
      </c>
      <c r="BD54" s="33">
        <f t="array" ref="BD54">INDEX(Dados!$1:$69,MATCH($B54,Dados!$N:$N,0),MATCH(BD$1,Dados!$1:$1,0))</f>
        <v>3</v>
      </c>
      <c r="BE54" s="33">
        <f t="array" ref="BE54">INDEX(Dados!$1:$69,MATCH($B54,Dados!$N:$N,0),MATCH(BE$1,Dados!$1:$1,0))</f>
        <v>0</v>
      </c>
      <c r="BF54" s="33">
        <f t="array" ref="BF54">INDEX(Dados!$1:$69,MATCH($B54,Dados!$N:$N,0),MATCH(BF$1,Dados!$1:$1,0))</f>
        <v>0</v>
      </c>
      <c r="BG54" s="33">
        <f t="array" ref="BG54">INDEX(Dados!$1:$69,MATCH($B54,Dados!$N:$N,0),MATCH(BG$1,Dados!$1:$1,0))</f>
        <v>0</v>
      </c>
      <c r="BH54" s="33">
        <f t="array" ref="BH54">INDEX(Dados!$1:$69,MATCH($B54,Dados!$N:$N,0),MATCH(BH$1,Dados!$1:$1,0))</f>
        <v>2</v>
      </c>
      <c r="BI54" s="33">
        <f t="array" ref="BI54">INDEX(Dados!$1:$69,MATCH($B54,Dados!$N:$N,0),MATCH(BI$1,Dados!$1:$1,0))</f>
        <v>2</v>
      </c>
    </row>
    <row r="55">
      <c r="A55" s="3">
        <v>5.1268675806E10</v>
      </c>
      <c r="B55" s="3" t="s">
        <v>579</v>
      </c>
      <c r="C55" s="3" t="s">
        <v>578</v>
      </c>
      <c r="D55" s="33">
        <f t="array" ref="D55">INDEX(Dados!$1:$69,MATCH($B55,Dados!$N:$N,0),MATCH(D$1,Dados!$1:$1,0))</f>
        <v>18</v>
      </c>
      <c r="E55" s="3" t="s">
        <v>2250</v>
      </c>
      <c r="F55" s="3" t="s">
        <v>123</v>
      </c>
      <c r="G55" s="33">
        <f t="array" ref="G55">INDEX(Dados!$1:$69,MATCH($B55,Dados!$N:$N,0),MATCH(G$1,Dados!$1:$1,0))</f>
        <v>2022</v>
      </c>
      <c r="H55" s="33">
        <f t="array" ref="H55">INDEX(Dados!$1:$69,MATCH($B55,Dados!$N:$N,0),MATCH(H$1,Dados!$1:$1,0))</f>
        <v>4</v>
      </c>
      <c r="I55" s="33">
        <f t="array" ref="I55">INDEX(Dados!$1:$69,MATCH($B55,Dados!$N:$N,0),MATCH(I$1,Dados!$1:$1,0))</f>
        <v>4</v>
      </c>
      <c r="J55" s="33">
        <f t="array" ref="J55">INDEX(Dados!$1:$69,MATCH($B55,Dados!$N:$N,0),MATCH(J$1,Dados!$1:$1,0))</f>
        <v>676</v>
      </c>
      <c r="K55" s="33">
        <f t="array" ref="K55">INDEX(Dados!$1:$69,MATCH($B55,Dados!$N:$N,0),MATCH(K$1,Dados!$1:$1,0))</f>
        <v>2</v>
      </c>
      <c r="L55" s="33">
        <f t="array" ref="L55">INDEX(Dados!$1:$69,MATCH($B55,Dados!$N:$N,0),MATCH(L$1,Dados!$1:$1,0))</f>
        <v>0</v>
      </c>
      <c r="M55" s="33">
        <f t="array" ref="M55">INDEX(Dados!$1:$69,MATCH($B55,Dados!$N:$N,0),MATCH(M$1,Dados!$1:$1,0))</f>
        <v>2</v>
      </c>
      <c r="N55" s="33">
        <f t="array" ref="N55">INDEX(Dados!$1:$69,MATCH($B55,Dados!$N:$N,0),MATCH(N$1,Dados!$1:$1,0))</f>
        <v>2500</v>
      </c>
      <c r="O55" s="33">
        <f t="array" ref="O55">INDEX(Dados!$1:$69,MATCH($B55,Dados!$N:$N,0),MATCH(O$1,Dados!$1:$1,0))</f>
        <v>2</v>
      </c>
      <c r="P55" s="33">
        <f t="array" ref="P55">INDEX(Dados!$1:$69,MATCH($B55,Dados!$N:$N,0),MATCH(P$1,Dados!$1:$1,0))</f>
        <v>0</v>
      </c>
      <c r="Q55" s="33">
        <f t="array" ref="Q55">INDEX(Dados!$1:$69,MATCH($B55,Dados!$N:$N,0),MATCH(Q$1,Dados!$1:$1,0))</f>
        <v>2</v>
      </c>
      <c r="R55" s="33">
        <f t="array" ref="R55">INDEX(Dados!$1:$69,MATCH($B55,Dados!$N:$N,0),MATCH(R$1,Dados!$1:$1,0))</f>
        <v>0</v>
      </c>
      <c r="S55" s="33">
        <f t="array" ref="S55">INDEX(Dados!$1:$69,MATCH($B55,Dados!$N:$N,0),MATCH(S$1,Dados!$1:$1,0))</f>
        <v>2</v>
      </c>
      <c r="T55" s="33">
        <f t="array" ref="T55">INDEX(Dados!$1:$69,MATCH($B55,Dados!$N:$N,0),MATCH(T$1,Dados!$1:$1,0))</f>
        <v>0</v>
      </c>
      <c r="U55" s="33">
        <f t="array" ref="U55">INDEX(Dados!$1:$69,MATCH($B55,Dados!$N:$N,0),MATCH(U$1,Dados!$1:$1,0))</f>
        <v>2</v>
      </c>
      <c r="V55" s="33">
        <f t="array" ref="V55">INDEX(Dados!$1:$69,MATCH($B55,Dados!$N:$N,0),MATCH(V$1,Dados!$1:$1,0))</f>
        <v>0</v>
      </c>
      <c r="W55" s="33">
        <f t="array" ref="W55">INDEX(Dados!$1:$69,MATCH($B55,Dados!$N:$N,0),MATCH(W$1,Dados!$1:$1,0))</f>
        <v>2</v>
      </c>
      <c r="X55" s="33">
        <f t="array" ref="X55">INDEX(Dados!$1:$69,MATCH($B55,Dados!$N:$N,0),MATCH(X$1,Dados!$1:$1,0))</f>
        <v>2</v>
      </c>
      <c r="Y55" s="33">
        <f t="array" ref="Y55">INDEX(Dados!$1:$69,MATCH($B55,Dados!$N:$N,0),MATCH(Y$1,Dados!$1:$1,0))</f>
        <v>0</v>
      </c>
      <c r="Z55" s="33">
        <f t="array" ref="Z55">INDEX(Dados!$1:$69,MATCH($B55,Dados!$N:$N,0),MATCH(Z$1,Dados!$1:$1,0))</f>
        <v>0</v>
      </c>
      <c r="AA55" s="33">
        <f t="array" ref="AA55">INDEX(Dados!$1:$69,MATCH($B55,Dados!$N:$N,0),MATCH(AA$1,Dados!$1:$1,0))</f>
        <v>2</v>
      </c>
      <c r="AB55" s="3">
        <v>0.0</v>
      </c>
      <c r="AC55" s="3">
        <v>2.0</v>
      </c>
      <c r="AD55" s="33">
        <f t="array" ref="AD55">INDEX(Dados!$1:$69,MATCH($B55,Dados!$N:$N,0),MATCH(AD$1,Dados!$1:$1,0))</f>
        <v>74</v>
      </c>
      <c r="AE55" s="33">
        <f t="array" ref="AE55">INDEX(Dados!$1:$69,MATCH($B55,Dados!$N:$N,0),MATCH(AE$1,Dados!$1:$1,0))</f>
        <v>2</v>
      </c>
      <c r="AF55" s="33">
        <f t="array" ref="AF55">INDEX(Dados!$1:$69,MATCH($B55,Dados!$N:$N,0),MATCH(AF$1,Dados!$1:$1,0))</f>
        <v>158</v>
      </c>
      <c r="AG55" s="33">
        <f t="array" ref="AG55">INDEX(Dados!$1:$69,MATCH($B55,Dados!$N:$N,0),MATCH(AG$1,Dados!$1:$1,0))</f>
        <v>2</v>
      </c>
      <c r="AH55" s="33">
        <f t="array" ref="AH55">INDEX(Dados!$1:$69,MATCH($B55,Dados!$N:$N,0),MATCH(AH$1,Dados!$1:$1,0))</f>
        <v>820</v>
      </c>
      <c r="AI55" s="33">
        <f t="array" ref="AI55">INDEX(Dados!$1:$69,MATCH($B55,Dados!$N:$N,0),MATCH(AI$1,Dados!$1:$1,0))</f>
        <v>0</v>
      </c>
      <c r="AJ55" s="33">
        <f t="array" ref="AJ55">INDEX(Dados!$1:$69,MATCH($B55,Dados!$N:$N,0),MATCH(AJ$1,Dados!$1:$1,0))</f>
        <v>0</v>
      </c>
      <c r="AK55" s="33">
        <f t="array" ref="AK55">INDEX(Dados!$1:$69,MATCH($B55,Dados!$N:$N,0),MATCH(AK$1,Dados!$1:$1,0))</f>
        <v>2</v>
      </c>
      <c r="AL55" s="3">
        <v>0.0</v>
      </c>
      <c r="AM55" s="3">
        <v>2.0</v>
      </c>
      <c r="AN55" s="33">
        <f t="array" ref="AN55">INDEX(Dados!$1:$69,MATCH($B55,Dados!$N:$N,0),MATCH(AN$1,Dados!$1:$1,0))</f>
        <v>0</v>
      </c>
      <c r="AO55" s="33">
        <f t="array" ref="AO55">INDEX(Dados!$1:$69,MATCH($B55,Dados!$N:$N,0),MATCH(AO$1,Dados!$1:$1,0))</f>
        <v>2</v>
      </c>
      <c r="AP55" s="33">
        <f t="array" ref="AP55">INDEX(Dados!$1:$69,MATCH($B55,Dados!$N:$N,0),MATCH(AP$1,Dados!$1:$1,0))</f>
        <v>120</v>
      </c>
      <c r="AQ55" s="33">
        <f t="array" ref="AQ55">INDEX(Dados!$1:$69,MATCH($B55,Dados!$N:$N,0),MATCH(AQ$1,Dados!$1:$1,0))</f>
        <v>0</v>
      </c>
      <c r="AR55" s="33">
        <f t="array" ref="AR55">INDEX(Dados!$1:$69,MATCH($B55,Dados!$N:$N,0),MATCH(AR$1,Dados!$1:$1,0))</f>
        <v>250</v>
      </c>
      <c r="AS55" s="3">
        <v>2.0</v>
      </c>
      <c r="AT55" s="33">
        <f t="array" ref="AT55">INDEX(Dados!$1:$69,MATCH($B55,Dados!$N:$N,0),MATCH(AT$1,Dados!$1:$1,0))</f>
        <v>0</v>
      </c>
      <c r="AU55" s="33">
        <f t="array" ref="AU55">INDEX(Dados!$1:$69,MATCH($B55,Dados!$N:$N,0),MATCH(AU$1,Dados!$1:$1,0))</f>
        <v>2</v>
      </c>
      <c r="AV55" s="33">
        <f t="array" ref="AV55">INDEX(Dados!$1:$69,MATCH($B55,Dados!$N:$N,0),MATCH(AV$1,Dados!$1:$1,0))</f>
        <v>0</v>
      </c>
      <c r="AW55" s="33">
        <f t="array" ref="AW55">INDEX(Dados!$1:$69,MATCH($B55,Dados!$N:$N,0),MATCH(AW$1,Dados!$1:$1,0))</f>
        <v>2</v>
      </c>
      <c r="AX55" s="33">
        <f t="array" ref="AX55">INDEX(Dados!$1:$69,MATCH($B55,Dados!$N:$N,0),MATCH(AX$1,Dados!$1:$1,0))</f>
        <v>16071</v>
      </c>
      <c r="AY55" s="33">
        <f t="array" ref="AY55">INDEX(Dados!$1:$69,MATCH($B55,Dados!$N:$N,0),MATCH(AY$1,Dados!$1:$1,0))</f>
        <v>2</v>
      </c>
      <c r="AZ55" s="33">
        <f t="array" ref="AZ55">INDEX(Dados!$1:$69,MATCH($B55,Dados!$N:$N,0),MATCH(AZ$1,Dados!$1:$1,0))</f>
        <v>180</v>
      </c>
      <c r="BA55" s="33">
        <f t="array" ref="BA55">INDEX(Dados!$1:$69,MATCH($B55,Dados!$N:$N,0),MATCH(BA$1,Dados!$1:$1,0))</f>
        <v>2</v>
      </c>
      <c r="BB55" s="33">
        <f t="array" ref="BB55">INDEX(Dados!$1:$69,MATCH($B55,Dados!$N:$N,0),MATCH(BB$1,Dados!$1:$1,0))</f>
        <v>2</v>
      </c>
      <c r="BC55" s="33">
        <f t="array" ref="BC55">INDEX(Dados!$1:$69,MATCH($B55,Dados!$N:$N,0),MATCH(BC$1,Dados!$1:$1,0))</f>
        <v>4</v>
      </c>
      <c r="BD55" s="33">
        <f t="array" ref="BD55">INDEX(Dados!$1:$69,MATCH($B55,Dados!$N:$N,0),MATCH(BD$1,Dados!$1:$1,0))</f>
        <v>3</v>
      </c>
      <c r="BE55" s="33">
        <f t="array" ref="BE55">INDEX(Dados!$1:$69,MATCH($B55,Dados!$N:$N,0),MATCH(BE$1,Dados!$1:$1,0))</f>
        <v>0</v>
      </c>
      <c r="BF55" s="33">
        <f t="array" ref="BF55">INDEX(Dados!$1:$69,MATCH($B55,Dados!$N:$N,0),MATCH(BF$1,Dados!$1:$1,0))</f>
        <v>0</v>
      </c>
      <c r="BG55" s="33">
        <f t="array" ref="BG55">INDEX(Dados!$1:$69,MATCH($B55,Dados!$N:$N,0),MATCH(BG$1,Dados!$1:$1,0))</f>
        <v>0</v>
      </c>
      <c r="BH55" s="33">
        <f t="array" ref="BH55">INDEX(Dados!$1:$69,MATCH($B55,Dados!$N:$N,0),MATCH(BH$1,Dados!$1:$1,0))</f>
        <v>1</v>
      </c>
      <c r="BI55" s="33">
        <f t="array" ref="BI55">INDEX(Dados!$1:$69,MATCH($B55,Dados!$N:$N,0),MATCH(BI$1,Dados!$1:$1,0))</f>
        <v>1</v>
      </c>
    </row>
    <row r="56">
      <c r="A56" s="3">
        <v>5.0885934814E10</v>
      </c>
      <c r="B56" s="3" t="s">
        <v>504</v>
      </c>
      <c r="C56" s="3" t="s">
        <v>503</v>
      </c>
      <c r="D56" s="33">
        <f t="array" ref="D56">INDEX(Dados!$1:$69,MATCH($B56,Dados!$N:$N,0),MATCH(D$1,Dados!$1:$1,0))</f>
        <v>21</v>
      </c>
      <c r="E56" s="3" t="s">
        <v>2250</v>
      </c>
      <c r="F56" s="3" t="s">
        <v>123</v>
      </c>
      <c r="G56" s="33">
        <f t="array" ref="G56">INDEX(Dados!$1:$69,MATCH($B56,Dados!$N:$N,0),MATCH(G$1,Dados!$1:$1,0))</f>
        <v>2019</v>
      </c>
      <c r="H56" s="33">
        <f t="array" ref="H56">INDEX(Dados!$1:$69,MATCH($B56,Dados!$N:$N,0),MATCH(H$1,Dados!$1:$1,0))</f>
        <v>1</v>
      </c>
      <c r="I56" s="33">
        <f t="array" ref="I56">INDEX(Dados!$1:$69,MATCH($B56,Dados!$N:$N,0),MATCH(I$1,Dados!$1:$1,0))</f>
        <v>1</v>
      </c>
      <c r="J56" s="33">
        <f t="array" ref="J56">INDEX(Dados!$1:$69,MATCH($B56,Dados!$N:$N,0),MATCH(J$1,Dados!$1:$1,0))</f>
        <v>1250</v>
      </c>
      <c r="K56" s="33">
        <f t="array" ref="K56">INDEX(Dados!$1:$69,MATCH($B56,Dados!$N:$N,0),MATCH(K$1,Dados!$1:$1,0))</f>
        <v>2</v>
      </c>
      <c r="L56" s="33">
        <f t="array" ref="L56">INDEX(Dados!$1:$69,MATCH($B56,Dados!$N:$N,0),MATCH(L$1,Dados!$1:$1,0))</f>
        <v>0</v>
      </c>
      <c r="M56" s="33">
        <f t="array" ref="M56">INDEX(Dados!$1:$69,MATCH($B56,Dados!$N:$N,0),MATCH(M$1,Dados!$1:$1,0))</f>
        <v>2</v>
      </c>
      <c r="N56" s="33">
        <f t="array" ref="N56">INDEX(Dados!$1:$69,MATCH($B56,Dados!$N:$N,0),MATCH(N$1,Dados!$1:$1,0))</f>
        <v>0</v>
      </c>
      <c r="O56" s="33">
        <f t="array" ref="O56">INDEX(Dados!$1:$69,MATCH($B56,Dados!$N:$N,0),MATCH(O$1,Dados!$1:$1,0))</f>
        <v>2</v>
      </c>
      <c r="P56" s="33">
        <f t="array" ref="P56">INDEX(Dados!$1:$69,MATCH($B56,Dados!$N:$N,0),MATCH(P$1,Dados!$1:$1,0))</f>
        <v>0</v>
      </c>
      <c r="Q56" s="33">
        <f t="array" ref="Q56">INDEX(Dados!$1:$69,MATCH($B56,Dados!$N:$N,0),MATCH(Q$1,Dados!$1:$1,0))</f>
        <v>2</v>
      </c>
      <c r="R56" s="33">
        <f t="array" ref="R56">INDEX(Dados!$1:$69,MATCH($B56,Dados!$N:$N,0),MATCH(R$1,Dados!$1:$1,0))</f>
        <v>0</v>
      </c>
      <c r="S56" s="33">
        <f t="array" ref="S56">INDEX(Dados!$1:$69,MATCH($B56,Dados!$N:$N,0),MATCH(S$1,Dados!$1:$1,0))</f>
        <v>2</v>
      </c>
      <c r="T56" s="33">
        <f t="array" ref="T56">INDEX(Dados!$1:$69,MATCH($B56,Dados!$N:$N,0),MATCH(T$1,Dados!$1:$1,0))</f>
        <v>0</v>
      </c>
      <c r="U56" s="33">
        <f t="array" ref="U56">INDEX(Dados!$1:$69,MATCH($B56,Dados!$N:$N,0),MATCH(U$1,Dados!$1:$1,0))</f>
        <v>2</v>
      </c>
      <c r="V56" s="33">
        <f t="array" ref="V56">INDEX(Dados!$1:$69,MATCH($B56,Dados!$N:$N,0),MATCH(V$1,Dados!$1:$1,0))</f>
        <v>0</v>
      </c>
      <c r="W56" s="33">
        <f t="array" ref="W56">INDEX(Dados!$1:$69,MATCH($B56,Dados!$N:$N,0),MATCH(W$1,Dados!$1:$1,0))</f>
        <v>2</v>
      </c>
      <c r="X56" s="33">
        <f t="array" ref="X56">INDEX(Dados!$1:$69,MATCH($B56,Dados!$N:$N,0),MATCH(X$1,Dados!$1:$1,0))</f>
        <v>1</v>
      </c>
      <c r="Y56" s="33">
        <f t="array" ref="Y56">INDEX(Dados!$1:$69,MATCH($B56,Dados!$N:$N,0),MATCH(Y$1,Dados!$1:$1,0))</f>
        <v>2</v>
      </c>
      <c r="Z56" s="33">
        <f t="array" ref="Z56">INDEX(Dados!$1:$69,MATCH($B56,Dados!$N:$N,0),MATCH(Z$1,Dados!$1:$1,0))</f>
        <v>700</v>
      </c>
      <c r="AA56" s="33">
        <f t="array" ref="AA56">INDEX(Dados!$1:$69,MATCH($B56,Dados!$N:$N,0),MATCH(AA$1,Dados!$1:$1,0))</f>
        <v>2</v>
      </c>
      <c r="AB56" s="3">
        <v>0.0</v>
      </c>
      <c r="AC56" s="3">
        <v>2.0</v>
      </c>
      <c r="AD56" s="33">
        <f t="array" ref="AD56">INDEX(Dados!$1:$69,MATCH($B56,Dados!$N:$N,0),MATCH(AD$1,Dados!$1:$1,0))</f>
        <v>70</v>
      </c>
      <c r="AE56" s="33">
        <f t="array" ref="AE56">INDEX(Dados!$1:$69,MATCH($B56,Dados!$N:$N,0),MATCH(AE$1,Dados!$1:$1,0))</f>
        <v>0</v>
      </c>
      <c r="AF56" s="33">
        <f t="array" ref="AF56">INDEX(Dados!$1:$69,MATCH($B56,Dados!$N:$N,0),MATCH(AF$1,Dados!$1:$1,0))</f>
        <v>94</v>
      </c>
      <c r="AG56" s="33">
        <f t="array" ref="AG56">INDEX(Dados!$1:$69,MATCH($B56,Dados!$N:$N,0),MATCH(AG$1,Dados!$1:$1,0))</f>
        <v>2</v>
      </c>
      <c r="AH56" s="33">
        <f t="array" ref="AH56">INDEX(Dados!$1:$69,MATCH($B56,Dados!$N:$N,0),MATCH(AH$1,Dados!$1:$1,0))</f>
        <v>130</v>
      </c>
      <c r="AI56" s="33">
        <f t="array" ref="AI56">INDEX(Dados!$1:$69,MATCH($B56,Dados!$N:$N,0),MATCH(AI$1,Dados!$1:$1,0))</f>
        <v>0</v>
      </c>
      <c r="AJ56" s="33">
        <f t="array" ref="AJ56">INDEX(Dados!$1:$69,MATCH($B56,Dados!$N:$N,0),MATCH(AJ$1,Dados!$1:$1,0))</f>
        <v>0</v>
      </c>
      <c r="AK56" s="33">
        <f t="array" ref="AK56">INDEX(Dados!$1:$69,MATCH($B56,Dados!$N:$N,0),MATCH(AK$1,Dados!$1:$1,0))</f>
        <v>2</v>
      </c>
      <c r="AL56" s="3">
        <v>0.0</v>
      </c>
      <c r="AM56" s="3">
        <v>2.0</v>
      </c>
      <c r="AN56" s="33">
        <f t="array" ref="AN56">INDEX(Dados!$1:$69,MATCH($B56,Dados!$N:$N,0),MATCH(AN$1,Dados!$1:$1,0))</f>
        <v>0</v>
      </c>
      <c r="AO56" s="33">
        <f t="array" ref="AO56">INDEX(Dados!$1:$69,MATCH($B56,Dados!$N:$N,0),MATCH(AO$1,Dados!$1:$1,0))</f>
        <v>2</v>
      </c>
      <c r="AP56" s="33">
        <f t="array" ref="AP56">INDEX(Dados!$1:$69,MATCH($B56,Dados!$N:$N,0),MATCH(AP$1,Dados!$1:$1,0))</f>
        <v>70</v>
      </c>
      <c r="AQ56" s="33">
        <f t="array" ref="AQ56">INDEX(Dados!$1:$69,MATCH($B56,Dados!$N:$N,0),MATCH(AQ$1,Dados!$1:$1,0))</f>
        <v>2</v>
      </c>
      <c r="AR56" s="33">
        <f t="array" ref="AR56">INDEX(Dados!$1:$69,MATCH($B56,Dados!$N:$N,0),MATCH(AR$1,Dados!$1:$1,0))</f>
        <v>80</v>
      </c>
      <c r="AS56" s="3">
        <v>2.0</v>
      </c>
      <c r="AT56" s="33">
        <f t="array" ref="AT56">INDEX(Dados!$1:$69,MATCH($B56,Dados!$N:$N,0),MATCH(AT$1,Dados!$1:$1,0))</f>
        <v>0</v>
      </c>
      <c r="AU56" s="33">
        <f t="array" ref="AU56">INDEX(Dados!$1:$69,MATCH($B56,Dados!$N:$N,0),MATCH(AU$1,Dados!$1:$1,0))</f>
        <v>2</v>
      </c>
      <c r="AV56" s="33">
        <f t="array" ref="AV56">INDEX(Dados!$1:$69,MATCH($B56,Dados!$N:$N,0),MATCH(AV$1,Dados!$1:$1,0))</f>
        <v>0</v>
      </c>
      <c r="AW56" s="33">
        <f t="array" ref="AW56">INDEX(Dados!$1:$69,MATCH($B56,Dados!$N:$N,0),MATCH(AW$1,Dados!$1:$1,0))</f>
        <v>2</v>
      </c>
      <c r="AX56" s="33">
        <f t="array" ref="AX56">INDEX(Dados!$1:$69,MATCH($B56,Dados!$N:$N,0),MATCH(AX$1,Dados!$1:$1,0))</f>
        <v>0</v>
      </c>
      <c r="AY56" s="33">
        <f t="array" ref="AY56">INDEX(Dados!$1:$69,MATCH($B56,Dados!$N:$N,0),MATCH(AY$1,Dados!$1:$1,0))</f>
        <v>2</v>
      </c>
      <c r="AZ56" s="33">
        <f t="array" ref="AZ56">INDEX(Dados!$1:$69,MATCH($B56,Dados!$N:$N,0),MATCH(AZ$1,Dados!$1:$1,0))</f>
        <v>150</v>
      </c>
      <c r="BA56" s="33">
        <f t="array" ref="BA56">INDEX(Dados!$1:$69,MATCH($B56,Dados!$N:$N,0),MATCH(BA$1,Dados!$1:$1,0))</f>
        <v>2</v>
      </c>
      <c r="BB56" s="33">
        <f t="array" ref="BB56">INDEX(Dados!$1:$69,MATCH($B56,Dados!$N:$N,0),MATCH(BB$1,Dados!$1:$1,0))</f>
        <v>6</v>
      </c>
      <c r="BC56" s="33">
        <f t="array" ref="BC56">INDEX(Dados!$1:$69,MATCH($B56,Dados!$N:$N,0),MATCH(BC$1,Dados!$1:$1,0))</f>
        <v>5</v>
      </c>
      <c r="BD56" s="33">
        <f t="array" ref="BD56">INDEX(Dados!$1:$69,MATCH($B56,Dados!$N:$N,0),MATCH(BD$1,Dados!$1:$1,0))</f>
        <v>2</v>
      </c>
      <c r="BE56" s="33">
        <f t="array" ref="BE56">INDEX(Dados!$1:$69,MATCH($B56,Dados!$N:$N,0),MATCH(BE$1,Dados!$1:$1,0))</f>
        <v>1</v>
      </c>
      <c r="BF56" s="33">
        <f t="array" ref="BF56">INDEX(Dados!$1:$69,MATCH($B56,Dados!$N:$N,0),MATCH(BF$1,Dados!$1:$1,0))</f>
        <v>0</v>
      </c>
      <c r="BG56" s="33">
        <f t="array" ref="BG56">INDEX(Dados!$1:$69,MATCH($B56,Dados!$N:$N,0),MATCH(BG$1,Dados!$1:$1,0))</f>
        <v>1</v>
      </c>
      <c r="BH56" s="33">
        <f t="array" ref="BH56">INDEX(Dados!$1:$69,MATCH($B56,Dados!$N:$N,0),MATCH(BH$1,Dados!$1:$1,0))</f>
        <v>1</v>
      </c>
      <c r="BI56" s="33">
        <f t="array" ref="BI56">INDEX(Dados!$1:$69,MATCH($B56,Dados!$N:$N,0),MATCH(BI$1,Dados!$1:$1,0))</f>
        <v>1</v>
      </c>
    </row>
    <row r="57">
      <c r="A57" s="3">
        <v>5.0522999824E10</v>
      </c>
      <c r="B57" s="3" t="s">
        <v>403</v>
      </c>
      <c r="C57" s="3" t="s">
        <v>402</v>
      </c>
      <c r="D57" s="33">
        <f t="array" ref="D57">INDEX(Dados!$1:$69,MATCH($B57,Dados!$N:$N,0),MATCH(D$1,Dados!$1:$1,0))</f>
        <v>18</v>
      </c>
      <c r="E57" s="3" t="s">
        <v>2250</v>
      </c>
      <c r="F57" s="3" t="s">
        <v>123</v>
      </c>
      <c r="G57" s="33">
        <f t="array" ref="G57">INDEX(Dados!$1:$69,MATCH($B57,Dados!$N:$N,0),MATCH(G$1,Dados!$1:$1,0))</f>
        <v>2022</v>
      </c>
      <c r="H57" s="33">
        <f t="array" ref="H57">INDEX(Dados!$1:$69,MATCH($B57,Dados!$N:$N,0),MATCH(H$1,Dados!$1:$1,0))</f>
        <v>4</v>
      </c>
      <c r="I57" s="33">
        <f t="array" ref="I57">INDEX(Dados!$1:$69,MATCH($B57,Dados!$N:$N,0),MATCH(I$1,Dados!$1:$1,0))</f>
        <v>4</v>
      </c>
      <c r="J57" s="33">
        <f t="array" ref="J57">INDEX(Dados!$1:$69,MATCH($B57,Dados!$N:$N,0),MATCH(J$1,Dados!$1:$1,0))</f>
        <v>0</v>
      </c>
      <c r="K57" s="33">
        <f t="array" ref="K57">INDEX(Dados!$1:$69,MATCH($B57,Dados!$N:$N,0),MATCH(K$1,Dados!$1:$1,0))</f>
        <v>2</v>
      </c>
      <c r="L57" s="33">
        <f t="array" ref="L57">INDEX(Dados!$1:$69,MATCH($B57,Dados!$N:$N,0),MATCH(L$1,Dados!$1:$1,0))</f>
        <v>2276</v>
      </c>
      <c r="M57" s="33">
        <f t="array" ref="M57">INDEX(Dados!$1:$69,MATCH($B57,Dados!$N:$N,0),MATCH(M$1,Dados!$1:$1,0))</f>
        <v>2</v>
      </c>
      <c r="N57" s="33">
        <f t="array" ref="N57">INDEX(Dados!$1:$69,MATCH($B57,Dados!$N:$N,0),MATCH(N$1,Dados!$1:$1,0))</f>
        <v>0</v>
      </c>
      <c r="O57" s="33">
        <f t="array" ref="O57">INDEX(Dados!$1:$69,MATCH($B57,Dados!$N:$N,0),MATCH(O$1,Dados!$1:$1,0))</f>
        <v>2</v>
      </c>
      <c r="P57" s="33">
        <f t="array" ref="P57">INDEX(Dados!$1:$69,MATCH($B57,Dados!$N:$N,0),MATCH(P$1,Dados!$1:$1,0))</f>
        <v>0</v>
      </c>
      <c r="Q57" s="33">
        <f t="array" ref="Q57">INDEX(Dados!$1:$69,MATCH($B57,Dados!$N:$N,0),MATCH(Q$1,Dados!$1:$1,0))</f>
        <v>2</v>
      </c>
      <c r="R57" s="33">
        <f t="array" ref="R57">INDEX(Dados!$1:$69,MATCH($B57,Dados!$N:$N,0),MATCH(R$1,Dados!$1:$1,0))</f>
        <v>0</v>
      </c>
      <c r="S57" s="33">
        <f t="array" ref="S57">INDEX(Dados!$1:$69,MATCH($B57,Dados!$N:$N,0),MATCH(S$1,Dados!$1:$1,0))</f>
        <v>2</v>
      </c>
      <c r="T57" s="33">
        <f t="array" ref="T57">INDEX(Dados!$1:$69,MATCH($B57,Dados!$N:$N,0),MATCH(T$1,Dados!$1:$1,0))</f>
        <v>0</v>
      </c>
      <c r="U57" s="33">
        <f t="array" ref="U57">INDEX(Dados!$1:$69,MATCH($B57,Dados!$N:$N,0),MATCH(U$1,Dados!$1:$1,0))</f>
        <v>2</v>
      </c>
      <c r="V57" s="33">
        <f t="array" ref="V57">INDEX(Dados!$1:$69,MATCH($B57,Dados!$N:$N,0),MATCH(V$1,Dados!$1:$1,0))</f>
        <v>0</v>
      </c>
      <c r="W57" s="33">
        <f t="array" ref="W57">INDEX(Dados!$1:$69,MATCH($B57,Dados!$N:$N,0),MATCH(W$1,Dados!$1:$1,0))</f>
        <v>2</v>
      </c>
      <c r="X57" s="33">
        <f t="array" ref="X57">INDEX(Dados!$1:$69,MATCH($B57,Dados!$N:$N,0),MATCH(X$1,Dados!$1:$1,0))</f>
        <v>1</v>
      </c>
      <c r="Y57" s="33">
        <f t="array" ref="Y57">INDEX(Dados!$1:$69,MATCH($B57,Dados!$N:$N,0),MATCH(Y$1,Dados!$1:$1,0))</f>
        <v>2</v>
      </c>
      <c r="Z57" s="33">
        <f t="array" ref="Z57">INDEX(Dados!$1:$69,MATCH($B57,Dados!$N:$N,0),MATCH(Z$1,Dados!$1:$1,0))</f>
        <v>0</v>
      </c>
      <c r="AA57" s="33">
        <f t="array" ref="AA57">INDEX(Dados!$1:$69,MATCH($B57,Dados!$N:$N,0),MATCH(AA$1,Dados!$1:$1,0))</f>
        <v>2</v>
      </c>
      <c r="AB57" s="3">
        <v>0.0</v>
      </c>
      <c r="AC57" s="3">
        <v>2.0</v>
      </c>
      <c r="AD57" s="33">
        <f t="array" ref="AD57">INDEX(Dados!$1:$69,MATCH($B57,Dados!$N:$N,0),MATCH(AD$1,Dados!$1:$1,0))</f>
        <v>74</v>
      </c>
      <c r="AE57" s="33">
        <f t="array" ref="AE57">INDEX(Dados!$1:$69,MATCH($B57,Dados!$N:$N,0),MATCH(AE$1,Dados!$1:$1,0))</f>
        <v>2</v>
      </c>
      <c r="AF57" s="33">
        <f t="array" ref="AF57">INDEX(Dados!$1:$69,MATCH($B57,Dados!$N:$N,0),MATCH(AF$1,Dados!$1:$1,0))</f>
        <v>175</v>
      </c>
      <c r="AG57" s="33">
        <f t="array" ref="AG57">INDEX(Dados!$1:$69,MATCH($B57,Dados!$N:$N,0),MATCH(AG$1,Dados!$1:$1,0))</f>
        <v>2</v>
      </c>
      <c r="AH57" s="33">
        <f t="array" ref="AH57">INDEX(Dados!$1:$69,MATCH($B57,Dados!$N:$N,0),MATCH(AH$1,Dados!$1:$1,0))</f>
        <v>0</v>
      </c>
      <c r="AI57" s="33">
        <f t="array" ref="AI57">INDEX(Dados!$1:$69,MATCH($B57,Dados!$N:$N,0),MATCH(AI$1,Dados!$1:$1,0))</f>
        <v>2</v>
      </c>
      <c r="AJ57" s="33">
        <f t="array" ref="AJ57">INDEX(Dados!$1:$69,MATCH($B57,Dados!$N:$N,0),MATCH(AJ$1,Dados!$1:$1,0))</f>
        <v>299</v>
      </c>
      <c r="AK57" s="33">
        <f t="array" ref="AK57">INDEX(Dados!$1:$69,MATCH($B57,Dados!$N:$N,0),MATCH(AK$1,Dados!$1:$1,0))</f>
        <v>2</v>
      </c>
      <c r="AL57" s="3">
        <v>0.0</v>
      </c>
      <c r="AM57" s="3">
        <v>2.0</v>
      </c>
      <c r="AN57" s="33">
        <f t="array" ref="AN57">INDEX(Dados!$1:$69,MATCH($B57,Dados!$N:$N,0),MATCH(AN$1,Dados!$1:$1,0))</f>
        <v>144</v>
      </c>
      <c r="AO57" s="33">
        <f t="array" ref="AO57">INDEX(Dados!$1:$69,MATCH($B57,Dados!$N:$N,0),MATCH(AO$1,Dados!$1:$1,0))</f>
        <v>2</v>
      </c>
      <c r="AP57" s="33">
        <f t="array" ref="AP57">INDEX(Dados!$1:$69,MATCH($B57,Dados!$N:$N,0),MATCH(AP$1,Dados!$1:$1,0))</f>
        <v>123</v>
      </c>
      <c r="AQ57" s="33">
        <f t="array" ref="AQ57">INDEX(Dados!$1:$69,MATCH($B57,Dados!$N:$N,0),MATCH(AQ$1,Dados!$1:$1,0))</f>
        <v>2</v>
      </c>
      <c r="AR57" s="33">
        <f t="array" ref="AR57">INDEX(Dados!$1:$69,MATCH($B57,Dados!$N:$N,0),MATCH(AR$1,Dados!$1:$1,0))</f>
        <v>300</v>
      </c>
      <c r="AS57" s="3">
        <v>2.0</v>
      </c>
      <c r="AT57" s="33">
        <f t="array" ref="AT57">INDEX(Dados!$1:$69,MATCH($B57,Dados!$N:$N,0),MATCH(AT$1,Dados!$1:$1,0))</f>
        <v>0</v>
      </c>
      <c r="AU57" s="33">
        <f t="array" ref="AU57">INDEX(Dados!$1:$69,MATCH($B57,Dados!$N:$N,0),MATCH(AU$1,Dados!$1:$1,0))</f>
        <v>2</v>
      </c>
      <c r="AV57" s="33">
        <f t="array" ref="AV57">INDEX(Dados!$1:$69,MATCH($B57,Dados!$N:$N,0),MATCH(AV$1,Dados!$1:$1,0))</f>
        <v>0</v>
      </c>
      <c r="AW57" s="33">
        <f t="array" ref="AW57">INDEX(Dados!$1:$69,MATCH($B57,Dados!$N:$N,0),MATCH(AW$1,Dados!$1:$1,0))</f>
        <v>2</v>
      </c>
      <c r="AX57" s="33">
        <f t="array" ref="AX57">INDEX(Dados!$1:$69,MATCH($B57,Dados!$N:$N,0),MATCH(AX$1,Dados!$1:$1,0))</f>
        <v>0</v>
      </c>
      <c r="AY57" s="33">
        <f t="array" ref="AY57">INDEX(Dados!$1:$69,MATCH($B57,Dados!$N:$N,0),MATCH(AY$1,Dados!$1:$1,0))</f>
        <v>2</v>
      </c>
      <c r="AZ57" s="33">
        <f t="array" ref="AZ57">INDEX(Dados!$1:$69,MATCH($B57,Dados!$N:$N,0),MATCH(AZ$1,Dados!$1:$1,0))</f>
        <v>350</v>
      </c>
      <c r="BA57" s="33">
        <f t="array" ref="BA57">INDEX(Dados!$1:$69,MATCH($B57,Dados!$N:$N,0),MATCH(BA$1,Dados!$1:$1,0))</f>
        <v>2</v>
      </c>
      <c r="BB57" s="33">
        <f t="array" ref="BB57">INDEX(Dados!$1:$69,MATCH($B57,Dados!$N:$N,0),MATCH(BB$1,Dados!$1:$1,0))</f>
        <v>3</v>
      </c>
      <c r="BC57" s="33">
        <f t="array" ref="BC57">INDEX(Dados!$1:$69,MATCH($B57,Dados!$N:$N,0),MATCH(BC$1,Dados!$1:$1,0))</f>
        <v>2</v>
      </c>
      <c r="BD57" s="33">
        <f t="array" ref="BD57">INDEX(Dados!$1:$69,MATCH($B57,Dados!$N:$N,0),MATCH(BD$1,Dados!$1:$1,0))</f>
        <v>1</v>
      </c>
      <c r="BE57" s="33">
        <f t="array" ref="BE57">INDEX(Dados!$1:$69,MATCH($B57,Dados!$N:$N,0),MATCH(BE$1,Dados!$1:$1,0))</f>
        <v>0</v>
      </c>
      <c r="BF57" s="33">
        <f t="array" ref="BF57">INDEX(Dados!$1:$69,MATCH($B57,Dados!$N:$N,0),MATCH(BF$1,Dados!$1:$1,0))</f>
        <v>1</v>
      </c>
      <c r="BG57" s="33">
        <f t="array" ref="BG57">INDEX(Dados!$1:$69,MATCH($B57,Dados!$N:$N,0),MATCH(BG$1,Dados!$1:$1,0))</f>
        <v>0</v>
      </c>
      <c r="BH57" s="33">
        <f t="array" ref="BH57">INDEX(Dados!$1:$69,MATCH($B57,Dados!$N:$N,0),MATCH(BH$1,Dados!$1:$1,0))</f>
        <v>2</v>
      </c>
      <c r="BI57" s="33">
        <f t="array" ref="BI57">INDEX(Dados!$1:$69,MATCH($B57,Dados!$N:$N,0),MATCH(BI$1,Dados!$1:$1,0))</f>
        <v>1</v>
      </c>
    </row>
    <row r="58">
      <c r="A58" s="3">
        <v>5.3785551835E10</v>
      </c>
      <c r="B58" s="3" t="s">
        <v>566</v>
      </c>
      <c r="C58" s="3" t="s">
        <v>565</v>
      </c>
      <c r="D58" s="33">
        <f t="array" ref="D58">INDEX(Dados!$1:$69,MATCH($B58,Dados!$N:$N,0),MATCH(D$1,Dados!$1:$1,0))</f>
        <v>19</v>
      </c>
      <c r="E58" s="3" t="s">
        <v>2250</v>
      </c>
      <c r="F58" s="3" t="s">
        <v>123</v>
      </c>
      <c r="G58" s="33">
        <f t="array" ref="G58">INDEX(Dados!$1:$69,MATCH($B58,Dados!$N:$N,0),MATCH(G$1,Dados!$1:$1,0))</f>
        <v>2023</v>
      </c>
      <c r="H58" s="33">
        <f t="array" ref="H58">INDEX(Dados!$1:$69,MATCH($B58,Dados!$N:$N,0),MATCH(H$1,Dados!$1:$1,0))</f>
        <v>4</v>
      </c>
      <c r="I58" s="33">
        <f t="array" ref="I58">INDEX(Dados!$1:$69,MATCH($B58,Dados!$N:$N,0),MATCH(I$1,Dados!$1:$1,0))</f>
        <v>4</v>
      </c>
      <c r="J58" s="33">
        <f t="array" ref="J58">INDEX(Dados!$1:$69,MATCH($B58,Dados!$N:$N,0),MATCH(J$1,Dados!$1:$1,0))</f>
        <v>0</v>
      </c>
      <c r="K58" s="33">
        <f t="array" ref="K58">INDEX(Dados!$1:$69,MATCH($B58,Dados!$N:$N,0),MATCH(K$1,Dados!$1:$1,0))</f>
        <v>2</v>
      </c>
      <c r="L58" s="33">
        <f t="array" ref="L58">INDEX(Dados!$1:$69,MATCH($B58,Dados!$N:$N,0),MATCH(L$1,Dados!$1:$1,0))</f>
        <v>0</v>
      </c>
      <c r="M58" s="33">
        <f t="array" ref="M58">INDEX(Dados!$1:$69,MATCH($B58,Dados!$N:$N,0),MATCH(M$1,Dados!$1:$1,0))</f>
        <v>2</v>
      </c>
      <c r="N58" s="33">
        <f t="array" ref="N58">INDEX(Dados!$1:$69,MATCH($B58,Dados!$N:$N,0),MATCH(N$1,Dados!$1:$1,0))</f>
        <v>1600</v>
      </c>
      <c r="O58" s="33">
        <f t="array" ref="O58">INDEX(Dados!$1:$69,MATCH($B58,Dados!$N:$N,0),MATCH(O$1,Dados!$1:$1,0))</f>
        <v>2</v>
      </c>
      <c r="P58" s="33">
        <f t="array" ref="P58">INDEX(Dados!$1:$69,MATCH($B58,Dados!$N:$N,0),MATCH(P$1,Dados!$1:$1,0))</f>
        <v>0</v>
      </c>
      <c r="Q58" s="33">
        <f t="array" ref="Q58">INDEX(Dados!$1:$69,MATCH($B58,Dados!$N:$N,0),MATCH(Q$1,Dados!$1:$1,0))</f>
        <v>2</v>
      </c>
      <c r="R58" s="33">
        <f t="array" ref="R58">INDEX(Dados!$1:$69,MATCH($B58,Dados!$N:$N,0),MATCH(R$1,Dados!$1:$1,0))</f>
        <v>0</v>
      </c>
      <c r="S58" s="33">
        <f t="array" ref="S58">INDEX(Dados!$1:$69,MATCH($B58,Dados!$N:$N,0),MATCH(S$1,Dados!$1:$1,0))</f>
        <v>2</v>
      </c>
      <c r="T58" s="33">
        <f t="array" ref="T58">INDEX(Dados!$1:$69,MATCH($B58,Dados!$N:$N,0),MATCH(T$1,Dados!$1:$1,0))</f>
        <v>850</v>
      </c>
      <c r="U58" s="33">
        <f t="array" ref="U58">INDEX(Dados!$1:$69,MATCH($B58,Dados!$N:$N,0),MATCH(U$1,Dados!$1:$1,0))</f>
        <v>0</v>
      </c>
      <c r="V58" s="33">
        <f t="array" ref="V58">INDEX(Dados!$1:$69,MATCH($B58,Dados!$N:$N,0),MATCH(V$1,Dados!$1:$1,0))</f>
        <v>0</v>
      </c>
      <c r="W58" s="33">
        <f t="array" ref="W58">INDEX(Dados!$1:$69,MATCH($B58,Dados!$N:$N,0),MATCH(W$1,Dados!$1:$1,0))</f>
        <v>2</v>
      </c>
      <c r="X58" s="33">
        <f t="array" ref="X58">INDEX(Dados!$1:$69,MATCH($B58,Dados!$N:$N,0),MATCH(X$1,Dados!$1:$1,0))</f>
        <v>3</v>
      </c>
      <c r="Y58" s="33">
        <f t="array" ref="Y58">INDEX(Dados!$1:$69,MATCH($B58,Dados!$N:$N,0),MATCH(Y$1,Dados!$1:$1,0))</f>
        <v>1</v>
      </c>
      <c r="Z58" s="33">
        <f t="array" ref="Z58">INDEX(Dados!$1:$69,MATCH($B58,Dados!$N:$N,0),MATCH(Z$1,Dados!$1:$1,0))</f>
        <v>0</v>
      </c>
      <c r="AA58" s="33">
        <f t="array" ref="AA58">INDEX(Dados!$1:$69,MATCH($B58,Dados!$N:$N,0),MATCH(AA$1,Dados!$1:$1,0))</f>
        <v>2</v>
      </c>
      <c r="AB58" s="3">
        <v>0.0</v>
      </c>
      <c r="AC58" s="3">
        <v>2.0</v>
      </c>
      <c r="AD58" s="33">
        <f t="array" ref="AD58">INDEX(Dados!$1:$69,MATCH($B58,Dados!$N:$N,0),MATCH(AD$1,Dados!$1:$1,0))</f>
        <v>153</v>
      </c>
      <c r="AE58" s="33">
        <f t="array" ref="AE58">INDEX(Dados!$1:$69,MATCH($B58,Dados!$N:$N,0),MATCH(AE$1,Dados!$1:$1,0))</f>
        <v>2</v>
      </c>
      <c r="AF58" s="33">
        <f t="array" ref="AF58">INDEX(Dados!$1:$69,MATCH($B58,Dados!$N:$N,0),MATCH(AF$1,Dados!$1:$1,0))</f>
        <v>262</v>
      </c>
      <c r="AG58" s="33">
        <f t="array" ref="AG58">INDEX(Dados!$1:$69,MATCH($B58,Dados!$N:$N,0),MATCH(AG$1,Dados!$1:$1,0))</f>
        <v>2</v>
      </c>
      <c r="AH58" s="33">
        <f t="array" ref="AH58">INDEX(Dados!$1:$69,MATCH($B58,Dados!$N:$N,0),MATCH(AH$1,Dados!$1:$1,0))</f>
        <v>0</v>
      </c>
      <c r="AI58" s="33">
        <f t="array" ref="AI58">INDEX(Dados!$1:$69,MATCH($B58,Dados!$N:$N,0),MATCH(AI$1,Dados!$1:$1,0))</f>
        <v>2</v>
      </c>
      <c r="AJ58" s="33">
        <f t="array" ref="AJ58">INDEX(Dados!$1:$69,MATCH($B58,Dados!$N:$N,0),MATCH(AJ$1,Dados!$1:$1,0))</f>
        <v>606</v>
      </c>
      <c r="AK58" s="33">
        <f t="array" ref="AK58">INDEX(Dados!$1:$69,MATCH($B58,Dados!$N:$N,0),MATCH(AK$1,Dados!$1:$1,0))</f>
        <v>2</v>
      </c>
      <c r="AL58" s="3">
        <v>0.0</v>
      </c>
      <c r="AM58" s="3">
        <v>2.0</v>
      </c>
      <c r="AN58" s="33">
        <f t="array" ref="AN58">INDEX(Dados!$1:$69,MATCH($B58,Dados!$N:$N,0),MATCH(AN$1,Dados!$1:$1,0))</f>
        <v>97</v>
      </c>
      <c r="AO58" s="33">
        <f t="array" ref="AO58">INDEX(Dados!$1:$69,MATCH($B58,Dados!$N:$N,0),MATCH(AO$1,Dados!$1:$1,0))</f>
        <v>2</v>
      </c>
      <c r="AP58" s="33">
        <f t="array" ref="AP58">INDEX(Dados!$1:$69,MATCH($B58,Dados!$N:$N,0),MATCH(AP$1,Dados!$1:$1,0))</f>
        <v>192</v>
      </c>
      <c r="AQ58" s="33">
        <f t="array" ref="AQ58">INDEX(Dados!$1:$69,MATCH($B58,Dados!$N:$N,0),MATCH(AQ$1,Dados!$1:$1,0))</f>
        <v>2</v>
      </c>
      <c r="AR58" s="33">
        <f t="array" ref="AR58">INDEX(Dados!$1:$69,MATCH($B58,Dados!$N:$N,0),MATCH(AR$1,Dados!$1:$1,0))</f>
        <v>400</v>
      </c>
      <c r="AS58" s="3">
        <v>2.0</v>
      </c>
      <c r="AT58" s="33">
        <f t="array" ref="AT58">INDEX(Dados!$1:$69,MATCH($B58,Dados!$N:$N,0),MATCH(AT$1,Dados!$1:$1,0))</f>
        <v>0</v>
      </c>
      <c r="AU58" s="33">
        <f t="array" ref="AU58">INDEX(Dados!$1:$69,MATCH($B58,Dados!$N:$N,0),MATCH(AU$1,Dados!$1:$1,0))</f>
        <v>2</v>
      </c>
      <c r="AV58" s="33">
        <f t="array" ref="AV58">INDEX(Dados!$1:$69,MATCH($B58,Dados!$N:$N,0),MATCH(AV$1,Dados!$1:$1,0))</f>
        <v>0</v>
      </c>
      <c r="AW58" s="33">
        <f t="array" ref="AW58">INDEX(Dados!$1:$69,MATCH($B58,Dados!$N:$N,0),MATCH(AW$1,Dados!$1:$1,0))</f>
        <v>2</v>
      </c>
      <c r="AX58" s="33">
        <f t="array" ref="AX58">INDEX(Dados!$1:$69,MATCH($B58,Dados!$N:$N,0),MATCH(AX$1,Dados!$1:$1,0))</f>
        <v>0</v>
      </c>
      <c r="AY58" s="33">
        <f t="array" ref="AY58">INDEX(Dados!$1:$69,MATCH($B58,Dados!$N:$N,0),MATCH(AY$1,Dados!$1:$1,0))</f>
        <v>2</v>
      </c>
      <c r="AZ58" s="33">
        <f t="array" ref="AZ58">INDEX(Dados!$1:$69,MATCH($B58,Dados!$N:$N,0),MATCH(AZ$1,Dados!$1:$1,0))</f>
        <v>627</v>
      </c>
      <c r="BA58" s="33">
        <f t="array" ref="BA58">INDEX(Dados!$1:$69,MATCH($B58,Dados!$N:$N,0),MATCH(BA$1,Dados!$1:$1,0))</f>
        <v>0</v>
      </c>
      <c r="BB58" s="33">
        <f t="array" ref="BB58">INDEX(Dados!$1:$69,MATCH($B58,Dados!$N:$N,0),MATCH(BB$1,Dados!$1:$1,0))</f>
        <v>2</v>
      </c>
      <c r="BC58" s="33">
        <f t="array" ref="BC58">INDEX(Dados!$1:$69,MATCH($B58,Dados!$N:$N,0),MATCH(BC$1,Dados!$1:$1,0))</f>
        <v>5</v>
      </c>
      <c r="BD58" s="33">
        <f t="array" ref="BD58">INDEX(Dados!$1:$69,MATCH($B58,Dados!$N:$N,0),MATCH(BD$1,Dados!$1:$1,0))</f>
        <v>1</v>
      </c>
      <c r="BE58" s="33">
        <f t="array" ref="BE58">INDEX(Dados!$1:$69,MATCH($B58,Dados!$N:$N,0),MATCH(BE$1,Dados!$1:$1,0))</f>
        <v>0</v>
      </c>
      <c r="BF58" s="33">
        <f t="array" ref="BF58">INDEX(Dados!$1:$69,MATCH($B58,Dados!$N:$N,0),MATCH(BF$1,Dados!$1:$1,0))</f>
        <v>0</v>
      </c>
      <c r="BG58" s="33">
        <f t="array" ref="BG58">INDEX(Dados!$1:$69,MATCH($B58,Dados!$N:$N,0),MATCH(BG$1,Dados!$1:$1,0))</f>
        <v>0</v>
      </c>
      <c r="BH58" s="33">
        <f t="array" ref="BH58">INDEX(Dados!$1:$69,MATCH($B58,Dados!$N:$N,0),MATCH(BH$1,Dados!$1:$1,0))</f>
        <v>2</v>
      </c>
      <c r="BI58" s="33">
        <f t="array" ref="BI58">INDEX(Dados!$1:$69,MATCH($B58,Dados!$N:$N,0),MATCH(BI$1,Dados!$1:$1,0))</f>
        <v>2</v>
      </c>
    </row>
    <row r="59">
      <c r="A59" s="3">
        <v>5.120835588E10</v>
      </c>
      <c r="B59" s="3" t="s">
        <v>449</v>
      </c>
      <c r="C59" s="3" t="s">
        <v>448</v>
      </c>
      <c r="D59" s="33">
        <f t="array" ref="D59">INDEX(Dados!$1:$69,MATCH($B59,Dados!$N:$N,0),MATCH(D$1,Dados!$1:$1,0))</f>
        <v>18</v>
      </c>
      <c r="E59" s="3" t="s">
        <v>2250</v>
      </c>
      <c r="F59" s="3" t="s">
        <v>123</v>
      </c>
      <c r="G59" s="33">
        <f t="array" ref="G59">INDEX(Dados!$1:$69,MATCH($B59,Dados!$N:$N,0),MATCH(G$1,Dados!$1:$1,0))</f>
        <v>2022</v>
      </c>
      <c r="H59" s="33">
        <f t="array" ref="H59">INDEX(Dados!$1:$69,MATCH($B59,Dados!$N:$N,0),MATCH(H$1,Dados!$1:$1,0))</f>
        <v>5</v>
      </c>
      <c r="I59" s="33">
        <f t="array" ref="I59">INDEX(Dados!$1:$69,MATCH($B59,Dados!$N:$N,0),MATCH(I$1,Dados!$1:$1,0))</f>
        <v>5</v>
      </c>
      <c r="J59" s="33">
        <f t="array" ref="J59">INDEX(Dados!$1:$69,MATCH($B59,Dados!$N:$N,0),MATCH(J$1,Dados!$1:$1,0))</f>
        <v>800</v>
      </c>
      <c r="K59" s="33">
        <f t="array" ref="K59">INDEX(Dados!$1:$69,MATCH($B59,Dados!$N:$N,0),MATCH(K$1,Dados!$1:$1,0))</f>
        <v>0</v>
      </c>
      <c r="L59" s="33">
        <f t="array" ref="L59">INDEX(Dados!$1:$69,MATCH($B59,Dados!$N:$N,0),MATCH(L$1,Dados!$1:$1,0))</f>
        <v>2600</v>
      </c>
      <c r="M59" s="33">
        <f t="array" ref="M59">INDEX(Dados!$1:$69,MATCH($B59,Dados!$N:$N,0),MATCH(M$1,Dados!$1:$1,0))</f>
        <v>0</v>
      </c>
      <c r="N59" s="33">
        <f t="array" ref="N59">INDEX(Dados!$1:$69,MATCH($B59,Dados!$N:$N,0),MATCH(N$1,Dados!$1:$1,0))</f>
        <v>3908</v>
      </c>
      <c r="O59" s="33">
        <f t="array" ref="O59">INDEX(Dados!$1:$69,MATCH($B59,Dados!$N:$N,0),MATCH(O$1,Dados!$1:$1,0))</f>
        <v>0</v>
      </c>
      <c r="P59" s="33">
        <f t="array" ref="P59">INDEX(Dados!$1:$69,MATCH($B59,Dados!$N:$N,0),MATCH(P$1,Dados!$1:$1,0))</f>
        <v>0</v>
      </c>
      <c r="Q59" s="33">
        <f t="array" ref="Q59">INDEX(Dados!$1:$69,MATCH($B59,Dados!$N:$N,0),MATCH(Q$1,Dados!$1:$1,0))</f>
        <v>2</v>
      </c>
      <c r="R59" s="33">
        <f t="array" ref="R59">INDEX(Dados!$1:$69,MATCH($B59,Dados!$N:$N,0),MATCH(R$1,Dados!$1:$1,0))</f>
        <v>0</v>
      </c>
      <c r="S59" s="33">
        <f t="array" ref="S59">INDEX(Dados!$1:$69,MATCH($B59,Dados!$N:$N,0),MATCH(S$1,Dados!$1:$1,0))</f>
        <v>2</v>
      </c>
      <c r="T59" s="33">
        <f t="array" ref="T59">INDEX(Dados!$1:$69,MATCH($B59,Dados!$N:$N,0),MATCH(T$1,Dados!$1:$1,0))</f>
        <v>0</v>
      </c>
      <c r="U59" s="33">
        <f t="array" ref="U59">INDEX(Dados!$1:$69,MATCH($B59,Dados!$N:$N,0),MATCH(U$1,Dados!$1:$1,0))</f>
        <v>2</v>
      </c>
      <c r="V59" s="33">
        <f t="array" ref="V59">INDEX(Dados!$1:$69,MATCH($B59,Dados!$N:$N,0),MATCH(V$1,Dados!$1:$1,0))</f>
        <v>0</v>
      </c>
      <c r="W59" s="33">
        <f t="array" ref="W59">INDEX(Dados!$1:$69,MATCH($B59,Dados!$N:$N,0),MATCH(W$1,Dados!$1:$1,0))</f>
        <v>2</v>
      </c>
      <c r="X59" s="33">
        <f t="array" ref="X59">INDEX(Dados!$1:$69,MATCH($B59,Dados!$N:$N,0),MATCH(X$1,Dados!$1:$1,0))</f>
        <v>1</v>
      </c>
      <c r="Y59" s="33">
        <f t="array" ref="Y59">INDEX(Dados!$1:$69,MATCH($B59,Dados!$N:$N,0),MATCH(Y$1,Dados!$1:$1,0))</f>
        <v>2</v>
      </c>
      <c r="Z59" s="33">
        <f t="array" ref="Z59">INDEX(Dados!$1:$69,MATCH($B59,Dados!$N:$N,0),MATCH(Z$1,Dados!$1:$1,0))</f>
        <v>1320</v>
      </c>
      <c r="AA59" s="33">
        <f t="array" ref="AA59">INDEX(Dados!$1:$69,MATCH($B59,Dados!$N:$N,0),MATCH(AA$1,Dados!$1:$1,0))</f>
        <v>0</v>
      </c>
      <c r="AB59" s="3">
        <v>0.0</v>
      </c>
      <c r="AC59" s="3">
        <v>2.0</v>
      </c>
      <c r="AD59" s="33">
        <f t="array" ref="AD59">INDEX(Dados!$1:$69,MATCH($B59,Dados!$N:$N,0),MATCH(AD$1,Dados!$1:$1,0))</f>
        <v>149</v>
      </c>
      <c r="AE59" s="33">
        <f t="array" ref="AE59">INDEX(Dados!$1:$69,MATCH($B59,Dados!$N:$N,0),MATCH(AE$1,Dados!$1:$1,0))</f>
        <v>2</v>
      </c>
      <c r="AF59" s="33">
        <f t="array" ref="AF59">INDEX(Dados!$1:$69,MATCH($B59,Dados!$N:$N,0),MATCH(AF$1,Dados!$1:$1,0))</f>
        <v>288</v>
      </c>
      <c r="AG59" s="33">
        <f t="array" ref="AG59">INDEX(Dados!$1:$69,MATCH($B59,Dados!$N:$N,0),MATCH(AG$1,Dados!$1:$1,0))</f>
        <v>2</v>
      </c>
      <c r="AH59" s="33">
        <f t="array" ref="AH59">INDEX(Dados!$1:$69,MATCH($B59,Dados!$N:$N,0),MATCH(AH$1,Dados!$1:$1,0))</f>
        <v>0</v>
      </c>
      <c r="AI59" s="33">
        <f t="array" ref="AI59">INDEX(Dados!$1:$69,MATCH($B59,Dados!$N:$N,0),MATCH(AI$1,Dados!$1:$1,0))</f>
        <v>2</v>
      </c>
      <c r="AJ59" s="33">
        <f t="array" ref="AJ59">INDEX(Dados!$1:$69,MATCH($B59,Dados!$N:$N,0),MATCH(AJ$1,Dados!$1:$1,0))</f>
        <v>0</v>
      </c>
      <c r="AK59" s="33">
        <f t="array" ref="AK59">INDEX(Dados!$1:$69,MATCH($B59,Dados!$N:$N,0),MATCH(AK$1,Dados!$1:$1,0))</f>
        <v>2</v>
      </c>
      <c r="AL59" s="3">
        <v>0.0</v>
      </c>
      <c r="AM59" s="3">
        <v>2.0</v>
      </c>
      <c r="AN59" s="33">
        <f t="array" ref="AN59">INDEX(Dados!$1:$69,MATCH($B59,Dados!$N:$N,0),MATCH(AN$1,Dados!$1:$1,0))</f>
        <v>107</v>
      </c>
      <c r="AO59" s="33">
        <f t="array" ref="AO59">INDEX(Dados!$1:$69,MATCH($B59,Dados!$N:$N,0),MATCH(AO$1,Dados!$1:$1,0))</f>
        <v>0</v>
      </c>
      <c r="AP59" s="33">
        <f t="array" ref="AP59">INDEX(Dados!$1:$69,MATCH($B59,Dados!$N:$N,0),MATCH(AP$1,Dados!$1:$1,0))</f>
        <v>271</v>
      </c>
      <c r="AQ59" s="33">
        <f t="array" ref="AQ59">INDEX(Dados!$1:$69,MATCH($B59,Dados!$N:$N,0),MATCH(AQ$1,Dados!$1:$1,0))</f>
        <v>0</v>
      </c>
      <c r="AR59" s="33">
        <f t="array" ref="AR59">INDEX(Dados!$1:$69,MATCH($B59,Dados!$N:$N,0),MATCH(AR$1,Dados!$1:$1,0))</f>
        <v>350</v>
      </c>
      <c r="AS59" s="3">
        <v>2.0</v>
      </c>
      <c r="AT59" s="33">
        <f t="array" ref="AT59">INDEX(Dados!$1:$69,MATCH($B59,Dados!$N:$N,0),MATCH(AT$1,Dados!$1:$1,0))</f>
        <v>1600</v>
      </c>
      <c r="AU59" s="33">
        <f t="array" ref="AU59">INDEX(Dados!$1:$69,MATCH($B59,Dados!$N:$N,0),MATCH(AU$1,Dados!$1:$1,0))</f>
        <v>0</v>
      </c>
      <c r="AV59" s="33">
        <f t="array" ref="AV59">INDEX(Dados!$1:$69,MATCH($B59,Dados!$N:$N,0),MATCH(AV$1,Dados!$1:$1,0))</f>
        <v>2000</v>
      </c>
      <c r="AW59" s="33">
        <f t="array" ref="AW59">INDEX(Dados!$1:$69,MATCH($B59,Dados!$N:$N,0),MATCH(AW$1,Dados!$1:$1,0))</f>
        <v>0</v>
      </c>
      <c r="AX59" s="33">
        <f t="array" ref="AX59">INDEX(Dados!$1:$69,MATCH($B59,Dados!$N:$N,0),MATCH(AX$1,Dados!$1:$1,0))</f>
        <v>0</v>
      </c>
      <c r="AY59" s="33">
        <f t="array" ref="AY59">INDEX(Dados!$1:$69,MATCH($B59,Dados!$N:$N,0),MATCH(AY$1,Dados!$1:$1,0))</f>
        <v>2</v>
      </c>
      <c r="AZ59" s="33">
        <f t="array" ref="AZ59">INDEX(Dados!$1:$69,MATCH($B59,Dados!$N:$N,0),MATCH(AZ$1,Dados!$1:$1,0))</f>
        <v>0</v>
      </c>
      <c r="BA59" s="33">
        <f t="array" ref="BA59">INDEX(Dados!$1:$69,MATCH($B59,Dados!$N:$N,0),MATCH(BA$1,Dados!$1:$1,0))</f>
        <v>2</v>
      </c>
      <c r="BB59" s="33">
        <f t="array" ref="BB59">INDEX(Dados!$1:$69,MATCH($B59,Dados!$N:$N,0),MATCH(BB$1,Dados!$1:$1,0))</f>
        <v>5</v>
      </c>
      <c r="BC59" s="33">
        <f t="array" ref="BC59">INDEX(Dados!$1:$69,MATCH($B59,Dados!$N:$N,0),MATCH(BC$1,Dados!$1:$1,0))</f>
        <v>2</v>
      </c>
      <c r="BD59" s="33">
        <f t="array" ref="BD59">INDEX(Dados!$1:$69,MATCH($B59,Dados!$N:$N,0),MATCH(BD$1,Dados!$1:$1,0))</f>
        <v>2</v>
      </c>
      <c r="BE59" s="33">
        <f t="array" ref="BE59">INDEX(Dados!$1:$69,MATCH($B59,Dados!$N:$N,0),MATCH(BE$1,Dados!$1:$1,0))</f>
        <v>0</v>
      </c>
      <c r="BF59" s="33">
        <f t="array" ref="BF59">INDEX(Dados!$1:$69,MATCH($B59,Dados!$N:$N,0),MATCH(BF$1,Dados!$1:$1,0))</f>
        <v>1</v>
      </c>
      <c r="BG59" s="33">
        <f t="array" ref="BG59">INDEX(Dados!$1:$69,MATCH($B59,Dados!$N:$N,0),MATCH(BG$1,Dados!$1:$1,0))</f>
        <v>0</v>
      </c>
      <c r="BH59" s="33">
        <f t="array" ref="BH59">INDEX(Dados!$1:$69,MATCH($B59,Dados!$N:$N,0),MATCH(BH$1,Dados!$1:$1,0))</f>
        <v>1</v>
      </c>
      <c r="BI59" s="33">
        <f t="array" ref="BI59">INDEX(Dados!$1:$69,MATCH($B59,Dados!$N:$N,0),MATCH(BI$1,Dados!$1:$1,0))</f>
        <v>1</v>
      </c>
    </row>
    <row r="60">
      <c r="A60" s="3">
        <v>5.3237754838E10</v>
      </c>
      <c r="B60" s="3" t="s">
        <v>464</v>
      </c>
      <c r="C60" s="3" t="s">
        <v>463</v>
      </c>
      <c r="D60" s="33">
        <f t="array" ref="D60">INDEX(Dados!$1:$69,MATCH($B60,Dados!$N:$N,0),MATCH(D$1,Dados!$1:$1,0))</f>
        <v>18</v>
      </c>
      <c r="E60" s="3" t="s">
        <v>2250</v>
      </c>
      <c r="F60" s="3" t="s">
        <v>123</v>
      </c>
      <c r="G60" s="33">
        <f t="array" ref="G60">INDEX(Dados!$1:$69,MATCH($B60,Dados!$N:$N,0),MATCH(G$1,Dados!$1:$1,0))</f>
        <v>2022</v>
      </c>
      <c r="H60" s="33">
        <f t="array" ref="H60">INDEX(Dados!$1:$69,MATCH($B60,Dados!$N:$N,0),MATCH(H$1,Dados!$1:$1,0))</f>
        <v>3</v>
      </c>
      <c r="I60" s="33">
        <f t="array" ref="I60">INDEX(Dados!$1:$69,MATCH($B60,Dados!$N:$N,0),MATCH(I$1,Dados!$1:$1,0))</f>
        <v>3</v>
      </c>
      <c r="J60" s="33">
        <f t="array" ref="J60">INDEX(Dados!$1:$69,MATCH($B60,Dados!$N:$N,0),MATCH(J$1,Dados!$1:$1,0))</f>
        <v>0</v>
      </c>
      <c r="K60" s="33">
        <f t="array" ref="K60">INDEX(Dados!$1:$69,MATCH($B60,Dados!$N:$N,0),MATCH(K$1,Dados!$1:$1,0))</f>
        <v>2</v>
      </c>
      <c r="L60" s="33">
        <f t="array" ref="L60">INDEX(Dados!$1:$69,MATCH($B60,Dados!$N:$N,0),MATCH(L$1,Dados!$1:$1,0))</f>
        <v>4646</v>
      </c>
      <c r="M60" s="33">
        <f t="array" ref="M60">INDEX(Dados!$1:$69,MATCH($B60,Dados!$N:$N,0),MATCH(M$1,Dados!$1:$1,0))</f>
        <v>0</v>
      </c>
      <c r="N60" s="33">
        <f t="array" ref="N60">INDEX(Dados!$1:$69,MATCH($B60,Dados!$N:$N,0),MATCH(N$1,Dados!$1:$1,0))</f>
        <v>0</v>
      </c>
      <c r="O60" s="33">
        <f t="array" ref="O60">INDEX(Dados!$1:$69,MATCH($B60,Dados!$N:$N,0),MATCH(O$1,Dados!$1:$1,0))</f>
        <v>2</v>
      </c>
      <c r="P60" s="33">
        <f t="array" ref="P60">INDEX(Dados!$1:$69,MATCH($B60,Dados!$N:$N,0),MATCH(P$1,Dados!$1:$1,0))</f>
        <v>0</v>
      </c>
      <c r="Q60" s="33">
        <f t="array" ref="Q60">INDEX(Dados!$1:$69,MATCH($B60,Dados!$N:$N,0),MATCH(Q$1,Dados!$1:$1,0))</f>
        <v>2</v>
      </c>
      <c r="R60" s="33">
        <f t="array" ref="R60">INDEX(Dados!$1:$69,MATCH($B60,Dados!$N:$N,0),MATCH(R$1,Dados!$1:$1,0))</f>
        <v>0</v>
      </c>
      <c r="S60" s="33">
        <f t="array" ref="S60">INDEX(Dados!$1:$69,MATCH($B60,Dados!$N:$N,0),MATCH(S$1,Dados!$1:$1,0))</f>
        <v>2</v>
      </c>
      <c r="T60" s="33">
        <f t="array" ref="T60">INDEX(Dados!$1:$69,MATCH($B60,Dados!$N:$N,0),MATCH(T$1,Dados!$1:$1,0))</f>
        <v>0</v>
      </c>
      <c r="U60" s="33">
        <f t="array" ref="U60">INDEX(Dados!$1:$69,MATCH($B60,Dados!$N:$N,0),MATCH(U$1,Dados!$1:$1,0))</f>
        <v>2</v>
      </c>
      <c r="V60" s="33">
        <f t="array" ref="V60">INDEX(Dados!$1:$69,MATCH($B60,Dados!$N:$N,0),MATCH(V$1,Dados!$1:$1,0))</f>
        <v>0</v>
      </c>
      <c r="W60" s="33">
        <f t="array" ref="W60">INDEX(Dados!$1:$69,MATCH($B60,Dados!$N:$N,0),MATCH(W$1,Dados!$1:$1,0))</f>
        <v>2</v>
      </c>
      <c r="X60" s="33">
        <f t="array" ref="X60">INDEX(Dados!$1:$69,MATCH($B60,Dados!$N:$N,0),MATCH(X$1,Dados!$1:$1,0))</f>
        <v>1</v>
      </c>
      <c r="Y60" s="33">
        <f t="array" ref="Y60">INDEX(Dados!$1:$69,MATCH($B60,Dados!$N:$N,0),MATCH(Y$1,Dados!$1:$1,0))</f>
        <v>2</v>
      </c>
      <c r="Z60" s="33">
        <f t="array" ref="Z60">INDEX(Dados!$1:$69,MATCH($B60,Dados!$N:$N,0),MATCH(Z$1,Dados!$1:$1,0))</f>
        <v>2400</v>
      </c>
      <c r="AA60" s="33">
        <f t="array" ref="AA60">INDEX(Dados!$1:$69,MATCH($B60,Dados!$N:$N,0),MATCH(AA$1,Dados!$1:$1,0))</f>
        <v>0</v>
      </c>
      <c r="AB60" s="3">
        <v>0.0</v>
      </c>
      <c r="AC60" s="3">
        <v>2.0</v>
      </c>
      <c r="AD60" s="33">
        <f t="array" ref="AD60">INDEX(Dados!$1:$69,MATCH($B60,Dados!$N:$N,0),MATCH(AD$1,Dados!$1:$1,0))</f>
        <v>100</v>
      </c>
      <c r="AE60" s="33">
        <f t="array" ref="AE60">INDEX(Dados!$1:$69,MATCH($B60,Dados!$N:$N,0),MATCH(AE$1,Dados!$1:$1,0))</f>
        <v>0</v>
      </c>
      <c r="AF60" s="33">
        <f t="array" ref="AF60">INDEX(Dados!$1:$69,MATCH($B60,Dados!$N:$N,0),MATCH(AF$1,Dados!$1:$1,0))</f>
        <v>100</v>
      </c>
      <c r="AG60" s="33">
        <f t="array" ref="AG60">INDEX(Dados!$1:$69,MATCH($B60,Dados!$N:$N,0),MATCH(AG$1,Dados!$1:$1,0))</f>
        <v>0</v>
      </c>
      <c r="AH60" s="33">
        <f t="array" ref="AH60">INDEX(Dados!$1:$69,MATCH($B60,Dados!$N:$N,0),MATCH(AH$1,Dados!$1:$1,0))</f>
        <v>0</v>
      </c>
      <c r="AI60" s="33">
        <f t="array" ref="AI60">INDEX(Dados!$1:$69,MATCH($B60,Dados!$N:$N,0),MATCH(AI$1,Dados!$1:$1,0))</f>
        <v>2</v>
      </c>
      <c r="AJ60" s="33">
        <f t="array" ref="AJ60">INDEX(Dados!$1:$69,MATCH($B60,Dados!$N:$N,0),MATCH(AJ$1,Dados!$1:$1,0))</f>
        <v>270</v>
      </c>
      <c r="AK60" s="33">
        <f t="array" ref="AK60">INDEX(Dados!$1:$69,MATCH($B60,Dados!$N:$N,0),MATCH(AK$1,Dados!$1:$1,0))</f>
        <v>0</v>
      </c>
      <c r="AL60" s="3">
        <v>0.0</v>
      </c>
      <c r="AM60" s="3">
        <v>2.0</v>
      </c>
      <c r="AN60" s="33">
        <f t="array" ref="AN60">INDEX(Dados!$1:$69,MATCH($B60,Dados!$N:$N,0),MATCH(AN$1,Dados!$1:$1,0))</f>
        <v>118</v>
      </c>
      <c r="AO60" s="33">
        <f t="array" ref="AO60">INDEX(Dados!$1:$69,MATCH($B60,Dados!$N:$N,0),MATCH(AO$1,Dados!$1:$1,0))</f>
        <v>2</v>
      </c>
      <c r="AP60" s="33">
        <f t="array" ref="AP60">INDEX(Dados!$1:$69,MATCH($B60,Dados!$N:$N,0),MATCH(AP$1,Dados!$1:$1,0))</f>
        <v>118</v>
      </c>
      <c r="AQ60" s="33">
        <f t="array" ref="AQ60">INDEX(Dados!$1:$69,MATCH($B60,Dados!$N:$N,0),MATCH(AQ$1,Dados!$1:$1,0))</f>
        <v>2</v>
      </c>
      <c r="AR60" s="33">
        <f t="array" ref="AR60">INDEX(Dados!$1:$69,MATCH($B60,Dados!$N:$N,0),MATCH(AR$1,Dados!$1:$1,0))</f>
        <v>600</v>
      </c>
      <c r="AS60" s="3">
        <v>2.0</v>
      </c>
      <c r="AT60" s="33">
        <f t="array" ref="AT60">INDEX(Dados!$1:$69,MATCH($B60,Dados!$N:$N,0),MATCH(AT$1,Dados!$1:$1,0))</f>
        <v>0</v>
      </c>
      <c r="AU60" s="33">
        <f t="array" ref="AU60">INDEX(Dados!$1:$69,MATCH($B60,Dados!$N:$N,0),MATCH(AU$1,Dados!$1:$1,0))</f>
        <v>2</v>
      </c>
      <c r="AV60" s="33">
        <f t="array" ref="AV60">INDEX(Dados!$1:$69,MATCH($B60,Dados!$N:$N,0),MATCH(AV$1,Dados!$1:$1,0))</f>
        <v>1800</v>
      </c>
      <c r="AW60" s="33">
        <f t="array" ref="AW60">INDEX(Dados!$1:$69,MATCH($B60,Dados!$N:$N,0),MATCH(AW$1,Dados!$1:$1,0))</f>
        <v>0</v>
      </c>
      <c r="AX60" s="33">
        <f t="array" ref="AX60">INDEX(Dados!$1:$69,MATCH($B60,Dados!$N:$N,0),MATCH(AX$1,Dados!$1:$1,0))</f>
        <v>0</v>
      </c>
      <c r="AY60" s="33">
        <f t="array" ref="AY60">INDEX(Dados!$1:$69,MATCH($B60,Dados!$N:$N,0),MATCH(AY$1,Dados!$1:$1,0))</f>
        <v>2</v>
      </c>
      <c r="AZ60" s="33">
        <f t="array" ref="AZ60">INDEX(Dados!$1:$69,MATCH($B60,Dados!$N:$N,0),MATCH(AZ$1,Dados!$1:$1,0))</f>
        <v>200</v>
      </c>
      <c r="BA60" s="33">
        <f t="array" ref="BA60">INDEX(Dados!$1:$69,MATCH($B60,Dados!$N:$N,0),MATCH(BA$1,Dados!$1:$1,0))</f>
        <v>2</v>
      </c>
      <c r="BB60" s="33">
        <f t="array" ref="BB60">INDEX(Dados!$1:$69,MATCH($B60,Dados!$N:$N,0),MATCH(BB$1,Dados!$1:$1,0))</f>
        <v>2</v>
      </c>
      <c r="BC60" s="33">
        <f t="array" ref="BC60">INDEX(Dados!$1:$69,MATCH($B60,Dados!$N:$N,0),MATCH(BC$1,Dados!$1:$1,0))</f>
        <v>6</v>
      </c>
      <c r="BD60" s="33">
        <f t="array" ref="BD60">INDEX(Dados!$1:$69,MATCH($B60,Dados!$N:$N,0),MATCH(BD$1,Dados!$1:$1,0))</f>
        <v>2</v>
      </c>
      <c r="BE60" s="33">
        <f t="array" ref="BE60">INDEX(Dados!$1:$69,MATCH($B60,Dados!$N:$N,0),MATCH(BE$1,Dados!$1:$1,0))</f>
        <v>1</v>
      </c>
      <c r="BF60" s="33">
        <f t="array" ref="BF60">INDEX(Dados!$1:$69,MATCH($B60,Dados!$N:$N,0),MATCH(BF$1,Dados!$1:$1,0))</f>
        <v>1</v>
      </c>
      <c r="BG60" s="33">
        <f t="array" ref="BG60">INDEX(Dados!$1:$69,MATCH($B60,Dados!$N:$N,0),MATCH(BG$1,Dados!$1:$1,0))</f>
        <v>0</v>
      </c>
      <c r="BH60" s="33">
        <f t="array" ref="BH60">INDEX(Dados!$1:$69,MATCH($B60,Dados!$N:$N,0),MATCH(BH$1,Dados!$1:$1,0))</f>
        <v>2</v>
      </c>
      <c r="BI60" s="33">
        <f t="array" ref="BI60">INDEX(Dados!$1:$69,MATCH($B60,Dados!$N:$N,0),MATCH(BI$1,Dados!$1:$1,0))</f>
        <v>2</v>
      </c>
    </row>
    <row r="61">
      <c r="A61" s="3">
        <v>5.2833214871E10</v>
      </c>
      <c r="B61" s="3" t="s">
        <v>122</v>
      </c>
      <c r="C61" s="3" t="s">
        <v>121</v>
      </c>
      <c r="D61" s="33">
        <f t="array" ref="D61">INDEX(Dados!$1:$69,MATCH($B61,Dados!$N:$N,0),MATCH(D$1,Dados!$1:$1,0))</f>
        <v>18</v>
      </c>
      <c r="E61" s="3" t="s">
        <v>2250</v>
      </c>
      <c r="F61" s="3" t="s">
        <v>123</v>
      </c>
      <c r="G61" s="33">
        <f t="array" ref="G61">INDEX(Dados!$1:$69,MATCH($B61,Dados!$N:$N,0),MATCH(G$1,Dados!$1:$1,0))</f>
        <v>2022</v>
      </c>
      <c r="H61" s="33">
        <f t="array" ref="H61">INDEX(Dados!$1:$69,MATCH($B61,Dados!$N:$N,0),MATCH(H$1,Dados!$1:$1,0))</f>
        <v>4</v>
      </c>
      <c r="I61" s="33">
        <f t="array" ref="I61">INDEX(Dados!$1:$69,MATCH($B61,Dados!$N:$N,0),MATCH(I$1,Dados!$1:$1,0))</f>
        <v>4</v>
      </c>
      <c r="J61" s="33">
        <f t="array" ref="J61">INDEX(Dados!$1:$69,MATCH($B61,Dados!$N:$N,0),MATCH(J$1,Dados!$1:$1,0))</f>
        <v>0</v>
      </c>
      <c r="K61" s="33">
        <f t="array" ref="K61">INDEX(Dados!$1:$69,MATCH($B61,Dados!$N:$N,0),MATCH(K$1,Dados!$1:$1,0))</f>
        <v>2</v>
      </c>
      <c r="L61" s="33">
        <f t="array" ref="L61">INDEX(Dados!$1:$69,MATCH($B61,Dados!$N:$N,0),MATCH(L$1,Dados!$1:$1,0))</f>
        <v>2006</v>
      </c>
      <c r="M61" s="33">
        <f t="array" ref="M61">INDEX(Dados!$1:$69,MATCH($B61,Dados!$N:$N,0),MATCH(M$1,Dados!$1:$1,0))</f>
        <v>2</v>
      </c>
      <c r="N61" s="33">
        <f t="array" ref="N61">INDEX(Dados!$1:$69,MATCH($B61,Dados!$N:$N,0),MATCH(N$1,Dados!$1:$1,0))</f>
        <v>425</v>
      </c>
      <c r="O61" s="33">
        <f t="array" ref="O61">INDEX(Dados!$1:$69,MATCH($B61,Dados!$N:$N,0),MATCH(O$1,Dados!$1:$1,0))</f>
        <v>2</v>
      </c>
      <c r="P61" s="33">
        <f t="array" ref="P61">INDEX(Dados!$1:$69,MATCH($B61,Dados!$N:$N,0),MATCH(P$1,Dados!$1:$1,0))</f>
        <v>0</v>
      </c>
      <c r="Q61" s="33">
        <f t="array" ref="Q61">INDEX(Dados!$1:$69,MATCH($B61,Dados!$N:$N,0),MATCH(Q$1,Dados!$1:$1,0))</f>
        <v>2</v>
      </c>
      <c r="R61" s="33">
        <f t="array" ref="R61">INDEX(Dados!$1:$69,MATCH($B61,Dados!$N:$N,0),MATCH(R$1,Dados!$1:$1,0))</f>
        <v>0</v>
      </c>
      <c r="S61" s="33">
        <f t="array" ref="S61">INDEX(Dados!$1:$69,MATCH($B61,Dados!$N:$N,0),MATCH(S$1,Dados!$1:$1,0))</f>
        <v>2</v>
      </c>
      <c r="T61" s="33">
        <f t="array" ref="T61">INDEX(Dados!$1:$69,MATCH($B61,Dados!$N:$N,0),MATCH(T$1,Dados!$1:$1,0))</f>
        <v>0</v>
      </c>
      <c r="U61" s="33">
        <f t="array" ref="U61">INDEX(Dados!$1:$69,MATCH($B61,Dados!$N:$N,0),MATCH(U$1,Dados!$1:$1,0))</f>
        <v>2</v>
      </c>
      <c r="V61" s="33">
        <f t="array" ref="V61">INDEX(Dados!$1:$69,MATCH($B61,Dados!$N:$N,0),MATCH(V$1,Dados!$1:$1,0))</f>
        <v>600</v>
      </c>
      <c r="W61" s="33">
        <f t="array" ref="W61">INDEX(Dados!$1:$69,MATCH($B61,Dados!$N:$N,0),MATCH(W$1,Dados!$1:$1,0))</f>
        <v>2</v>
      </c>
      <c r="X61" s="33">
        <f t="array" ref="X61">INDEX(Dados!$1:$69,MATCH($B61,Dados!$N:$N,0),MATCH(X$1,Dados!$1:$1,0))</f>
        <v>1</v>
      </c>
      <c r="Y61" s="33">
        <f t="array" ref="Y61">INDEX(Dados!$1:$69,MATCH($B61,Dados!$N:$N,0),MATCH(Y$1,Dados!$1:$1,0))</f>
        <v>2</v>
      </c>
      <c r="Z61" s="33">
        <f t="array" ref="Z61">INDEX(Dados!$1:$69,MATCH($B61,Dados!$N:$N,0),MATCH(Z$1,Dados!$1:$1,0))</f>
        <v>0</v>
      </c>
      <c r="AA61" s="33">
        <f t="array" ref="AA61">INDEX(Dados!$1:$69,MATCH($B61,Dados!$N:$N,0),MATCH(AA$1,Dados!$1:$1,0))</f>
        <v>2</v>
      </c>
      <c r="AB61" s="3">
        <v>0.0</v>
      </c>
      <c r="AC61" s="3">
        <v>2.0</v>
      </c>
      <c r="AD61" s="33">
        <f t="array" ref="AD61">INDEX(Dados!$1:$69,MATCH($B61,Dados!$N:$N,0),MATCH(AD$1,Dados!$1:$1,0))</f>
        <v>48</v>
      </c>
      <c r="AE61" s="33">
        <f t="array" ref="AE61">INDEX(Dados!$1:$69,MATCH($B61,Dados!$N:$N,0),MATCH(AE$1,Dados!$1:$1,0))</f>
        <v>2</v>
      </c>
      <c r="AF61" s="33">
        <f t="array" ref="AF61">INDEX(Dados!$1:$69,MATCH($B61,Dados!$N:$N,0),MATCH(AF$1,Dados!$1:$1,0))</f>
        <v>345</v>
      </c>
      <c r="AG61" s="33">
        <f t="array" ref="AG61">INDEX(Dados!$1:$69,MATCH($B61,Dados!$N:$N,0),MATCH(AG$1,Dados!$1:$1,0))</f>
        <v>2</v>
      </c>
      <c r="AH61" s="33">
        <f t="array" ref="AH61">INDEX(Dados!$1:$69,MATCH($B61,Dados!$N:$N,0),MATCH(AH$1,Dados!$1:$1,0))</f>
        <v>343</v>
      </c>
      <c r="AI61" s="33">
        <f t="array" ref="AI61">INDEX(Dados!$1:$69,MATCH($B61,Dados!$N:$N,0),MATCH(AI$1,Dados!$1:$1,0))</f>
        <v>2</v>
      </c>
      <c r="AJ61" s="33">
        <f t="array" ref="AJ61">INDEX(Dados!$1:$69,MATCH($B61,Dados!$N:$N,0),MATCH(AJ$1,Dados!$1:$1,0))</f>
        <v>320</v>
      </c>
      <c r="AK61" s="33">
        <f t="array" ref="AK61">INDEX(Dados!$1:$69,MATCH($B61,Dados!$N:$N,0),MATCH(AK$1,Dados!$1:$1,0))</f>
        <v>0</v>
      </c>
      <c r="AL61" s="3">
        <v>0.0</v>
      </c>
      <c r="AM61" s="3">
        <v>2.0</v>
      </c>
      <c r="AN61" s="33">
        <f t="array" ref="AN61">INDEX(Dados!$1:$69,MATCH($B61,Dados!$N:$N,0),MATCH(AN$1,Dados!$1:$1,0))</f>
        <v>60</v>
      </c>
      <c r="AO61" s="33">
        <f t="array" ref="AO61">INDEX(Dados!$1:$69,MATCH($B61,Dados!$N:$N,0),MATCH(AO$1,Dados!$1:$1,0))</f>
        <v>0</v>
      </c>
      <c r="AP61" s="33">
        <f t="array" ref="AP61">INDEX(Dados!$1:$69,MATCH($B61,Dados!$N:$N,0),MATCH(AP$1,Dados!$1:$1,0))</f>
        <v>138</v>
      </c>
      <c r="AQ61" s="33">
        <f t="array" ref="AQ61">INDEX(Dados!$1:$69,MATCH($B61,Dados!$N:$N,0),MATCH(AQ$1,Dados!$1:$1,0))</f>
        <v>2</v>
      </c>
      <c r="AR61" s="33">
        <f t="array" ref="AR61">INDEX(Dados!$1:$69,MATCH($B61,Dados!$N:$N,0),MATCH(AR$1,Dados!$1:$1,0))</f>
        <v>360</v>
      </c>
      <c r="AS61" s="3">
        <v>2.0</v>
      </c>
      <c r="AT61" s="33">
        <f t="array" ref="AT61">INDEX(Dados!$1:$69,MATCH($B61,Dados!$N:$N,0),MATCH(AT$1,Dados!$1:$1,0))</f>
        <v>360</v>
      </c>
      <c r="AU61" s="33">
        <f t="array" ref="AU61">INDEX(Dados!$1:$69,MATCH($B61,Dados!$N:$N,0),MATCH(AU$1,Dados!$1:$1,0))</f>
        <v>0</v>
      </c>
      <c r="AV61" s="33">
        <f t="array" ref="AV61">INDEX(Dados!$1:$69,MATCH($B61,Dados!$N:$N,0),MATCH(AV$1,Dados!$1:$1,0))</f>
        <v>0</v>
      </c>
      <c r="AW61" s="33">
        <f t="array" ref="AW61">INDEX(Dados!$1:$69,MATCH($B61,Dados!$N:$N,0),MATCH(AW$1,Dados!$1:$1,0))</f>
        <v>2</v>
      </c>
      <c r="AX61" s="33">
        <f t="array" ref="AX61">INDEX(Dados!$1:$69,MATCH($B61,Dados!$N:$N,0),MATCH(AX$1,Dados!$1:$1,0))</f>
        <v>32250</v>
      </c>
      <c r="AY61" s="33">
        <f t="array" ref="AY61">INDEX(Dados!$1:$69,MATCH($B61,Dados!$N:$N,0),MATCH(AY$1,Dados!$1:$1,0))</f>
        <v>2</v>
      </c>
      <c r="AZ61" s="33">
        <f t="array" ref="AZ61">INDEX(Dados!$1:$69,MATCH($B61,Dados!$N:$N,0),MATCH(AZ$1,Dados!$1:$1,0))</f>
        <v>270</v>
      </c>
      <c r="BA61" s="33">
        <f t="array" ref="BA61">INDEX(Dados!$1:$69,MATCH($B61,Dados!$N:$N,0),MATCH(BA$1,Dados!$1:$1,0))</f>
        <v>2</v>
      </c>
      <c r="BB61" s="33">
        <f t="array" ref="BB61">INDEX(Dados!$1:$69,MATCH($B61,Dados!$N:$N,0),MATCH(BB$1,Dados!$1:$1,0))</f>
        <v>7</v>
      </c>
      <c r="BC61" s="33">
        <f t="array" ref="BC61">INDEX(Dados!$1:$69,MATCH($B61,Dados!$N:$N,0),MATCH(BC$1,Dados!$1:$1,0))</f>
        <v>2</v>
      </c>
      <c r="BD61" s="33">
        <f t="array" ref="BD61">INDEX(Dados!$1:$69,MATCH($B61,Dados!$N:$N,0),MATCH(BD$1,Dados!$1:$1,0))</f>
        <v>1</v>
      </c>
      <c r="BE61" s="33">
        <f t="array" ref="BE61">INDEX(Dados!$1:$69,MATCH($B61,Dados!$N:$N,0),MATCH(BE$1,Dados!$1:$1,0))</f>
        <v>0</v>
      </c>
      <c r="BF61" s="33">
        <f t="array" ref="BF61">INDEX(Dados!$1:$69,MATCH($B61,Dados!$N:$N,0),MATCH(BF$1,Dados!$1:$1,0))</f>
        <v>1</v>
      </c>
      <c r="BG61" s="33">
        <f t="array" ref="BG61">INDEX(Dados!$1:$69,MATCH($B61,Dados!$N:$N,0),MATCH(BG$1,Dados!$1:$1,0))</f>
        <v>0</v>
      </c>
      <c r="BH61" s="33">
        <f t="array" ref="BH61">INDEX(Dados!$1:$69,MATCH($B61,Dados!$N:$N,0),MATCH(BH$1,Dados!$1:$1,0))</f>
        <v>2</v>
      </c>
      <c r="BI61" s="33">
        <f t="array" ref="BI61">INDEX(Dados!$1:$69,MATCH($B61,Dados!$N:$N,0),MATCH(BI$1,Dados!$1:$1,0))</f>
        <v>2</v>
      </c>
    </row>
    <row r="62">
      <c r="A62" s="3">
        <v>2.4178833847E10</v>
      </c>
      <c r="B62" s="3" t="s">
        <v>547</v>
      </c>
      <c r="C62" s="3" t="s">
        <v>546</v>
      </c>
      <c r="D62" s="33">
        <f t="array" ref="D62">INDEX(Dados!$1:$69,MATCH($B62,Dados!$N:$N,0),MATCH(D$1,Dados!$1:$1,0))</f>
        <v>20</v>
      </c>
      <c r="E62" s="3" t="s">
        <v>2250</v>
      </c>
      <c r="F62" s="3" t="s">
        <v>123</v>
      </c>
      <c r="G62" s="33">
        <f t="array" ref="G62">INDEX(Dados!$1:$69,MATCH($B62,Dados!$N:$N,0),MATCH(G$1,Dados!$1:$1,0))</f>
        <v>2023</v>
      </c>
      <c r="H62" s="33">
        <f t="array" ref="H62">INDEX(Dados!$1:$69,MATCH($B62,Dados!$N:$N,0),MATCH(H$1,Dados!$1:$1,0))</f>
        <v>2</v>
      </c>
      <c r="I62" s="33">
        <f t="array" ref="I62">INDEX(Dados!$1:$69,MATCH($B62,Dados!$N:$N,0),MATCH(I$1,Dados!$1:$1,0))</f>
        <v>2</v>
      </c>
      <c r="J62" s="33">
        <f t="array" ref="J62">INDEX(Dados!$1:$69,MATCH($B62,Dados!$N:$N,0),MATCH(J$1,Dados!$1:$1,0))</f>
        <v>0</v>
      </c>
      <c r="K62" s="33">
        <f t="array" ref="K62">INDEX(Dados!$1:$69,MATCH($B62,Dados!$N:$N,0),MATCH(K$1,Dados!$1:$1,0))</f>
        <v>2</v>
      </c>
      <c r="L62" s="33">
        <f t="array" ref="L62">INDEX(Dados!$1:$69,MATCH($B62,Dados!$N:$N,0),MATCH(L$1,Dados!$1:$1,0))</f>
        <v>0</v>
      </c>
      <c r="M62" s="33">
        <f t="array" ref="M62">INDEX(Dados!$1:$69,MATCH($B62,Dados!$N:$N,0),MATCH(M$1,Dados!$1:$1,0))</f>
        <v>2</v>
      </c>
      <c r="N62" s="33">
        <f t="array" ref="N62">INDEX(Dados!$1:$69,MATCH($B62,Dados!$N:$N,0),MATCH(N$1,Dados!$1:$1,0))</f>
        <v>2013</v>
      </c>
      <c r="O62" s="33">
        <f t="array" ref="O62">INDEX(Dados!$1:$69,MATCH($B62,Dados!$N:$N,0),MATCH(O$1,Dados!$1:$1,0))</f>
        <v>2</v>
      </c>
      <c r="P62" s="33">
        <f t="array" ref="P62">INDEX(Dados!$1:$69,MATCH($B62,Dados!$N:$N,0),MATCH(P$1,Dados!$1:$1,0))</f>
        <v>0</v>
      </c>
      <c r="Q62" s="33">
        <f t="array" ref="Q62">INDEX(Dados!$1:$69,MATCH($B62,Dados!$N:$N,0),MATCH(Q$1,Dados!$1:$1,0))</f>
        <v>2</v>
      </c>
      <c r="R62" s="33">
        <f t="array" ref="R62">INDEX(Dados!$1:$69,MATCH($B62,Dados!$N:$N,0),MATCH(R$1,Dados!$1:$1,0))</f>
        <v>0</v>
      </c>
      <c r="S62" s="33">
        <f t="array" ref="S62">INDEX(Dados!$1:$69,MATCH($B62,Dados!$N:$N,0),MATCH(S$1,Dados!$1:$1,0))</f>
        <v>2</v>
      </c>
      <c r="T62" s="33">
        <f t="array" ref="T62">INDEX(Dados!$1:$69,MATCH($B62,Dados!$N:$N,0),MATCH(T$1,Dados!$1:$1,0))</f>
        <v>0</v>
      </c>
      <c r="U62" s="33">
        <f t="array" ref="U62">INDEX(Dados!$1:$69,MATCH($B62,Dados!$N:$N,0),MATCH(U$1,Dados!$1:$1,0))</f>
        <v>2</v>
      </c>
      <c r="V62" s="33">
        <f t="array" ref="V62">INDEX(Dados!$1:$69,MATCH($B62,Dados!$N:$N,0),MATCH(V$1,Dados!$1:$1,0))</f>
        <v>0</v>
      </c>
      <c r="W62" s="33">
        <f t="array" ref="W62">INDEX(Dados!$1:$69,MATCH($B62,Dados!$N:$N,0),MATCH(W$1,Dados!$1:$1,0))</f>
        <v>2</v>
      </c>
      <c r="X62" s="33">
        <f t="array" ref="X62">INDEX(Dados!$1:$69,MATCH($B62,Dados!$N:$N,0),MATCH(X$1,Dados!$1:$1,0))</f>
        <v>2</v>
      </c>
      <c r="Y62" s="33">
        <f t="array" ref="Y62">INDEX(Dados!$1:$69,MATCH($B62,Dados!$N:$N,0),MATCH(Y$1,Dados!$1:$1,0))</f>
        <v>2</v>
      </c>
      <c r="Z62" s="34">
        <f t="array" ref="Z62">INDEX(Dados!$1:$69,MATCH($B62,Dados!$N:$N,0),MATCH(Z$1,Dados!$1:$1,0))</f>
        <v>1000</v>
      </c>
      <c r="AA62" s="33">
        <f t="array" ref="AA62">INDEX(Dados!$1:$69,MATCH($B62,Dados!$N:$N,0),MATCH(AA$1,Dados!$1:$1,0))</f>
        <v>0</v>
      </c>
      <c r="AB62" s="3">
        <v>0.0</v>
      </c>
      <c r="AC62" s="3">
        <v>2.0</v>
      </c>
      <c r="AD62" s="33">
        <f t="array" ref="AD62">INDEX(Dados!$1:$69,MATCH($B62,Dados!$N:$N,0),MATCH(AD$1,Dados!$1:$1,0))</f>
        <v>70</v>
      </c>
      <c r="AE62" s="33">
        <f t="array" ref="AE62">INDEX(Dados!$1:$69,MATCH($B62,Dados!$N:$N,0),MATCH(AE$1,Dados!$1:$1,0))</f>
        <v>0</v>
      </c>
      <c r="AF62" s="33">
        <f t="array" ref="AF62">INDEX(Dados!$1:$69,MATCH($B62,Dados!$N:$N,0),MATCH(AF$1,Dados!$1:$1,0))</f>
        <v>56</v>
      </c>
      <c r="AG62" s="33">
        <f t="array" ref="AG62">INDEX(Dados!$1:$69,MATCH($B62,Dados!$N:$N,0),MATCH(AG$1,Dados!$1:$1,0))</f>
        <v>2</v>
      </c>
      <c r="AH62" s="33">
        <f t="array" ref="AH62">INDEX(Dados!$1:$69,MATCH($B62,Dados!$N:$N,0),MATCH(AH$1,Dados!$1:$1,0))</f>
        <v>0</v>
      </c>
      <c r="AI62" s="33">
        <f t="array" ref="AI62">INDEX(Dados!$1:$69,MATCH($B62,Dados!$N:$N,0),MATCH(AI$1,Dados!$1:$1,0))</f>
        <v>2</v>
      </c>
      <c r="AJ62" s="33">
        <f t="array" ref="AJ62">INDEX(Dados!$1:$69,MATCH($B62,Dados!$N:$N,0),MATCH(AJ$1,Dados!$1:$1,0))</f>
        <v>0</v>
      </c>
      <c r="AK62" s="33">
        <f t="array" ref="AK62">INDEX(Dados!$1:$69,MATCH($B62,Dados!$N:$N,0),MATCH(AK$1,Dados!$1:$1,0))</f>
        <v>2</v>
      </c>
      <c r="AL62" s="3">
        <v>0.0</v>
      </c>
      <c r="AM62" s="3">
        <v>2.0</v>
      </c>
      <c r="AN62" s="33">
        <f t="array" ref="AN62">INDEX(Dados!$1:$69,MATCH($B62,Dados!$N:$N,0),MATCH(AN$1,Dados!$1:$1,0))</f>
        <v>80</v>
      </c>
      <c r="AO62" s="33">
        <f t="array" ref="AO62">INDEX(Dados!$1:$69,MATCH($B62,Dados!$N:$N,0),MATCH(AO$1,Dados!$1:$1,0))</f>
        <v>0</v>
      </c>
      <c r="AP62" s="33">
        <f t="array" ref="AP62">INDEX(Dados!$1:$69,MATCH($B62,Dados!$N:$N,0),MATCH(AP$1,Dados!$1:$1,0))</f>
        <v>100</v>
      </c>
      <c r="AQ62" s="33">
        <f t="array" ref="AQ62">INDEX(Dados!$1:$69,MATCH($B62,Dados!$N:$N,0),MATCH(AQ$1,Dados!$1:$1,0))</f>
        <v>2</v>
      </c>
      <c r="AR62" s="33">
        <f t="array" ref="AR62">INDEX(Dados!$1:$69,MATCH($B62,Dados!$N:$N,0),MATCH(AR$1,Dados!$1:$1,0))</f>
        <v>70</v>
      </c>
      <c r="AS62" s="3">
        <v>2.0</v>
      </c>
      <c r="AT62" s="33">
        <f t="array" ref="AT62">INDEX(Dados!$1:$69,MATCH($B62,Dados!$N:$N,0),MATCH(AT$1,Dados!$1:$1,0))</f>
        <v>0</v>
      </c>
      <c r="AU62" s="33">
        <f t="array" ref="AU62">INDEX(Dados!$1:$69,MATCH($B62,Dados!$N:$N,0),MATCH(AU$1,Dados!$1:$1,0))</f>
        <v>2</v>
      </c>
      <c r="AV62" s="33">
        <f t="array" ref="AV62">INDEX(Dados!$1:$69,MATCH($B62,Dados!$N:$N,0),MATCH(AV$1,Dados!$1:$1,0))</f>
        <v>0</v>
      </c>
      <c r="AW62" s="33">
        <f t="array" ref="AW62">INDEX(Dados!$1:$69,MATCH($B62,Dados!$N:$N,0),MATCH(AW$1,Dados!$1:$1,0))</f>
        <v>2</v>
      </c>
      <c r="AX62" s="33">
        <f t="array" ref="AX62">INDEX(Dados!$1:$69,MATCH($B62,Dados!$N:$N,0),MATCH(AX$1,Dados!$1:$1,0))</f>
        <v>1500</v>
      </c>
      <c r="AY62" s="33">
        <f t="array" ref="AY62">INDEX(Dados!$1:$69,MATCH($B62,Dados!$N:$N,0),MATCH(AY$1,Dados!$1:$1,0))</f>
        <v>0</v>
      </c>
      <c r="AZ62" s="33">
        <f t="array" ref="AZ62">INDEX(Dados!$1:$69,MATCH($B62,Dados!$N:$N,0),MATCH(AZ$1,Dados!$1:$1,0))</f>
        <v>50</v>
      </c>
      <c r="BA62" s="33">
        <f t="array" ref="BA62">INDEX(Dados!$1:$69,MATCH($B62,Dados!$N:$N,0),MATCH(BA$1,Dados!$1:$1,0))</f>
        <v>0</v>
      </c>
      <c r="BB62" s="33">
        <f t="array" ref="BB62">INDEX(Dados!$1:$69,MATCH($B62,Dados!$N:$N,0),MATCH(BB$1,Dados!$1:$1,0))</f>
        <v>7</v>
      </c>
      <c r="BC62" s="33">
        <f t="array" ref="BC62">INDEX(Dados!$1:$69,MATCH($B62,Dados!$N:$N,0),MATCH(BC$1,Dados!$1:$1,0))</f>
        <v>7</v>
      </c>
      <c r="BD62" s="33">
        <f t="array" ref="BD62">INDEX(Dados!$1:$69,MATCH($B62,Dados!$N:$N,0),MATCH(BD$1,Dados!$1:$1,0))</f>
        <v>2</v>
      </c>
      <c r="BE62" s="33">
        <f t="array" ref="BE62">INDEX(Dados!$1:$69,MATCH($B62,Dados!$N:$N,0),MATCH(BE$1,Dados!$1:$1,0))</f>
        <v>0</v>
      </c>
      <c r="BF62" s="33">
        <f t="array" ref="BF62">INDEX(Dados!$1:$69,MATCH($B62,Dados!$N:$N,0),MATCH(BF$1,Dados!$1:$1,0))</f>
        <v>0</v>
      </c>
      <c r="BG62" s="33">
        <f t="array" ref="BG62">INDEX(Dados!$1:$69,MATCH($B62,Dados!$N:$N,0),MATCH(BG$1,Dados!$1:$1,0))</f>
        <v>0</v>
      </c>
      <c r="BH62" s="33">
        <f t="array" ref="BH62">INDEX(Dados!$1:$69,MATCH($B62,Dados!$N:$N,0),MATCH(BH$1,Dados!$1:$1,0))</f>
        <v>2</v>
      </c>
      <c r="BI62" s="33">
        <f t="array" ref="BI62">INDEX(Dados!$1:$69,MATCH($B62,Dados!$N:$N,0),MATCH(BI$1,Dados!$1:$1,0))</f>
        <v>1</v>
      </c>
    </row>
    <row r="63">
      <c r="A63" s="3">
        <v>5.76605478E8</v>
      </c>
      <c r="B63" s="3" t="s">
        <v>382</v>
      </c>
      <c r="C63" s="3" t="s">
        <v>381</v>
      </c>
      <c r="D63" s="33">
        <f t="array" ref="D63">INDEX(Dados!$1:$69,MATCH($B63,Dados!$N:$N,0),MATCH(D$1,Dados!$1:$1,0))</f>
        <v>19</v>
      </c>
      <c r="E63" s="3" t="s">
        <v>2250</v>
      </c>
      <c r="F63" s="3" t="s">
        <v>123</v>
      </c>
      <c r="G63" s="33">
        <f t="array" ref="G63">INDEX(Dados!$1:$69,MATCH($B63,Dados!$N:$N,0),MATCH(G$1,Dados!$1:$1,0))</f>
        <v>2023</v>
      </c>
      <c r="H63" s="33">
        <f t="array" ref="H63">INDEX(Dados!$1:$69,MATCH($B63,Dados!$N:$N,0),MATCH(H$1,Dados!$1:$1,0))</f>
        <v>4</v>
      </c>
      <c r="I63" s="33">
        <f t="array" ref="I63">INDEX(Dados!$1:$69,MATCH($B63,Dados!$N:$N,0),MATCH(I$1,Dados!$1:$1,0))</f>
        <v>4</v>
      </c>
      <c r="J63" s="33">
        <f t="array" ref="J63">INDEX(Dados!$1:$69,MATCH($B63,Dados!$N:$N,0),MATCH(J$1,Dados!$1:$1,0))</f>
        <v>0</v>
      </c>
      <c r="K63" s="33">
        <f t="array" ref="K63">INDEX(Dados!$1:$69,MATCH($B63,Dados!$N:$N,0),MATCH(K$1,Dados!$1:$1,0))</f>
        <v>2</v>
      </c>
      <c r="L63" s="33">
        <f t="array" ref="L63">INDEX(Dados!$1:$69,MATCH($B63,Dados!$N:$N,0),MATCH(L$1,Dados!$1:$1,0))</f>
        <v>2197</v>
      </c>
      <c r="M63" s="33">
        <f t="array" ref="M63">INDEX(Dados!$1:$69,MATCH($B63,Dados!$N:$N,0),MATCH(M$1,Dados!$1:$1,0))</f>
        <v>2</v>
      </c>
      <c r="N63" s="33">
        <f t="array" ref="N63">INDEX(Dados!$1:$69,MATCH($B63,Dados!$N:$N,0),MATCH(N$1,Dados!$1:$1,0))</f>
        <v>0</v>
      </c>
      <c r="O63" s="33">
        <f t="array" ref="O63">INDEX(Dados!$1:$69,MATCH($B63,Dados!$N:$N,0),MATCH(O$1,Dados!$1:$1,0))</f>
        <v>2</v>
      </c>
      <c r="P63" s="33">
        <f t="array" ref="P63">INDEX(Dados!$1:$69,MATCH($B63,Dados!$N:$N,0),MATCH(P$1,Dados!$1:$1,0))</f>
        <v>0</v>
      </c>
      <c r="Q63" s="33">
        <f t="array" ref="Q63">INDEX(Dados!$1:$69,MATCH($B63,Dados!$N:$N,0),MATCH(Q$1,Dados!$1:$1,0))</f>
        <v>2</v>
      </c>
      <c r="R63" s="33">
        <f t="array" ref="R63">INDEX(Dados!$1:$69,MATCH($B63,Dados!$N:$N,0),MATCH(R$1,Dados!$1:$1,0))</f>
        <v>0</v>
      </c>
      <c r="S63" s="33">
        <f t="array" ref="S63">INDEX(Dados!$1:$69,MATCH($B63,Dados!$N:$N,0),MATCH(S$1,Dados!$1:$1,0))</f>
        <v>2</v>
      </c>
      <c r="T63" s="33">
        <f t="array" ref="T63">INDEX(Dados!$1:$69,MATCH($B63,Dados!$N:$N,0),MATCH(T$1,Dados!$1:$1,0))</f>
        <v>0</v>
      </c>
      <c r="U63" s="33">
        <f t="array" ref="U63">INDEX(Dados!$1:$69,MATCH($B63,Dados!$N:$N,0),MATCH(U$1,Dados!$1:$1,0))</f>
        <v>2</v>
      </c>
      <c r="V63" s="33">
        <f t="array" ref="V63">INDEX(Dados!$1:$69,MATCH($B63,Dados!$N:$N,0),MATCH(V$1,Dados!$1:$1,0))</f>
        <v>0</v>
      </c>
      <c r="W63" s="33">
        <f t="array" ref="W63">INDEX(Dados!$1:$69,MATCH($B63,Dados!$N:$N,0),MATCH(W$1,Dados!$1:$1,0))</f>
        <v>2</v>
      </c>
      <c r="X63" s="33">
        <f t="array" ref="X63">INDEX(Dados!$1:$69,MATCH($B63,Dados!$N:$N,0),MATCH(X$1,Dados!$1:$1,0))</f>
        <v>1</v>
      </c>
      <c r="Y63" s="33">
        <f t="array" ref="Y63">INDEX(Dados!$1:$69,MATCH($B63,Dados!$N:$N,0),MATCH(Y$1,Dados!$1:$1,0))</f>
        <v>2</v>
      </c>
      <c r="Z63" s="33">
        <f t="array" ref="Z63">INDEX(Dados!$1:$69,MATCH($B63,Dados!$N:$N,0),MATCH(Z$1,Dados!$1:$1,0))</f>
        <v>0</v>
      </c>
      <c r="AA63" s="33">
        <f t="array" ref="AA63">INDEX(Dados!$1:$69,MATCH($B63,Dados!$N:$N,0),MATCH(AA$1,Dados!$1:$1,0))</f>
        <v>2</v>
      </c>
      <c r="AB63" s="3">
        <v>0.0</v>
      </c>
      <c r="AC63" s="3">
        <v>2.0</v>
      </c>
      <c r="AD63" s="33">
        <f t="array" ref="AD63">INDEX(Dados!$1:$69,MATCH($B63,Dados!$N:$N,0),MATCH(AD$1,Dados!$1:$1,0))</f>
        <v>75</v>
      </c>
      <c r="AE63" s="33">
        <f t="array" ref="AE63">INDEX(Dados!$1:$69,MATCH($B63,Dados!$N:$N,0),MATCH(AE$1,Dados!$1:$1,0))</f>
        <v>2</v>
      </c>
      <c r="AF63" s="33">
        <f t="array" ref="AF63">INDEX(Dados!$1:$69,MATCH($B63,Dados!$N:$N,0),MATCH(AF$1,Dados!$1:$1,0))</f>
        <v>125</v>
      </c>
      <c r="AG63" s="33">
        <f t="array" ref="AG63">INDEX(Dados!$1:$69,MATCH($B63,Dados!$N:$N,0),MATCH(AG$1,Dados!$1:$1,0))</f>
        <v>2</v>
      </c>
      <c r="AH63" s="33">
        <f t="array" ref="AH63">INDEX(Dados!$1:$69,MATCH($B63,Dados!$N:$N,0),MATCH(AH$1,Dados!$1:$1,0))</f>
        <v>0</v>
      </c>
      <c r="AI63" s="33">
        <f t="array" ref="AI63">INDEX(Dados!$1:$69,MATCH($B63,Dados!$N:$N,0),MATCH(AI$1,Dados!$1:$1,0))</f>
        <v>2</v>
      </c>
      <c r="AJ63" s="33">
        <f t="array" ref="AJ63">INDEX(Dados!$1:$69,MATCH($B63,Dados!$N:$N,0),MATCH(AJ$1,Dados!$1:$1,0))</f>
        <v>0</v>
      </c>
      <c r="AK63" s="33">
        <f t="array" ref="AK63">INDEX(Dados!$1:$69,MATCH($B63,Dados!$N:$N,0),MATCH(AK$1,Dados!$1:$1,0))</f>
        <v>2</v>
      </c>
      <c r="AL63" s="3">
        <v>0.0</v>
      </c>
      <c r="AM63" s="3">
        <v>2.0</v>
      </c>
      <c r="AN63" s="33">
        <f t="array" ref="AN63">INDEX(Dados!$1:$69,MATCH($B63,Dados!$N:$N,0),MATCH(AN$1,Dados!$1:$1,0))</f>
        <v>0</v>
      </c>
      <c r="AO63" s="33">
        <f t="array" ref="AO63">INDEX(Dados!$1:$69,MATCH($B63,Dados!$N:$N,0),MATCH(AO$1,Dados!$1:$1,0))</f>
        <v>2</v>
      </c>
      <c r="AP63" s="33">
        <f t="array" ref="AP63">INDEX(Dados!$1:$69,MATCH($B63,Dados!$N:$N,0),MATCH(AP$1,Dados!$1:$1,0))</f>
        <v>100</v>
      </c>
      <c r="AQ63" s="33">
        <f t="array" ref="AQ63">INDEX(Dados!$1:$69,MATCH($B63,Dados!$N:$N,0),MATCH(AQ$1,Dados!$1:$1,0))</f>
        <v>2</v>
      </c>
      <c r="AR63" s="33">
        <f t="array" ref="AR63">INDEX(Dados!$1:$69,MATCH($B63,Dados!$N:$N,0),MATCH(AR$1,Dados!$1:$1,0))</f>
        <v>300</v>
      </c>
      <c r="AS63" s="3">
        <v>2.0</v>
      </c>
      <c r="AT63" s="33">
        <f t="array" ref="AT63">INDEX(Dados!$1:$69,MATCH($B63,Dados!$N:$N,0),MATCH(AT$1,Dados!$1:$1,0))</f>
        <v>0</v>
      </c>
      <c r="AU63" s="33">
        <f t="array" ref="AU63">INDEX(Dados!$1:$69,MATCH($B63,Dados!$N:$N,0),MATCH(AU$1,Dados!$1:$1,0))</f>
        <v>2</v>
      </c>
      <c r="AV63" s="33">
        <f t="array" ref="AV63">INDEX(Dados!$1:$69,MATCH($B63,Dados!$N:$N,0),MATCH(AV$1,Dados!$1:$1,0))</f>
        <v>0</v>
      </c>
      <c r="AW63" s="33">
        <f t="array" ref="AW63">INDEX(Dados!$1:$69,MATCH($B63,Dados!$N:$N,0),MATCH(AW$1,Dados!$1:$1,0))</f>
        <v>2</v>
      </c>
      <c r="AX63" s="33">
        <f t="array" ref="AX63">INDEX(Dados!$1:$69,MATCH($B63,Dados!$N:$N,0),MATCH(AX$1,Dados!$1:$1,0))</f>
        <v>1709</v>
      </c>
      <c r="AY63" s="33">
        <f t="array" ref="AY63">INDEX(Dados!$1:$69,MATCH($B63,Dados!$N:$N,0),MATCH(AY$1,Dados!$1:$1,0))</f>
        <v>2</v>
      </c>
      <c r="AZ63" s="33">
        <f t="array" ref="AZ63">INDEX(Dados!$1:$69,MATCH($B63,Dados!$N:$N,0),MATCH(AZ$1,Dados!$1:$1,0))</f>
        <v>100</v>
      </c>
      <c r="BA63" s="33">
        <f t="array" ref="BA63">INDEX(Dados!$1:$69,MATCH($B63,Dados!$N:$N,0),MATCH(BA$1,Dados!$1:$1,0))</f>
        <v>2</v>
      </c>
      <c r="BB63" s="33">
        <f t="array" ref="BB63">INDEX(Dados!$1:$69,MATCH($B63,Dados!$N:$N,0),MATCH(BB$1,Dados!$1:$1,0))</f>
        <v>5</v>
      </c>
      <c r="BC63" s="33">
        <f t="array" ref="BC63">INDEX(Dados!$1:$69,MATCH($B63,Dados!$N:$N,0),MATCH(BC$1,Dados!$1:$1,0))</f>
        <v>4</v>
      </c>
      <c r="BD63" s="33">
        <f t="array" ref="BD63">INDEX(Dados!$1:$69,MATCH($B63,Dados!$N:$N,0),MATCH(BD$1,Dados!$1:$1,0))</f>
        <v>3</v>
      </c>
      <c r="BE63" s="33">
        <f t="array" ref="BE63">INDEX(Dados!$1:$69,MATCH($B63,Dados!$N:$N,0),MATCH(BE$1,Dados!$1:$1,0))</f>
        <v>0</v>
      </c>
      <c r="BF63" s="33">
        <f t="array" ref="BF63">INDEX(Dados!$1:$69,MATCH($B63,Dados!$N:$N,0),MATCH(BF$1,Dados!$1:$1,0))</f>
        <v>0</v>
      </c>
      <c r="BG63" s="33">
        <f t="array" ref="BG63">INDEX(Dados!$1:$69,MATCH($B63,Dados!$N:$N,0),MATCH(BG$1,Dados!$1:$1,0))</f>
        <v>0</v>
      </c>
      <c r="BH63" s="33">
        <f t="array" ref="BH63">INDEX(Dados!$1:$69,MATCH($B63,Dados!$N:$N,0),MATCH(BH$1,Dados!$1:$1,0))</f>
        <v>2</v>
      </c>
      <c r="BI63" s="33">
        <f t="array" ref="BI63">INDEX(Dados!$1:$69,MATCH($B63,Dados!$N:$N,0),MATCH(BI$1,Dados!$1:$1,0))</f>
        <v>2</v>
      </c>
    </row>
    <row r="64">
      <c r="A64" s="3">
        <v>5.6183391883E10</v>
      </c>
      <c r="B64" s="3" t="s">
        <v>512</v>
      </c>
      <c r="C64" s="3" t="s">
        <v>511</v>
      </c>
      <c r="D64" s="33">
        <f t="array" ref="D64">INDEX(Dados!$1:$69,MATCH($B64,Dados!$N:$N,0),MATCH(D$1,Dados!$1:$1,0))</f>
        <v>19</v>
      </c>
      <c r="E64" s="3" t="s">
        <v>2250</v>
      </c>
      <c r="F64" s="3" t="s">
        <v>123</v>
      </c>
      <c r="G64" s="33">
        <f t="array" ref="G64">INDEX(Dados!$1:$69,MATCH($B64,Dados!$N:$N,0),MATCH(G$1,Dados!$1:$1,0))</f>
        <v>2022</v>
      </c>
      <c r="H64" s="33">
        <f t="array" ref="H64">INDEX(Dados!$1:$69,MATCH($B64,Dados!$N:$N,0),MATCH(H$1,Dados!$1:$1,0))</f>
        <v>4</v>
      </c>
      <c r="I64" s="33">
        <f t="array" ref="I64">INDEX(Dados!$1:$69,MATCH($B64,Dados!$N:$N,0),MATCH(I$1,Dados!$1:$1,0))</f>
        <v>4</v>
      </c>
      <c r="J64" s="33">
        <f t="array" ref="J64">INDEX(Dados!$1:$69,MATCH($B64,Dados!$N:$N,0),MATCH(J$1,Dados!$1:$1,0))</f>
        <v>0</v>
      </c>
      <c r="K64" s="33">
        <f t="array" ref="K64">INDEX(Dados!$1:$69,MATCH($B64,Dados!$N:$N,0),MATCH(K$1,Dados!$1:$1,0))</f>
        <v>2</v>
      </c>
      <c r="L64" s="33">
        <f t="array" ref="L64">INDEX(Dados!$1:$69,MATCH($B64,Dados!$N:$N,0),MATCH(L$1,Dados!$1:$1,0))</f>
        <v>0</v>
      </c>
      <c r="M64" s="33">
        <f t="array" ref="M64">INDEX(Dados!$1:$69,MATCH($B64,Dados!$N:$N,0),MATCH(M$1,Dados!$1:$1,0))</f>
        <v>2</v>
      </c>
      <c r="N64" s="33">
        <f t="array" ref="N64">INDEX(Dados!$1:$69,MATCH($B64,Dados!$N:$N,0),MATCH(N$1,Dados!$1:$1,0))</f>
        <v>1300</v>
      </c>
      <c r="O64" s="33">
        <f t="array" ref="O64">INDEX(Dados!$1:$69,MATCH($B64,Dados!$N:$N,0),MATCH(O$1,Dados!$1:$1,0))</f>
        <v>0</v>
      </c>
      <c r="P64" s="33">
        <f t="array" ref="P64">INDEX(Dados!$1:$69,MATCH($B64,Dados!$N:$N,0),MATCH(P$1,Dados!$1:$1,0))</f>
        <v>0</v>
      </c>
      <c r="Q64" s="33">
        <f t="array" ref="Q64">INDEX(Dados!$1:$69,MATCH($B64,Dados!$N:$N,0),MATCH(Q$1,Dados!$1:$1,0))</f>
        <v>2</v>
      </c>
      <c r="R64" s="33">
        <f t="array" ref="R64">INDEX(Dados!$1:$69,MATCH($B64,Dados!$N:$N,0),MATCH(R$1,Dados!$1:$1,0))</f>
        <v>0</v>
      </c>
      <c r="S64" s="33">
        <f t="array" ref="S64">INDEX(Dados!$1:$69,MATCH($B64,Dados!$N:$N,0),MATCH(S$1,Dados!$1:$1,0))</f>
        <v>2</v>
      </c>
      <c r="T64" s="33">
        <f t="array" ref="T64">INDEX(Dados!$1:$69,MATCH($B64,Dados!$N:$N,0),MATCH(T$1,Dados!$1:$1,0))</f>
        <v>0</v>
      </c>
      <c r="U64" s="33">
        <f t="array" ref="U64">INDEX(Dados!$1:$69,MATCH($B64,Dados!$N:$N,0),MATCH(U$1,Dados!$1:$1,0))</f>
        <v>2</v>
      </c>
      <c r="V64" s="33">
        <f t="array" ref="V64">INDEX(Dados!$1:$69,MATCH($B64,Dados!$N:$N,0),MATCH(V$1,Dados!$1:$1,0))</f>
        <v>0</v>
      </c>
      <c r="W64" s="33">
        <f t="array" ref="W64">INDEX(Dados!$1:$69,MATCH($B64,Dados!$N:$N,0),MATCH(W$1,Dados!$1:$1,0))</f>
        <v>2</v>
      </c>
      <c r="X64" s="33">
        <f t="array" ref="X64">INDEX(Dados!$1:$69,MATCH($B64,Dados!$N:$N,0),MATCH(X$1,Dados!$1:$1,0))</f>
        <v>1</v>
      </c>
      <c r="Y64" s="33">
        <f t="array" ref="Y64">INDEX(Dados!$1:$69,MATCH($B64,Dados!$N:$N,0),MATCH(Y$1,Dados!$1:$1,0))</f>
        <v>2</v>
      </c>
      <c r="Z64" s="33">
        <f t="array" ref="Z64">INDEX(Dados!$1:$69,MATCH($B64,Dados!$N:$N,0),MATCH(Z$1,Dados!$1:$1,0))</f>
        <v>600</v>
      </c>
      <c r="AA64" s="33">
        <f t="array" ref="AA64">INDEX(Dados!$1:$69,MATCH($B64,Dados!$N:$N,0),MATCH(AA$1,Dados!$1:$1,0))</f>
        <v>2</v>
      </c>
      <c r="AB64" s="3">
        <v>0.0</v>
      </c>
      <c r="AC64" s="3">
        <v>2.0</v>
      </c>
      <c r="AD64" s="33">
        <f t="array" ref="AD64">INDEX(Dados!$1:$69,MATCH($B64,Dados!$N:$N,0),MATCH(AD$1,Dados!$1:$1,0))</f>
        <v>60</v>
      </c>
      <c r="AE64" s="33">
        <f t="array" ref="AE64">INDEX(Dados!$1:$69,MATCH($B64,Dados!$N:$N,0),MATCH(AE$1,Dados!$1:$1,0))</f>
        <v>2</v>
      </c>
      <c r="AF64" s="33">
        <f t="array" ref="AF64">INDEX(Dados!$1:$69,MATCH($B64,Dados!$N:$N,0),MATCH(AF$1,Dados!$1:$1,0))</f>
        <v>308</v>
      </c>
      <c r="AG64" s="33">
        <f t="array" ref="AG64">INDEX(Dados!$1:$69,MATCH($B64,Dados!$N:$N,0),MATCH(AG$1,Dados!$1:$1,0))</f>
        <v>2</v>
      </c>
      <c r="AH64" s="33">
        <f t="array" ref="AH64">INDEX(Dados!$1:$69,MATCH($B64,Dados!$N:$N,0),MATCH(AH$1,Dados!$1:$1,0))</f>
        <v>0</v>
      </c>
      <c r="AI64" s="33">
        <f t="array" ref="AI64">INDEX(Dados!$1:$69,MATCH($B64,Dados!$N:$N,0),MATCH(AI$1,Dados!$1:$1,0))</f>
        <v>2</v>
      </c>
      <c r="AJ64" s="33">
        <f t="array" ref="AJ64">INDEX(Dados!$1:$69,MATCH($B64,Dados!$N:$N,0),MATCH(AJ$1,Dados!$1:$1,0))</f>
        <v>0</v>
      </c>
      <c r="AK64" s="33">
        <f t="array" ref="AK64">INDEX(Dados!$1:$69,MATCH($B64,Dados!$N:$N,0),MATCH(AK$1,Dados!$1:$1,0))</f>
        <v>2</v>
      </c>
      <c r="AL64" s="3">
        <v>0.0</v>
      </c>
      <c r="AM64" s="3">
        <v>2.0</v>
      </c>
      <c r="AN64" s="33">
        <f t="array" ref="AN64">INDEX(Dados!$1:$69,MATCH($B64,Dados!$N:$N,0),MATCH(AN$1,Dados!$1:$1,0))</f>
        <v>160</v>
      </c>
      <c r="AO64" s="33">
        <f t="array" ref="AO64">INDEX(Dados!$1:$69,MATCH($B64,Dados!$N:$N,0),MATCH(AO$1,Dados!$1:$1,0))</f>
        <v>0</v>
      </c>
      <c r="AP64" s="33">
        <f t="array" ref="AP64">INDEX(Dados!$1:$69,MATCH($B64,Dados!$N:$N,0),MATCH(AP$1,Dados!$1:$1,0))</f>
        <v>100</v>
      </c>
      <c r="AQ64" s="33">
        <f t="array" ref="AQ64">INDEX(Dados!$1:$69,MATCH($B64,Dados!$N:$N,0),MATCH(AQ$1,Dados!$1:$1,0))</f>
        <v>0</v>
      </c>
      <c r="AR64" s="33">
        <f t="array" ref="AR64">INDEX(Dados!$1:$69,MATCH($B64,Dados!$N:$N,0),MATCH(AR$1,Dados!$1:$1,0))</f>
        <v>300</v>
      </c>
      <c r="AS64" s="3">
        <v>2.0</v>
      </c>
      <c r="AT64" s="33">
        <f t="array" ref="AT64">INDEX(Dados!$1:$69,MATCH($B64,Dados!$N:$N,0),MATCH(AT$1,Dados!$1:$1,0))</f>
        <v>0</v>
      </c>
      <c r="AU64" s="33">
        <f t="array" ref="AU64">INDEX(Dados!$1:$69,MATCH($B64,Dados!$N:$N,0),MATCH(AU$1,Dados!$1:$1,0))</f>
        <v>2</v>
      </c>
      <c r="AV64" s="33">
        <f t="array" ref="AV64">INDEX(Dados!$1:$69,MATCH($B64,Dados!$N:$N,0),MATCH(AV$1,Dados!$1:$1,0))</f>
        <v>80</v>
      </c>
      <c r="AW64" s="33">
        <f t="array" ref="AW64">INDEX(Dados!$1:$69,MATCH($B64,Dados!$N:$N,0),MATCH(AW$1,Dados!$1:$1,0))</f>
        <v>2</v>
      </c>
      <c r="AX64" s="33">
        <f t="array" ref="AX64">INDEX(Dados!$1:$69,MATCH($B64,Dados!$N:$N,0),MATCH(AX$1,Dados!$1:$1,0))</f>
        <v>0</v>
      </c>
      <c r="AY64" s="33">
        <f t="array" ref="AY64">INDEX(Dados!$1:$69,MATCH($B64,Dados!$N:$N,0),MATCH(AY$1,Dados!$1:$1,0))</f>
        <v>2</v>
      </c>
      <c r="AZ64" s="33">
        <f t="array" ref="AZ64">INDEX(Dados!$1:$69,MATCH($B64,Dados!$N:$N,0),MATCH(AZ$1,Dados!$1:$1,0))</f>
        <v>50</v>
      </c>
      <c r="BA64" s="33">
        <f t="array" ref="BA64">INDEX(Dados!$1:$69,MATCH($B64,Dados!$N:$N,0),MATCH(BA$1,Dados!$1:$1,0))</f>
        <v>2</v>
      </c>
      <c r="BB64" s="33">
        <f t="array" ref="BB64">INDEX(Dados!$1:$69,MATCH($B64,Dados!$N:$N,0),MATCH(BB$1,Dados!$1:$1,0))</f>
        <v>5</v>
      </c>
      <c r="BC64" s="33">
        <f t="array" ref="BC64">INDEX(Dados!$1:$69,MATCH($B64,Dados!$N:$N,0),MATCH(BC$1,Dados!$1:$1,0))</f>
        <v>7</v>
      </c>
      <c r="BD64" s="33">
        <f t="array" ref="BD64">INDEX(Dados!$1:$69,MATCH($B64,Dados!$N:$N,0),MATCH(BD$1,Dados!$1:$1,0))</f>
        <v>3</v>
      </c>
      <c r="BE64" s="33">
        <f t="array" ref="BE64">INDEX(Dados!$1:$69,MATCH($B64,Dados!$N:$N,0),MATCH(BE$1,Dados!$1:$1,0))</f>
        <v>0</v>
      </c>
      <c r="BF64" s="33">
        <f t="array" ref="BF64">INDEX(Dados!$1:$69,MATCH($B64,Dados!$N:$N,0),MATCH(BF$1,Dados!$1:$1,0))</f>
        <v>0</v>
      </c>
      <c r="BG64" s="33">
        <f t="array" ref="BG64">INDEX(Dados!$1:$69,MATCH($B64,Dados!$N:$N,0),MATCH(BG$1,Dados!$1:$1,0))</f>
        <v>0</v>
      </c>
      <c r="BH64" s="33">
        <f t="array" ref="BH64">INDEX(Dados!$1:$69,MATCH($B64,Dados!$N:$N,0),MATCH(BH$1,Dados!$1:$1,0))</f>
        <v>2</v>
      </c>
      <c r="BI64" s="33">
        <f t="array" ref="BI64">INDEX(Dados!$1:$69,MATCH($B64,Dados!$N:$N,0),MATCH(BI$1,Dados!$1:$1,0))</f>
        <v>2</v>
      </c>
    </row>
    <row r="65">
      <c r="A65" s="3">
        <v>5.2170236864E10</v>
      </c>
      <c r="B65" s="3" t="s">
        <v>620</v>
      </c>
      <c r="C65" s="3" t="s">
        <v>619</v>
      </c>
      <c r="D65" s="33">
        <f t="array" ref="D65">INDEX(Dados!$1:$69,MATCH($B65,Dados!$N:$N,0),MATCH(D$1,Dados!$1:$1,0))</f>
        <v>20</v>
      </c>
      <c r="E65" s="3" t="s">
        <v>2250</v>
      </c>
      <c r="F65" s="3" t="s">
        <v>123</v>
      </c>
      <c r="G65" s="33">
        <f t="array" ref="G65">INDEX(Dados!$1:$69,MATCH($B65,Dados!$N:$N,0),MATCH(G$1,Dados!$1:$1,0))</f>
        <v>2019</v>
      </c>
      <c r="H65" s="33">
        <f t="array" ref="H65">INDEX(Dados!$1:$69,MATCH($B65,Dados!$N:$N,0),MATCH(H$1,Dados!$1:$1,0))</f>
        <v>4</v>
      </c>
      <c r="I65" s="33">
        <f t="array" ref="I65">INDEX(Dados!$1:$69,MATCH($B65,Dados!$N:$N,0),MATCH(I$1,Dados!$1:$1,0))</f>
        <v>4</v>
      </c>
      <c r="J65" s="33">
        <f t="array" ref="J65">INDEX(Dados!$1:$69,MATCH($B65,Dados!$N:$N,0),MATCH(J$1,Dados!$1:$1,0))</f>
        <v>700</v>
      </c>
      <c r="K65" s="33">
        <f t="array" ref="K65">INDEX(Dados!$1:$69,MATCH($B65,Dados!$N:$N,0),MATCH(K$1,Dados!$1:$1,0))</f>
        <v>2</v>
      </c>
      <c r="L65" s="33">
        <f t="array" ref="L65">INDEX(Dados!$1:$69,MATCH($B65,Dados!$N:$N,0),MATCH(L$1,Dados!$1:$1,0))</f>
        <v>1300</v>
      </c>
      <c r="M65" s="33">
        <f t="array" ref="M65">INDEX(Dados!$1:$69,MATCH($B65,Dados!$N:$N,0),MATCH(M$1,Dados!$1:$1,0))</f>
        <v>0</v>
      </c>
      <c r="N65" s="33">
        <f t="array" ref="N65">INDEX(Dados!$1:$69,MATCH($B65,Dados!$N:$N,0),MATCH(N$1,Dados!$1:$1,0))</f>
        <v>0</v>
      </c>
      <c r="O65" s="33">
        <f t="array" ref="O65">INDEX(Dados!$1:$69,MATCH($B65,Dados!$N:$N,0),MATCH(O$1,Dados!$1:$1,0))</f>
        <v>2</v>
      </c>
      <c r="P65" s="33">
        <f t="array" ref="P65">INDEX(Dados!$1:$69,MATCH($B65,Dados!$N:$N,0),MATCH(P$1,Dados!$1:$1,0))</f>
        <v>0</v>
      </c>
      <c r="Q65" s="33">
        <f t="array" ref="Q65">INDEX(Dados!$1:$69,MATCH($B65,Dados!$N:$N,0),MATCH(Q$1,Dados!$1:$1,0))</f>
        <v>2</v>
      </c>
      <c r="R65" s="33">
        <f t="array" ref="R65">INDEX(Dados!$1:$69,MATCH($B65,Dados!$N:$N,0),MATCH(R$1,Dados!$1:$1,0))</f>
        <v>0</v>
      </c>
      <c r="S65" s="33">
        <f t="array" ref="S65">INDEX(Dados!$1:$69,MATCH($B65,Dados!$N:$N,0),MATCH(S$1,Dados!$1:$1,0))</f>
        <v>2</v>
      </c>
      <c r="T65" s="33">
        <f t="array" ref="T65">INDEX(Dados!$1:$69,MATCH($B65,Dados!$N:$N,0),MATCH(T$1,Dados!$1:$1,0))</f>
        <v>0</v>
      </c>
      <c r="U65" s="33">
        <f t="array" ref="U65">INDEX(Dados!$1:$69,MATCH($B65,Dados!$N:$N,0),MATCH(U$1,Dados!$1:$1,0))</f>
        <v>2</v>
      </c>
      <c r="V65" s="33">
        <f t="array" ref="V65">INDEX(Dados!$1:$69,MATCH($B65,Dados!$N:$N,0),MATCH(V$1,Dados!$1:$1,0))</f>
        <v>0</v>
      </c>
      <c r="W65" s="33">
        <f t="array" ref="W65">INDEX(Dados!$1:$69,MATCH($B65,Dados!$N:$N,0),MATCH(W$1,Dados!$1:$1,0))</f>
        <v>2</v>
      </c>
      <c r="X65" s="33">
        <f t="array" ref="X65">INDEX(Dados!$1:$69,MATCH($B65,Dados!$N:$N,0),MATCH(X$1,Dados!$1:$1,0))</f>
        <v>1</v>
      </c>
      <c r="Y65" s="33">
        <f t="array" ref="Y65">INDEX(Dados!$1:$69,MATCH($B65,Dados!$N:$N,0),MATCH(Y$1,Dados!$1:$1,0))</f>
        <v>2</v>
      </c>
      <c r="Z65" s="33">
        <f t="array" ref="Z65">INDEX(Dados!$1:$69,MATCH($B65,Dados!$N:$N,0),MATCH(Z$1,Dados!$1:$1,0))</f>
        <v>900</v>
      </c>
      <c r="AA65" s="33">
        <f t="array" ref="AA65">INDEX(Dados!$1:$69,MATCH($B65,Dados!$N:$N,0),MATCH(AA$1,Dados!$1:$1,0))</f>
        <v>2</v>
      </c>
      <c r="AB65" s="3">
        <v>0.0</v>
      </c>
      <c r="AC65" s="3">
        <v>2.0</v>
      </c>
      <c r="AD65" s="33">
        <f t="array" ref="AD65">INDEX(Dados!$1:$69,MATCH($B65,Dados!$N:$N,0),MATCH(AD$1,Dados!$1:$1,0))</f>
        <v>74</v>
      </c>
      <c r="AE65" s="33">
        <f t="array" ref="AE65">INDEX(Dados!$1:$69,MATCH($B65,Dados!$N:$N,0),MATCH(AE$1,Dados!$1:$1,0))</f>
        <v>2</v>
      </c>
      <c r="AF65" s="33">
        <f t="array" ref="AF65">INDEX(Dados!$1:$69,MATCH($B65,Dados!$N:$N,0),MATCH(AF$1,Dados!$1:$1,0))</f>
        <v>99</v>
      </c>
      <c r="AG65" s="33">
        <f t="array" ref="AG65">INDEX(Dados!$1:$69,MATCH($B65,Dados!$N:$N,0),MATCH(AG$1,Dados!$1:$1,0))</f>
        <v>2</v>
      </c>
      <c r="AH65" s="33">
        <f t="array" ref="AH65">INDEX(Dados!$1:$69,MATCH($B65,Dados!$N:$N,0),MATCH(AH$1,Dados!$1:$1,0))</f>
        <v>0</v>
      </c>
      <c r="AI65" s="33">
        <f t="array" ref="AI65">INDEX(Dados!$1:$69,MATCH($B65,Dados!$N:$N,0),MATCH(AI$1,Dados!$1:$1,0))</f>
        <v>2</v>
      </c>
      <c r="AJ65" s="33">
        <f t="array" ref="AJ65">INDEX(Dados!$1:$69,MATCH($B65,Dados!$N:$N,0),MATCH(AJ$1,Dados!$1:$1,0))</f>
        <v>0</v>
      </c>
      <c r="AK65" s="33">
        <f t="array" ref="AK65">INDEX(Dados!$1:$69,MATCH($B65,Dados!$N:$N,0),MATCH(AK$1,Dados!$1:$1,0))</f>
        <v>2</v>
      </c>
      <c r="AL65" s="3">
        <v>0.0</v>
      </c>
      <c r="AM65" s="3">
        <v>2.0</v>
      </c>
      <c r="AN65" s="33">
        <f t="array" ref="AN65">INDEX(Dados!$1:$69,MATCH($B65,Dados!$N:$N,0),MATCH(AN$1,Dados!$1:$1,0))</f>
        <v>0</v>
      </c>
      <c r="AO65" s="33">
        <f t="array" ref="AO65">INDEX(Dados!$1:$69,MATCH($B65,Dados!$N:$N,0),MATCH(AO$1,Dados!$1:$1,0))</f>
        <v>2</v>
      </c>
      <c r="AP65" s="33">
        <f t="array" ref="AP65">INDEX(Dados!$1:$69,MATCH($B65,Dados!$N:$N,0),MATCH(AP$1,Dados!$1:$1,0))</f>
        <v>88</v>
      </c>
      <c r="AQ65" s="33">
        <f t="array" ref="AQ65">INDEX(Dados!$1:$69,MATCH($B65,Dados!$N:$N,0),MATCH(AQ$1,Dados!$1:$1,0))</f>
        <v>2</v>
      </c>
      <c r="AR65" s="33">
        <f t="array" ref="AR65">INDEX(Dados!$1:$69,MATCH($B65,Dados!$N:$N,0),MATCH(AR$1,Dados!$1:$1,0))</f>
        <v>0</v>
      </c>
      <c r="AS65" s="3">
        <v>2.0</v>
      </c>
      <c r="AT65" s="33">
        <f t="array" ref="AT65">INDEX(Dados!$1:$69,MATCH($B65,Dados!$N:$N,0),MATCH(AT$1,Dados!$1:$1,0))</f>
        <v>0</v>
      </c>
      <c r="AU65" s="33">
        <f t="array" ref="AU65">INDEX(Dados!$1:$69,MATCH($B65,Dados!$N:$N,0),MATCH(AU$1,Dados!$1:$1,0))</f>
        <v>2</v>
      </c>
      <c r="AV65" s="33">
        <f t="array" ref="AV65">INDEX(Dados!$1:$69,MATCH($B65,Dados!$N:$N,0),MATCH(AV$1,Dados!$1:$1,0))</f>
        <v>0</v>
      </c>
      <c r="AW65" s="33">
        <f t="array" ref="AW65">INDEX(Dados!$1:$69,MATCH($B65,Dados!$N:$N,0),MATCH(AW$1,Dados!$1:$1,0))</f>
        <v>2</v>
      </c>
      <c r="AX65" s="33">
        <f t="array" ref="AX65">INDEX(Dados!$1:$69,MATCH($B65,Dados!$N:$N,0),MATCH(AX$1,Dados!$1:$1,0))</f>
        <v>400</v>
      </c>
      <c r="AY65" s="33">
        <f t="array" ref="AY65">INDEX(Dados!$1:$69,MATCH($B65,Dados!$N:$N,0),MATCH(AY$1,Dados!$1:$1,0))</f>
        <v>2</v>
      </c>
      <c r="AZ65" s="33">
        <f t="array" ref="AZ65">INDEX(Dados!$1:$69,MATCH($B65,Dados!$N:$N,0),MATCH(AZ$1,Dados!$1:$1,0))</f>
        <v>150</v>
      </c>
      <c r="BA65" s="33">
        <f t="array" ref="BA65">INDEX(Dados!$1:$69,MATCH($B65,Dados!$N:$N,0),MATCH(BA$1,Dados!$1:$1,0))</f>
        <v>2</v>
      </c>
      <c r="BB65" s="33">
        <f t="array" ref="BB65">INDEX(Dados!$1:$69,MATCH($B65,Dados!$N:$N,0),MATCH(BB$1,Dados!$1:$1,0))</f>
        <v>2</v>
      </c>
      <c r="BC65" s="33">
        <f t="array" ref="BC65">INDEX(Dados!$1:$69,MATCH($B65,Dados!$N:$N,0),MATCH(BC$1,Dados!$1:$1,0))</f>
        <v>5</v>
      </c>
      <c r="BD65" s="33">
        <f t="array" ref="BD65">INDEX(Dados!$1:$69,MATCH($B65,Dados!$N:$N,0),MATCH(BD$1,Dados!$1:$1,0))</f>
        <v>2</v>
      </c>
      <c r="BE65" s="33">
        <f t="array" ref="BE65">INDEX(Dados!$1:$69,MATCH($B65,Dados!$N:$N,0),MATCH(BE$1,Dados!$1:$1,0))</f>
        <v>0</v>
      </c>
      <c r="BF65" s="33">
        <f t="array" ref="BF65">INDEX(Dados!$1:$69,MATCH($B65,Dados!$N:$N,0),MATCH(BF$1,Dados!$1:$1,0))</f>
        <v>0</v>
      </c>
      <c r="BG65" s="33">
        <f t="array" ref="BG65">INDEX(Dados!$1:$69,MATCH($B65,Dados!$N:$N,0),MATCH(BG$1,Dados!$1:$1,0))</f>
        <v>0</v>
      </c>
      <c r="BH65" s="33">
        <f t="array" ref="BH65">INDEX(Dados!$1:$69,MATCH($B65,Dados!$N:$N,0),MATCH(BH$1,Dados!$1:$1,0))</f>
        <v>1</v>
      </c>
      <c r="BI65" s="33">
        <f t="array" ref="BI65">INDEX(Dados!$1:$69,MATCH($B65,Dados!$N:$N,0),MATCH(BI$1,Dados!$1:$1,0))</f>
        <v>1</v>
      </c>
    </row>
    <row r="66">
      <c r="A66" s="3">
        <v>2.2863654829E10</v>
      </c>
      <c r="B66" s="3" t="s">
        <v>212</v>
      </c>
      <c r="C66" s="3" t="s">
        <v>211</v>
      </c>
      <c r="D66" s="33">
        <f t="array" ref="D66">INDEX(Dados!$1:$69,MATCH($B66,Dados!$N:$N,0),MATCH(D$1,Dados!$1:$1,0))</f>
        <v>28</v>
      </c>
      <c r="E66" s="3" t="s">
        <v>2250</v>
      </c>
      <c r="F66" s="3" t="s">
        <v>123</v>
      </c>
      <c r="G66" s="33">
        <f t="array" ref="G66">INDEX(Dados!$1:$69,MATCH($B66,Dados!$N:$N,0),MATCH(G$1,Dados!$1:$1,0))</f>
        <v>2012</v>
      </c>
      <c r="H66" s="33">
        <f t="array" ref="H66">INDEX(Dados!$1:$69,MATCH($B66,Dados!$N:$N,0),MATCH(H$1,Dados!$1:$1,0))</f>
        <v>2</v>
      </c>
      <c r="I66" s="33">
        <f t="array" ref="I66">INDEX(Dados!$1:$69,MATCH($B66,Dados!$N:$N,0),MATCH(I$1,Dados!$1:$1,0))</f>
        <v>2</v>
      </c>
      <c r="J66" s="33">
        <f t="array" ref="J66">INDEX(Dados!$1:$69,MATCH($B66,Dados!$N:$N,0),MATCH(J$1,Dados!$1:$1,0))</f>
        <v>0</v>
      </c>
      <c r="K66" s="33">
        <f t="array" ref="K66">INDEX(Dados!$1:$69,MATCH($B66,Dados!$N:$N,0),MATCH(K$1,Dados!$1:$1,0))</f>
        <v>2</v>
      </c>
      <c r="L66" s="33">
        <f t="array" ref="L66">INDEX(Dados!$1:$69,MATCH($B66,Dados!$N:$N,0),MATCH(L$1,Dados!$1:$1,0))</f>
        <v>0</v>
      </c>
      <c r="M66" s="33">
        <f t="array" ref="M66">INDEX(Dados!$1:$69,MATCH($B66,Dados!$N:$N,0),MATCH(M$1,Dados!$1:$1,0))</f>
        <v>2</v>
      </c>
      <c r="N66" s="33">
        <f t="array" ref="N66">INDEX(Dados!$1:$69,MATCH($B66,Dados!$N:$N,0),MATCH(N$1,Dados!$1:$1,0))</f>
        <v>740</v>
      </c>
      <c r="O66" s="33">
        <f t="array" ref="O66">INDEX(Dados!$1:$69,MATCH($B66,Dados!$N:$N,0),MATCH(O$1,Dados!$1:$1,0))</f>
        <v>2</v>
      </c>
      <c r="P66" s="33">
        <f t="array" ref="P66">INDEX(Dados!$1:$69,MATCH($B66,Dados!$N:$N,0),MATCH(P$1,Dados!$1:$1,0))</f>
        <v>0</v>
      </c>
      <c r="Q66" s="33">
        <f t="array" ref="Q66">INDEX(Dados!$1:$69,MATCH($B66,Dados!$N:$N,0),MATCH(Q$1,Dados!$1:$1,0))</f>
        <v>2</v>
      </c>
      <c r="R66" s="33">
        <f t="array" ref="R66">INDEX(Dados!$1:$69,MATCH($B66,Dados!$N:$N,0),MATCH(R$1,Dados!$1:$1,0))</f>
        <v>0</v>
      </c>
      <c r="S66" s="33">
        <f t="array" ref="S66">INDEX(Dados!$1:$69,MATCH($B66,Dados!$N:$N,0),MATCH(S$1,Dados!$1:$1,0))</f>
        <v>2</v>
      </c>
      <c r="T66" s="33">
        <f t="array" ref="T66">INDEX(Dados!$1:$69,MATCH($B66,Dados!$N:$N,0),MATCH(T$1,Dados!$1:$1,0))</f>
        <v>0</v>
      </c>
      <c r="U66" s="33">
        <f t="array" ref="U66">INDEX(Dados!$1:$69,MATCH($B66,Dados!$N:$N,0),MATCH(U$1,Dados!$1:$1,0))</f>
        <v>2</v>
      </c>
      <c r="V66" s="33">
        <f t="array" ref="V66">INDEX(Dados!$1:$69,MATCH($B66,Dados!$N:$N,0),MATCH(V$1,Dados!$1:$1,0))</f>
        <v>0</v>
      </c>
      <c r="W66" s="33">
        <f t="array" ref="W66">INDEX(Dados!$1:$69,MATCH($B66,Dados!$N:$N,0),MATCH(W$1,Dados!$1:$1,0))</f>
        <v>2</v>
      </c>
      <c r="X66" s="33">
        <f t="array" ref="X66">INDEX(Dados!$1:$69,MATCH($B66,Dados!$N:$N,0),MATCH(X$1,Dados!$1:$1,0))</f>
        <v>1</v>
      </c>
      <c r="Y66" s="33">
        <f t="array" ref="Y66">INDEX(Dados!$1:$69,MATCH($B66,Dados!$N:$N,0),MATCH(Y$1,Dados!$1:$1,0))</f>
        <v>2</v>
      </c>
      <c r="Z66" s="33">
        <f t="array" ref="Z66">INDEX(Dados!$1:$69,MATCH($B66,Dados!$N:$N,0),MATCH(Z$1,Dados!$1:$1,0))</f>
        <v>0</v>
      </c>
      <c r="AA66" s="33">
        <f t="array" ref="AA66">INDEX(Dados!$1:$69,MATCH($B66,Dados!$N:$N,0),MATCH(AA$1,Dados!$1:$1,0))</f>
        <v>2</v>
      </c>
      <c r="AB66" s="3">
        <v>0.0</v>
      </c>
      <c r="AC66" s="3">
        <v>2.0</v>
      </c>
      <c r="AD66" s="33">
        <f t="array" ref="AD66">INDEX(Dados!$1:$69,MATCH($B66,Dados!$N:$N,0),MATCH(AD$1,Dados!$1:$1,0))</f>
        <v>125</v>
      </c>
      <c r="AE66" s="33">
        <f t="array" ref="AE66">INDEX(Dados!$1:$69,MATCH($B66,Dados!$N:$N,0),MATCH(AE$1,Dados!$1:$1,0))</f>
        <v>2</v>
      </c>
      <c r="AF66" s="33">
        <f t="array" ref="AF66">INDEX(Dados!$1:$69,MATCH($B66,Dados!$N:$N,0),MATCH(AF$1,Dados!$1:$1,0))</f>
        <v>242</v>
      </c>
      <c r="AG66" s="33">
        <f t="array" ref="AG66">INDEX(Dados!$1:$69,MATCH($B66,Dados!$N:$N,0),MATCH(AG$1,Dados!$1:$1,0))</f>
        <v>2</v>
      </c>
      <c r="AH66" s="33">
        <f t="array" ref="AH66">INDEX(Dados!$1:$69,MATCH($B66,Dados!$N:$N,0),MATCH(AH$1,Dados!$1:$1,0))</f>
        <v>0</v>
      </c>
      <c r="AI66" s="33">
        <f t="array" ref="AI66">INDEX(Dados!$1:$69,MATCH($B66,Dados!$N:$N,0),MATCH(AI$1,Dados!$1:$1,0))</f>
        <v>0</v>
      </c>
      <c r="AJ66" s="33">
        <f t="array" ref="AJ66">INDEX(Dados!$1:$69,MATCH($B66,Dados!$N:$N,0),MATCH(AJ$1,Dados!$1:$1,0))</f>
        <v>350</v>
      </c>
      <c r="AK66" s="33">
        <f t="array" ref="AK66">INDEX(Dados!$1:$69,MATCH($B66,Dados!$N:$N,0),MATCH(AK$1,Dados!$1:$1,0))</f>
        <v>0</v>
      </c>
      <c r="AL66" s="3">
        <v>0.0</v>
      </c>
      <c r="AM66" s="3">
        <v>2.0</v>
      </c>
      <c r="AN66" s="33">
        <f t="array" ref="AN66">INDEX(Dados!$1:$69,MATCH($B66,Dados!$N:$N,0),MATCH(AN$1,Dados!$1:$1,0))</f>
        <v>144</v>
      </c>
      <c r="AO66" s="33">
        <f t="array" ref="AO66">INDEX(Dados!$1:$69,MATCH($B66,Dados!$N:$N,0),MATCH(AO$1,Dados!$1:$1,0))</f>
        <v>2</v>
      </c>
      <c r="AP66" s="33">
        <f t="array" ref="AP66">INDEX(Dados!$1:$69,MATCH($B66,Dados!$N:$N,0),MATCH(AP$1,Dados!$1:$1,0))</f>
        <v>70</v>
      </c>
      <c r="AQ66" s="33">
        <f t="array" ref="AQ66">INDEX(Dados!$1:$69,MATCH($B66,Dados!$N:$N,0),MATCH(AQ$1,Dados!$1:$1,0))</f>
        <v>0</v>
      </c>
      <c r="AR66" s="33">
        <f t="array" ref="AR66">INDEX(Dados!$1:$69,MATCH($B66,Dados!$N:$N,0),MATCH(AR$1,Dados!$1:$1,0))</f>
        <v>0</v>
      </c>
      <c r="AS66" s="3">
        <v>2.0</v>
      </c>
      <c r="AT66" s="33">
        <f t="array" ref="AT66">INDEX(Dados!$1:$69,MATCH($B66,Dados!$N:$N,0),MATCH(AT$1,Dados!$1:$1,0))</f>
        <v>0</v>
      </c>
      <c r="AU66" s="33">
        <f t="array" ref="AU66">INDEX(Dados!$1:$69,MATCH($B66,Dados!$N:$N,0),MATCH(AU$1,Dados!$1:$1,0))</f>
        <v>2</v>
      </c>
      <c r="AV66" s="33">
        <f t="array" ref="AV66">INDEX(Dados!$1:$69,MATCH($B66,Dados!$N:$N,0),MATCH(AV$1,Dados!$1:$1,0))</f>
        <v>0</v>
      </c>
      <c r="AW66" s="33">
        <f t="array" ref="AW66">INDEX(Dados!$1:$69,MATCH($B66,Dados!$N:$N,0),MATCH(AW$1,Dados!$1:$1,0))</f>
        <v>2</v>
      </c>
      <c r="AX66" s="33">
        <f t="array" ref="AX66">INDEX(Dados!$1:$69,MATCH($B66,Dados!$N:$N,0),MATCH(AX$1,Dados!$1:$1,0))</f>
        <v>0</v>
      </c>
      <c r="AY66" s="33">
        <f t="array" ref="AY66">INDEX(Dados!$1:$69,MATCH($B66,Dados!$N:$N,0),MATCH(AY$1,Dados!$1:$1,0))</f>
        <v>2</v>
      </c>
      <c r="AZ66" s="33">
        <f t="array" ref="AZ66">INDEX(Dados!$1:$69,MATCH($B66,Dados!$N:$N,0),MATCH(AZ$1,Dados!$1:$1,0))</f>
        <v>250</v>
      </c>
      <c r="BA66" s="33">
        <f t="array" ref="BA66">INDEX(Dados!$1:$69,MATCH($B66,Dados!$N:$N,0),MATCH(BA$1,Dados!$1:$1,0))</f>
        <v>2</v>
      </c>
      <c r="BB66" s="33">
        <f t="array" ref="BB66">INDEX(Dados!$1:$69,MATCH($B66,Dados!$N:$N,0),MATCH(BB$1,Dados!$1:$1,0))</f>
        <v>5</v>
      </c>
      <c r="BC66" s="33">
        <f t="array" ref="BC66">INDEX(Dados!$1:$69,MATCH($B66,Dados!$N:$N,0),MATCH(BC$1,Dados!$1:$1,0))</f>
        <v>3</v>
      </c>
      <c r="BD66" s="33">
        <f t="array" ref="BD66">INDEX(Dados!$1:$69,MATCH($B66,Dados!$N:$N,0),MATCH(BD$1,Dados!$1:$1,0))</f>
        <v>1</v>
      </c>
      <c r="BE66" s="33">
        <f t="array" ref="BE66">INDEX(Dados!$1:$69,MATCH($B66,Dados!$N:$N,0),MATCH(BE$1,Dados!$1:$1,0))</f>
        <v>1</v>
      </c>
      <c r="BF66" s="33">
        <f t="array" ref="BF66">INDEX(Dados!$1:$69,MATCH($B66,Dados!$N:$N,0),MATCH(BF$1,Dados!$1:$1,0))</f>
        <v>0</v>
      </c>
      <c r="BG66" s="33">
        <f t="array" ref="BG66">INDEX(Dados!$1:$69,MATCH($B66,Dados!$N:$N,0),MATCH(BG$1,Dados!$1:$1,0))</f>
        <v>0</v>
      </c>
      <c r="BH66" s="33">
        <f t="array" ref="BH66">INDEX(Dados!$1:$69,MATCH($B66,Dados!$N:$N,0),MATCH(BH$1,Dados!$1:$1,0))</f>
        <v>2</v>
      </c>
      <c r="BI66" s="33">
        <f t="array" ref="BI66">INDEX(Dados!$1:$69,MATCH($B66,Dados!$N:$N,0),MATCH(BI$1,Dados!$1:$1,0))</f>
        <v>1</v>
      </c>
    </row>
    <row r="67">
      <c r="A67" s="3">
        <v>5.42137878E10</v>
      </c>
      <c r="B67" s="3" t="s">
        <v>307</v>
      </c>
      <c r="C67" s="3" t="s">
        <v>306</v>
      </c>
      <c r="D67" s="33">
        <f t="array" ref="D67">INDEX(Dados!$1:$69,MATCH($B67,Dados!$N:$N,0),MATCH(D$1,Dados!$1:$1,0))</f>
        <v>19</v>
      </c>
      <c r="E67" s="3" t="s">
        <v>2250</v>
      </c>
      <c r="F67" s="3" t="s">
        <v>123</v>
      </c>
      <c r="G67" s="33">
        <f t="array" ref="G67">INDEX(Dados!$1:$69,MATCH($B67,Dados!$N:$N,0),MATCH(G$1,Dados!$1:$1,0))</f>
        <v>2021</v>
      </c>
      <c r="H67" s="33">
        <f t="array" ref="H67">INDEX(Dados!$1:$69,MATCH($B67,Dados!$N:$N,0),MATCH(H$1,Dados!$1:$1,0))</f>
        <v>2</v>
      </c>
      <c r="I67" s="33">
        <f t="array" ref="I67">INDEX(Dados!$1:$69,MATCH($B67,Dados!$N:$N,0),MATCH(I$1,Dados!$1:$1,0))</f>
        <v>2</v>
      </c>
      <c r="J67" s="33">
        <f t="array" ref="J67">INDEX(Dados!$1:$69,MATCH($B67,Dados!$N:$N,0),MATCH(J$1,Dados!$1:$1,0))</f>
        <v>0</v>
      </c>
      <c r="K67" s="33">
        <f t="array" ref="K67">INDEX(Dados!$1:$69,MATCH($B67,Dados!$N:$N,0),MATCH(K$1,Dados!$1:$1,0))</f>
        <v>2</v>
      </c>
      <c r="L67" s="33">
        <f t="array" ref="L67">INDEX(Dados!$1:$69,MATCH($B67,Dados!$N:$N,0),MATCH(L$1,Dados!$1:$1,0))</f>
        <v>0</v>
      </c>
      <c r="M67" s="33">
        <f t="array" ref="M67">INDEX(Dados!$1:$69,MATCH($B67,Dados!$N:$N,0),MATCH(M$1,Dados!$1:$1,0))</f>
        <v>2</v>
      </c>
      <c r="N67" s="33">
        <f t="array" ref="N67">INDEX(Dados!$1:$69,MATCH($B67,Dados!$N:$N,0),MATCH(N$1,Dados!$1:$1,0))</f>
        <v>1667</v>
      </c>
      <c r="O67" s="33">
        <f t="array" ref="O67">INDEX(Dados!$1:$69,MATCH($B67,Dados!$N:$N,0),MATCH(O$1,Dados!$1:$1,0))</f>
        <v>2</v>
      </c>
      <c r="P67" s="33">
        <f t="array" ref="P67">INDEX(Dados!$1:$69,MATCH($B67,Dados!$N:$N,0),MATCH(P$1,Dados!$1:$1,0))</f>
        <v>0</v>
      </c>
      <c r="Q67" s="33">
        <f t="array" ref="Q67">INDEX(Dados!$1:$69,MATCH($B67,Dados!$N:$N,0),MATCH(Q$1,Dados!$1:$1,0))</f>
        <v>2</v>
      </c>
      <c r="R67" s="33">
        <f t="array" ref="R67">INDEX(Dados!$1:$69,MATCH($B67,Dados!$N:$N,0),MATCH(R$1,Dados!$1:$1,0))</f>
        <v>0</v>
      </c>
      <c r="S67" s="33">
        <f t="array" ref="S67">INDEX(Dados!$1:$69,MATCH($B67,Dados!$N:$N,0),MATCH(S$1,Dados!$1:$1,0))</f>
        <v>2</v>
      </c>
      <c r="T67" s="33">
        <f t="array" ref="T67">INDEX(Dados!$1:$69,MATCH($B67,Dados!$N:$N,0),MATCH(T$1,Dados!$1:$1,0))</f>
        <v>0</v>
      </c>
      <c r="U67" s="33">
        <f t="array" ref="U67">INDEX(Dados!$1:$69,MATCH($B67,Dados!$N:$N,0),MATCH(U$1,Dados!$1:$1,0))</f>
        <v>2</v>
      </c>
      <c r="V67" s="33">
        <f t="array" ref="V67">INDEX(Dados!$1:$69,MATCH($B67,Dados!$N:$N,0),MATCH(V$1,Dados!$1:$1,0))</f>
        <v>0</v>
      </c>
      <c r="W67" s="33">
        <f t="array" ref="W67">INDEX(Dados!$1:$69,MATCH($B67,Dados!$N:$N,0),MATCH(W$1,Dados!$1:$1,0))</f>
        <v>2</v>
      </c>
      <c r="X67" s="33">
        <f t="array" ref="X67">INDEX(Dados!$1:$69,MATCH($B67,Dados!$N:$N,0),MATCH(X$1,Dados!$1:$1,0))</f>
        <v>1</v>
      </c>
      <c r="Y67" s="33">
        <f t="array" ref="Y67">INDEX(Dados!$1:$69,MATCH($B67,Dados!$N:$N,0),MATCH(Y$1,Dados!$1:$1,0))</f>
        <v>2</v>
      </c>
      <c r="Z67" s="33">
        <f t="array" ref="Z67">INDEX(Dados!$1:$69,MATCH($B67,Dados!$N:$N,0),MATCH(Z$1,Dados!$1:$1,0))</f>
        <v>500</v>
      </c>
      <c r="AA67" s="33">
        <f t="array" ref="AA67">INDEX(Dados!$1:$69,MATCH($B67,Dados!$N:$N,0),MATCH(AA$1,Dados!$1:$1,0))</f>
        <v>0</v>
      </c>
      <c r="AB67" s="3">
        <v>0.0</v>
      </c>
      <c r="AC67" s="3">
        <v>2.0</v>
      </c>
      <c r="AD67" s="33">
        <f t="array" ref="AD67">INDEX(Dados!$1:$69,MATCH($B67,Dados!$N:$N,0),MATCH(AD$1,Dados!$1:$1,0))</f>
        <v>71</v>
      </c>
      <c r="AE67" s="33">
        <f t="array" ref="AE67">INDEX(Dados!$1:$69,MATCH($B67,Dados!$N:$N,0),MATCH(AE$1,Dados!$1:$1,0))</f>
        <v>2</v>
      </c>
      <c r="AF67" s="33">
        <f t="array" ref="AF67">INDEX(Dados!$1:$69,MATCH($B67,Dados!$N:$N,0),MATCH(AF$1,Dados!$1:$1,0))</f>
        <v>161</v>
      </c>
      <c r="AG67" s="33">
        <f t="array" ref="AG67">INDEX(Dados!$1:$69,MATCH($B67,Dados!$N:$N,0),MATCH(AG$1,Dados!$1:$1,0))</f>
        <v>2</v>
      </c>
      <c r="AH67" s="33">
        <f t="array" ref="AH67">INDEX(Dados!$1:$69,MATCH($B67,Dados!$N:$N,0),MATCH(AH$1,Dados!$1:$1,0))</f>
        <v>0</v>
      </c>
      <c r="AI67" s="33">
        <f t="array" ref="AI67">INDEX(Dados!$1:$69,MATCH($B67,Dados!$N:$N,0),MATCH(AI$1,Dados!$1:$1,0))</f>
        <v>2</v>
      </c>
      <c r="AJ67" s="33">
        <f t="array" ref="AJ67">INDEX(Dados!$1:$69,MATCH($B67,Dados!$N:$N,0),MATCH(AJ$1,Dados!$1:$1,0))</f>
        <v>0</v>
      </c>
      <c r="AK67" s="33">
        <f t="array" ref="AK67">INDEX(Dados!$1:$69,MATCH($B67,Dados!$N:$N,0),MATCH(AK$1,Dados!$1:$1,0))</f>
        <v>2</v>
      </c>
      <c r="AL67" s="3">
        <v>0.0</v>
      </c>
      <c r="AM67" s="3">
        <v>2.0</v>
      </c>
      <c r="AN67" s="33">
        <f t="array" ref="AN67">INDEX(Dados!$1:$69,MATCH($B67,Dados!$N:$N,0),MATCH(AN$1,Dados!$1:$1,0))</f>
        <v>73</v>
      </c>
      <c r="AO67" s="33">
        <f t="array" ref="AO67">INDEX(Dados!$1:$69,MATCH($B67,Dados!$N:$N,0),MATCH(AO$1,Dados!$1:$1,0))</f>
        <v>2</v>
      </c>
      <c r="AP67" s="33">
        <f t="array" ref="AP67">INDEX(Dados!$1:$69,MATCH($B67,Dados!$N:$N,0),MATCH(AP$1,Dados!$1:$1,0))</f>
        <v>101</v>
      </c>
      <c r="AQ67" s="33">
        <f t="array" ref="AQ67">INDEX(Dados!$1:$69,MATCH($B67,Dados!$N:$N,0),MATCH(AQ$1,Dados!$1:$1,0))</f>
        <v>2</v>
      </c>
      <c r="AR67" s="33">
        <f t="array" ref="AR67">INDEX(Dados!$1:$69,MATCH($B67,Dados!$N:$N,0),MATCH(AR$1,Dados!$1:$1,0))</f>
        <v>0</v>
      </c>
      <c r="AS67" s="3">
        <v>2.0</v>
      </c>
      <c r="AT67" s="33">
        <f t="array" ref="AT67">INDEX(Dados!$1:$69,MATCH($B67,Dados!$N:$N,0),MATCH(AT$1,Dados!$1:$1,0))</f>
        <v>0</v>
      </c>
      <c r="AU67" s="33">
        <f t="array" ref="AU67">INDEX(Dados!$1:$69,MATCH($B67,Dados!$N:$N,0),MATCH(AU$1,Dados!$1:$1,0))</f>
        <v>2</v>
      </c>
      <c r="AV67" s="33">
        <f t="array" ref="AV67">INDEX(Dados!$1:$69,MATCH($B67,Dados!$N:$N,0),MATCH(AV$1,Dados!$1:$1,0))</f>
        <v>0</v>
      </c>
      <c r="AW67" s="33">
        <f t="array" ref="AW67">INDEX(Dados!$1:$69,MATCH($B67,Dados!$N:$N,0),MATCH(AW$1,Dados!$1:$1,0))</f>
        <v>2</v>
      </c>
      <c r="AX67" s="33">
        <f t="array" ref="AX67">INDEX(Dados!$1:$69,MATCH($B67,Dados!$N:$N,0),MATCH(AX$1,Dados!$1:$1,0))</f>
        <v>600</v>
      </c>
      <c r="AY67" s="33">
        <f t="array" ref="AY67">INDEX(Dados!$1:$69,MATCH($B67,Dados!$N:$N,0),MATCH(AY$1,Dados!$1:$1,0))</f>
        <v>0</v>
      </c>
      <c r="AZ67" s="33">
        <f t="array" ref="AZ67">INDEX(Dados!$1:$69,MATCH($B67,Dados!$N:$N,0),MATCH(AZ$1,Dados!$1:$1,0))</f>
        <v>140</v>
      </c>
      <c r="BA67" s="33">
        <f t="array" ref="BA67">INDEX(Dados!$1:$69,MATCH($B67,Dados!$N:$N,0),MATCH(BA$1,Dados!$1:$1,0))</f>
        <v>2</v>
      </c>
      <c r="BB67" s="33">
        <f t="array" ref="BB67">INDEX(Dados!$1:$69,MATCH($B67,Dados!$N:$N,0),MATCH(BB$1,Dados!$1:$1,0))</f>
        <v>1</v>
      </c>
      <c r="BC67" s="33">
        <f t="array" ref="BC67">INDEX(Dados!$1:$69,MATCH($B67,Dados!$N:$N,0),MATCH(BC$1,Dados!$1:$1,0))</f>
        <v>5</v>
      </c>
      <c r="BD67" s="33">
        <f t="array" ref="BD67">INDEX(Dados!$1:$69,MATCH($B67,Dados!$N:$N,0),MATCH(BD$1,Dados!$1:$1,0))</f>
        <v>2</v>
      </c>
      <c r="BE67" s="33">
        <f t="array" ref="BE67">INDEX(Dados!$1:$69,MATCH($B67,Dados!$N:$N,0),MATCH(BE$1,Dados!$1:$1,0))</f>
        <v>0</v>
      </c>
      <c r="BF67" s="33">
        <f t="array" ref="BF67">INDEX(Dados!$1:$69,MATCH($B67,Dados!$N:$N,0),MATCH(BF$1,Dados!$1:$1,0))</f>
        <v>0</v>
      </c>
      <c r="BG67" s="33">
        <f t="array" ref="BG67">INDEX(Dados!$1:$69,MATCH($B67,Dados!$N:$N,0),MATCH(BG$1,Dados!$1:$1,0))</f>
        <v>0</v>
      </c>
      <c r="BH67" s="33">
        <f t="array" ref="BH67">INDEX(Dados!$1:$69,MATCH($B67,Dados!$N:$N,0),MATCH(BH$1,Dados!$1:$1,0))</f>
        <v>2</v>
      </c>
      <c r="BI67" s="33">
        <f t="array" ref="BI67">INDEX(Dados!$1:$69,MATCH($B67,Dados!$N:$N,0),MATCH(BI$1,Dados!$1:$1,0))</f>
        <v>2</v>
      </c>
    </row>
    <row r="68">
      <c r="A68" s="3">
        <v>5.0752722824E10</v>
      </c>
      <c r="B68" s="3" t="s">
        <v>634</v>
      </c>
      <c r="C68" s="3" t="s">
        <v>633</v>
      </c>
      <c r="D68" s="33">
        <f t="array" ref="D68">INDEX(Dados!$1:$69,MATCH($B68,Dados!$N:$N,0),MATCH(D$1,Dados!$1:$1,0))</f>
        <v>23</v>
      </c>
      <c r="E68" s="3" t="s">
        <v>2250</v>
      </c>
      <c r="F68" s="3" t="s">
        <v>123</v>
      </c>
      <c r="G68" s="33">
        <f t="array" ref="G68">INDEX(Dados!$1:$69,MATCH($B68,Dados!$N:$N,0),MATCH(G$1,Dados!$1:$1,0))</f>
        <v>2017</v>
      </c>
      <c r="H68" s="33">
        <f t="array" ref="H68">INDEX(Dados!$1:$69,MATCH($B68,Dados!$N:$N,0),MATCH(H$1,Dados!$1:$1,0))</f>
        <v>2</v>
      </c>
      <c r="I68" s="33">
        <f t="array" ref="I68">INDEX(Dados!$1:$69,MATCH($B68,Dados!$N:$N,0),MATCH(I$1,Dados!$1:$1,0))</f>
        <v>2</v>
      </c>
      <c r="J68" s="33">
        <f t="array" ref="J68">INDEX(Dados!$1:$69,MATCH($B68,Dados!$N:$N,0),MATCH(J$1,Dados!$1:$1,0))</f>
        <v>0</v>
      </c>
      <c r="K68" s="33">
        <f t="array" ref="K68">INDEX(Dados!$1:$69,MATCH($B68,Dados!$N:$N,0),MATCH(K$1,Dados!$1:$1,0))</f>
        <v>2</v>
      </c>
      <c r="L68" s="33">
        <f t="array" ref="L68">INDEX(Dados!$1:$69,MATCH($B68,Dados!$N:$N,0),MATCH(L$1,Dados!$1:$1,0))</f>
        <v>0</v>
      </c>
      <c r="M68" s="33">
        <f t="array" ref="M68">INDEX(Dados!$1:$69,MATCH($B68,Dados!$N:$N,0),MATCH(M$1,Dados!$1:$1,0))</f>
        <v>2</v>
      </c>
      <c r="N68" s="33">
        <f t="array" ref="N68">INDEX(Dados!$1:$69,MATCH($B68,Dados!$N:$N,0),MATCH(N$1,Dados!$1:$1,0))</f>
        <v>600</v>
      </c>
      <c r="O68" s="33">
        <f t="array" ref="O68">INDEX(Dados!$1:$69,MATCH($B68,Dados!$N:$N,0),MATCH(O$1,Dados!$1:$1,0))</f>
        <v>0</v>
      </c>
      <c r="P68" s="33">
        <f t="array" ref="P68">INDEX(Dados!$1:$69,MATCH($B68,Dados!$N:$N,0),MATCH(P$1,Dados!$1:$1,0))</f>
        <v>0</v>
      </c>
      <c r="Q68" s="33">
        <f t="array" ref="Q68">INDEX(Dados!$1:$69,MATCH($B68,Dados!$N:$N,0),MATCH(Q$1,Dados!$1:$1,0))</f>
        <v>2</v>
      </c>
      <c r="R68" s="33">
        <f t="array" ref="R68">INDEX(Dados!$1:$69,MATCH($B68,Dados!$N:$N,0),MATCH(R$1,Dados!$1:$1,0))</f>
        <v>0</v>
      </c>
      <c r="S68" s="33">
        <f t="array" ref="S68">INDEX(Dados!$1:$69,MATCH($B68,Dados!$N:$N,0),MATCH(S$1,Dados!$1:$1,0))</f>
        <v>2</v>
      </c>
      <c r="T68" s="33">
        <f t="array" ref="T68">INDEX(Dados!$1:$69,MATCH($B68,Dados!$N:$N,0),MATCH(T$1,Dados!$1:$1,0))</f>
        <v>0</v>
      </c>
      <c r="U68" s="33">
        <f t="array" ref="U68">INDEX(Dados!$1:$69,MATCH($B68,Dados!$N:$N,0),MATCH(U$1,Dados!$1:$1,0))</f>
        <v>2</v>
      </c>
      <c r="V68" s="33">
        <f t="array" ref="V68">INDEX(Dados!$1:$69,MATCH($B68,Dados!$N:$N,0),MATCH(V$1,Dados!$1:$1,0))</f>
        <v>60</v>
      </c>
      <c r="W68" s="33">
        <f t="array" ref="W68">INDEX(Dados!$1:$69,MATCH($B68,Dados!$N:$N,0),MATCH(W$1,Dados!$1:$1,0))</f>
        <v>0</v>
      </c>
      <c r="X68" s="33">
        <f t="array" ref="X68">INDEX(Dados!$1:$69,MATCH($B68,Dados!$N:$N,0),MATCH(X$1,Dados!$1:$1,0))</f>
        <v>2</v>
      </c>
      <c r="Y68" s="33">
        <f t="array" ref="Y68">INDEX(Dados!$1:$69,MATCH($B68,Dados!$N:$N,0),MATCH(Y$1,Dados!$1:$1,0))</f>
        <v>2</v>
      </c>
      <c r="Z68" s="33">
        <f t="array" ref="Z68">INDEX(Dados!$1:$69,MATCH($B68,Dados!$N:$N,0),MATCH(Z$1,Dados!$1:$1,0))</f>
        <v>0</v>
      </c>
      <c r="AA68" s="33">
        <f t="array" ref="AA68">INDEX(Dados!$1:$69,MATCH($B68,Dados!$N:$N,0),MATCH(AA$1,Dados!$1:$1,0))</f>
        <v>2</v>
      </c>
      <c r="AB68" s="3">
        <v>0.0</v>
      </c>
      <c r="AC68" s="3">
        <v>2.0</v>
      </c>
      <c r="AD68" s="33">
        <f t="array" ref="AD68">INDEX(Dados!$1:$69,MATCH($B68,Dados!$N:$N,0),MATCH(AD$1,Dados!$1:$1,0))</f>
        <v>89</v>
      </c>
      <c r="AE68" s="33">
        <f t="array" ref="AE68">INDEX(Dados!$1:$69,MATCH($B68,Dados!$N:$N,0),MATCH(AE$1,Dados!$1:$1,0))</f>
        <v>2</v>
      </c>
      <c r="AF68" s="33">
        <f t="array" ref="AF68">INDEX(Dados!$1:$69,MATCH($B68,Dados!$N:$N,0),MATCH(AF$1,Dados!$1:$1,0))</f>
        <v>82</v>
      </c>
      <c r="AG68" s="33">
        <f t="array" ref="AG68">INDEX(Dados!$1:$69,MATCH($B68,Dados!$N:$N,0),MATCH(AG$1,Dados!$1:$1,0))</f>
        <v>2</v>
      </c>
      <c r="AH68" s="33">
        <f t="array" ref="AH68">INDEX(Dados!$1:$69,MATCH($B68,Dados!$N:$N,0),MATCH(AH$1,Dados!$1:$1,0))</f>
        <v>0</v>
      </c>
      <c r="AI68" s="33">
        <f t="array" ref="AI68">INDEX(Dados!$1:$69,MATCH($B68,Dados!$N:$N,0),MATCH(AI$1,Dados!$1:$1,0))</f>
        <v>2</v>
      </c>
      <c r="AJ68" s="33">
        <f t="array" ref="AJ68">INDEX(Dados!$1:$69,MATCH($B68,Dados!$N:$N,0),MATCH(AJ$1,Dados!$1:$1,0))</f>
        <v>0</v>
      </c>
      <c r="AK68" s="33">
        <f t="array" ref="AK68">INDEX(Dados!$1:$69,MATCH($B68,Dados!$N:$N,0),MATCH(AK$1,Dados!$1:$1,0))</f>
        <v>2</v>
      </c>
      <c r="AL68" s="3">
        <v>0.0</v>
      </c>
      <c r="AM68" s="3">
        <v>2.0</v>
      </c>
      <c r="AN68" s="33">
        <f t="array" ref="AN68">INDEX(Dados!$1:$69,MATCH($B68,Dados!$N:$N,0),MATCH(AN$1,Dados!$1:$1,0))</f>
        <v>60</v>
      </c>
      <c r="AO68" s="33">
        <f t="array" ref="AO68">INDEX(Dados!$1:$69,MATCH($B68,Dados!$N:$N,0),MATCH(AO$1,Dados!$1:$1,0))</f>
        <v>0</v>
      </c>
      <c r="AP68" s="33">
        <f t="array" ref="AP68">INDEX(Dados!$1:$69,MATCH($B68,Dados!$N:$N,0),MATCH(AP$1,Dados!$1:$1,0))</f>
        <v>0</v>
      </c>
      <c r="AQ68" s="33">
        <f t="array" ref="AQ68">INDEX(Dados!$1:$69,MATCH($B68,Dados!$N:$N,0),MATCH(AQ$1,Dados!$1:$1,0))</f>
        <v>2</v>
      </c>
      <c r="AR68" s="33">
        <f t="array" ref="AR68">INDEX(Dados!$1:$69,MATCH($B68,Dados!$N:$N,0),MATCH(AR$1,Dados!$1:$1,0))</f>
        <v>120</v>
      </c>
      <c r="AS68" s="3">
        <v>2.0</v>
      </c>
      <c r="AT68" s="33">
        <f t="array" ref="AT68">INDEX(Dados!$1:$69,MATCH($B68,Dados!$N:$N,0),MATCH(AT$1,Dados!$1:$1,0))</f>
        <v>503</v>
      </c>
      <c r="AU68" s="33">
        <f t="array" ref="AU68">INDEX(Dados!$1:$69,MATCH($B68,Dados!$N:$N,0),MATCH(AU$1,Dados!$1:$1,0))</f>
        <v>2</v>
      </c>
      <c r="AV68" s="33">
        <f t="array" ref="AV68">INDEX(Dados!$1:$69,MATCH($B68,Dados!$N:$N,0),MATCH(AV$1,Dados!$1:$1,0))</f>
        <v>0</v>
      </c>
      <c r="AW68" s="33">
        <f t="array" ref="AW68">INDEX(Dados!$1:$69,MATCH($B68,Dados!$N:$N,0),MATCH(AW$1,Dados!$1:$1,0))</f>
        <v>2</v>
      </c>
      <c r="AX68" s="33">
        <f t="array" ref="AX68">INDEX(Dados!$1:$69,MATCH($B68,Dados!$N:$N,0),MATCH(AX$1,Dados!$1:$1,0))</f>
        <v>396</v>
      </c>
      <c r="AY68" s="33">
        <f t="array" ref="AY68">INDEX(Dados!$1:$69,MATCH($B68,Dados!$N:$N,0),MATCH(AY$1,Dados!$1:$1,0))</f>
        <v>2</v>
      </c>
      <c r="AZ68" s="33">
        <f t="array" ref="AZ68">INDEX(Dados!$1:$69,MATCH($B68,Dados!$N:$N,0),MATCH(AZ$1,Dados!$1:$1,0))</f>
        <v>110</v>
      </c>
      <c r="BA68" s="33">
        <f t="array" ref="BA68">INDEX(Dados!$1:$69,MATCH($B68,Dados!$N:$N,0),MATCH(BA$1,Dados!$1:$1,0))</f>
        <v>2</v>
      </c>
      <c r="BB68" s="33">
        <f t="array" ref="BB68">INDEX(Dados!$1:$69,MATCH($B68,Dados!$N:$N,0),MATCH(BB$1,Dados!$1:$1,0))</f>
        <v>1</v>
      </c>
      <c r="BC68" s="33">
        <f t="array" ref="BC68">INDEX(Dados!$1:$69,MATCH($B68,Dados!$N:$N,0),MATCH(BC$1,Dados!$1:$1,0))</f>
        <v>7</v>
      </c>
      <c r="BD68" s="33">
        <f t="array" ref="BD68">INDEX(Dados!$1:$69,MATCH($B68,Dados!$N:$N,0),MATCH(BD$1,Dados!$1:$1,0))</f>
        <v>4</v>
      </c>
      <c r="BE68" s="33">
        <f t="array" ref="BE68">INDEX(Dados!$1:$69,MATCH($B68,Dados!$N:$N,0),MATCH(BE$1,Dados!$1:$1,0))</f>
        <v>1</v>
      </c>
      <c r="BF68" s="33">
        <f t="array" ref="BF68">INDEX(Dados!$1:$69,MATCH($B68,Dados!$N:$N,0),MATCH(BF$1,Dados!$1:$1,0))</f>
        <v>0</v>
      </c>
      <c r="BG68" s="33">
        <f t="array" ref="BG68">INDEX(Dados!$1:$69,MATCH($B68,Dados!$N:$N,0),MATCH(BG$1,Dados!$1:$1,0))</f>
        <v>0</v>
      </c>
      <c r="BH68" s="33">
        <f t="array" ref="BH68">INDEX(Dados!$1:$69,MATCH($B68,Dados!$N:$N,0),MATCH(BH$1,Dados!$1:$1,0))</f>
        <v>2</v>
      </c>
      <c r="BI68" s="33">
        <f t="array" ref="BI68">INDEX(Dados!$1:$69,MATCH($B68,Dados!$N:$N,0),MATCH(BI$1,Dados!$1:$1,0))</f>
        <v>1</v>
      </c>
    </row>
    <row r="69">
      <c r="A69" s="3">
        <v>4.9665887823E10</v>
      </c>
      <c r="B69" s="3" t="s">
        <v>609</v>
      </c>
      <c r="C69" s="3" t="s">
        <v>608</v>
      </c>
      <c r="D69" s="33">
        <f t="array" ref="D69">INDEX(Dados!$1:$69,MATCH($B69,Dados!$N:$N,0),MATCH(D$1,Dados!$1:$1,0))</f>
        <v>18</v>
      </c>
      <c r="E69" s="3" t="s">
        <v>2250</v>
      </c>
      <c r="F69" s="3" t="s">
        <v>123</v>
      </c>
      <c r="G69" s="33">
        <f t="array" ref="G69">INDEX(Dados!$1:$69,MATCH($B69,Dados!$N:$N,0),MATCH(G$1,Dados!$1:$1,0))</f>
        <v>2023</v>
      </c>
      <c r="H69" s="33">
        <f t="array" ref="H69">INDEX(Dados!$1:$69,MATCH($B69,Dados!$N:$N,0),MATCH(H$1,Dados!$1:$1,0))</f>
        <v>2</v>
      </c>
      <c r="I69" s="33">
        <f t="array" ref="I69">INDEX(Dados!$1:$69,MATCH($B69,Dados!$N:$N,0),MATCH(I$1,Dados!$1:$1,0))</f>
        <v>2</v>
      </c>
      <c r="J69" s="33">
        <f t="array" ref="J69">INDEX(Dados!$1:$69,MATCH($B69,Dados!$N:$N,0),MATCH(J$1,Dados!$1:$1,0))</f>
        <v>0</v>
      </c>
      <c r="K69" s="33">
        <f t="array" ref="K69">INDEX(Dados!$1:$69,MATCH($B69,Dados!$N:$N,0),MATCH(K$1,Dados!$1:$1,0))</f>
        <v>2</v>
      </c>
      <c r="L69" s="33">
        <f t="array" ref="L69">INDEX(Dados!$1:$69,MATCH($B69,Dados!$N:$N,0),MATCH(L$1,Dados!$1:$1,0))</f>
        <v>0</v>
      </c>
      <c r="M69" s="33">
        <f t="array" ref="M69">INDEX(Dados!$1:$69,MATCH($B69,Dados!$N:$N,0),MATCH(M$1,Dados!$1:$1,0))</f>
        <v>2</v>
      </c>
      <c r="N69" s="33">
        <f t="array" ref="N69">INDEX(Dados!$1:$69,MATCH($B69,Dados!$N:$N,0),MATCH(N$1,Dados!$1:$1,0))</f>
        <v>2735</v>
      </c>
      <c r="O69" s="33">
        <f t="array" ref="O69">INDEX(Dados!$1:$69,MATCH($B69,Dados!$N:$N,0),MATCH(O$1,Dados!$1:$1,0))</f>
        <v>2</v>
      </c>
      <c r="P69" s="33">
        <f t="array" ref="P69">INDEX(Dados!$1:$69,MATCH($B69,Dados!$N:$N,0),MATCH(P$1,Dados!$1:$1,0))</f>
        <v>0</v>
      </c>
      <c r="Q69" s="33">
        <f t="array" ref="Q69">INDEX(Dados!$1:$69,MATCH($B69,Dados!$N:$N,0),MATCH(Q$1,Dados!$1:$1,0))</f>
        <v>2</v>
      </c>
      <c r="R69" s="33">
        <f t="array" ref="R69">INDEX(Dados!$1:$69,MATCH($B69,Dados!$N:$N,0),MATCH(R$1,Dados!$1:$1,0))</f>
        <v>0</v>
      </c>
      <c r="S69" s="33">
        <f t="array" ref="S69">INDEX(Dados!$1:$69,MATCH($B69,Dados!$N:$N,0),MATCH(S$1,Dados!$1:$1,0))</f>
        <v>2</v>
      </c>
      <c r="T69" s="33">
        <f t="array" ref="T69">INDEX(Dados!$1:$69,MATCH($B69,Dados!$N:$N,0),MATCH(T$1,Dados!$1:$1,0))</f>
        <v>0</v>
      </c>
      <c r="U69" s="33">
        <f t="array" ref="U69">INDEX(Dados!$1:$69,MATCH($B69,Dados!$N:$N,0),MATCH(U$1,Dados!$1:$1,0))</f>
        <v>2</v>
      </c>
      <c r="V69" s="33">
        <f t="array" ref="V69">INDEX(Dados!$1:$69,MATCH($B69,Dados!$N:$N,0),MATCH(V$1,Dados!$1:$1,0))</f>
        <v>1320</v>
      </c>
      <c r="W69" s="33">
        <f t="array" ref="W69">INDEX(Dados!$1:$69,MATCH($B69,Dados!$N:$N,0),MATCH(W$1,Dados!$1:$1,0))</f>
        <v>0</v>
      </c>
      <c r="X69" s="33">
        <f t="array" ref="X69">INDEX(Dados!$1:$69,MATCH($B69,Dados!$N:$N,0),MATCH(X$1,Dados!$1:$1,0))</f>
        <v>1</v>
      </c>
      <c r="Y69" s="33">
        <f t="array" ref="Y69">INDEX(Dados!$1:$69,MATCH($B69,Dados!$N:$N,0),MATCH(Y$1,Dados!$1:$1,0))</f>
        <v>1</v>
      </c>
      <c r="Z69" s="33">
        <f t="array" ref="Z69">INDEX(Dados!$1:$69,MATCH($B69,Dados!$N:$N,0),MATCH(Z$1,Dados!$1:$1,0))</f>
        <v>410</v>
      </c>
      <c r="AA69" s="33">
        <f t="array" ref="AA69">INDEX(Dados!$1:$69,MATCH($B69,Dados!$N:$N,0),MATCH(AA$1,Dados!$1:$1,0))</f>
        <v>2</v>
      </c>
      <c r="AB69" s="3">
        <v>0.0</v>
      </c>
      <c r="AC69" s="3">
        <v>2.0</v>
      </c>
      <c r="AD69" s="33">
        <f t="array" ref="AD69">INDEX(Dados!$1:$69,MATCH($B69,Dados!$N:$N,0),MATCH(AD$1,Dados!$1:$1,0))</f>
        <v>0</v>
      </c>
      <c r="AE69" s="33">
        <f t="array" ref="AE69">INDEX(Dados!$1:$69,MATCH($B69,Dados!$N:$N,0),MATCH(AE$1,Dados!$1:$1,0))</f>
        <v>2</v>
      </c>
      <c r="AF69" s="33">
        <f t="array" ref="AF69">INDEX(Dados!$1:$69,MATCH($B69,Dados!$N:$N,0),MATCH(AF$1,Dados!$1:$1,0))</f>
        <v>185</v>
      </c>
      <c r="AG69" s="33">
        <f t="array" ref="AG69">INDEX(Dados!$1:$69,MATCH($B69,Dados!$N:$N,0),MATCH(AG$1,Dados!$1:$1,0))</f>
        <v>2</v>
      </c>
      <c r="AH69" s="33">
        <f t="array" ref="AH69">INDEX(Dados!$1:$69,MATCH($B69,Dados!$N:$N,0),MATCH(AH$1,Dados!$1:$1,0))</f>
        <v>1200</v>
      </c>
      <c r="AI69" s="33">
        <f t="array" ref="AI69">INDEX(Dados!$1:$69,MATCH($B69,Dados!$N:$N,0),MATCH(AI$1,Dados!$1:$1,0))</f>
        <v>2</v>
      </c>
      <c r="AJ69" s="33">
        <f t="array" ref="AJ69">INDEX(Dados!$1:$69,MATCH($B69,Dados!$N:$N,0),MATCH(AJ$1,Dados!$1:$1,0))</f>
        <v>0</v>
      </c>
      <c r="AK69" s="33">
        <f t="array" ref="AK69">INDEX(Dados!$1:$69,MATCH($B69,Dados!$N:$N,0),MATCH(AK$1,Dados!$1:$1,0))</f>
        <v>2</v>
      </c>
      <c r="AL69" s="3">
        <v>0.0</v>
      </c>
      <c r="AM69" s="3">
        <v>2.0</v>
      </c>
      <c r="AN69" s="33">
        <f t="array" ref="AN69">INDEX(Dados!$1:$69,MATCH($B69,Dados!$N:$N,0),MATCH(AN$1,Dados!$1:$1,0))</f>
        <v>0</v>
      </c>
      <c r="AO69" s="33">
        <f t="array" ref="AO69">INDEX(Dados!$1:$69,MATCH($B69,Dados!$N:$N,0),MATCH(AO$1,Dados!$1:$1,0))</f>
        <v>2</v>
      </c>
      <c r="AP69" s="33">
        <f t="array" ref="AP69">INDEX(Dados!$1:$69,MATCH($B69,Dados!$N:$N,0),MATCH(AP$1,Dados!$1:$1,0))</f>
        <v>191</v>
      </c>
      <c r="AQ69" s="33">
        <f t="array" ref="AQ69">INDEX(Dados!$1:$69,MATCH($B69,Dados!$N:$N,0),MATCH(AQ$1,Dados!$1:$1,0))</f>
        <v>2</v>
      </c>
      <c r="AR69" s="33">
        <f t="array" ref="AR69">INDEX(Dados!$1:$69,MATCH($B69,Dados!$N:$N,0),MATCH(AR$1,Dados!$1:$1,0))</f>
        <v>400</v>
      </c>
      <c r="AS69" s="3">
        <v>2.0</v>
      </c>
      <c r="AT69" s="33">
        <f t="array" ref="AT69">INDEX(Dados!$1:$69,MATCH($B69,Dados!$N:$N,0),MATCH(AT$1,Dados!$1:$1,0))</f>
        <v>1691</v>
      </c>
      <c r="AU69" s="33">
        <f t="array" ref="AU69">INDEX(Dados!$1:$69,MATCH($B69,Dados!$N:$N,0),MATCH(AU$1,Dados!$1:$1,0))</f>
        <v>2</v>
      </c>
      <c r="AV69" s="33">
        <f t="array" ref="AV69">INDEX(Dados!$1:$69,MATCH($B69,Dados!$N:$N,0),MATCH(AV$1,Dados!$1:$1,0))</f>
        <v>0</v>
      </c>
      <c r="AW69" s="33">
        <f t="array" ref="AW69">INDEX(Dados!$1:$69,MATCH($B69,Dados!$N:$N,0),MATCH(AW$1,Dados!$1:$1,0))</f>
        <v>2</v>
      </c>
      <c r="AX69" s="33">
        <f t="array" ref="AX69">INDEX(Dados!$1:$69,MATCH($B69,Dados!$N:$N,0),MATCH(AX$1,Dados!$1:$1,0))</f>
        <v>0</v>
      </c>
      <c r="AY69" s="33">
        <f t="array" ref="AY69">INDEX(Dados!$1:$69,MATCH($B69,Dados!$N:$N,0),MATCH(AY$1,Dados!$1:$1,0))</f>
        <v>2</v>
      </c>
      <c r="AZ69" s="33">
        <f t="array" ref="AZ69">INDEX(Dados!$1:$69,MATCH($B69,Dados!$N:$N,0),MATCH(AZ$1,Dados!$1:$1,0))</f>
        <v>100</v>
      </c>
      <c r="BA69" s="33">
        <f t="array" ref="BA69">INDEX(Dados!$1:$69,MATCH($B69,Dados!$N:$N,0),MATCH(BA$1,Dados!$1:$1,0))</f>
        <v>2</v>
      </c>
      <c r="BB69" s="33">
        <f t="array" ref="BB69">INDEX(Dados!$1:$69,MATCH($B69,Dados!$N:$N,0),MATCH(BB$1,Dados!$1:$1,0))</f>
        <v>1</v>
      </c>
      <c r="BC69" s="33">
        <f t="array" ref="BC69">INDEX(Dados!$1:$69,MATCH($B69,Dados!$N:$N,0),MATCH(BC$1,Dados!$1:$1,0))</f>
        <v>2</v>
      </c>
      <c r="BD69" s="33">
        <f t="array" ref="BD69">INDEX(Dados!$1:$69,MATCH($B69,Dados!$N:$N,0),MATCH(BD$1,Dados!$1:$1,0))</f>
        <v>1</v>
      </c>
      <c r="BE69" s="33">
        <f t="array" ref="BE69">INDEX(Dados!$1:$69,MATCH($B69,Dados!$N:$N,0),MATCH(BE$1,Dados!$1:$1,0))</f>
        <v>1</v>
      </c>
      <c r="BF69" s="33">
        <f t="array" ref="BF69">INDEX(Dados!$1:$69,MATCH($B69,Dados!$N:$N,0),MATCH(BF$1,Dados!$1:$1,0))</f>
        <v>0</v>
      </c>
      <c r="BG69" s="33">
        <f t="array" ref="BG69">INDEX(Dados!$1:$69,MATCH($B69,Dados!$N:$N,0),MATCH(BG$1,Dados!$1:$1,0))</f>
        <v>0</v>
      </c>
      <c r="BH69" s="33">
        <f t="array" ref="BH69">INDEX(Dados!$1:$69,MATCH($B69,Dados!$N:$N,0),MATCH(BH$1,Dados!$1:$1,0))</f>
        <v>2</v>
      </c>
      <c r="BI69" s="33">
        <f t="array" ref="BI69">INDEX(Dados!$1:$69,MATCH($B69,Dados!$N:$N,0),MATCH(BI$1,Dados!$1:$1,0))</f>
        <v>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6.5"/>
    <col customWidth="1" hidden="1" min="3" max="3" width="13.88"/>
    <col customWidth="1" min="4" max="4" width="21.38"/>
  </cols>
  <sheetData>
    <row r="1">
      <c r="A1" s="35" t="s">
        <v>2251</v>
      </c>
      <c r="B1" s="36" t="s">
        <v>2252</v>
      </c>
      <c r="C1" s="35" t="s">
        <v>2251</v>
      </c>
      <c r="D1" s="37" t="s">
        <v>2253</v>
      </c>
    </row>
    <row r="2">
      <c r="A2" s="38" t="s">
        <v>212</v>
      </c>
      <c r="B2" s="39" t="s">
        <v>211</v>
      </c>
      <c r="C2" s="38" t="s">
        <v>212</v>
      </c>
      <c r="D2" s="40">
        <v>0.6556</v>
      </c>
    </row>
    <row r="3">
      <c r="A3" s="38" t="s">
        <v>688</v>
      </c>
      <c r="B3" s="39" t="s">
        <v>2254</v>
      </c>
      <c r="C3" s="38" t="s">
        <v>688</v>
      </c>
      <c r="D3" s="40">
        <v>0.6553</v>
      </c>
    </row>
    <row r="4">
      <c r="A4" s="38" t="s">
        <v>163</v>
      </c>
      <c r="B4" s="39" t="s">
        <v>162</v>
      </c>
      <c r="C4" s="38" t="s">
        <v>163</v>
      </c>
      <c r="D4" s="40">
        <v>0.6542</v>
      </c>
    </row>
    <row r="5">
      <c r="A5" s="38" t="s">
        <v>382</v>
      </c>
      <c r="B5" s="39" t="s">
        <v>381</v>
      </c>
      <c r="C5" s="38" t="s">
        <v>382</v>
      </c>
      <c r="D5" s="40">
        <v>0.6113</v>
      </c>
    </row>
    <row r="6">
      <c r="A6" s="38" t="s">
        <v>586</v>
      </c>
      <c r="B6" s="39" t="s">
        <v>585</v>
      </c>
      <c r="C6" s="38" t="s">
        <v>586</v>
      </c>
      <c r="D6" s="40">
        <v>0.5935</v>
      </c>
    </row>
    <row r="7">
      <c r="A7" s="38" t="s">
        <v>596</v>
      </c>
      <c r="B7" s="39" t="s">
        <v>595</v>
      </c>
      <c r="C7" s="38" t="s">
        <v>596</v>
      </c>
      <c r="D7" s="40">
        <v>0.588</v>
      </c>
    </row>
    <row r="8">
      <c r="A8" s="38" t="s">
        <v>680</v>
      </c>
      <c r="B8" s="39" t="s">
        <v>2255</v>
      </c>
      <c r="C8" s="38" t="s">
        <v>680</v>
      </c>
      <c r="D8" s="40">
        <v>0.5875</v>
      </c>
    </row>
    <row r="9">
      <c r="A9" s="38" t="s">
        <v>182</v>
      </c>
      <c r="B9" s="39" t="s">
        <v>2256</v>
      </c>
      <c r="C9" s="38" t="s">
        <v>182</v>
      </c>
      <c r="D9" s="40">
        <v>0.5873</v>
      </c>
    </row>
    <row r="10">
      <c r="A10" s="38" t="s">
        <v>603</v>
      </c>
      <c r="B10" s="39" t="s">
        <v>2257</v>
      </c>
      <c r="C10" s="38" t="s">
        <v>603</v>
      </c>
      <c r="D10" s="40">
        <v>0.584</v>
      </c>
    </row>
    <row r="11">
      <c r="A11" s="38" t="s">
        <v>653</v>
      </c>
      <c r="B11" s="39" t="s">
        <v>2258</v>
      </c>
      <c r="C11" s="38" t="s">
        <v>653</v>
      </c>
      <c r="D11" s="40">
        <v>0.5773</v>
      </c>
    </row>
    <row r="12">
      <c r="A12" s="38" t="s">
        <v>488</v>
      </c>
      <c r="B12" s="39" t="s">
        <v>487</v>
      </c>
      <c r="C12" s="38" t="s">
        <v>488</v>
      </c>
      <c r="D12" s="40">
        <v>0.5657</v>
      </c>
    </row>
    <row r="13">
      <c r="A13" s="38" t="s">
        <v>333</v>
      </c>
      <c r="B13" s="39" t="s">
        <v>2259</v>
      </c>
      <c r="C13" s="38" t="s">
        <v>333</v>
      </c>
      <c r="D13" s="40">
        <v>0.5629</v>
      </c>
    </row>
    <row r="14">
      <c r="A14" s="38" t="s">
        <v>307</v>
      </c>
      <c r="B14" s="39" t="s">
        <v>306</v>
      </c>
      <c r="C14" s="38" t="s">
        <v>307</v>
      </c>
      <c r="D14" s="40">
        <v>0.5629</v>
      </c>
    </row>
    <row r="15">
      <c r="A15" s="38" t="s">
        <v>641</v>
      </c>
      <c r="B15" s="39" t="s">
        <v>1909</v>
      </c>
      <c r="C15" s="38" t="s">
        <v>641</v>
      </c>
      <c r="D15" s="40">
        <v>0.555</v>
      </c>
    </row>
    <row r="16">
      <c r="A16" s="38" t="s">
        <v>620</v>
      </c>
      <c r="B16" s="39" t="s">
        <v>619</v>
      </c>
      <c r="C16" s="38" t="s">
        <v>620</v>
      </c>
      <c r="D16" s="40">
        <v>0.5421</v>
      </c>
    </row>
    <row r="17">
      <c r="A17" s="38" t="s">
        <v>579</v>
      </c>
      <c r="B17" s="39" t="s">
        <v>578</v>
      </c>
      <c r="C17" s="38" t="s">
        <v>579</v>
      </c>
      <c r="D17" s="40">
        <v>0.5408</v>
      </c>
    </row>
    <row r="18">
      <c r="A18" s="38" t="s">
        <v>626</v>
      </c>
      <c r="B18" s="39" t="s">
        <v>2260</v>
      </c>
      <c r="C18" s="38" t="s">
        <v>626</v>
      </c>
      <c r="D18" s="40">
        <v>0.5335</v>
      </c>
    </row>
    <row r="19">
      <c r="A19" s="38" t="s">
        <v>660</v>
      </c>
      <c r="B19" s="39" t="s">
        <v>2261</v>
      </c>
      <c r="C19" s="38" t="s">
        <v>660</v>
      </c>
      <c r="D19" s="40">
        <v>0.5333</v>
      </c>
    </row>
    <row r="20">
      <c r="A20" s="38" t="s">
        <v>403</v>
      </c>
      <c r="B20" s="39" t="s">
        <v>1284</v>
      </c>
      <c r="C20" s="38" t="s">
        <v>403</v>
      </c>
      <c r="D20" s="40">
        <v>0.5321</v>
      </c>
    </row>
    <row r="21">
      <c r="A21" s="38" t="s">
        <v>737</v>
      </c>
      <c r="B21" s="39" t="s">
        <v>2157</v>
      </c>
      <c r="C21" s="38" t="s">
        <v>737</v>
      </c>
      <c r="D21" s="40">
        <v>0.5192</v>
      </c>
    </row>
    <row r="22">
      <c r="A22" s="38" t="s">
        <v>547</v>
      </c>
      <c r="B22" s="39" t="s">
        <v>1701</v>
      </c>
      <c r="C22" s="38" t="s">
        <v>547</v>
      </c>
      <c r="D22" s="40">
        <v>0.5143</v>
      </c>
    </row>
    <row r="23">
      <c r="A23" s="38" t="s">
        <v>573</v>
      </c>
      <c r="B23" s="39" t="s">
        <v>1750</v>
      </c>
      <c r="C23" s="38" t="s">
        <v>573</v>
      </c>
      <c r="D23" s="40">
        <v>0.5071</v>
      </c>
    </row>
    <row r="24">
      <c r="A24" s="38" t="s">
        <v>222</v>
      </c>
      <c r="B24" s="39" t="s">
        <v>221</v>
      </c>
      <c r="C24" s="38" t="s">
        <v>222</v>
      </c>
      <c r="D24" s="40">
        <v>0.5052</v>
      </c>
    </row>
    <row r="25">
      <c r="A25" s="38" t="s">
        <v>674</v>
      </c>
      <c r="B25" s="39" t="s">
        <v>2262</v>
      </c>
      <c r="C25" s="38" t="s">
        <v>674</v>
      </c>
      <c r="D25" s="40">
        <v>0.5001</v>
      </c>
    </row>
    <row r="26">
      <c r="A26" s="38" t="s">
        <v>299</v>
      </c>
      <c r="B26" s="39" t="s">
        <v>2263</v>
      </c>
      <c r="C26" s="38" t="s">
        <v>299</v>
      </c>
      <c r="D26" s="40">
        <v>0.4995</v>
      </c>
    </row>
    <row r="27">
      <c r="A27" s="38" t="s">
        <v>392</v>
      </c>
      <c r="B27" s="39" t="s">
        <v>2264</v>
      </c>
      <c r="C27" s="38" t="s">
        <v>392</v>
      </c>
      <c r="D27" s="40">
        <v>0.4915</v>
      </c>
    </row>
    <row r="28">
      <c r="A28" s="38" t="s">
        <v>373</v>
      </c>
      <c r="B28" s="39" t="s">
        <v>372</v>
      </c>
      <c r="C28" s="38" t="s">
        <v>373</v>
      </c>
      <c r="D28" s="40">
        <v>0.4855</v>
      </c>
    </row>
    <row r="29">
      <c r="A29" s="38" t="s">
        <v>512</v>
      </c>
      <c r="B29" s="39" t="s">
        <v>511</v>
      </c>
      <c r="C29" s="38" t="s">
        <v>512</v>
      </c>
      <c r="D29" s="40">
        <v>0.4839</v>
      </c>
    </row>
    <row r="30">
      <c r="A30" s="38" t="s">
        <v>351</v>
      </c>
      <c r="B30" s="39" t="s">
        <v>2265</v>
      </c>
      <c r="C30" s="38" t="s">
        <v>351</v>
      </c>
      <c r="D30" s="40">
        <v>0.4753</v>
      </c>
    </row>
    <row r="31">
      <c r="A31" s="38" t="s">
        <v>438</v>
      </c>
      <c r="B31" s="39" t="s">
        <v>437</v>
      </c>
      <c r="C31" s="38" t="s">
        <v>438</v>
      </c>
      <c r="D31" s="40">
        <v>0.4719</v>
      </c>
    </row>
    <row r="32">
      <c r="A32" s="38" t="s">
        <v>667</v>
      </c>
      <c r="B32" s="39" t="s">
        <v>666</v>
      </c>
      <c r="C32" s="38" t="s">
        <v>667</v>
      </c>
      <c r="D32" s="40">
        <v>0.4689</v>
      </c>
    </row>
    <row r="33">
      <c r="A33" s="38" t="s">
        <v>566</v>
      </c>
      <c r="B33" s="39" t="s">
        <v>565</v>
      </c>
      <c r="C33" s="38" t="s">
        <v>566</v>
      </c>
      <c r="D33" s="40">
        <v>0.461</v>
      </c>
    </row>
    <row r="34">
      <c r="A34" s="38" t="s">
        <v>343</v>
      </c>
      <c r="B34" s="39" t="s">
        <v>1159</v>
      </c>
      <c r="C34" s="38" t="s">
        <v>343</v>
      </c>
      <c r="D34" s="40">
        <v>0.4599</v>
      </c>
    </row>
    <row r="35">
      <c r="A35" s="38" t="s">
        <v>250</v>
      </c>
      <c r="B35" s="39" t="s">
        <v>249</v>
      </c>
      <c r="C35" s="38" t="s">
        <v>250</v>
      </c>
      <c r="D35" s="40">
        <v>0.459</v>
      </c>
    </row>
    <row r="36">
      <c r="A36" s="38" t="s">
        <v>316</v>
      </c>
      <c r="B36" s="39" t="s">
        <v>315</v>
      </c>
      <c r="C36" s="38" t="s">
        <v>316</v>
      </c>
      <c r="D36" s="40">
        <v>0.4552</v>
      </c>
    </row>
    <row r="37">
      <c r="A37" s="38" t="s">
        <v>504</v>
      </c>
      <c r="B37" s="39" t="s">
        <v>2266</v>
      </c>
      <c r="C37" s="38" t="s">
        <v>504</v>
      </c>
      <c r="D37" s="40">
        <v>0.4552</v>
      </c>
    </row>
    <row r="38">
      <c r="A38" s="38" t="s">
        <v>458</v>
      </c>
      <c r="B38" s="39" t="s">
        <v>457</v>
      </c>
      <c r="C38" s="38" t="s">
        <v>458</v>
      </c>
      <c r="D38" s="40">
        <v>0.4508</v>
      </c>
    </row>
    <row r="39">
      <c r="A39" s="38" t="s">
        <v>430</v>
      </c>
      <c r="B39" s="39" t="s">
        <v>429</v>
      </c>
      <c r="C39" s="38" t="s">
        <v>430</v>
      </c>
      <c r="D39" s="40">
        <v>0.4496</v>
      </c>
    </row>
    <row r="40">
      <c r="A40" s="38" t="s">
        <v>538</v>
      </c>
      <c r="B40" s="39" t="s">
        <v>537</v>
      </c>
      <c r="C40" s="38" t="s">
        <v>538</v>
      </c>
      <c r="D40" s="40">
        <v>0.4409</v>
      </c>
    </row>
    <row r="41">
      <c r="A41" s="38" t="s">
        <v>470</v>
      </c>
      <c r="B41" s="39" t="s">
        <v>2267</v>
      </c>
      <c r="C41" s="38" t="s">
        <v>470</v>
      </c>
      <c r="D41" s="40">
        <v>0.4372</v>
      </c>
    </row>
    <row r="42">
      <c r="A42" s="38" t="s">
        <v>277</v>
      </c>
      <c r="B42" s="39" t="s">
        <v>2268</v>
      </c>
      <c r="C42" s="38" t="s">
        <v>277</v>
      </c>
      <c r="D42" s="40">
        <v>0.4361</v>
      </c>
    </row>
    <row r="43">
      <c r="A43" s="38" t="s">
        <v>324</v>
      </c>
      <c r="B43" s="39" t="s">
        <v>2269</v>
      </c>
      <c r="C43" s="38" t="s">
        <v>324</v>
      </c>
      <c r="D43" s="40">
        <v>0.424</v>
      </c>
    </row>
    <row r="44">
      <c r="A44" s="38" t="s">
        <v>715</v>
      </c>
      <c r="B44" s="39" t="s">
        <v>2270</v>
      </c>
      <c r="C44" s="38" t="s">
        <v>715</v>
      </c>
      <c r="D44" s="40">
        <v>0.4158</v>
      </c>
    </row>
    <row r="45">
      <c r="A45" s="38" t="s">
        <v>634</v>
      </c>
      <c r="B45" s="39" t="s">
        <v>633</v>
      </c>
      <c r="C45" s="38" t="s">
        <v>634</v>
      </c>
      <c r="D45" s="40">
        <v>0.4123</v>
      </c>
    </row>
    <row r="46">
      <c r="A46" s="38" t="s">
        <v>728</v>
      </c>
      <c r="B46" s="39" t="s">
        <v>727</v>
      </c>
      <c r="C46" s="38" t="s">
        <v>728</v>
      </c>
      <c r="D46" s="40">
        <v>0.4121</v>
      </c>
    </row>
    <row r="47">
      <c r="A47" s="38" t="s">
        <v>236</v>
      </c>
      <c r="B47" s="39" t="s">
        <v>235</v>
      </c>
      <c r="C47" s="38" t="s">
        <v>236</v>
      </c>
      <c r="D47" s="40">
        <v>0.412</v>
      </c>
    </row>
    <row r="48">
      <c r="A48" s="38" t="s">
        <v>286</v>
      </c>
      <c r="B48" s="39" t="s">
        <v>285</v>
      </c>
      <c r="C48" s="38" t="s">
        <v>286</v>
      </c>
      <c r="D48" s="40">
        <v>0.4067</v>
      </c>
    </row>
    <row r="49">
      <c r="A49" s="38" t="s">
        <v>122</v>
      </c>
      <c r="B49" s="39" t="s">
        <v>2271</v>
      </c>
      <c r="C49" s="38" t="s">
        <v>122</v>
      </c>
      <c r="D49" s="40">
        <v>0.4007</v>
      </c>
    </row>
    <row r="50">
      <c r="A50" s="38" t="s">
        <v>693</v>
      </c>
      <c r="B50" s="39" t="s">
        <v>692</v>
      </c>
      <c r="C50" s="38" t="s">
        <v>693</v>
      </c>
      <c r="D50" s="40">
        <v>0.3995</v>
      </c>
    </row>
    <row r="51">
      <c r="A51" s="38" t="s">
        <v>498</v>
      </c>
      <c r="B51" s="39" t="s">
        <v>2272</v>
      </c>
      <c r="C51" s="38" t="s">
        <v>498</v>
      </c>
      <c r="D51" s="40">
        <v>0.3991</v>
      </c>
    </row>
    <row r="52">
      <c r="A52" s="38" t="s">
        <v>193</v>
      </c>
      <c r="B52" s="39" t="s">
        <v>192</v>
      </c>
      <c r="C52" s="38" t="s">
        <v>193</v>
      </c>
      <c r="D52" s="40">
        <v>0.3866</v>
      </c>
    </row>
    <row r="53">
      <c r="A53" s="38" t="s">
        <v>647</v>
      </c>
      <c r="B53" s="39" t="s">
        <v>646</v>
      </c>
      <c r="C53" s="38" t="s">
        <v>647</v>
      </c>
      <c r="D53" s="40">
        <v>0.3796</v>
      </c>
    </row>
    <row r="54">
      <c r="A54" s="38" t="s">
        <v>478</v>
      </c>
      <c r="B54" s="39" t="s">
        <v>477</v>
      </c>
      <c r="C54" s="38" t="s">
        <v>478</v>
      </c>
      <c r="D54" s="40">
        <v>0.3782</v>
      </c>
    </row>
    <row r="55">
      <c r="A55" s="38" t="s">
        <v>449</v>
      </c>
      <c r="B55" s="39" t="s">
        <v>448</v>
      </c>
      <c r="C55" s="38" t="s">
        <v>449</v>
      </c>
      <c r="D55" s="40">
        <v>0.3649</v>
      </c>
    </row>
    <row r="56">
      <c r="A56" s="38" t="s">
        <v>422</v>
      </c>
      <c r="B56" s="39" t="s">
        <v>2273</v>
      </c>
      <c r="C56" s="38" t="s">
        <v>422</v>
      </c>
      <c r="D56" s="40">
        <v>0.354</v>
      </c>
    </row>
    <row r="57">
      <c r="A57" s="38" t="s">
        <v>722</v>
      </c>
      <c r="B57" s="39" t="s">
        <v>2274</v>
      </c>
      <c r="C57" s="38" t="s">
        <v>722</v>
      </c>
      <c r="D57" s="40">
        <v>0.3275</v>
      </c>
    </row>
    <row r="58">
      <c r="A58" s="38" t="s">
        <v>528</v>
      </c>
      <c r="B58" s="39" t="s">
        <v>527</v>
      </c>
      <c r="C58" s="38" t="s">
        <v>528</v>
      </c>
      <c r="D58" s="40">
        <v>0.3213</v>
      </c>
    </row>
    <row r="59">
      <c r="A59" s="38" t="s">
        <v>554</v>
      </c>
      <c r="B59" s="39" t="s">
        <v>2275</v>
      </c>
      <c r="C59" s="38" t="s">
        <v>554</v>
      </c>
      <c r="D59" s="40">
        <v>0.312</v>
      </c>
    </row>
    <row r="60">
      <c r="A60" s="38" t="s">
        <v>263</v>
      </c>
      <c r="B60" s="39" t="s">
        <v>924</v>
      </c>
      <c r="C60" s="38" t="s">
        <v>263</v>
      </c>
      <c r="D60" s="40">
        <v>0.3041</v>
      </c>
    </row>
    <row r="61">
      <c r="A61" s="38" t="s">
        <v>360</v>
      </c>
      <c r="B61" s="39" t="s">
        <v>2276</v>
      </c>
      <c r="C61" s="38" t="s">
        <v>360</v>
      </c>
      <c r="D61" s="40">
        <v>0.2848</v>
      </c>
    </row>
    <row r="62">
      <c r="A62" s="38" t="s">
        <v>411</v>
      </c>
      <c r="B62" s="39" t="s">
        <v>410</v>
      </c>
      <c r="C62" s="38" t="s">
        <v>411</v>
      </c>
      <c r="D62" s="40">
        <v>0.2621</v>
      </c>
    </row>
    <row r="63">
      <c r="A63" s="38" t="s">
        <v>464</v>
      </c>
      <c r="B63" s="39" t="s">
        <v>463</v>
      </c>
      <c r="C63" s="38" t="s">
        <v>464</v>
      </c>
      <c r="D63" s="40">
        <v>0.2595</v>
      </c>
    </row>
    <row r="64">
      <c r="A64" s="38" t="s">
        <v>609</v>
      </c>
      <c r="B64" s="39" t="s">
        <v>608</v>
      </c>
      <c r="C64" s="38" t="s">
        <v>609</v>
      </c>
      <c r="D64" s="40">
        <v>0.1971</v>
      </c>
    </row>
    <row r="65">
      <c r="A65" s="38" t="s">
        <v>707</v>
      </c>
      <c r="B65" s="39" t="s">
        <v>2277</v>
      </c>
      <c r="C65" s="38" t="s">
        <v>707</v>
      </c>
      <c r="D65" s="40">
        <v>0.192</v>
      </c>
    </row>
    <row r="66">
      <c r="A66" s="38" t="s">
        <v>560</v>
      </c>
      <c r="B66" s="39" t="s">
        <v>559</v>
      </c>
      <c r="C66" s="38" t="s">
        <v>560</v>
      </c>
      <c r="D66" s="40">
        <v>0.19</v>
      </c>
    </row>
    <row r="67">
      <c r="A67" s="38" t="s">
        <v>521</v>
      </c>
      <c r="B67" s="39" t="s">
        <v>520</v>
      </c>
      <c r="C67" s="38" t="s">
        <v>521</v>
      </c>
      <c r="D67" s="40">
        <v>0.1878</v>
      </c>
    </row>
    <row r="68">
      <c r="A68" s="38" t="s">
        <v>700</v>
      </c>
      <c r="B68" s="39" t="s">
        <v>2079</v>
      </c>
      <c r="C68" s="38" t="s">
        <v>700</v>
      </c>
      <c r="D68" s="40">
        <v>0.112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7.25"/>
    <col customWidth="1" min="5" max="5" width="15.75"/>
  </cols>
  <sheetData>
    <row r="1">
      <c r="A1" s="41" t="s">
        <v>2278</v>
      </c>
      <c r="F1" s="42" t="s">
        <v>2279</v>
      </c>
      <c r="G1" s="43" t="s">
        <v>2279</v>
      </c>
      <c r="H1" s="42" t="s">
        <v>2279</v>
      </c>
      <c r="I1" s="43" t="s">
        <v>2279</v>
      </c>
      <c r="J1" s="42" t="s">
        <v>2279</v>
      </c>
      <c r="K1" s="43" t="s">
        <v>2279</v>
      </c>
      <c r="L1" s="42" t="s">
        <v>2279</v>
      </c>
      <c r="M1" s="43" t="s">
        <v>2279</v>
      </c>
      <c r="N1" s="42" t="s">
        <v>2279</v>
      </c>
      <c r="O1" s="43" t="s">
        <v>2279</v>
      </c>
      <c r="P1" s="42" t="s">
        <v>2279</v>
      </c>
      <c r="Q1" s="43" t="s">
        <v>2279</v>
      </c>
      <c r="R1" s="42" t="s">
        <v>2279</v>
      </c>
      <c r="S1" s="43" t="s">
        <v>2279</v>
      </c>
      <c r="T1" s="42" t="s">
        <v>2279</v>
      </c>
      <c r="U1" s="43" t="s">
        <v>2279</v>
      </c>
      <c r="V1" s="42" t="s">
        <v>2279</v>
      </c>
      <c r="W1" s="43" t="s">
        <v>2279</v>
      </c>
      <c r="X1" s="42" t="s">
        <v>2279</v>
      </c>
      <c r="Y1" s="43" t="s">
        <v>2279</v>
      </c>
      <c r="Z1" s="42" t="s">
        <v>2279</v>
      </c>
      <c r="AA1" s="43" t="s">
        <v>2279</v>
      </c>
      <c r="AB1" s="42" t="s">
        <v>2279</v>
      </c>
      <c r="AC1" s="43" t="s">
        <v>2279</v>
      </c>
      <c r="AD1" s="42" t="s">
        <v>2279</v>
      </c>
      <c r="AE1" s="43" t="s">
        <v>2279</v>
      </c>
      <c r="AF1" s="42" t="s">
        <v>2279</v>
      </c>
      <c r="AG1" s="43" t="s">
        <v>2279</v>
      </c>
      <c r="AH1" s="42" t="s">
        <v>2279</v>
      </c>
      <c r="AI1" s="43" t="s">
        <v>2279</v>
      </c>
      <c r="AJ1" s="42" t="s">
        <v>2279</v>
      </c>
      <c r="AK1" s="43" t="s">
        <v>2279</v>
      </c>
      <c r="AL1" s="42" t="s">
        <v>2279</v>
      </c>
      <c r="AM1" s="43" t="s">
        <v>2279</v>
      </c>
      <c r="AN1" s="42" t="s">
        <v>2279</v>
      </c>
      <c r="AO1" s="43" t="s">
        <v>2279</v>
      </c>
      <c r="AP1" s="42" t="s">
        <v>2279</v>
      </c>
      <c r="AQ1" s="43" t="s">
        <v>2279</v>
      </c>
      <c r="AR1" s="42" t="s">
        <v>2279</v>
      </c>
      <c r="AS1" s="43" t="s">
        <v>2279</v>
      </c>
    </row>
    <row r="2">
      <c r="A2" s="44" t="s">
        <v>2251</v>
      </c>
      <c r="B2" s="45" t="s">
        <v>2252</v>
      </c>
      <c r="C2" s="46" t="s">
        <v>2280</v>
      </c>
      <c r="D2" s="47" t="s">
        <v>2281</v>
      </c>
      <c r="E2" s="46" t="s">
        <v>2282</v>
      </c>
      <c r="F2" s="47">
        <v>1.0</v>
      </c>
      <c r="G2" s="46">
        <v>2.0</v>
      </c>
      <c r="H2" s="47">
        <v>3.0</v>
      </c>
      <c r="I2" s="46">
        <v>4.0</v>
      </c>
      <c r="J2" s="47">
        <v>5.0</v>
      </c>
      <c r="K2" s="46">
        <v>6.0</v>
      </c>
      <c r="L2" s="47">
        <v>7.0</v>
      </c>
      <c r="M2" s="46">
        <v>8.0</v>
      </c>
      <c r="N2" s="47">
        <v>9.0</v>
      </c>
      <c r="O2" s="46">
        <v>10.0</v>
      </c>
      <c r="P2" s="47">
        <v>11.0</v>
      </c>
      <c r="Q2" s="46">
        <v>12.0</v>
      </c>
      <c r="R2" s="47">
        <v>13.0</v>
      </c>
      <c r="S2" s="46">
        <v>14.0</v>
      </c>
      <c r="T2" s="47">
        <v>15.0</v>
      </c>
      <c r="U2" s="46">
        <v>16.0</v>
      </c>
      <c r="V2" s="47">
        <v>17.0</v>
      </c>
      <c r="W2" s="46">
        <v>18.0</v>
      </c>
      <c r="X2" s="47">
        <v>19.0</v>
      </c>
      <c r="Y2" s="46">
        <v>20.0</v>
      </c>
      <c r="Z2" s="47">
        <v>21.0</v>
      </c>
      <c r="AA2" s="46">
        <v>22.0</v>
      </c>
      <c r="AB2" s="47">
        <v>23.0</v>
      </c>
      <c r="AC2" s="46">
        <v>24.0</v>
      </c>
      <c r="AD2" s="47">
        <v>25.0</v>
      </c>
      <c r="AE2" s="46">
        <v>26.0</v>
      </c>
      <c r="AF2" s="47">
        <v>27.0</v>
      </c>
      <c r="AG2" s="46">
        <v>28.0</v>
      </c>
      <c r="AH2" s="47">
        <v>29.0</v>
      </c>
      <c r="AI2" s="46">
        <v>30.0</v>
      </c>
      <c r="AJ2" s="47">
        <v>31.0</v>
      </c>
      <c r="AK2" s="46">
        <v>32.0</v>
      </c>
      <c r="AL2" s="47">
        <v>33.0</v>
      </c>
      <c r="AM2" s="46">
        <v>34.0</v>
      </c>
      <c r="AN2" s="47">
        <v>35.0</v>
      </c>
      <c r="AO2" s="46">
        <v>36.0</v>
      </c>
      <c r="AP2" s="47">
        <v>37.0</v>
      </c>
      <c r="AQ2" s="46">
        <v>38.0</v>
      </c>
      <c r="AR2" s="47">
        <v>39.0</v>
      </c>
      <c r="AS2" s="46">
        <v>40.0</v>
      </c>
    </row>
    <row r="3">
      <c r="A3" s="48" t="s">
        <v>212</v>
      </c>
      <c r="B3" s="48" t="s">
        <v>211</v>
      </c>
      <c r="C3" s="48">
        <v>26.0</v>
      </c>
      <c r="D3" s="48">
        <v>800.0</v>
      </c>
      <c r="E3" s="48">
        <v>8.0</v>
      </c>
      <c r="F3" s="48" t="str">
        <f t="shared" ref="F3:AS3" si="1">IF($C3&gt;=F$2,"A","E")</f>
        <v>A</v>
      </c>
      <c r="G3" s="48" t="str">
        <f t="shared" si="1"/>
        <v>A</v>
      </c>
      <c r="H3" s="48" t="str">
        <f t="shared" si="1"/>
        <v>A</v>
      </c>
      <c r="I3" s="48" t="str">
        <f t="shared" si="1"/>
        <v>A</v>
      </c>
      <c r="J3" s="48" t="str">
        <f t="shared" si="1"/>
        <v>A</v>
      </c>
      <c r="K3" s="48" t="str">
        <f t="shared" si="1"/>
        <v>A</v>
      </c>
      <c r="L3" s="48" t="str">
        <f t="shared" si="1"/>
        <v>A</v>
      </c>
      <c r="M3" s="48" t="str">
        <f t="shared" si="1"/>
        <v>A</v>
      </c>
      <c r="N3" s="48" t="str">
        <f t="shared" si="1"/>
        <v>A</v>
      </c>
      <c r="O3" s="48" t="str">
        <f t="shared" si="1"/>
        <v>A</v>
      </c>
      <c r="P3" s="48" t="str">
        <f t="shared" si="1"/>
        <v>A</v>
      </c>
      <c r="Q3" s="48" t="str">
        <f t="shared" si="1"/>
        <v>A</v>
      </c>
      <c r="R3" s="48" t="str">
        <f t="shared" si="1"/>
        <v>A</v>
      </c>
      <c r="S3" s="48" t="str">
        <f t="shared" si="1"/>
        <v>A</v>
      </c>
      <c r="T3" s="48" t="str">
        <f t="shared" si="1"/>
        <v>A</v>
      </c>
      <c r="U3" s="48" t="str">
        <f t="shared" si="1"/>
        <v>A</v>
      </c>
      <c r="V3" s="48" t="str">
        <f t="shared" si="1"/>
        <v>A</v>
      </c>
      <c r="W3" s="48" t="str">
        <f t="shared" si="1"/>
        <v>A</v>
      </c>
      <c r="X3" s="48" t="str">
        <f t="shared" si="1"/>
        <v>A</v>
      </c>
      <c r="Y3" s="48" t="str">
        <f t="shared" si="1"/>
        <v>A</v>
      </c>
      <c r="Z3" s="48" t="str">
        <f t="shared" si="1"/>
        <v>A</v>
      </c>
      <c r="AA3" s="48" t="str">
        <f t="shared" si="1"/>
        <v>A</v>
      </c>
      <c r="AB3" s="48" t="str">
        <f t="shared" si="1"/>
        <v>A</v>
      </c>
      <c r="AC3" s="48" t="str">
        <f t="shared" si="1"/>
        <v>A</v>
      </c>
      <c r="AD3" s="48" t="str">
        <f t="shared" si="1"/>
        <v>A</v>
      </c>
      <c r="AE3" s="48" t="str">
        <f t="shared" si="1"/>
        <v>A</v>
      </c>
      <c r="AF3" s="48" t="str">
        <f t="shared" si="1"/>
        <v>E</v>
      </c>
      <c r="AG3" s="48" t="str">
        <f t="shared" si="1"/>
        <v>E</v>
      </c>
      <c r="AH3" s="48" t="str">
        <f t="shared" si="1"/>
        <v>E</v>
      </c>
      <c r="AI3" s="48" t="str">
        <f t="shared" si="1"/>
        <v>E</v>
      </c>
      <c r="AJ3" s="48" t="str">
        <f t="shared" si="1"/>
        <v>E</v>
      </c>
      <c r="AK3" s="48" t="str">
        <f t="shared" si="1"/>
        <v>E</v>
      </c>
      <c r="AL3" s="48" t="str">
        <f t="shared" si="1"/>
        <v>E</v>
      </c>
      <c r="AM3" s="48" t="str">
        <f t="shared" si="1"/>
        <v>E</v>
      </c>
      <c r="AN3" s="48" t="str">
        <f t="shared" si="1"/>
        <v>E</v>
      </c>
      <c r="AO3" s="48" t="str">
        <f t="shared" si="1"/>
        <v>E</v>
      </c>
      <c r="AP3" s="48" t="str">
        <f t="shared" si="1"/>
        <v>E</v>
      </c>
      <c r="AQ3" s="48" t="str">
        <f t="shared" si="1"/>
        <v>E</v>
      </c>
      <c r="AR3" s="48" t="str">
        <f t="shared" si="1"/>
        <v>E</v>
      </c>
      <c r="AS3" s="48" t="str">
        <f t="shared" si="1"/>
        <v>E</v>
      </c>
    </row>
    <row r="4">
      <c r="A4" s="48" t="s">
        <v>688</v>
      </c>
      <c r="B4" s="48" t="s">
        <v>2254</v>
      </c>
      <c r="C4" s="48">
        <v>16.0</v>
      </c>
      <c r="D4" s="48">
        <v>600.0</v>
      </c>
      <c r="E4" s="48">
        <v>6.0</v>
      </c>
      <c r="F4" s="48" t="str">
        <f t="shared" ref="F4:AS4" si="2">IF($C4&gt;=F$2,"A","E")</f>
        <v>A</v>
      </c>
      <c r="G4" s="48" t="str">
        <f t="shared" si="2"/>
        <v>A</v>
      </c>
      <c r="H4" s="48" t="str">
        <f t="shared" si="2"/>
        <v>A</v>
      </c>
      <c r="I4" s="48" t="str">
        <f t="shared" si="2"/>
        <v>A</v>
      </c>
      <c r="J4" s="48" t="str">
        <f t="shared" si="2"/>
        <v>A</v>
      </c>
      <c r="K4" s="48" t="str">
        <f t="shared" si="2"/>
        <v>A</v>
      </c>
      <c r="L4" s="48" t="str">
        <f t="shared" si="2"/>
        <v>A</v>
      </c>
      <c r="M4" s="48" t="str">
        <f t="shared" si="2"/>
        <v>A</v>
      </c>
      <c r="N4" s="48" t="str">
        <f t="shared" si="2"/>
        <v>A</v>
      </c>
      <c r="O4" s="48" t="str">
        <f t="shared" si="2"/>
        <v>A</v>
      </c>
      <c r="P4" s="48" t="str">
        <f t="shared" si="2"/>
        <v>A</v>
      </c>
      <c r="Q4" s="48" t="str">
        <f t="shared" si="2"/>
        <v>A</v>
      </c>
      <c r="R4" s="48" t="str">
        <f t="shared" si="2"/>
        <v>A</v>
      </c>
      <c r="S4" s="48" t="str">
        <f t="shared" si="2"/>
        <v>A</v>
      </c>
      <c r="T4" s="48" t="str">
        <f t="shared" si="2"/>
        <v>A</v>
      </c>
      <c r="U4" s="48" t="str">
        <f t="shared" si="2"/>
        <v>A</v>
      </c>
      <c r="V4" s="48" t="str">
        <f t="shared" si="2"/>
        <v>E</v>
      </c>
      <c r="W4" s="48" t="str">
        <f t="shared" si="2"/>
        <v>E</v>
      </c>
      <c r="X4" s="48" t="str">
        <f t="shared" si="2"/>
        <v>E</v>
      </c>
      <c r="Y4" s="48" t="str">
        <f t="shared" si="2"/>
        <v>E</v>
      </c>
      <c r="Z4" s="48" t="str">
        <f t="shared" si="2"/>
        <v>E</v>
      </c>
      <c r="AA4" s="48" t="str">
        <f t="shared" si="2"/>
        <v>E</v>
      </c>
      <c r="AB4" s="48" t="str">
        <f t="shared" si="2"/>
        <v>E</v>
      </c>
      <c r="AC4" s="48" t="str">
        <f t="shared" si="2"/>
        <v>E</v>
      </c>
      <c r="AD4" s="48" t="str">
        <f t="shared" si="2"/>
        <v>E</v>
      </c>
      <c r="AE4" s="48" t="str">
        <f t="shared" si="2"/>
        <v>E</v>
      </c>
      <c r="AF4" s="48" t="str">
        <f t="shared" si="2"/>
        <v>E</v>
      </c>
      <c r="AG4" s="48" t="str">
        <f t="shared" si="2"/>
        <v>E</v>
      </c>
      <c r="AH4" s="48" t="str">
        <f t="shared" si="2"/>
        <v>E</v>
      </c>
      <c r="AI4" s="48" t="str">
        <f t="shared" si="2"/>
        <v>E</v>
      </c>
      <c r="AJ4" s="48" t="str">
        <f t="shared" si="2"/>
        <v>E</v>
      </c>
      <c r="AK4" s="48" t="str">
        <f t="shared" si="2"/>
        <v>E</v>
      </c>
      <c r="AL4" s="48" t="str">
        <f t="shared" si="2"/>
        <v>E</v>
      </c>
      <c r="AM4" s="48" t="str">
        <f t="shared" si="2"/>
        <v>E</v>
      </c>
      <c r="AN4" s="48" t="str">
        <f t="shared" si="2"/>
        <v>E</v>
      </c>
      <c r="AO4" s="48" t="str">
        <f t="shared" si="2"/>
        <v>E</v>
      </c>
      <c r="AP4" s="48" t="str">
        <f t="shared" si="2"/>
        <v>E</v>
      </c>
      <c r="AQ4" s="48" t="str">
        <f t="shared" si="2"/>
        <v>E</v>
      </c>
      <c r="AR4" s="48" t="str">
        <f t="shared" si="2"/>
        <v>E</v>
      </c>
      <c r="AS4" s="48" t="str">
        <f t="shared" si="2"/>
        <v>E</v>
      </c>
    </row>
    <row r="5">
      <c r="A5" s="48" t="s">
        <v>163</v>
      </c>
      <c r="B5" s="48" t="s">
        <v>162</v>
      </c>
      <c r="C5" s="48"/>
      <c r="D5" s="48"/>
      <c r="E5" s="48">
        <v>0.0</v>
      </c>
      <c r="F5" s="48" t="str">
        <f t="shared" ref="F5:AS5" si="3">IF($C5&gt;=F$2,"A","E")</f>
        <v>E</v>
      </c>
      <c r="G5" s="48" t="str">
        <f t="shared" si="3"/>
        <v>E</v>
      </c>
      <c r="H5" s="48" t="str">
        <f t="shared" si="3"/>
        <v>E</v>
      </c>
      <c r="I5" s="48" t="str">
        <f t="shared" si="3"/>
        <v>E</v>
      </c>
      <c r="J5" s="48" t="str">
        <f t="shared" si="3"/>
        <v>E</v>
      </c>
      <c r="K5" s="48" t="str">
        <f t="shared" si="3"/>
        <v>E</v>
      </c>
      <c r="L5" s="48" t="str">
        <f t="shared" si="3"/>
        <v>E</v>
      </c>
      <c r="M5" s="48" t="str">
        <f t="shared" si="3"/>
        <v>E</v>
      </c>
      <c r="N5" s="48" t="str">
        <f t="shared" si="3"/>
        <v>E</v>
      </c>
      <c r="O5" s="48" t="str">
        <f t="shared" si="3"/>
        <v>E</v>
      </c>
      <c r="P5" s="48" t="str">
        <f t="shared" si="3"/>
        <v>E</v>
      </c>
      <c r="Q5" s="48" t="str">
        <f t="shared" si="3"/>
        <v>E</v>
      </c>
      <c r="R5" s="48" t="str">
        <f t="shared" si="3"/>
        <v>E</v>
      </c>
      <c r="S5" s="48" t="str">
        <f t="shared" si="3"/>
        <v>E</v>
      </c>
      <c r="T5" s="48" t="str">
        <f t="shared" si="3"/>
        <v>E</v>
      </c>
      <c r="U5" s="48" t="str">
        <f t="shared" si="3"/>
        <v>E</v>
      </c>
      <c r="V5" s="48" t="str">
        <f t="shared" si="3"/>
        <v>E</v>
      </c>
      <c r="W5" s="48" t="str">
        <f t="shared" si="3"/>
        <v>E</v>
      </c>
      <c r="X5" s="48" t="str">
        <f t="shared" si="3"/>
        <v>E</v>
      </c>
      <c r="Y5" s="48" t="str">
        <f t="shared" si="3"/>
        <v>E</v>
      </c>
      <c r="Z5" s="48" t="str">
        <f t="shared" si="3"/>
        <v>E</v>
      </c>
      <c r="AA5" s="48" t="str">
        <f t="shared" si="3"/>
        <v>E</v>
      </c>
      <c r="AB5" s="48" t="str">
        <f t="shared" si="3"/>
        <v>E</v>
      </c>
      <c r="AC5" s="48" t="str">
        <f t="shared" si="3"/>
        <v>E</v>
      </c>
      <c r="AD5" s="48" t="str">
        <f t="shared" si="3"/>
        <v>E</v>
      </c>
      <c r="AE5" s="48" t="str">
        <f t="shared" si="3"/>
        <v>E</v>
      </c>
      <c r="AF5" s="48" t="str">
        <f t="shared" si="3"/>
        <v>E</v>
      </c>
      <c r="AG5" s="48" t="str">
        <f t="shared" si="3"/>
        <v>E</v>
      </c>
      <c r="AH5" s="48" t="str">
        <f t="shared" si="3"/>
        <v>E</v>
      </c>
      <c r="AI5" s="48" t="str">
        <f t="shared" si="3"/>
        <v>E</v>
      </c>
      <c r="AJ5" s="48" t="str">
        <f t="shared" si="3"/>
        <v>E</v>
      </c>
      <c r="AK5" s="48" t="str">
        <f t="shared" si="3"/>
        <v>E</v>
      </c>
      <c r="AL5" s="48" t="str">
        <f t="shared" si="3"/>
        <v>E</v>
      </c>
      <c r="AM5" s="48" t="str">
        <f t="shared" si="3"/>
        <v>E</v>
      </c>
      <c r="AN5" s="48" t="str">
        <f t="shared" si="3"/>
        <v>E</v>
      </c>
      <c r="AO5" s="48" t="str">
        <f t="shared" si="3"/>
        <v>E</v>
      </c>
      <c r="AP5" s="48" t="str">
        <f t="shared" si="3"/>
        <v>E</v>
      </c>
      <c r="AQ5" s="48" t="str">
        <f t="shared" si="3"/>
        <v>E</v>
      </c>
      <c r="AR5" s="48" t="str">
        <f t="shared" si="3"/>
        <v>E</v>
      </c>
      <c r="AS5" s="48" t="str">
        <f t="shared" si="3"/>
        <v>E</v>
      </c>
    </row>
    <row r="6">
      <c r="A6" s="48" t="s">
        <v>382</v>
      </c>
      <c r="B6" s="48" t="s">
        <v>381</v>
      </c>
      <c r="C6" s="48">
        <v>20.0</v>
      </c>
      <c r="D6" s="48">
        <v>640.0</v>
      </c>
      <c r="E6" s="48">
        <v>6.4</v>
      </c>
      <c r="F6" s="48" t="str">
        <f t="shared" ref="F6:AS6" si="4">IF($C6&gt;=F$2,"A","E")</f>
        <v>A</v>
      </c>
      <c r="G6" s="48" t="str">
        <f t="shared" si="4"/>
        <v>A</v>
      </c>
      <c r="H6" s="48" t="str">
        <f t="shared" si="4"/>
        <v>A</v>
      </c>
      <c r="I6" s="48" t="str">
        <f t="shared" si="4"/>
        <v>A</v>
      </c>
      <c r="J6" s="48" t="str">
        <f t="shared" si="4"/>
        <v>A</v>
      </c>
      <c r="K6" s="48" t="str">
        <f t="shared" si="4"/>
        <v>A</v>
      </c>
      <c r="L6" s="48" t="str">
        <f t="shared" si="4"/>
        <v>A</v>
      </c>
      <c r="M6" s="48" t="str">
        <f t="shared" si="4"/>
        <v>A</v>
      </c>
      <c r="N6" s="48" t="str">
        <f t="shared" si="4"/>
        <v>A</v>
      </c>
      <c r="O6" s="48" t="str">
        <f t="shared" si="4"/>
        <v>A</v>
      </c>
      <c r="P6" s="48" t="str">
        <f t="shared" si="4"/>
        <v>A</v>
      </c>
      <c r="Q6" s="48" t="str">
        <f t="shared" si="4"/>
        <v>A</v>
      </c>
      <c r="R6" s="48" t="str">
        <f t="shared" si="4"/>
        <v>A</v>
      </c>
      <c r="S6" s="48" t="str">
        <f t="shared" si="4"/>
        <v>A</v>
      </c>
      <c r="T6" s="48" t="str">
        <f t="shared" si="4"/>
        <v>A</v>
      </c>
      <c r="U6" s="48" t="str">
        <f t="shared" si="4"/>
        <v>A</v>
      </c>
      <c r="V6" s="48" t="str">
        <f t="shared" si="4"/>
        <v>A</v>
      </c>
      <c r="W6" s="48" t="str">
        <f t="shared" si="4"/>
        <v>A</v>
      </c>
      <c r="X6" s="48" t="str">
        <f t="shared" si="4"/>
        <v>A</v>
      </c>
      <c r="Y6" s="48" t="str">
        <f t="shared" si="4"/>
        <v>A</v>
      </c>
      <c r="Z6" s="48" t="str">
        <f t="shared" si="4"/>
        <v>E</v>
      </c>
      <c r="AA6" s="48" t="str">
        <f t="shared" si="4"/>
        <v>E</v>
      </c>
      <c r="AB6" s="48" t="str">
        <f t="shared" si="4"/>
        <v>E</v>
      </c>
      <c r="AC6" s="48" t="str">
        <f t="shared" si="4"/>
        <v>E</v>
      </c>
      <c r="AD6" s="48" t="str">
        <f t="shared" si="4"/>
        <v>E</v>
      </c>
      <c r="AE6" s="48" t="str">
        <f t="shared" si="4"/>
        <v>E</v>
      </c>
      <c r="AF6" s="48" t="str">
        <f t="shared" si="4"/>
        <v>E</v>
      </c>
      <c r="AG6" s="48" t="str">
        <f t="shared" si="4"/>
        <v>E</v>
      </c>
      <c r="AH6" s="48" t="str">
        <f t="shared" si="4"/>
        <v>E</v>
      </c>
      <c r="AI6" s="48" t="str">
        <f t="shared" si="4"/>
        <v>E</v>
      </c>
      <c r="AJ6" s="48" t="str">
        <f t="shared" si="4"/>
        <v>E</v>
      </c>
      <c r="AK6" s="48" t="str">
        <f t="shared" si="4"/>
        <v>E</v>
      </c>
      <c r="AL6" s="48" t="str">
        <f t="shared" si="4"/>
        <v>E</v>
      </c>
      <c r="AM6" s="48" t="str">
        <f t="shared" si="4"/>
        <v>E</v>
      </c>
      <c r="AN6" s="48" t="str">
        <f t="shared" si="4"/>
        <v>E</v>
      </c>
      <c r="AO6" s="48" t="str">
        <f t="shared" si="4"/>
        <v>E</v>
      </c>
      <c r="AP6" s="48" t="str">
        <f t="shared" si="4"/>
        <v>E</v>
      </c>
      <c r="AQ6" s="48" t="str">
        <f t="shared" si="4"/>
        <v>E</v>
      </c>
      <c r="AR6" s="48" t="str">
        <f t="shared" si="4"/>
        <v>E</v>
      </c>
      <c r="AS6" s="48" t="str">
        <f t="shared" si="4"/>
        <v>E</v>
      </c>
    </row>
    <row r="7">
      <c r="A7" s="48" t="s">
        <v>586</v>
      </c>
      <c r="B7" s="48" t="s">
        <v>585</v>
      </c>
      <c r="C7" s="48"/>
      <c r="D7" s="48"/>
      <c r="E7" s="48">
        <v>0.0</v>
      </c>
      <c r="F7" s="48" t="str">
        <f t="shared" ref="F7:AS7" si="5">IF($C7&gt;=F$2,"A","E")</f>
        <v>E</v>
      </c>
      <c r="G7" s="48" t="str">
        <f t="shared" si="5"/>
        <v>E</v>
      </c>
      <c r="H7" s="48" t="str">
        <f t="shared" si="5"/>
        <v>E</v>
      </c>
      <c r="I7" s="48" t="str">
        <f t="shared" si="5"/>
        <v>E</v>
      </c>
      <c r="J7" s="48" t="str">
        <f t="shared" si="5"/>
        <v>E</v>
      </c>
      <c r="K7" s="48" t="str">
        <f t="shared" si="5"/>
        <v>E</v>
      </c>
      <c r="L7" s="48" t="str">
        <f t="shared" si="5"/>
        <v>E</v>
      </c>
      <c r="M7" s="48" t="str">
        <f t="shared" si="5"/>
        <v>E</v>
      </c>
      <c r="N7" s="48" t="str">
        <f t="shared" si="5"/>
        <v>E</v>
      </c>
      <c r="O7" s="48" t="str">
        <f t="shared" si="5"/>
        <v>E</v>
      </c>
      <c r="P7" s="48" t="str">
        <f t="shared" si="5"/>
        <v>E</v>
      </c>
      <c r="Q7" s="48" t="str">
        <f t="shared" si="5"/>
        <v>E</v>
      </c>
      <c r="R7" s="48" t="str">
        <f t="shared" si="5"/>
        <v>E</v>
      </c>
      <c r="S7" s="48" t="str">
        <f t="shared" si="5"/>
        <v>E</v>
      </c>
      <c r="T7" s="48" t="str">
        <f t="shared" si="5"/>
        <v>E</v>
      </c>
      <c r="U7" s="48" t="str">
        <f t="shared" si="5"/>
        <v>E</v>
      </c>
      <c r="V7" s="48" t="str">
        <f t="shared" si="5"/>
        <v>E</v>
      </c>
      <c r="W7" s="48" t="str">
        <f t="shared" si="5"/>
        <v>E</v>
      </c>
      <c r="X7" s="48" t="str">
        <f t="shared" si="5"/>
        <v>E</v>
      </c>
      <c r="Y7" s="48" t="str">
        <f t="shared" si="5"/>
        <v>E</v>
      </c>
      <c r="Z7" s="48" t="str">
        <f t="shared" si="5"/>
        <v>E</v>
      </c>
      <c r="AA7" s="48" t="str">
        <f t="shared" si="5"/>
        <v>E</v>
      </c>
      <c r="AB7" s="48" t="str">
        <f t="shared" si="5"/>
        <v>E</v>
      </c>
      <c r="AC7" s="48" t="str">
        <f t="shared" si="5"/>
        <v>E</v>
      </c>
      <c r="AD7" s="48" t="str">
        <f t="shared" si="5"/>
        <v>E</v>
      </c>
      <c r="AE7" s="48" t="str">
        <f t="shared" si="5"/>
        <v>E</v>
      </c>
      <c r="AF7" s="48" t="str">
        <f t="shared" si="5"/>
        <v>E</v>
      </c>
      <c r="AG7" s="48" t="str">
        <f t="shared" si="5"/>
        <v>E</v>
      </c>
      <c r="AH7" s="48" t="str">
        <f t="shared" si="5"/>
        <v>E</v>
      </c>
      <c r="AI7" s="48" t="str">
        <f t="shared" si="5"/>
        <v>E</v>
      </c>
      <c r="AJ7" s="48" t="str">
        <f t="shared" si="5"/>
        <v>E</v>
      </c>
      <c r="AK7" s="48" t="str">
        <f t="shared" si="5"/>
        <v>E</v>
      </c>
      <c r="AL7" s="48" t="str">
        <f t="shared" si="5"/>
        <v>E</v>
      </c>
      <c r="AM7" s="48" t="str">
        <f t="shared" si="5"/>
        <v>E</v>
      </c>
      <c r="AN7" s="48" t="str">
        <f t="shared" si="5"/>
        <v>E</v>
      </c>
      <c r="AO7" s="48" t="str">
        <f t="shared" si="5"/>
        <v>E</v>
      </c>
      <c r="AP7" s="48" t="str">
        <f t="shared" si="5"/>
        <v>E</v>
      </c>
      <c r="AQ7" s="48" t="str">
        <f t="shared" si="5"/>
        <v>E</v>
      </c>
      <c r="AR7" s="48" t="str">
        <f t="shared" si="5"/>
        <v>E</v>
      </c>
      <c r="AS7" s="48" t="str">
        <f t="shared" si="5"/>
        <v>E</v>
      </c>
    </row>
    <row r="8">
      <c r="A8" s="48" t="s">
        <v>596</v>
      </c>
      <c r="B8" s="48" t="s">
        <v>595</v>
      </c>
      <c r="C8" s="48">
        <v>21.0</v>
      </c>
      <c r="D8" s="48">
        <v>480.0</v>
      </c>
      <c r="E8" s="48">
        <v>4.8</v>
      </c>
      <c r="F8" s="48" t="str">
        <f t="shared" ref="F8:AS8" si="6">IF($C8&gt;=F$2,"A","E")</f>
        <v>A</v>
      </c>
      <c r="G8" s="48" t="str">
        <f t="shared" si="6"/>
        <v>A</v>
      </c>
      <c r="H8" s="48" t="str">
        <f t="shared" si="6"/>
        <v>A</v>
      </c>
      <c r="I8" s="48" t="str">
        <f t="shared" si="6"/>
        <v>A</v>
      </c>
      <c r="J8" s="48" t="str">
        <f t="shared" si="6"/>
        <v>A</v>
      </c>
      <c r="K8" s="48" t="str">
        <f t="shared" si="6"/>
        <v>A</v>
      </c>
      <c r="L8" s="48" t="str">
        <f t="shared" si="6"/>
        <v>A</v>
      </c>
      <c r="M8" s="48" t="str">
        <f t="shared" si="6"/>
        <v>A</v>
      </c>
      <c r="N8" s="48" t="str">
        <f t="shared" si="6"/>
        <v>A</v>
      </c>
      <c r="O8" s="48" t="str">
        <f t="shared" si="6"/>
        <v>A</v>
      </c>
      <c r="P8" s="48" t="str">
        <f t="shared" si="6"/>
        <v>A</v>
      </c>
      <c r="Q8" s="48" t="str">
        <f t="shared" si="6"/>
        <v>A</v>
      </c>
      <c r="R8" s="48" t="str">
        <f t="shared" si="6"/>
        <v>A</v>
      </c>
      <c r="S8" s="48" t="str">
        <f t="shared" si="6"/>
        <v>A</v>
      </c>
      <c r="T8" s="48" t="str">
        <f t="shared" si="6"/>
        <v>A</v>
      </c>
      <c r="U8" s="48" t="str">
        <f t="shared" si="6"/>
        <v>A</v>
      </c>
      <c r="V8" s="48" t="str">
        <f t="shared" si="6"/>
        <v>A</v>
      </c>
      <c r="W8" s="48" t="str">
        <f t="shared" si="6"/>
        <v>A</v>
      </c>
      <c r="X8" s="48" t="str">
        <f t="shared" si="6"/>
        <v>A</v>
      </c>
      <c r="Y8" s="48" t="str">
        <f t="shared" si="6"/>
        <v>A</v>
      </c>
      <c r="Z8" s="48" t="str">
        <f t="shared" si="6"/>
        <v>A</v>
      </c>
      <c r="AA8" s="48" t="str">
        <f t="shared" si="6"/>
        <v>E</v>
      </c>
      <c r="AB8" s="48" t="str">
        <f t="shared" si="6"/>
        <v>E</v>
      </c>
      <c r="AC8" s="48" t="str">
        <f t="shared" si="6"/>
        <v>E</v>
      </c>
      <c r="AD8" s="48" t="str">
        <f t="shared" si="6"/>
        <v>E</v>
      </c>
      <c r="AE8" s="48" t="str">
        <f t="shared" si="6"/>
        <v>E</v>
      </c>
      <c r="AF8" s="48" t="str">
        <f t="shared" si="6"/>
        <v>E</v>
      </c>
      <c r="AG8" s="48" t="str">
        <f t="shared" si="6"/>
        <v>E</v>
      </c>
      <c r="AH8" s="48" t="str">
        <f t="shared" si="6"/>
        <v>E</v>
      </c>
      <c r="AI8" s="48" t="str">
        <f t="shared" si="6"/>
        <v>E</v>
      </c>
      <c r="AJ8" s="48" t="str">
        <f t="shared" si="6"/>
        <v>E</v>
      </c>
      <c r="AK8" s="48" t="str">
        <f t="shared" si="6"/>
        <v>E</v>
      </c>
      <c r="AL8" s="48" t="str">
        <f t="shared" si="6"/>
        <v>E</v>
      </c>
      <c r="AM8" s="48" t="str">
        <f t="shared" si="6"/>
        <v>E</v>
      </c>
      <c r="AN8" s="48" t="str">
        <f t="shared" si="6"/>
        <v>E</v>
      </c>
      <c r="AO8" s="48" t="str">
        <f t="shared" si="6"/>
        <v>E</v>
      </c>
      <c r="AP8" s="48" t="str">
        <f t="shared" si="6"/>
        <v>E</v>
      </c>
      <c r="AQ8" s="48" t="str">
        <f t="shared" si="6"/>
        <v>E</v>
      </c>
      <c r="AR8" s="48" t="str">
        <f t="shared" si="6"/>
        <v>E</v>
      </c>
      <c r="AS8" s="48" t="str">
        <f t="shared" si="6"/>
        <v>E</v>
      </c>
    </row>
    <row r="9">
      <c r="A9" s="48" t="s">
        <v>680</v>
      </c>
      <c r="B9" s="48" t="s">
        <v>2255</v>
      </c>
      <c r="C9" s="48">
        <v>23.0</v>
      </c>
      <c r="D9" s="48">
        <v>640.0</v>
      </c>
      <c r="E9" s="48">
        <v>6.4</v>
      </c>
      <c r="F9" s="48" t="str">
        <f t="shared" ref="F9:AS9" si="7">IF($C9&gt;=F$2,"A","E")</f>
        <v>A</v>
      </c>
      <c r="G9" s="48" t="str">
        <f t="shared" si="7"/>
        <v>A</v>
      </c>
      <c r="H9" s="48" t="str">
        <f t="shared" si="7"/>
        <v>A</v>
      </c>
      <c r="I9" s="48" t="str">
        <f t="shared" si="7"/>
        <v>A</v>
      </c>
      <c r="J9" s="48" t="str">
        <f t="shared" si="7"/>
        <v>A</v>
      </c>
      <c r="K9" s="48" t="str">
        <f t="shared" si="7"/>
        <v>A</v>
      </c>
      <c r="L9" s="48" t="str">
        <f t="shared" si="7"/>
        <v>A</v>
      </c>
      <c r="M9" s="48" t="str">
        <f t="shared" si="7"/>
        <v>A</v>
      </c>
      <c r="N9" s="48" t="str">
        <f t="shared" si="7"/>
        <v>A</v>
      </c>
      <c r="O9" s="48" t="str">
        <f t="shared" si="7"/>
        <v>A</v>
      </c>
      <c r="P9" s="48" t="str">
        <f t="shared" si="7"/>
        <v>A</v>
      </c>
      <c r="Q9" s="48" t="str">
        <f t="shared" si="7"/>
        <v>A</v>
      </c>
      <c r="R9" s="48" t="str">
        <f t="shared" si="7"/>
        <v>A</v>
      </c>
      <c r="S9" s="48" t="str">
        <f t="shared" si="7"/>
        <v>A</v>
      </c>
      <c r="T9" s="48" t="str">
        <f t="shared" si="7"/>
        <v>A</v>
      </c>
      <c r="U9" s="48" t="str">
        <f t="shared" si="7"/>
        <v>A</v>
      </c>
      <c r="V9" s="48" t="str">
        <f t="shared" si="7"/>
        <v>A</v>
      </c>
      <c r="W9" s="48" t="str">
        <f t="shared" si="7"/>
        <v>A</v>
      </c>
      <c r="X9" s="48" t="str">
        <f t="shared" si="7"/>
        <v>A</v>
      </c>
      <c r="Y9" s="48" t="str">
        <f t="shared" si="7"/>
        <v>A</v>
      </c>
      <c r="Z9" s="48" t="str">
        <f t="shared" si="7"/>
        <v>A</v>
      </c>
      <c r="AA9" s="48" t="str">
        <f t="shared" si="7"/>
        <v>A</v>
      </c>
      <c r="AB9" s="48" t="str">
        <f t="shared" si="7"/>
        <v>A</v>
      </c>
      <c r="AC9" s="48" t="str">
        <f t="shared" si="7"/>
        <v>E</v>
      </c>
      <c r="AD9" s="48" t="str">
        <f t="shared" si="7"/>
        <v>E</v>
      </c>
      <c r="AE9" s="48" t="str">
        <f t="shared" si="7"/>
        <v>E</v>
      </c>
      <c r="AF9" s="48" t="str">
        <f t="shared" si="7"/>
        <v>E</v>
      </c>
      <c r="AG9" s="48" t="str">
        <f t="shared" si="7"/>
        <v>E</v>
      </c>
      <c r="AH9" s="48" t="str">
        <f t="shared" si="7"/>
        <v>E</v>
      </c>
      <c r="AI9" s="48" t="str">
        <f t="shared" si="7"/>
        <v>E</v>
      </c>
      <c r="AJ9" s="48" t="str">
        <f t="shared" si="7"/>
        <v>E</v>
      </c>
      <c r="AK9" s="48" t="str">
        <f t="shared" si="7"/>
        <v>E</v>
      </c>
      <c r="AL9" s="48" t="str">
        <f t="shared" si="7"/>
        <v>E</v>
      </c>
      <c r="AM9" s="48" t="str">
        <f t="shared" si="7"/>
        <v>E</v>
      </c>
      <c r="AN9" s="48" t="str">
        <f t="shared" si="7"/>
        <v>E</v>
      </c>
      <c r="AO9" s="48" t="str">
        <f t="shared" si="7"/>
        <v>E</v>
      </c>
      <c r="AP9" s="48" t="str">
        <f t="shared" si="7"/>
        <v>E</v>
      </c>
      <c r="AQ9" s="48" t="str">
        <f t="shared" si="7"/>
        <v>E</v>
      </c>
      <c r="AR9" s="48" t="str">
        <f t="shared" si="7"/>
        <v>E</v>
      </c>
      <c r="AS9" s="48" t="str">
        <f t="shared" si="7"/>
        <v>E</v>
      </c>
    </row>
    <row r="10">
      <c r="A10" s="48" t="s">
        <v>182</v>
      </c>
      <c r="B10" s="48" t="s">
        <v>2256</v>
      </c>
      <c r="C10" s="48">
        <v>20.0</v>
      </c>
      <c r="D10" s="48">
        <v>580.0</v>
      </c>
      <c r="E10" s="48">
        <v>5.8</v>
      </c>
      <c r="F10" s="48" t="str">
        <f t="shared" ref="F10:AS10" si="8">IF($C10&gt;=F$2,"A","E")</f>
        <v>A</v>
      </c>
      <c r="G10" s="48" t="str">
        <f t="shared" si="8"/>
        <v>A</v>
      </c>
      <c r="H10" s="48" t="str">
        <f t="shared" si="8"/>
        <v>A</v>
      </c>
      <c r="I10" s="48" t="str">
        <f t="shared" si="8"/>
        <v>A</v>
      </c>
      <c r="J10" s="48" t="str">
        <f t="shared" si="8"/>
        <v>A</v>
      </c>
      <c r="K10" s="48" t="str">
        <f t="shared" si="8"/>
        <v>A</v>
      </c>
      <c r="L10" s="48" t="str">
        <f t="shared" si="8"/>
        <v>A</v>
      </c>
      <c r="M10" s="48" t="str">
        <f t="shared" si="8"/>
        <v>A</v>
      </c>
      <c r="N10" s="48" t="str">
        <f t="shared" si="8"/>
        <v>A</v>
      </c>
      <c r="O10" s="48" t="str">
        <f t="shared" si="8"/>
        <v>A</v>
      </c>
      <c r="P10" s="48" t="str">
        <f t="shared" si="8"/>
        <v>A</v>
      </c>
      <c r="Q10" s="48" t="str">
        <f t="shared" si="8"/>
        <v>A</v>
      </c>
      <c r="R10" s="48" t="str">
        <f t="shared" si="8"/>
        <v>A</v>
      </c>
      <c r="S10" s="48" t="str">
        <f t="shared" si="8"/>
        <v>A</v>
      </c>
      <c r="T10" s="48" t="str">
        <f t="shared" si="8"/>
        <v>A</v>
      </c>
      <c r="U10" s="48" t="str">
        <f t="shared" si="8"/>
        <v>A</v>
      </c>
      <c r="V10" s="48" t="str">
        <f t="shared" si="8"/>
        <v>A</v>
      </c>
      <c r="W10" s="48" t="str">
        <f t="shared" si="8"/>
        <v>A</v>
      </c>
      <c r="X10" s="48" t="str">
        <f t="shared" si="8"/>
        <v>A</v>
      </c>
      <c r="Y10" s="48" t="str">
        <f t="shared" si="8"/>
        <v>A</v>
      </c>
      <c r="Z10" s="48" t="str">
        <f t="shared" si="8"/>
        <v>E</v>
      </c>
      <c r="AA10" s="48" t="str">
        <f t="shared" si="8"/>
        <v>E</v>
      </c>
      <c r="AB10" s="48" t="str">
        <f t="shared" si="8"/>
        <v>E</v>
      </c>
      <c r="AC10" s="48" t="str">
        <f t="shared" si="8"/>
        <v>E</v>
      </c>
      <c r="AD10" s="48" t="str">
        <f t="shared" si="8"/>
        <v>E</v>
      </c>
      <c r="AE10" s="48" t="str">
        <f t="shared" si="8"/>
        <v>E</v>
      </c>
      <c r="AF10" s="48" t="str">
        <f t="shared" si="8"/>
        <v>E</v>
      </c>
      <c r="AG10" s="48" t="str">
        <f t="shared" si="8"/>
        <v>E</v>
      </c>
      <c r="AH10" s="48" t="str">
        <f t="shared" si="8"/>
        <v>E</v>
      </c>
      <c r="AI10" s="48" t="str">
        <f t="shared" si="8"/>
        <v>E</v>
      </c>
      <c r="AJ10" s="48" t="str">
        <f t="shared" si="8"/>
        <v>E</v>
      </c>
      <c r="AK10" s="48" t="str">
        <f t="shared" si="8"/>
        <v>E</v>
      </c>
      <c r="AL10" s="48" t="str">
        <f t="shared" si="8"/>
        <v>E</v>
      </c>
      <c r="AM10" s="48" t="str">
        <f t="shared" si="8"/>
        <v>E</v>
      </c>
      <c r="AN10" s="48" t="str">
        <f t="shared" si="8"/>
        <v>E</v>
      </c>
      <c r="AO10" s="48" t="str">
        <f t="shared" si="8"/>
        <v>E</v>
      </c>
      <c r="AP10" s="48" t="str">
        <f t="shared" si="8"/>
        <v>E</v>
      </c>
      <c r="AQ10" s="48" t="str">
        <f t="shared" si="8"/>
        <v>E</v>
      </c>
      <c r="AR10" s="48" t="str">
        <f t="shared" si="8"/>
        <v>E</v>
      </c>
      <c r="AS10" s="48" t="str">
        <f t="shared" si="8"/>
        <v>E</v>
      </c>
    </row>
    <row r="11">
      <c r="A11" s="48" t="s">
        <v>603</v>
      </c>
      <c r="B11" s="48" t="s">
        <v>2257</v>
      </c>
      <c r="C11" s="48">
        <v>17.0</v>
      </c>
      <c r="D11" s="48">
        <v>520.0</v>
      </c>
      <c r="E11" s="48">
        <v>5.2</v>
      </c>
      <c r="F11" s="48" t="str">
        <f t="shared" ref="F11:AS11" si="9">IF($C11&gt;=F$2,"A","E")</f>
        <v>A</v>
      </c>
      <c r="G11" s="48" t="str">
        <f t="shared" si="9"/>
        <v>A</v>
      </c>
      <c r="H11" s="48" t="str">
        <f t="shared" si="9"/>
        <v>A</v>
      </c>
      <c r="I11" s="48" t="str">
        <f t="shared" si="9"/>
        <v>A</v>
      </c>
      <c r="J11" s="48" t="str">
        <f t="shared" si="9"/>
        <v>A</v>
      </c>
      <c r="K11" s="48" t="str">
        <f t="shared" si="9"/>
        <v>A</v>
      </c>
      <c r="L11" s="48" t="str">
        <f t="shared" si="9"/>
        <v>A</v>
      </c>
      <c r="M11" s="48" t="str">
        <f t="shared" si="9"/>
        <v>A</v>
      </c>
      <c r="N11" s="48" t="str">
        <f t="shared" si="9"/>
        <v>A</v>
      </c>
      <c r="O11" s="48" t="str">
        <f t="shared" si="9"/>
        <v>A</v>
      </c>
      <c r="P11" s="48" t="str">
        <f t="shared" si="9"/>
        <v>A</v>
      </c>
      <c r="Q11" s="48" t="str">
        <f t="shared" si="9"/>
        <v>A</v>
      </c>
      <c r="R11" s="48" t="str">
        <f t="shared" si="9"/>
        <v>A</v>
      </c>
      <c r="S11" s="48" t="str">
        <f t="shared" si="9"/>
        <v>A</v>
      </c>
      <c r="T11" s="48" t="str">
        <f t="shared" si="9"/>
        <v>A</v>
      </c>
      <c r="U11" s="48" t="str">
        <f t="shared" si="9"/>
        <v>A</v>
      </c>
      <c r="V11" s="48" t="str">
        <f t="shared" si="9"/>
        <v>A</v>
      </c>
      <c r="W11" s="48" t="str">
        <f t="shared" si="9"/>
        <v>E</v>
      </c>
      <c r="X11" s="48" t="str">
        <f t="shared" si="9"/>
        <v>E</v>
      </c>
      <c r="Y11" s="48" t="str">
        <f t="shared" si="9"/>
        <v>E</v>
      </c>
      <c r="Z11" s="48" t="str">
        <f t="shared" si="9"/>
        <v>E</v>
      </c>
      <c r="AA11" s="48" t="str">
        <f t="shared" si="9"/>
        <v>E</v>
      </c>
      <c r="AB11" s="48" t="str">
        <f t="shared" si="9"/>
        <v>E</v>
      </c>
      <c r="AC11" s="48" t="str">
        <f t="shared" si="9"/>
        <v>E</v>
      </c>
      <c r="AD11" s="48" t="str">
        <f t="shared" si="9"/>
        <v>E</v>
      </c>
      <c r="AE11" s="48" t="str">
        <f t="shared" si="9"/>
        <v>E</v>
      </c>
      <c r="AF11" s="48" t="str">
        <f t="shared" si="9"/>
        <v>E</v>
      </c>
      <c r="AG11" s="48" t="str">
        <f t="shared" si="9"/>
        <v>E</v>
      </c>
      <c r="AH11" s="48" t="str">
        <f t="shared" si="9"/>
        <v>E</v>
      </c>
      <c r="AI11" s="48" t="str">
        <f t="shared" si="9"/>
        <v>E</v>
      </c>
      <c r="AJ11" s="48" t="str">
        <f t="shared" si="9"/>
        <v>E</v>
      </c>
      <c r="AK11" s="48" t="str">
        <f t="shared" si="9"/>
        <v>E</v>
      </c>
      <c r="AL11" s="48" t="str">
        <f t="shared" si="9"/>
        <v>E</v>
      </c>
      <c r="AM11" s="48" t="str">
        <f t="shared" si="9"/>
        <v>E</v>
      </c>
      <c r="AN11" s="48" t="str">
        <f t="shared" si="9"/>
        <v>E</v>
      </c>
      <c r="AO11" s="48" t="str">
        <f t="shared" si="9"/>
        <v>E</v>
      </c>
      <c r="AP11" s="48" t="str">
        <f t="shared" si="9"/>
        <v>E</v>
      </c>
      <c r="AQ11" s="48" t="str">
        <f t="shared" si="9"/>
        <v>E</v>
      </c>
      <c r="AR11" s="48" t="str">
        <f t="shared" si="9"/>
        <v>E</v>
      </c>
      <c r="AS11" s="48" t="str">
        <f t="shared" si="9"/>
        <v>E</v>
      </c>
    </row>
    <row r="12">
      <c r="A12" s="48" t="s">
        <v>653</v>
      </c>
      <c r="B12" s="48" t="s">
        <v>2258</v>
      </c>
      <c r="C12" s="48">
        <v>22.0</v>
      </c>
      <c r="D12" s="48">
        <v>820.0</v>
      </c>
      <c r="E12" s="48">
        <v>8.2</v>
      </c>
      <c r="F12" s="48" t="str">
        <f t="shared" ref="F12:AS12" si="10">IF($C12&gt;=F$2,"A","E")</f>
        <v>A</v>
      </c>
      <c r="G12" s="48" t="str">
        <f t="shared" si="10"/>
        <v>A</v>
      </c>
      <c r="H12" s="48" t="str">
        <f t="shared" si="10"/>
        <v>A</v>
      </c>
      <c r="I12" s="48" t="str">
        <f t="shared" si="10"/>
        <v>A</v>
      </c>
      <c r="J12" s="48" t="str">
        <f t="shared" si="10"/>
        <v>A</v>
      </c>
      <c r="K12" s="48" t="str">
        <f t="shared" si="10"/>
        <v>A</v>
      </c>
      <c r="L12" s="48" t="str">
        <f t="shared" si="10"/>
        <v>A</v>
      </c>
      <c r="M12" s="48" t="str">
        <f t="shared" si="10"/>
        <v>A</v>
      </c>
      <c r="N12" s="48" t="str">
        <f t="shared" si="10"/>
        <v>A</v>
      </c>
      <c r="O12" s="48" t="str">
        <f t="shared" si="10"/>
        <v>A</v>
      </c>
      <c r="P12" s="48" t="str">
        <f t="shared" si="10"/>
        <v>A</v>
      </c>
      <c r="Q12" s="48" t="str">
        <f t="shared" si="10"/>
        <v>A</v>
      </c>
      <c r="R12" s="48" t="str">
        <f t="shared" si="10"/>
        <v>A</v>
      </c>
      <c r="S12" s="48" t="str">
        <f t="shared" si="10"/>
        <v>A</v>
      </c>
      <c r="T12" s="48" t="str">
        <f t="shared" si="10"/>
        <v>A</v>
      </c>
      <c r="U12" s="48" t="str">
        <f t="shared" si="10"/>
        <v>A</v>
      </c>
      <c r="V12" s="48" t="str">
        <f t="shared" si="10"/>
        <v>A</v>
      </c>
      <c r="W12" s="48" t="str">
        <f t="shared" si="10"/>
        <v>A</v>
      </c>
      <c r="X12" s="48" t="str">
        <f t="shared" si="10"/>
        <v>A</v>
      </c>
      <c r="Y12" s="48" t="str">
        <f t="shared" si="10"/>
        <v>A</v>
      </c>
      <c r="Z12" s="48" t="str">
        <f t="shared" si="10"/>
        <v>A</v>
      </c>
      <c r="AA12" s="48" t="str">
        <f t="shared" si="10"/>
        <v>A</v>
      </c>
      <c r="AB12" s="48" t="str">
        <f t="shared" si="10"/>
        <v>E</v>
      </c>
      <c r="AC12" s="48" t="str">
        <f t="shared" si="10"/>
        <v>E</v>
      </c>
      <c r="AD12" s="48" t="str">
        <f t="shared" si="10"/>
        <v>E</v>
      </c>
      <c r="AE12" s="48" t="str">
        <f t="shared" si="10"/>
        <v>E</v>
      </c>
      <c r="AF12" s="48" t="str">
        <f t="shared" si="10"/>
        <v>E</v>
      </c>
      <c r="AG12" s="48" t="str">
        <f t="shared" si="10"/>
        <v>E</v>
      </c>
      <c r="AH12" s="48" t="str">
        <f t="shared" si="10"/>
        <v>E</v>
      </c>
      <c r="AI12" s="48" t="str">
        <f t="shared" si="10"/>
        <v>E</v>
      </c>
      <c r="AJ12" s="48" t="str">
        <f t="shared" si="10"/>
        <v>E</v>
      </c>
      <c r="AK12" s="48" t="str">
        <f t="shared" si="10"/>
        <v>E</v>
      </c>
      <c r="AL12" s="48" t="str">
        <f t="shared" si="10"/>
        <v>E</v>
      </c>
      <c r="AM12" s="48" t="str">
        <f t="shared" si="10"/>
        <v>E</v>
      </c>
      <c r="AN12" s="48" t="str">
        <f t="shared" si="10"/>
        <v>E</v>
      </c>
      <c r="AO12" s="48" t="str">
        <f t="shared" si="10"/>
        <v>E</v>
      </c>
      <c r="AP12" s="48" t="str">
        <f t="shared" si="10"/>
        <v>E</v>
      </c>
      <c r="AQ12" s="48" t="str">
        <f t="shared" si="10"/>
        <v>E</v>
      </c>
      <c r="AR12" s="48" t="str">
        <f t="shared" si="10"/>
        <v>E</v>
      </c>
      <c r="AS12" s="48" t="str">
        <f t="shared" si="10"/>
        <v>E</v>
      </c>
    </row>
    <row r="13">
      <c r="A13" s="48" t="s">
        <v>488</v>
      </c>
      <c r="B13" s="48" t="s">
        <v>487</v>
      </c>
      <c r="C13" s="48">
        <v>16.0</v>
      </c>
      <c r="D13" s="48">
        <v>720.0</v>
      </c>
      <c r="E13" s="48">
        <v>7.2</v>
      </c>
      <c r="F13" s="48" t="str">
        <f t="shared" ref="F13:AS13" si="11">IF($C13&gt;=F$2,"A","E")</f>
        <v>A</v>
      </c>
      <c r="G13" s="48" t="str">
        <f t="shared" si="11"/>
        <v>A</v>
      </c>
      <c r="H13" s="48" t="str">
        <f t="shared" si="11"/>
        <v>A</v>
      </c>
      <c r="I13" s="48" t="str">
        <f t="shared" si="11"/>
        <v>A</v>
      </c>
      <c r="J13" s="48" t="str">
        <f t="shared" si="11"/>
        <v>A</v>
      </c>
      <c r="K13" s="48" t="str">
        <f t="shared" si="11"/>
        <v>A</v>
      </c>
      <c r="L13" s="48" t="str">
        <f t="shared" si="11"/>
        <v>A</v>
      </c>
      <c r="M13" s="48" t="str">
        <f t="shared" si="11"/>
        <v>A</v>
      </c>
      <c r="N13" s="48" t="str">
        <f t="shared" si="11"/>
        <v>A</v>
      </c>
      <c r="O13" s="48" t="str">
        <f t="shared" si="11"/>
        <v>A</v>
      </c>
      <c r="P13" s="48" t="str">
        <f t="shared" si="11"/>
        <v>A</v>
      </c>
      <c r="Q13" s="48" t="str">
        <f t="shared" si="11"/>
        <v>A</v>
      </c>
      <c r="R13" s="48" t="str">
        <f t="shared" si="11"/>
        <v>A</v>
      </c>
      <c r="S13" s="48" t="str">
        <f t="shared" si="11"/>
        <v>A</v>
      </c>
      <c r="T13" s="48" t="str">
        <f t="shared" si="11"/>
        <v>A</v>
      </c>
      <c r="U13" s="48" t="str">
        <f t="shared" si="11"/>
        <v>A</v>
      </c>
      <c r="V13" s="48" t="str">
        <f t="shared" si="11"/>
        <v>E</v>
      </c>
      <c r="W13" s="48" t="str">
        <f t="shared" si="11"/>
        <v>E</v>
      </c>
      <c r="X13" s="48" t="str">
        <f t="shared" si="11"/>
        <v>E</v>
      </c>
      <c r="Y13" s="48" t="str">
        <f t="shared" si="11"/>
        <v>E</v>
      </c>
      <c r="Z13" s="48" t="str">
        <f t="shared" si="11"/>
        <v>E</v>
      </c>
      <c r="AA13" s="48" t="str">
        <f t="shared" si="11"/>
        <v>E</v>
      </c>
      <c r="AB13" s="48" t="str">
        <f t="shared" si="11"/>
        <v>E</v>
      </c>
      <c r="AC13" s="48" t="str">
        <f t="shared" si="11"/>
        <v>E</v>
      </c>
      <c r="AD13" s="48" t="str">
        <f t="shared" si="11"/>
        <v>E</v>
      </c>
      <c r="AE13" s="48" t="str">
        <f t="shared" si="11"/>
        <v>E</v>
      </c>
      <c r="AF13" s="48" t="str">
        <f t="shared" si="11"/>
        <v>E</v>
      </c>
      <c r="AG13" s="48" t="str">
        <f t="shared" si="11"/>
        <v>E</v>
      </c>
      <c r="AH13" s="48" t="str">
        <f t="shared" si="11"/>
        <v>E</v>
      </c>
      <c r="AI13" s="48" t="str">
        <f t="shared" si="11"/>
        <v>E</v>
      </c>
      <c r="AJ13" s="48" t="str">
        <f t="shared" si="11"/>
        <v>E</v>
      </c>
      <c r="AK13" s="48" t="str">
        <f t="shared" si="11"/>
        <v>E</v>
      </c>
      <c r="AL13" s="48" t="str">
        <f t="shared" si="11"/>
        <v>E</v>
      </c>
      <c r="AM13" s="48" t="str">
        <f t="shared" si="11"/>
        <v>E</v>
      </c>
      <c r="AN13" s="48" t="str">
        <f t="shared" si="11"/>
        <v>E</v>
      </c>
      <c r="AO13" s="48" t="str">
        <f t="shared" si="11"/>
        <v>E</v>
      </c>
      <c r="AP13" s="48" t="str">
        <f t="shared" si="11"/>
        <v>E</v>
      </c>
      <c r="AQ13" s="48" t="str">
        <f t="shared" si="11"/>
        <v>E</v>
      </c>
      <c r="AR13" s="48" t="str">
        <f t="shared" si="11"/>
        <v>E</v>
      </c>
      <c r="AS13" s="48" t="str">
        <f t="shared" si="11"/>
        <v>E</v>
      </c>
    </row>
    <row r="14">
      <c r="A14" s="48" t="s">
        <v>333</v>
      </c>
      <c r="B14" s="48" t="s">
        <v>2259</v>
      </c>
      <c r="C14" s="48">
        <v>17.0</v>
      </c>
      <c r="D14" s="48">
        <v>420.0</v>
      </c>
      <c r="E14" s="48">
        <v>4.2</v>
      </c>
      <c r="F14" s="48" t="str">
        <f t="shared" ref="F14:AS14" si="12">IF($C14&gt;=F$2,"A","E")</f>
        <v>A</v>
      </c>
      <c r="G14" s="48" t="str">
        <f t="shared" si="12"/>
        <v>A</v>
      </c>
      <c r="H14" s="48" t="str">
        <f t="shared" si="12"/>
        <v>A</v>
      </c>
      <c r="I14" s="48" t="str">
        <f t="shared" si="12"/>
        <v>A</v>
      </c>
      <c r="J14" s="48" t="str">
        <f t="shared" si="12"/>
        <v>A</v>
      </c>
      <c r="K14" s="48" t="str">
        <f t="shared" si="12"/>
        <v>A</v>
      </c>
      <c r="L14" s="48" t="str">
        <f t="shared" si="12"/>
        <v>A</v>
      </c>
      <c r="M14" s="48" t="str">
        <f t="shared" si="12"/>
        <v>A</v>
      </c>
      <c r="N14" s="48" t="str">
        <f t="shared" si="12"/>
        <v>A</v>
      </c>
      <c r="O14" s="48" t="str">
        <f t="shared" si="12"/>
        <v>A</v>
      </c>
      <c r="P14" s="48" t="str">
        <f t="shared" si="12"/>
        <v>A</v>
      </c>
      <c r="Q14" s="48" t="str">
        <f t="shared" si="12"/>
        <v>A</v>
      </c>
      <c r="R14" s="48" t="str">
        <f t="shared" si="12"/>
        <v>A</v>
      </c>
      <c r="S14" s="48" t="str">
        <f t="shared" si="12"/>
        <v>A</v>
      </c>
      <c r="T14" s="48" t="str">
        <f t="shared" si="12"/>
        <v>A</v>
      </c>
      <c r="U14" s="48" t="str">
        <f t="shared" si="12"/>
        <v>A</v>
      </c>
      <c r="V14" s="48" t="str">
        <f t="shared" si="12"/>
        <v>A</v>
      </c>
      <c r="W14" s="48" t="str">
        <f t="shared" si="12"/>
        <v>E</v>
      </c>
      <c r="X14" s="48" t="str">
        <f t="shared" si="12"/>
        <v>E</v>
      </c>
      <c r="Y14" s="48" t="str">
        <f t="shared" si="12"/>
        <v>E</v>
      </c>
      <c r="Z14" s="48" t="str">
        <f t="shared" si="12"/>
        <v>E</v>
      </c>
      <c r="AA14" s="48" t="str">
        <f t="shared" si="12"/>
        <v>E</v>
      </c>
      <c r="AB14" s="48" t="str">
        <f t="shared" si="12"/>
        <v>E</v>
      </c>
      <c r="AC14" s="48" t="str">
        <f t="shared" si="12"/>
        <v>E</v>
      </c>
      <c r="AD14" s="48" t="str">
        <f t="shared" si="12"/>
        <v>E</v>
      </c>
      <c r="AE14" s="48" t="str">
        <f t="shared" si="12"/>
        <v>E</v>
      </c>
      <c r="AF14" s="48" t="str">
        <f t="shared" si="12"/>
        <v>E</v>
      </c>
      <c r="AG14" s="48" t="str">
        <f t="shared" si="12"/>
        <v>E</v>
      </c>
      <c r="AH14" s="48" t="str">
        <f t="shared" si="12"/>
        <v>E</v>
      </c>
      <c r="AI14" s="48" t="str">
        <f t="shared" si="12"/>
        <v>E</v>
      </c>
      <c r="AJ14" s="48" t="str">
        <f t="shared" si="12"/>
        <v>E</v>
      </c>
      <c r="AK14" s="48" t="str">
        <f t="shared" si="12"/>
        <v>E</v>
      </c>
      <c r="AL14" s="48" t="str">
        <f t="shared" si="12"/>
        <v>E</v>
      </c>
      <c r="AM14" s="48" t="str">
        <f t="shared" si="12"/>
        <v>E</v>
      </c>
      <c r="AN14" s="48" t="str">
        <f t="shared" si="12"/>
        <v>E</v>
      </c>
      <c r="AO14" s="48" t="str">
        <f t="shared" si="12"/>
        <v>E</v>
      </c>
      <c r="AP14" s="48" t="str">
        <f t="shared" si="12"/>
        <v>E</v>
      </c>
      <c r="AQ14" s="48" t="str">
        <f t="shared" si="12"/>
        <v>E</v>
      </c>
      <c r="AR14" s="48" t="str">
        <f t="shared" si="12"/>
        <v>E</v>
      </c>
      <c r="AS14" s="48" t="str">
        <f t="shared" si="12"/>
        <v>E</v>
      </c>
    </row>
    <row r="15">
      <c r="A15" s="48" t="s">
        <v>307</v>
      </c>
      <c r="B15" s="48" t="s">
        <v>306</v>
      </c>
      <c r="C15" s="48">
        <v>18.0</v>
      </c>
      <c r="D15" s="48">
        <v>680.0</v>
      </c>
      <c r="E15" s="48">
        <v>6.8</v>
      </c>
      <c r="F15" s="48" t="str">
        <f t="shared" ref="F15:AS15" si="13">IF($C15&gt;=F$2,"A","E")</f>
        <v>A</v>
      </c>
      <c r="G15" s="48" t="str">
        <f t="shared" si="13"/>
        <v>A</v>
      </c>
      <c r="H15" s="48" t="str">
        <f t="shared" si="13"/>
        <v>A</v>
      </c>
      <c r="I15" s="48" t="str">
        <f t="shared" si="13"/>
        <v>A</v>
      </c>
      <c r="J15" s="48" t="str">
        <f t="shared" si="13"/>
        <v>A</v>
      </c>
      <c r="K15" s="48" t="str">
        <f t="shared" si="13"/>
        <v>A</v>
      </c>
      <c r="L15" s="48" t="str">
        <f t="shared" si="13"/>
        <v>A</v>
      </c>
      <c r="M15" s="48" t="str">
        <f t="shared" si="13"/>
        <v>A</v>
      </c>
      <c r="N15" s="48" t="str">
        <f t="shared" si="13"/>
        <v>A</v>
      </c>
      <c r="O15" s="48" t="str">
        <f t="shared" si="13"/>
        <v>A</v>
      </c>
      <c r="P15" s="48" t="str">
        <f t="shared" si="13"/>
        <v>A</v>
      </c>
      <c r="Q15" s="48" t="str">
        <f t="shared" si="13"/>
        <v>A</v>
      </c>
      <c r="R15" s="48" t="str">
        <f t="shared" si="13"/>
        <v>A</v>
      </c>
      <c r="S15" s="48" t="str">
        <f t="shared" si="13"/>
        <v>A</v>
      </c>
      <c r="T15" s="48" t="str">
        <f t="shared" si="13"/>
        <v>A</v>
      </c>
      <c r="U15" s="48" t="str">
        <f t="shared" si="13"/>
        <v>A</v>
      </c>
      <c r="V15" s="48" t="str">
        <f t="shared" si="13"/>
        <v>A</v>
      </c>
      <c r="W15" s="48" t="str">
        <f t="shared" si="13"/>
        <v>A</v>
      </c>
      <c r="X15" s="48" t="str">
        <f t="shared" si="13"/>
        <v>E</v>
      </c>
      <c r="Y15" s="48" t="str">
        <f t="shared" si="13"/>
        <v>E</v>
      </c>
      <c r="Z15" s="48" t="str">
        <f t="shared" si="13"/>
        <v>E</v>
      </c>
      <c r="AA15" s="48" t="str">
        <f t="shared" si="13"/>
        <v>E</v>
      </c>
      <c r="AB15" s="48" t="str">
        <f t="shared" si="13"/>
        <v>E</v>
      </c>
      <c r="AC15" s="48" t="str">
        <f t="shared" si="13"/>
        <v>E</v>
      </c>
      <c r="AD15" s="48" t="str">
        <f t="shared" si="13"/>
        <v>E</v>
      </c>
      <c r="AE15" s="48" t="str">
        <f t="shared" si="13"/>
        <v>E</v>
      </c>
      <c r="AF15" s="48" t="str">
        <f t="shared" si="13"/>
        <v>E</v>
      </c>
      <c r="AG15" s="48" t="str">
        <f t="shared" si="13"/>
        <v>E</v>
      </c>
      <c r="AH15" s="48" t="str">
        <f t="shared" si="13"/>
        <v>E</v>
      </c>
      <c r="AI15" s="48" t="str">
        <f t="shared" si="13"/>
        <v>E</v>
      </c>
      <c r="AJ15" s="48" t="str">
        <f t="shared" si="13"/>
        <v>E</v>
      </c>
      <c r="AK15" s="48" t="str">
        <f t="shared" si="13"/>
        <v>E</v>
      </c>
      <c r="AL15" s="48" t="str">
        <f t="shared" si="13"/>
        <v>E</v>
      </c>
      <c r="AM15" s="48" t="str">
        <f t="shared" si="13"/>
        <v>E</v>
      </c>
      <c r="AN15" s="48" t="str">
        <f t="shared" si="13"/>
        <v>E</v>
      </c>
      <c r="AO15" s="48" t="str">
        <f t="shared" si="13"/>
        <v>E</v>
      </c>
      <c r="AP15" s="48" t="str">
        <f t="shared" si="13"/>
        <v>E</v>
      </c>
      <c r="AQ15" s="48" t="str">
        <f t="shared" si="13"/>
        <v>E</v>
      </c>
      <c r="AR15" s="48" t="str">
        <f t="shared" si="13"/>
        <v>E</v>
      </c>
      <c r="AS15" s="48" t="str">
        <f t="shared" si="13"/>
        <v>E</v>
      </c>
    </row>
    <row r="16">
      <c r="A16" s="48" t="s">
        <v>641</v>
      </c>
      <c r="B16" s="48" t="s">
        <v>1909</v>
      </c>
      <c r="C16" s="48">
        <v>19.0</v>
      </c>
      <c r="D16" s="48">
        <v>640.0</v>
      </c>
      <c r="E16" s="48">
        <v>6.4</v>
      </c>
      <c r="F16" s="48" t="str">
        <f t="shared" ref="F16:AS16" si="14">IF($C16&gt;=F$2,"A","E")</f>
        <v>A</v>
      </c>
      <c r="G16" s="48" t="str">
        <f t="shared" si="14"/>
        <v>A</v>
      </c>
      <c r="H16" s="48" t="str">
        <f t="shared" si="14"/>
        <v>A</v>
      </c>
      <c r="I16" s="48" t="str">
        <f t="shared" si="14"/>
        <v>A</v>
      </c>
      <c r="J16" s="48" t="str">
        <f t="shared" si="14"/>
        <v>A</v>
      </c>
      <c r="K16" s="48" t="str">
        <f t="shared" si="14"/>
        <v>A</v>
      </c>
      <c r="L16" s="48" t="str">
        <f t="shared" si="14"/>
        <v>A</v>
      </c>
      <c r="M16" s="48" t="str">
        <f t="shared" si="14"/>
        <v>A</v>
      </c>
      <c r="N16" s="48" t="str">
        <f t="shared" si="14"/>
        <v>A</v>
      </c>
      <c r="O16" s="48" t="str">
        <f t="shared" si="14"/>
        <v>A</v>
      </c>
      <c r="P16" s="48" t="str">
        <f t="shared" si="14"/>
        <v>A</v>
      </c>
      <c r="Q16" s="48" t="str">
        <f t="shared" si="14"/>
        <v>A</v>
      </c>
      <c r="R16" s="48" t="str">
        <f t="shared" si="14"/>
        <v>A</v>
      </c>
      <c r="S16" s="48" t="str">
        <f t="shared" si="14"/>
        <v>A</v>
      </c>
      <c r="T16" s="48" t="str">
        <f t="shared" si="14"/>
        <v>A</v>
      </c>
      <c r="U16" s="48" t="str">
        <f t="shared" si="14"/>
        <v>A</v>
      </c>
      <c r="V16" s="48" t="str">
        <f t="shared" si="14"/>
        <v>A</v>
      </c>
      <c r="W16" s="48" t="str">
        <f t="shared" si="14"/>
        <v>A</v>
      </c>
      <c r="X16" s="48" t="str">
        <f t="shared" si="14"/>
        <v>A</v>
      </c>
      <c r="Y16" s="48" t="str">
        <f t="shared" si="14"/>
        <v>E</v>
      </c>
      <c r="Z16" s="48" t="str">
        <f t="shared" si="14"/>
        <v>E</v>
      </c>
      <c r="AA16" s="48" t="str">
        <f t="shared" si="14"/>
        <v>E</v>
      </c>
      <c r="AB16" s="48" t="str">
        <f t="shared" si="14"/>
        <v>E</v>
      </c>
      <c r="AC16" s="48" t="str">
        <f t="shared" si="14"/>
        <v>E</v>
      </c>
      <c r="AD16" s="48" t="str">
        <f t="shared" si="14"/>
        <v>E</v>
      </c>
      <c r="AE16" s="48" t="str">
        <f t="shared" si="14"/>
        <v>E</v>
      </c>
      <c r="AF16" s="48" t="str">
        <f t="shared" si="14"/>
        <v>E</v>
      </c>
      <c r="AG16" s="48" t="str">
        <f t="shared" si="14"/>
        <v>E</v>
      </c>
      <c r="AH16" s="48" t="str">
        <f t="shared" si="14"/>
        <v>E</v>
      </c>
      <c r="AI16" s="48" t="str">
        <f t="shared" si="14"/>
        <v>E</v>
      </c>
      <c r="AJ16" s="48" t="str">
        <f t="shared" si="14"/>
        <v>E</v>
      </c>
      <c r="AK16" s="48" t="str">
        <f t="shared" si="14"/>
        <v>E</v>
      </c>
      <c r="AL16" s="48" t="str">
        <f t="shared" si="14"/>
        <v>E</v>
      </c>
      <c r="AM16" s="48" t="str">
        <f t="shared" si="14"/>
        <v>E</v>
      </c>
      <c r="AN16" s="48" t="str">
        <f t="shared" si="14"/>
        <v>E</v>
      </c>
      <c r="AO16" s="48" t="str">
        <f t="shared" si="14"/>
        <v>E</v>
      </c>
      <c r="AP16" s="48" t="str">
        <f t="shared" si="14"/>
        <v>E</v>
      </c>
      <c r="AQ16" s="48" t="str">
        <f t="shared" si="14"/>
        <v>E</v>
      </c>
      <c r="AR16" s="48" t="str">
        <f t="shared" si="14"/>
        <v>E</v>
      </c>
      <c r="AS16" s="48" t="str">
        <f t="shared" si="14"/>
        <v>E</v>
      </c>
    </row>
    <row r="17">
      <c r="A17" s="48" t="s">
        <v>620</v>
      </c>
      <c r="B17" s="48" t="s">
        <v>619</v>
      </c>
      <c r="C17" s="48">
        <v>23.0</v>
      </c>
      <c r="D17" s="48">
        <v>800.0</v>
      </c>
      <c r="E17" s="48">
        <v>8.0</v>
      </c>
      <c r="F17" s="48" t="str">
        <f t="shared" ref="F17:AS17" si="15">IF($C17&gt;=F$2,"A","E")</f>
        <v>A</v>
      </c>
      <c r="G17" s="48" t="str">
        <f t="shared" si="15"/>
        <v>A</v>
      </c>
      <c r="H17" s="48" t="str">
        <f t="shared" si="15"/>
        <v>A</v>
      </c>
      <c r="I17" s="48" t="str">
        <f t="shared" si="15"/>
        <v>A</v>
      </c>
      <c r="J17" s="48" t="str">
        <f t="shared" si="15"/>
        <v>A</v>
      </c>
      <c r="K17" s="48" t="str">
        <f t="shared" si="15"/>
        <v>A</v>
      </c>
      <c r="L17" s="48" t="str">
        <f t="shared" si="15"/>
        <v>A</v>
      </c>
      <c r="M17" s="48" t="str">
        <f t="shared" si="15"/>
        <v>A</v>
      </c>
      <c r="N17" s="48" t="str">
        <f t="shared" si="15"/>
        <v>A</v>
      </c>
      <c r="O17" s="48" t="str">
        <f t="shared" si="15"/>
        <v>A</v>
      </c>
      <c r="P17" s="48" t="str">
        <f t="shared" si="15"/>
        <v>A</v>
      </c>
      <c r="Q17" s="48" t="str">
        <f t="shared" si="15"/>
        <v>A</v>
      </c>
      <c r="R17" s="48" t="str">
        <f t="shared" si="15"/>
        <v>A</v>
      </c>
      <c r="S17" s="48" t="str">
        <f t="shared" si="15"/>
        <v>A</v>
      </c>
      <c r="T17" s="48" t="str">
        <f t="shared" si="15"/>
        <v>A</v>
      </c>
      <c r="U17" s="48" t="str">
        <f t="shared" si="15"/>
        <v>A</v>
      </c>
      <c r="V17" s="48" t="str">
        <f t="shared" si="15"/>
        <v>A</v>
      </c>
      <c r="W17" s="48" t="str">
        <f t="shared" si="15"/>
        <v>A</v>
      </c>
      <c r="X17" s="48" t="str">
        <f t="shared" si="15"/>
        <v>A</v>
      </c>
      <c r="Y17" s="48" t="str">
        <f t="shared" si="15"/>
        <v>A</v>
      </c>
      <c r="Z17" s="48" t="str">
        <f t="shared" si="15"/>
        <v>A</v>
      </c>
      <c r="AA17" s="48" t="str">
        <f t="shared" si="15"/>
        <v>A</v>
      </c>
      <c r="AB17" s="48" t="str">
        <f t="shared" si="15"/>
        <v>A</v>
      </c>
      <c r="AC17" s="48" t="str">
        <f t="shared" si="15"/>
        <v>E</v>
      </c>
      <c r="AD17" s="48" t="str">
        <f t="shared" si="15"/>
        <v>E</v>
      </c>
      <c r="AE17" s="48" t="str">
        <f t="shared" si="15"/>
        <v>E</v>
      </c>
      <c r="AF17" s="48" t="str">
        <f t="shared" si="15"/>
        <v>E</v>
      </c>
      <c r="AG17" s="48" t="str">
        <f t="shared" si="15"/>
        <v>E</v>
      </c>
      <c r="AH17" s="48" t="str">
        <f t="shared" si="15"/>
        <v>E</v>
      </c>
      <c r="AI17" s="48" t="str">
        <f t="shared" si="15"/>
        <v>E</v>
      </c>
      <c r="AJ17" s="48" t="str">
        <f t="shared" si="15"/>
        <v>E</v>
      </c>
      <c r="AK17" s="48" t="str">
        <f t="shared" si="15"/>
        <v>E</v>
      </c>
      <c r="AL17" s="48" t="str">
        <f t="shared" si="15"/>
        <v>E</v>
      </c>
      <c r="AM17" s="48" t="str">
        <f t="shared" si="15"/>
        <v>E</v>
      </c>
      <c r="AN17" s="48" t="str">
        <f t="shared" si="15"/>
        <v>E</v>
      </c>
      <c r="AO17" s="48" t="str">
        <f t="shared" si="15"/>
        <v>E</v>
      </c>
      <c r="AP17" s="48" t="str">
        <f t="shared" si="15"/>
        <v>E</v>
      </c>
      <c r="AQ17" s="48" t="str">
        <f t="shared" si="15"/>
        <v>E</v>
      </c>
      <c r="AR17" s="48" t="str">
        <f t="shared" si="15"/>
        <v>E</v>
      </c>
      <c r="AS17" s="48" t="str">
        <f t="shared" si="15"/>
        <v>E</v>
      </c>
    </row>
    <row r="18">
      <c r="A18" s="48" t="s">
        <v>579</v>
      </c>
      <c r="B18" s="48" t="s">
        <v>578</v>
      </c>
      <c r="C18" s="48">
        <v>21.0</v>
      </c>
      <c r="D18" s="48">
        <v>520.0</v>
      </c>
      <c r="E18" s="48">
        <v>5.2</v>
      </c>
      <c r="F18" s="48" t="str">
        <f t="shared" ref="F18:AS18" si="16">IF($C18&gt;=F$2,"A","E")</f>
        <v>A</v>
      </c>
      <c r="G18" s="48" t="str">
        <f t="shared" si="16"/>
        <v>A</v>
      </c>
      <c r="H18" s="48" t="str">
        <f t="shared" si="16"/>
        <v>A</v>
      </c>
      <c r="I18" s="48" t="str">
        <f t="shared" si="16"/>
        <v>A</v>
      </c>
      <c r="J18" s="48" t="str">
        <f t="shared" si="16"/>
        <v>A</v>
      </c>
      <c r="K18" s="48" t="str">
        <f t="shared" si="16"/>
        <v>A</v>
      </c>
      <c r="L18" s="48" t="str">
        <f t="shared" si="16"/>
        <v>A</v>
      </c>
      <c r="M18" s="48" t="str">
        <f t="shared" si="16"/>
        <v>A</v>
      </c>
      <c r="N18" s="48" t="str">
        <f t="shared" si="16"/>
        <v>A</v>
      </c>
      <c r="O18" s="48" t="str">
        <f t="shared" si="16"/>
        <v>A</v>
      </c>
      <c r="P18" s="48" t="str">
        <f t="shared" si="16"/>
        <v>A</v>
      </c>
      <c r="Q18" s="48" t="str">
        <f t="shared" si="16"/>
        <v>A</v>
      </c>
      <c r="R18" s="48" t="str">
        <f t="shared" si="16"/>
        <v>A</v>
      </c>
      <c r="S18" s="48" t="str">
        <f t="shared" si="16"/>
        <v>A</v>
      </c>
      <c r="T18" s="48" t="str">
        <f t="shared" si="16"/>
        <v>A</v>
      </c>
      <c r="U18" s="48" t="str">
        <f t="shared" si="16"/>
        <v>A</v>
      </c>
      <c r="V18" s="48" t="str">
        <f t="shared" si="16"/>
        <v>A</v>
      </c>
      <c r="W18" s="48" t="str">
        <f t="shared" si="16"/>
        <v>A</v>
      </c>
      <c r="X18" s="48" t="str">
        <f t="shared" si="16"/>
        <v>A</v>
      </c>
      <c r="Y18" s="48" t="str">
        <f t="shared" si="16"/>
        <v>A</v>
      </c>
      <c r="Z18" s="48" t="str">
        <f t="shared" si="16"/>
        <v>A</v>
      </c>
      <c r="AA18" s="48" t="str">
        <f t="shared" si="16"/>
        <v>E</v>
      </c>
      <c r="AB18" s="48" t="str">
        <f t="shared" si="16"/>
        <v>E</v>
      </c>
      <c r="AC18" s="48" t="str">
        <f t="shared" si="16"/>
        <v>E</v>
      </c>
      <c r="AD18" s="48" t="str">
        <f t="shared" si="16"/>
        <v>E</v>
      </c>
      <c r="AE18" s="48" t="str">
        <f t="shared" si="16"/>
        <v>E</v>
      </c>
      <c r="AF18" s="48" t="str">
        <f t="shared" si="16"/>
        <v>E</v>
      </c>
      <c r="AG18" s="48" t="str">
        <f t="shared" si="16"/>
        <v>E</v>
      </c>
      <c r="AH18" s="48" t="str">
        <f t="shared" si="16"/>
        <v>E</v>
      </c>
      <c r="AI18" s="48" t="str">
        <f t="shared" si="16"/>
        <v>E</v>
      </c>
      <c r="AJ18" s="48" t="str">
        <f t="shared" si="16"/>
        <v>E</v>
      </c>
      <c r="AK18" s="48" t="str">
        <f t="shared" si="16"/>
        <v>E</v>
      </c>
      <c r="AL18" s="48" t="str">
        <f t="shared" si="16"/>
        <v>E</v>
      </c>
      <c r="AM18" s="48" t="str">
        <f t="shared" si="16"/>
        <v>E</v>
      </c>
      <c r="AN18" s="48" t="str">
        <f t="shared" si="16"/>
        <v>E</v>
      </c>
      <c r="AO18" s="48" t="str">
        <f t="shared" si="16"/>
        <v>E</v>
      </c>
      <c r="AP18" s="48" t="str">
        <f t="shared" si="16"/>
        <v>E</v>
      </c>
      <c r="AQ18" s="48" t="str">
        <f t="shared" si="16"/>
        <v>E</v>
      </c>
      <c r="AR18" s="48" t="str">
        <f t="shared" si="16"/>
        <v>E</v>
      </c>
      <c r="AS18" s="48" t="str">
        <f t="shared" si="16"/>
        <v>E</v>
      </c>
    </row>
    <row r="19">
      <c r="A19" s="48" t="s">
        <v>626</v>
      </c>
      <c r="B19" s="48" t="s">
        <v>2260</v>
      </c>
      <c r="C19" s="48"/>
      <c r="D19" s="48"/>
      <c r="E19" s="48">
        <v>0.0</v>
      </c>
      <c r="F19" s="48" t="str">
        <f t="shared" ref="F19:AS19" si="17">IF($C19&gt;=F$2,"A","E")</f>
        <v>E</v>
      </c>
      <c r="G19" s="48" t="str">
        <f t="shared" si="17"/>
        <v>E</v>
      </c>
      <c r="H19" s="48" t="str">
        <f t="shared" si="17"/>
        <v>E</v>
      </c>
      <c r="I19" s="48" t="str">
        <f t="shared" si="17"/>
        <v>E</v>
      </c>
      <c r="J19" s="48" t="str">
        <f t="shared" si="17"/>
        <v>E</v>
      </c>
      <c r="K19" s="48" t="str">
        <f t="shared" si="17"/>
        <v>E</v>
      </c>
      <c r="L19" s="48" t="str">
        <f t="shared" si="17"/>
        <v>E</v>
      </c>
      <c r="M19" s="48" t="str">
        <f t="shared" si="17"/>
        <v>E</v>
      </c>
      <c r="N19" s="48" t="str">
        <f t="shared" si="17"/>
        <v>E</v>
      </c>
      <c r="O19" s="48" t="str">
        <f t="shared" si="17"/>
        <v>E</v>
      </c>
      <c r="P19" s="48" t="str">
        <f t="shared" si="17"/>
        <v>E</v>
      </c>
      <c r="Q19" s="48" t="str">
        <f t="shared" si="17"/>
        <v>E</v>
      </c>
      <c r="R19" s="48" t="str">
        <f t="shared" si="17"/>
        <v>E</v>
      </c>
      <c r="S19" s="48" t="str">
        <f t="shared" si="17"/>
        <v>E</v>
      </c>
      <c r="T19" s="48" t="str">
        <f t="shared" si="17"/>
        <v>E</v>
      </c>
      <c r="U19" s="48" t="str">
        <f t="shared" si="17"/>
        <v>E</v>
      </c>
      <c r="V19" s="48" t="str">
        <f t="shared" si="17"/>
        <v>E</v>
      </c>
      <c r="W19" s="48" t="str">
        <f t="shared" si="17"/>
        <v>E</v>
      </c>
      <c r="X19" s="48" t="str">
        <f t="shared" si="17"/>
        <v>E</v>
      </c>
      <c r="Y19" s="48" t="str">
        <f t="shared" si="17"/>
        <v>E</v>
      </c>
      <c r="Z19" s="48" t="str">
        <f t="shared" si="17"/>
        <v>E</v>
      </c>
      <c r="AA19" s="48" t="str">
        <f t="shared" si="17"/>
        <v>E</v>
      </c>
      <c r="AB19" s="48" t="str">
        <f t="shared" si="17"/>
        <v>E</v>
      </c>
      <c r="AC19" s="48" t="str">
        <f t="shared" si="17"/>
        <v>E</v>
      </c>
      <c r="AD19" s="48" t="str">
        <f t="shared" si="17"/>
        <v>E</v>
      </c>
      <c r="AE19" s="48" t="str">
        <f t="shared" si="17"/>
        <v>E</v>
      </c>
      <c r="AF19" s="48" t="str">
        <f t="shared" si="17"/>
        <v>E</v>
      </c>
      <c r="AG19" s="48" t="str">
        <f t="shared" si="17"/>
        <v>E</v>
      </c>
      <c r="AH19" s="48" t="str">
        <f t="shared" si="17"/>
        <v>E</v>
      </c>
      <c r="AI19" s="48" t="str">
        <f t="shared" si="17"/>
        <v>E</v>
      </c>
      <c r="AJ19" s="48" t="str">
        <f t="shared" si="17"/>
        <v>E</v>
      </c>
      <c r="AK19" s="48" t="str">
        <f t="shared" si="17"/>
        <v>E</v>
      </c>
      <c r="AL19" s="48" t="str">
        <f t="shared" si="17"/>
        <v>E</v>
      </c>
      <c r="AM19" s="48" t="str">
        <f t="shared" si="17"/>
        <v>E</v>
      </c>
      <c r="AN19" s="48" t="str">
        <f t="shared" si="17"/>
        <v>E</v>
      </c>
      <c r="AO19" s="48" t="str">
        <f t="shared" si="17"/>
        <v>E</v>
      </c>
      <c r="AP19" s="48" t="str">
        <f t="shared" si="17"/>
        <v>E</v>
      </c>
      <c r="AQ19" s="48" t="str">
        <f t="shared" si="17"/>
        <v>E</v>
      </c>
      <c r="AR19" s="48" t="str">
        <f t="shared" si="17"/>
        <v>E</v>
      </c>
      <c r="AS19" s="48" t="str">
        <f t="shared" si="17"/>
        <v>E</v>
      </c>
    </row>
    <row r="20">
      <c r="A20" s="48" t="s">
        <v>660</v>
      </c>
      <c r="B20" s="48" t="s">
        <v>2261</v>
      </c>
      <c r="C20" s="48"/>
      <c r="D20" s="48"/>
      <c r="E20" s="48">
        <v>0.0</v>
      </c>
      <c r="F20" s="48" t="str">
        <f t="shared" ref="F20:AS20" si="18">IF($C20&gt;=F$2,"A","E")</f>
        <v>E</v>
      </c>
      <c r="G20" s="48" t="str">
        <f t="shared" si="18"/>
        <v>E</v>
      </c>
      <c r="H20" s="48" t="str">
        <f t="shared" si="18"/>
        <v>E</v>
      </c>
      <c r="I20" s="48" t="str">
        <f t="shared" si="18"/>
        <v>E</v>
      </c>
      <c r="J20" s="48" t="str">
        <f t="shared" si="18"/>
        <v>E</v>
      </c>
      <c r="K20" s="48" t="str">
        <f t="shared" si="18"/>
        <v>E</v>
      </c>
      <c r="L20" s="48" t="str">
        <f t="shared" si="18"/>
        <v>E</v>
      </c>
      <c r="M20" s="48" t="str">
        <f t="shared" si="18"/>
        <v>E</v>
      </c>
      <c r="N20" s="48" t="str">
        <f t="shared" si="18"/>
        <v>E</v>
      </c>
      <c r="O20" s="48" t="str">
        <f t="shared" si="18"/>
        <v>E</v>
      </c>
      <c r="P20" s="48" t="str">
        <f t="shared" si="18"/>
        <v>E</v>
      </c>
      <c r="Q20" s="48" t="str">
        <f t="shared" si="18"/>
        <v>E</v>
      </c>
      <c r="R20" s="48" t="str">
        <f t="shared" si="18"/>
        <v>E</v>
      </c>
      <c r="S20" s="48" t="str">
        <f t="shared" si="18"/>
        <v>E</v>
      </c>
      <c r="T20" s="48" t="str">
        <f t="shared" si="18"/>
        <v>E</v>
      </c>
      <c r="U20" s="48" t="str">
        <f t="shared" si="18"/>
        <v>E</v>
      </c>
      <c r="V20" s="48" t="str">
        <f t="shared" si="18"/>
        <v>E</v>
      </c>
      <c r="W20" s="48" t="str">
        <f t="shared" si="18"/>
        <v>E</v>
      </c>
      <c r="X20" s="48" t="str">
        <f t="shared" si="18"/>
        <v>E</v>
      </c>
      <c r="Y20" s="48" t="str">
        <f t="shared" si="18"/>
        <v>E</v>
      </c>
      <c r="Z20" s="48" t="str">
        <f t="shared" si="18"/>
        <v>E</v>
      </c>
      <c r="AA20" s="48" t="str">
        <f t="shared" si="18"/>
        <v>E</v>
      </c>
      <c r="AB20" s="48" t="str">
        <f t="shared" si="18"/>
        <v>E</v>
      </c>
      <c r="AC20" s="48" t="str">
        <f t="shared" si="18"/>
        <v>E</v>
      </c>
      <c r="AD20" s="48" t="str">
        <f t="shared" si="18"/>
        <v>E</v>
      </c>
      <c r="AE20" s="48" t="str">
        <f t="shared" si="18"/>
        <v>E</v>
      </c>
      <c r="AF20" s="48" t="str">
        <f t="shared" si="18"/>
        <v>E</v>
      </c>
      <c r="AG20" s="48" t="str">
        <f t="shared" si="18"/>
        <v>E</v>
      </c>
      <c r="AH20" s="48" t="str">
        <f t="shared" si="18"/>
        <v>E</v>
      </c>
      <c r="AI20" s="48" t="str">
        <f t="shared" si="18"/>
        <v>E</v>
      </c>
      <c r="AJ20" s="48" t="str">
        <f t="shared" si="18"/>
        <v>E</v>
      </c>
      <c r="AK20" s="48" t="str">
        <f t="shared" si="18"/>
        <v>E</v>
      </c>
      <c r="AL20" s="48" t="str">
        <f t="shared" si="18"/>
        <v>E</v>
      </c>
      <c r="AM20" s="48" t="str">
        <f t="shared" si="18"/>
        <v>E</v>
      </c>
      <c r="AN20" s="48" t="str">
        <f t="shared" si="18"/>
        <v>E</v>
      </c>
      <c r="AO20" s="48" t="str">
        <f t="shared" si="18"/>
        <v>E</v>
      </c>
      <c r="AP20" s="48" t="str">
        <f t="shared" si="18"/>
        <v>E</v>
      </c>
      <c r="AQ20" s="48" t="str">
        <f t="shared" si="18"/>
        <v>E</v>
      </c>
      <c r="AR20" s="48" t="str">
        <f t="shared" si="18"/>
        <v>E</v>
      </c>
      <c r="AS20" s="48" t="str">
        <f t="shared" si="18"/>
        <v>E</v>
      </c>
    </row>
    <row r="21">
      <c r="A21" s="48" t="s">
        <v>403</v>
      </c>
      <c r="B21" s="48" t="s">
        <v>1284</v>
      </c>
      <c r="C21" s="48">
        <v>25.0</v>
      </c>
      <c r="D21" s="48">
        <v>600.0</v>
      </c>
      <c r="E21" s="48">
        <v>6.0</v>
      </c>
      <c r="F21" s="48" t="str">
        <f t="shared" ref="F21:AS21" si="19">IF($C21&gt;=F$2,"A","E")</f>
        <v>A</v>
      </c>
      <c r="G21" s="48" t="str">
        <f t="shared" si="19"/>
        <v>A</v>
      </c>
      <c r="H21" s="48" t="str">
        <f t="shared" si="19"/>
        <v>A</v>
      </c>
      <c r="I21" s="48" t="str">
        <f t="shared" si="19"/>
        <v>A</v>
      </c>
      <c r="J21" s="48" t="str">
        <f t="shared" si="19"/>
        <v>A</v>
      </c>
      <c r="K21" s="48" t="str">
        <f t="shared" si="19"/>
        <v>A</v>
      </c>
      <c r="L21" s="48" t="str">
        <f t="shared" si="19"/>
        <v>A</v>
      </c>
      <c r="M21" s="48" t="str">
        <f t="shared" si="19"/>
        <v>A</v>
      </c>
      <c r="N21" s="48" t="str">
        <f t="shared" si="19"/>
        <v>A</v>
      </c>
      <c r="O21" s="48" t="str">
        <f t="shared" si="19"/>
        <v>A</v>
      </c>
      <c r="P21" s="48" t="str">
        <f t="shared" si="19"/>
        <v>A</v>
      </c>
      <c r="Q21" s="48" t="str">
        <f t="shared" si="19"/>
        <v>A</v>
      </c>
      <c r="R21" s="48" t="str">
        <f t="shared" si="19"/>
        <v>A</v>
      </c>
      <c r="S21" s="48" t="str">
        <f t="shared" si="19"/>
        <v>A</v>
      </c>
      <c r="T21" s="48" t="str">
        <f t="shared" si="19"/>
        <v>A</v>
      </c>
      <c r="U21" s="48" t="str">
        <f t="shared" si="19"/>
        <v>A</v>
      </c>
      <c r="V21" s="48" t="str">
        <f t="shared" si="19"/>
        <v>A</v>
      </c>
      <c r="W21" s="48" t="str">
        <f t="shared" si="19"/>
        <v>A</v>
      </c>
      <c r="X21" s="48" t="str">
        <f t="shared" si="19"/>
        <v>A</v>
      </c>
      <c r="Y21" s="48" t="str">
        <f t="shared" si="19"/>
        <v>A</v>
      </c>
      <c r="Z21" s="48" t="str">
        <f t="shared" si="19"/>
        <v>A</v>
      </c>
      <c r="AA21" s="48" t="str">
        <f t="shared" si="19"/>
        <v>A</v>
      </c>
      <c r="AB21" s="48" t="str">
        <f t="shared" si="19"/>
        <v>A</v>
      </c>
      <c r="AC21" s="48" t="str">
        <f t="shared" si="19"/>
        <v>A</v>
      </c>
      <c r="AD21" s="48" t="str">
        <f t="shared" si="19"/>
        <v>A</v>
      </c>
      <c r="AE21" s="48" t="str">
        <f t="shared" si="19"/>
        <v>E</v>
      </c>
      <c r="AF21" s="48" t="str">
        <f t="shared" si="19"/>
        <v>E</v>
      </c>
      <c r="AG21" s="48" t="str">
        <f t="shared" si="19"/>
        <v>E</v>
      </c>
      <c r="AH21" s="48" t="str">
        <f t="shared" si="19"/>
        <v>E</v>
      </c>
      <c r="AI21" s="48" t="str">
        <f t="shared" si="19"/>
        <v>E</v>
      </c>
      <c r="AJ21" s="48" t="str">
        <f t="shared" si="19"/>
        <v>E</v>
      </c>
      <c r="AK21" s="48" t="str">
        <f t="shared" si="19"/>
        <v>E</v>
      </c>
      <c r="AL21" s="48" t="str">
        <f t="shared" si="19"/>
        <v>E</v>
      </c>
      <c r="AM21" s="48" t="str">
        <f t="shared" si="19"/>
        <v>E</v>
      </c>
      <c r="AN21" s="48" t="str">
        <f t="shared" si="19"/>
        <v>E</v>
      </c>
      <c r="AO21" s="48" t="str">
        <f t="shared" si="19"/>
        <v>E</v>
      </c>
      <c r="AP21" s="48" t="str">
        <f t="shared" si="19"/>
        <v>E</v>
      </c>
      <c r="AQ21" s="48" t="str">
        <f t="shared" si="19"/>
        <v>E</v>
      </c>
      <c r="AR21" s="48" t="str">
        <f t="shared" si="19"/>
        <v>E</v>
      </c>
      <c r="AS21" s="48" t="str">
        <f t="shared" si="19"/>
        <v>E</v>
      </c>
    </row>
    <row r="22">
      <c r="A22" s="48" t="s">
        <v>737</v>
      </c>
      <c r="B22" s="48" t="s">
        <v>2157</v>
      </c>
      <c r="C22" s="48">
        <v>19.0</v>
      </c>
      <c r="D22" s="48">
        <v>580.0</v>
      </c>
      <c r="E22" s="48">
        <v>5.8</v>
      </c>
      <c r="F22" s="48" t="str">
        <f t="shared" ref="F22:AS22" si="20">IF($C22&gt;=F$2,"A","E")</f>
        <v>A</v>
      </c>
      <c r="G22" s="48" t="str">
        <f t="shared" si="20"/>
        <v>A</v>
      </c>
      <c r="H22" s="48" t="str">
        <f t="shared" si="20"/>
        <v>A</v>
      </c>
      <c r="I22" s="48" t="str">
        <f t="shared" si="20"/>
        <v>A</v>
      </c>
      <c r="J22" s="48" t="str">
        <f t="shared" si="20"/>
        <v>A</v>
      </c>
      <c r="K22" s="48" t="str">
        <f t="shared" si="20"/>
        <v>A</v>
      </c>
      <c r="L22" s="48" t="str">
        <f t="shared" si="20"/>
        <v>A</v>
      </c>
      <c r="M22" s="48" t="str">
        <f t="shared" si="20"/>
        <v>A</v>
      </c>
      <c r="N22" s="48" t="str">
        <f t="shared" si="20"/>
        <v>A</v>
      </c>
      <c r="O22" s="48" t="str">
        <f t="shared" si="20"/>
        <v>A</v>
      </c>
      <c r="P22" s="48" t="str">
        <f t="shared" si="20"/>
        <v>A</v>
      </c>
      <c r="Q22" s="48" t="str">
        <f t="shared" si="20"/>
        <v>A</v>
      </c>
      <c r="R22" s="48" t="str">
        <f t="shared" si="20"/>
        <v>A</v>
      </c>
      <c r="S22" s="48" t="str">
        <f t="shared" si="20"/>
        <v>A</v>
      </c>
      <c r="T22" s="48" t="str">
        <f t="shared" si="20"/>
        <v>A</v>
      </c>
      <c r="U22" s="48" t="str">
        <f t="shared" si="20"/>
        <v>A</v>
      </c>
      <c r="V22" s="48" t="str">
        <f t="shared" si="20"/>
        <v>A</v>
      </c>
      <c r="W22" s="48" t="str">
        <f t="shared" si="20"/>
        <v>A</v>
      </c>
      <c r="X22" s="48" t="str">
        <f t="shared" si="20"/>
        <v>A</v>
      </c>
      <c r="Y22" s="48" t="str">
        <f t="shared" si="20"/>
        <v>E</v>
      </c>
      <c r="Z22" s="48" t="str">
        <f t="shared" si="20"/>
        <v>E</v>
      </c>
      <c r="AA22" s="48" t="str">
        <f t="shared" si="20"/>
        <v>E</v>
      </c>
      <c r="AB22" s="48" t="str">
        <f t="shared" si="20"/>
        <v>E</v>
      </c>
      <c r="AC22" s="48" t="str">
        <f t="shared" si="20"/>
        <v>E</v>
      </c>
      <c r="AD22" s="48" t="str">
        <f t="shared" si="20"/>
        <v>E</v>
      </c>
      <c r="AE22" s="48" t="str">
        <f t="shared" si="20"/>
        <v>E</v>
      </c>
      <c r="AF22" s="48" t="str">
        <f t="shared" si="20"/>
        <v>E</v>
      </c>
      <c r="AG22" s="48" t="str">
        <f t="shared" si="20"/>
        <v>E</v>
      </c>
      <c r="AH22" s="48" t="str">
        <f t="shared" si="20"/>
        <v>E</v>
      </c>
      <c r="AI22" s="48" t="str">
        <f t="shared" si="20"/>
        <v>E</v>
      </c>
      <c r="AJ22" s="48" t="str">
        <f t="shared" si="20"/>
        <v>E</v>
      </c>
      <c r="AK22" s="48" t="str">
        <f t="shared" si="20"/>
        <v>E</v>
      </c>
      <c r="AL22" s="48" t="str">
        <f t="shared" si="20"/>
        <v>E</v>
      </c>
      <c r="AM22" s="48" t="str">
        <f t="shared" si="20"/>
        <v>E</v>
      </c>
      <c r="AN22" s="48" t="str">
        <f t="shared" si="20"/>
        <v>E</v>
      </c>
      <c r="AO22" s="48" t="str">
        <f t="shared" si="20"/>
        <v>E</v>
      </c>
      <c r="AP22" s="48" t="str">
        <f t="shared" si="20"/>
        <v>E</v>
      </c>
      <c r="AQ22" s="48" t="str">
        <f t="shared" si="20"/>
        <v>E</v>
      </c>
      <c r="AR22" s="48" t="str">
        <f t="shared" si="20"/>
        <v>E</v>
      </c>
      <c r="AS22" s="48" t="str">
        <f t="shared" si="20"/>
        <v>E</v>
      </c>
    </row>
    <row r="23">
      <c r="A23" s="48" t="s">
        <v>547</v>
      </c>
      <c r="B23" s="48" t="s">
        <v>1701</v>
      </c>
      <c r="C23" s="48">
        <v>23.0</v>
      </c>
      <c r="D23" s="48">
        <v>480.0</v>
      </c>
      <c r="E23" s="48">
        <v>4.8</v>
      </c>
      <c r="F23" s="48" t="str">
        <f t="shared" ref="F23:AS23" si="21">IF($C23&gt;=F$2,"A","E")</f>
        <v>A</v>
      </c>
      <c r="G23" s="48" t="str">
        <f t="shared" si="21"/>
        <v>A</v>
      </c>
      <c r="H23" s="48" t="str">
        <f t="shared" si="21"/>
        <v>A</v>
      </c>
      <c r="I23" s="48" t="str">
        <f t="shared" si="21"/>
        <v>A</v>
      </c>
      <c r="J23" s="48" t="str">
        <f t="shared" si="21"/>
        <v>A</v>
      </c>
      <c r="K23" s="48" t="str">
        <f t="shared" si="21"/>
        <v>A</v>
      </c>
      <c r="L23" s="48" t="str">
        <f t="shared" si="21"/>
        <v>A</v>
      </c>
      <c r="M23" s="48" t="str">
        <f t="shared" si="21"/>
        <v>A</v>
      </c>
      <c r="N23" s="48" t="str">
        <f t="shared" si="21"/>
        <v>A</v>
      </c>
      <c r="O23" s="48" t="str">
        <f t="shared" si="21"/>
        <v>A</v>
      </c>
      <c r="P23" s="48" t="str">
        <f t="shared" si="21"/>
        <v>A</v>
      </c>
      <c r="Q23" s="48" t="str">
        <f t="shared" si="21"/>
        <v>A</v>
      </c>
      <c r="R23" s="48" t="str">
        <f t="shared" si="21"/>
        <v>A</v>
      </c>
      <c r="S23" s="48" t="str">
        <f t="shared" si="21"/>
        <v>A</v>
      </c>
      <c r="T23" s="48" t="str">
        <f t="shared" si="21"/>
        <v>A</v>
      </c>
      <c r="U23" s="48" t="str">
        <f t="shared" si="21"/>
        <v>A</v>
      </c>
      <c r="V23" s="48" t="str">
        <f t="shared" si="21"/>
        <v>A</v>
      </c>
      <c r="W23" s="48" t="str">
        <f t="shared" si="21"/>
        <v>A</v>
      </c>
      <c r="X23" s="48" t="str">
        <f t="shared" si="21"/>
        <v>A</v>
      </c>
      <c r="Y23" s="48" t="str">
        <f t="shared" si="21"/>
        <v>A</v>
      </c>
      <c r="Z23" s="48" t="str">
        <f t="shared" si="21"/>
        <v>A</v>
      </c>
      <c r="AA23" s="48" t="str">
        <f t="shared" si="21"/>
        <v>A</v>
      </c>
      <c r="AB23" s="48" t="str">
        <f t="shared" si="21"/>
        <v>A</v>
      </c>
      <c r="AC23" s="48" t="str">
        <f t="shared" si="21"/>
        <v>E</v>
      </c>
      <c r="AD23" s="48" t="str">
        <f t="shared" si="21"/>
        <v>E</v>
      </c>
      <c r="AE23" s="48" t="str">
        <f t="shared" si="21"/>
        <v>E</v>
      </c>
      <c r="AF23" s="48" t="str">
        <f t="shared" si="21"/>
        <v>E</v>
      </c>
      <c r="AG23" s="48" t="str">
        <f t="shared" si="21"/>
        <v>E</v>
      </c>
      <c r="AH23" s="48" t="str">
        <f t="shared" si="21"/>
        <v>E</v>
      </c>
      <c r="AI23" s="48" t="str">
        <f t="shared" si="21"/>
        <v>E</v>
      </c>
      <c r="AJ23" s="48" t="str">
        <f t="shared" si="21"/>
        <v>E</v>
      </c>
      <c r="AK23" s="48" t="str">
        <f t="shared" si="21"/>
        <v>E</v>
      </c>
      <c r="AL23" s="48" t="str">
        <f t="shared" si="21"/>
        <v>E</v>
      </c>
      <c r="AM23" s="48" t="str">
        <f t="shared" si="21"/>
        <v>E</v>
      </c>
      <c r="AN23" s="48" t="str">
        <f t="shared" si="21"/>
        <v>E</v>
      </c>
      <c r="AO23" s="48" t="str">
        <f t="shared" si="21"/>
        <v>E</v>
      </c>
      <c r="AP23" s="48" t="str">
        <f t="shared" si="21"/>
        <v>E</v>
      </c>
      <c r="AQ23" s="48" t="str">
        <f t="shared" si="21"/>
        <v>E</v>
      </c>
      <c r="AR23" s="48" t="str">
        <f t="shared" si="21"/>
        <v>E</v>
      </c>
      <c r="AS23" s="48" t="str">
        <f t="shared" si="21"/>
        <v>E</v>
      </c>
    </row>
    <row r="24">
      <c r="A24" s="48" t="s">
        <v>573</v>
      </c>
      <c r="B24" s="48" t="s">
        <v>1750</v>
      </c>
      <c r="C24" s="48">
        <v>24.0</v>
      </c>
      <c r="D24" s="48">
        <v>600.0</v>
      </c>
      <c r="E24" s="48">
        <v>6.0</v>
      </c>
      <c r="F24" s="48" t="str">
        <f t="shared" ref="F24:AS24" si="22">IF($C24&gt;=F$2,"A","E")</f>
        <v>A</v>
      </c>
      <c r="G24" s="48" t="str">
        <f t="shared" si="22"/>
        <v>A</v>
      </c>
      <c r="H24" s="48" t="str">
        <f t="shared" si="22"/>
        <v>A</v>
      </c>
      <c r="I24" s="48" t="str">
        <f t="shared" si="22"/>
        <v>A</v>
      </c>
      <c r="J24" s="48" t="str">
        <f t="shared" si="22"/>
        <v>A</v>
      </c>
      <c r="K24" s="48" t="str">
        <f t="shared" si="22"/>
        <v>A</v>
      </c>
      <c r="L24" s="48" t="str">
        <f t="shared" si="22"/>
        <v>A</v>
      </c>
      <c r="M24" s="48" t="str">
        <f t="shared" si="22"/>
        <v>A</v>
      </c>
      <c r="N24" s="48" t="str">
        <f t="shared" si="22"/>
        <v>A</v>
      </c>
      <c r="O24" s="48" t="str">
        <f t="shared" si="22"/>
        <v>A</v>
      </c>
      <c r="P24" s="48" t="str">
        <f t="shared" si="22"/>
        <v>A</v>
      </c>
      <c r="Q24" s="48" t="str">
        <f t="shared" si="22"/>
        <v>A</v>
      </c>
      <c r="R24" s="48" t="str">
        <f t="shared" si="22"/>
        <v>A</v>
      </c>
      <c r="S24" s="48" t="str">
        <f t="shared" si="22"/>
        <v>A</v>
      </c>
      <c r="T24" s="48" t="str">
        <f t="shared" si="22"/>
        <v>A</v>
      </c>
      <c r="U24" s="48" t="str">
        <f t="shared" si="22"/>
        <v>A</v>
      </c>
      <c r="V24" s="48" t="str">
        <f t="shared" si="22"/>
        <v>A</v>
      </c>
      <c r="W24" s="48" t="str">
        <f t="shared" si="22"/>
        <v>A</v>
      </c>
      <c r="X24" s="48" t="str">
        <f t="shared" si="22"/>
        <v>A</v>
      </c>
      <c r="Y24" s="48" t="str">
        <f t="shared" si="22"/>
        <v>A</v>
      </c>
      <c r="Z24" s="48" t="str">
        <f t="shared" si="22"/>
        <v>A</v>
      </c>
      <c r="AA24" s="48" t="str">
        <f t="shared" si="22"/>
        <v>A</v>
      </c>
      <c r="AB24" s="48" t="str">
        <f t="shared" si="22"/>
        <v>A</v>
      </c>
      <c r="AC24" s="48" t="str">
        <f t="shared" si="22"/>
        <v>A</v>
      </c>
      <c r="AD24" s="48" t="str">
        <f t="shared" si="22"/>
        <v>E</v>
      </c>
      <c r="AE24" s="48" t="str">
        <f t="shared" si="22"/>
        <v>E</v>
      </c>
      <c r="AF24" s="48" t="str">
        <f t="shared" si="22"/>
        <v>E</v>
      </c>
      <c r="AG24" s="48" t="str">
        <f t="shared" si="22"/>
        <v>E</v>
      </c>
      <c r="AH24" s="48" t="str">
        <f t="shared" si="22"/>
        <v>E</v>
      </c>
      <c r="AI24" s="48" t="str">
        <f t="shared" si="22"/>
        <v>E</v>
      </c>
      <c r="AJ24" s="48" t="str">
        <f t="shared" si="22"/>
        <v>E</v>
      </c>
      <c r="AK24" s="48" t="str">
        <f t="shared" si="22"/>
        <v>E</v>
      </c>
      <c r="AL24" s="48" t="str">
        <f t="shared" si="22"/>
        <v>E</v>
      </c>
      <c r="AM24" s="48" t="str">
        <f t="shared" si="22"/>
        <v>E</v>
      </c>
      <c r="AN24" s="48" t="str">
        <f t="shared" si="22"/>
        <v>E</v>
      </c>
      <c r="AO24" s="48" t="str">
        <f t="shared" si="22"/>
        <v>E</v>
      </c>
      <c r="AP24" s="48" t="str">
        <f t="shared" si="22"/>
        <v>E</v>
      </c>
      <c r="AQ24" s="48" t="str">
        <f t="shared" si="22"/>
        <v>E</v>
      </c>
      <c r="AR24" s="48" t="str">
        <f t="shared" si="22"/>
        <v>E</v>
      </c>
      <c r="AS24" s="48" t="str">
        <f t="shared" si="22"/>
        <v>E</v>
      </c>
    </row>
    <row r="25">
      <c r="A25" s="48" t="s">
        <v>222</v>
      </c>
      <c r="B25" s="48" t="s">
        <v>221</v>
      </c>
      <c r="C25" s="48">
        <v>21.0</v>
      </c>
      <c r="D25" s="48">
        <v>640.0</v>
      </c>
      <c r="E25" s="48">
        <v>6.4</v>
      </c>
      <c r="F25" s="48" t="str">
        <f t="shared" ref="F25:AS25" si="23">IF($C25&gt;=F$2,"A","E")</f>
        <v>A</v>
      </c>
      <c r="G25" s="48" t="str">
        <f t="shared" si="23"/>
        <v>A</v>
      </c>
      <c r="H25" s="48" t="str">
        <f t="shared" si="23"/>
        <v>A</v>
      </c>
      <c r="I25" s="48" t="str">
        <f t="shared" si="23"/>
        <v>A</v>
      </c>
      <c r="J25" s="48" t="str">
        <f t="shared" si="23"/>
        <v>A</v>
      </c>
      <c r="K25" s="48" t="str">
        <f t="shared" si="23"/>
        <v>A</v>
      </c>
      <c r="L25" s="48" t="str">
        <f t="shared" si="23"/>
        <v>A</v>
      </c>
      <c r="M25" s="48" t="str">
        <f t="shared" si="23"/>
        <v>A</v>
      </c>
      <c r="N25" s="48" t="str">
        <f t="shared" si="23"/>
        <v>A</v>
      </c>
      <c r="O25" s="48" t="str">
        <f t="shared" si="23"/>
        <v>A</v>
      </c>
      <c r="P25" s="48" t="str">
        <f t="shared" si="23"/>
        <v>A</v>
      </c>
      <c r="Q25" s="48" t="str">
        <f t="shared" si="23"/>
        <v>A</v>
      </c>
      <c r="R25" s="48" t="str">
        <f t="shared" si="23"/>
        <v>A</v>
      </c>
      <c r="S25" s="48" t="str">
        <f t="shared" si="23"/>
        <v>A</v>
      </c>
      <c r="T25" s="48" t="str">
        <f t="shared" si="23"/>
        <v>A</v>
      </c>
      <c r="U25" s="48" t="str">
        <f t="shared" si="23"/>
        <v>A</v>
      </c>
      <c r="V25" s="48" t="str">
        <f t="shared" si="23"/>
        <v>A</v>
      </c>
      <c r="W25" s="48" t="str">
        <f t="shared" si="23"/>
        <v>A</v>
      </c>
      <c r="X25" s="48" t="str">
        <f t="shared" si="23"/>
        <v>A</v>
      </c>
      <c r="Y25" s="48" t="str">
        <f t="shared" si="23"/>
        <v>A</v>
      </c>
      <c r="Z25" s="48" t="str">
        <f t="shared" si="23"/>
        <v>A</v>
      </c>
      <c r="AA25" s="48" t="str">
        <f t="shared" si="23"/>
        <v>E</v>
      </c>
      <c r="AB25" s="48" t="str">
        <f t="shared" si="23"/>
        <v>E</v>
      </c>
      <c r="AC25" s="48" t="str">
        <f t="shared" si="23"/>
        <v>E</v>
      </c>
      <c r="AD25" s="48" t="str">
        <f t="shared" si="23"/>
        <v>E</v>
      </c>
      <c r="AE25" s="48" t="str">
        <f t="shared" si="23"/>
        <v>E</v>
      </c>
      <c r="AF25" s="48" t="str">
        <f t="shared" si="23"/>
        <v>E</v>
      </c>
      <c r="AG25" s="48" t="str">
        <f t="shared" si="23"/>
        <v>E</v>
      </c>
      <c r="AH25" s="48" t="str">
        <f t="shared" si="23"/>
        <v>E</v>
      </c>
      <c r="AI25" s="48" t="str">
        <f t="shared" si="23"/>
        <v>E</v>
      </c>
      <c r="AJ25" s="48" t="str">
        <f t="shared" si="23"/>
        <v>E</v>
      </c>
      <c r="AK25" s="48" t="str">
        <f t="shared" si="23"/>
        <v>E</v>
      </c>
      <c r="AL25" s="48" t="str">
        <f t="shared" si="23"/>
        <v>E</v>
      </c>
      <c r="AM25" s="48" t="str">
        <f t="shared" si="23"/>
        <v>E</v>
      </c>
      <c r="AN25" s="48" t="str">
        <f t="shared" si="23"/>
        <v>E</v>
      </c>
      <c r="AO25" s="48" t="str">
        <f t="shared" si="23"/>
        <v>E</v>
      </c>
      <c r="AP25" s="48" t="str">
        <f t="shared" si="23"/>
        <v>E</v>
      </c>
      <c r="AQ25" s="48" t="str">
        <f t="shared" si="23"/>
        <v>E</v>
      </c>
      <c r="AR25" s="48" t="str">
        <f t="shared" si="23"/>
        <v>E</v>
      </c>
      <c r="AS25" s="48" t="str">
        <f t="shared" si="23"/>
        <v>E</v>
      </c>
    </row>
    <row r="26">
      <c r="A26" s="48" t="s">
        <v>674</v>
      </c>
      <c r="B26" s="48" t="s">
        <v>2262</v>
      </c>
      <c r="C26" s="48"/>
      <c r="D26" s="48"/>
      <c r="E26" s="48">
        <v>0.0</v>
      </c>
      <c r="F26" s="48" t="str">
        <f t="shared" ref="F26:AS26" si="24">IF($C26&gt;=F$2,"A","E")</f>
        <v>E</v>
      </c>
      <c r="G26" s="48" t="str">
        <f t="shared" si="24"/>
        <v>E</v>
      </c>
      <c r="H26" s="48" t="str">
        <f t="shared" si="24"/>
        <v>E</v>
      </c>
      <c r="I26" s="48" t="str">
        <f t="shared" si="24"/>
        <v>E</v>
      </c>
      <c r="J26" s="48" t="str">
        <f t="shared" si="24"/>
        <v>E</v>
      </c>
      <c r="K26" s="48" t="str">
        <f t="shared" si="24"/>
        <v>E</v>
      </c>
      <c r="L26" s="48" t="str">
        <f t="shared" si="24"/>
        <v>E</v>
      </c>
      <c r="M26" s="48" t="str">
        <f t="shared" si="24"/>
        <v>E</v>
      </c>
      <c r="N26" s="48" t="str">
        <f t="shared" si="24"/>
        <v>E</v>
      </c>
      <c r="O26" s="48" t="str">
        <f t="shared" si="24"/>
        <v>E</v>
      </c>
      <c r="P26" s="48" t="str">
        <f t="shared" si="24"/>
        <v>E</v>
      </c>
      <c r="Q26" s="48" t="str">
        <f t="shared" si="24"/>
        <v>E</v>
      </c>
      <c r="R26" s="48" t="str">
        <f t="shared" si="24"/>
        <v>E</v>
      </c>
      <c r="S26" s="48" t="str">
        <f t="shared" si="24"/>
        <v>E</v>
      </c>
      <c r="T26" s="48" t="str">
        <f t="shared" si="24"/>
        <v>E</v>
      </c>
      <c r="U26" s="48" t="str">
        <f t="shared" si="24"/>
        <v>E</v>
      </c>
      <c r="V26" s="48" t="str">
        <f t="shared" si="24"/>
        <v>E</v>
      </c>
      <c r="W26" s="48" t="str">
        <f t="shared" si="24"/>
        <v>E</v>
      </c>
      <c r="X26" s="48" t="str">
        <f t="shared" si="24"/>
        <v>E</v>
      </c>
      <c r="Y26" s="48" t="str">
        <f t="shared" si="24"/>
        <v>E</v>
      </c>
      <c r="Z26" s="48" t="str">
        <f t="shared" si="24"/>
        <v>E</v>
      </c>
      <c r="AA26" s="48" t="str">
        <f t="shared" si="24"/>
        <v>E</v>
      </c>
      <c r="AB26" s="48" t="str">
        <f t="shared" si="24"/>
        <v>E</v>
      </c>
      <c r="AC26" s="48" t="str">
        <f t="shared" si="24"/>
        <v>E</v>
      </c>
      <c r="AD26" s="48" t="str">
        <f t="shared" si="24"/>
        <v>E</v>
      </c>
      <c r="AE26" s="48" t="str">
        <f t="shared" si="24"/>
        <v>E</v>
      </c>
      <c r="AF26" s="48" t="str">
        <f t="shared" si="24"/>
        <v>E</v>
      </c>
      <c r="AG26" s="48" t="str">
        <f t="shared" si="24"/>
        <v>E</v>
      </c>
      <c r="AH26" s="48" t="str">
        <f t="shared" si="24"/>
        <v>E</v>
      </c>
      <c r="AI26" s="48" t="str">
        <f t="shared" si="24"/>
        <v>E</v>
      </c>
      <c r="AJ26" s="48" t="str">
        <f t="shared" si="24"/>
        <v>E</v>
      </c>
      <c r="AK26" s="48" t="str">
        <f t="shared" si="24"/>
        <v>E</v>
      </c>
      <c r="AL26" s="48" t="str">
        <f t="shared" si="24"/>
        <v>E</v>
      </c>
      <c r="AM26" s="48" t="str">
        <f t="shared" si="24"/>
        <v>E</v>
      </c>
      <c r="AN26" s="48" t="str">
        <f t="shared" si="24"/>
        <v>E</v>
      </c>
      <c r="AO26" s="48" t="str">
        <f t="shared" si="24"/>
        <v>E</v>
      </c>
      <c r="AP26" s="48" t="str">
        <f t="shared" si="24"/>
        <v>E</v>
      </c>
      <c r="AQ26" s="48" t="str">
        <f t="shared" si="24"/>
        <v>E</v>
      </c>
      <c r="AR26" s="48" t="str">
        <f t="shared" si="24"/>
        <v>E</v>
      </c>
      <c r="AS26" s="48" t="str">
        <f t="shared" si="24"/>
        <v>E</v>
      </c>
    </row>
    <row r="27">
      <c r="A27" s="48" t="s">
        <v>299</v>
      </c>
      <c r="B27" s="48" t="s">
        <v>2263</v>
      </c>
      <c r="C27" s="48"/>
      <c r="D27" s="48"/>
      <c r="E27" s="48">
        <v>0.0</v>
      </c>
      <c r="F27" s="48" t="str">
        <f t="shared" ref="F27:AS27" si="25">IF($C27&gt;=F$2,"A","E")</f>
        <v>E</v>
      </c>
      <c r="G27" s="48" t="str">
        <f t="shared" si="25"/>
        <v>E</v>
      </c>
      <c r="H27" s="48" t="str">
        <f t="shared" si="25"/>
        <v>E</v>
      </c>
      <c r="I27" s="48" t="str">
        <f t="shared" si="25"/>
        <v>E</v>
      </c>
      <c r="J27" s="48" t="str">
        <f t="shared" si="25"/>
        <v>E</v>
      </c>
      <c r="K27" s="48" t="str">
        <f t="shared" si="25"/>
        <v>E</v>
      </c>
      <c r="L27" s="48" t="str">
        <f t="shared" si="25"/>
        <v>E</v>
      </c>
      <c r="M27" s="48" t="str">
        <f t="shared" si="25"/>
        <v>E</v>
      </c>
      <c r="N27" s="48" t="str">
        <f t="shared" si="25"/>
        <v>E</v>
      </c>
      <c r="O27" s="48" t="str">
        <f t="shared" si="25"/>
        <v>E</v>
      </c>
      <c r="P27" s="48" t="str">
        <f t="shared" si="25"/>
        <v>E</v>
      </c>
      <c r="Q27" s="48" t="str">
        <f t="shared" si="25"/>
        <v>E</v>
      </c>
      <c r="R27" s="48" t="str">
        <f t="shared" si="25"/>
        <v>E</v>
      </c>
      <c r="S27" s="48" t="str">
        <f t="shared" si="25"/>
        <v>E</v>
      </c>
      <c r="T27" s="48" t="str">
        <f t="shared" si="25"/>
        <v>E</v>
      </c>
      <c r="U27" s="48" t="str">
        <f t="shared" si="25"/>
        <v>E</v>
      </c>
      <c r="V27" s="48" t="str">
        <f t="shared" si="25"/>
        <v>E</v>
      </c>
      <c r="W27" s="48" t="str">
        <f t="shared" si="25"/>
        <v>E</v>
      </c>
      <c r="X27" s="48" t="str">
        <f t="shared" si="25"/>
        <v>E</v>
      </c>
      <c r="Y27" s="48" t="str">
        <f t="shared" si="25"/>
        <v>E</v>
      </c>
      <c r="Z27" s="48" t="str">
        <f t="shared" si="25"/>
        <v>E</v>
      </c>
      <c r="AA27" s="48" t="str">
        <f t="shared" si="25"/>
        <v>E</v>
      </c>
      <c r="AB27" s="48" t="str">
        <f t="shared" si="25"/>
        <v>E</v>
      </c>
      <c r="AC27" s="48" t="str">
        <f t="shared" si="25"/>
        <v>E</v>
      </c>
      <c r="AD27" s="48" t="str">
        <f t="shared" si="25"/>
        <v>E</v>
      </c>
      <c r="AE27" s="48" t="str">
        <f t="shared" si="25"/>
        <v>E</v>
      </c>
      <c r="AF27" s="48" t="str">
        <f t="shared" si="25"/>
        <v>E</v>
      </c>
      <c r="AG27" s="48" t="str">
        <f t="shared" si="25"/>
        <v>E</v>
      </c>
      <c r="AH27" s="48" t="str">
        <f t="shared" si="25"/>
        <v>E</v>
      </c>
      <c r="AI27" s="48" t="str">
        <f t="shared" si="25"/>
        <v>E</v>
      </c>
      <c r="AJ27" s="48" t="str">
        <f t="shared" si="25"/>
        <v>E</v>
      </c>
      <c r="AK27" s="48" t="str">
        <f t="shared" si="25"/>
        <v>E</v>
      </c>
      <c r="AL27" s="48" t="str">
        <f t="shared" si="25"/>
        <v>E</v>
      </c>
      <c r="AM27" s="48" t="str">
        <f t="shared" si="25"/>
        <v>E</v>
      </c>
      <c r="AN27" s="48" t="str">
        <f t="shared" si="25"/>
        <v>E</v>
      </c>
      <c r="AO27" s="48" t="str">
        <f t="shared" si="25"/>
        <v>E</v>
      </c>
      <c r="AP27" s="48" t="str">
        <f t="shared" si="25"/>
        <v>E</v>
      </c>
      <c r="AQ27" s="48" t="str">
        <f t="shared" si="25"/>
        <v>E</v>
      </c>
      <c r="AR27" s="48" t="str">
        <f t="shared" si="25"/>
        <v>E</v>
      </c>
      <c r="AS27" s="48" t="str">
        <f t="shared" si="25"/>
        <v>E</v>
      </c>
    </row>
    <row r="28">
      <c r="A28" s="48" t="s">
        <v>392</v>
      </c>
      <c r="B28" s="48" t="s">
        <v>2264</v>
      </c>
      <c r="C28" s="48">
        <v>21.0</v>
      </c>
      <c r="D28" s="48">
        <v>720.0</v>
      </c>
      <c r="E28" s="48">
        <v>7.2</v>
      </c>
      <c r="F28" s="48" t="str">
        <f t="shared" ref="F28:AS28" si="26">IF($C28&gt;=F$2,"A","E")</f>
        <v>A</v>
      </c>
      <c r="G28" s="48" t="str">
        <f t="shared" si="26"/>
        <v>A</v>
      </c>
      <c r="H28" s="48" t="str">
        <f t="shared" si="26"/>
        <v>A</v>
      </c>
      <c r="I28" s="48" t="str">
        <f t="shared" si="26"/>
        <v>A</v>
      </c>
      <c r="J28" s="48" t="str">
        <f t="shared" si="26"/>
        <v>A</v>
      </c>
      <c r="K28" s="48" t="str">
        <f t="shared" si="26"/>
        <v>A</v>
      </c>
      <c r="L28" s="48" t="str">
        <f t="shared" si="26"/>
        <v>A</v>
      </c>
      <c r="M28" s="48" t="str">
        <f t="shared" si="26"/>
        <v>A</v>
      </c>
      <c r="N28" s="48" t="str">
        <f t="shared" si="26"/>
        <v>A</v>
      </c>
      <c r="O28" s="48" t="str">
        <f t="shared" si="26"/>
        <v>A</v>
      </c>
      <c r="P28" s="48" t="str">
        <f t="shared" si="26"/>
        <v>A</v>
      </c>
      <c r="Q28" s="48" t="str">
        <f t="shared" si="26"/>
        <v>A</v>
      </c>
      <c r="R28" s="48" t="str">
        <f t="shared" si="26"/>
        <v>A</v>
      </c>
      <c r="S28" s="48" t="str">
        <f t="shared" si="26"/>
        <v>A</v>
      </c>
      <c r="T28" s="48" t="str">
        <f t="shared" si="26"/>
        <v>A</v>
      </c>
      <c r="U28" s="48" t="str">
        <f t="shared" si="26"/>
        <v>A</v>
      </c>
      <c r="V28" s="48" t="str">
        <f t="shared" si="26"/>
        <v>A</v>
      </c>
      <c r="W28" s="48" t="str">
        <f t="shared" si="26"/>
        <v>A</v>
      </c>
      <c r="X28" s="48" t="str">
        <f t="shared" si="26"/>
        <v>A</v>
      </c>
      <c r="Y28" s="48" t="str">
        <f t="shared" si="26"/>
        <v>A</v>
      </c>
      <c r="Z28" s="48" t="str">
        <f t="shared" si="26"/>
        <v>A</v>
      </c>
      <c r="AA28" s="48" t="str">
        <f t="shared" si="26"/>
        <v>E</v>
      </c>
      <c r="AB28" s="48" t="str">
        <f t="shared" si="26"/>
        <v>E</v>
      </c>
      <c r="AC28" s="48" t="str">
        <f t="shared" si="26"/>
        <v>E</v>
      </c>
      <c r="AD28" s="48" t="str">
        <f t="shared" si="26"/>
        <v>E</v>
      </c>
      <c r="AE28" s="48" t="str">
        <f t="shared" si="26"/>
        <v>E</v>
      </c>
      <c r="AF28" s="48" t="str">
        <f t="shared" si="26"/>
        <v>E</v>
      </c>
      <c r="AG28" s="48" t="str">
        <f t="shared" si="26"/>
        <v>E</v>
      </c>
      <c r="AH28" s="48" t="str">
        <f t="shared" si="26"/>
        <v>E</v>
      </c>
      <c r="AI28" s="48" t="str">
        <f t="shared" si="26"/>
        <v>E</v>
      </c>
      <c r="AJ28" s="48" t="str">
        <f t="shared" si="26"/>
        <v>E</v>
      </c>
      <c r="AK28" s="48" t="str">
        <f t="shared" si="26"/>
        <v>E</v>
      </c>
      <c r="AL28" s="48" t="str">
        <f t="shared" si="26"/>
        <v>E</v>
      </c>
      <c r="AM28" s="48" t="str">
        <f t="shared" si="26"/>
        <v>E</v>
      </c>
      <c r="AN28" s="48" t="str">
        <f t="shared" si="26"/>
        <v>E</v>
      </c>
      <c r="AO28" s="48" t="str">
        <f t="shared" si="26"/>
        <v>E</v>
      </c>
      <c r="AP28" s="48" t="str">
        <f t="shared" si="26"/>
        <v>E</v>
      </c>
      <c r="AQ28" s="48" t="str">
        <f t="shared" si="26"/>
        <v>E</v>
      </c>
      <c r="AR28" s="48" t="str">
        <f t="shared" si="26"/>
        <v>E</v>
      </c>
      <c r="AS28" s="48" t="str">
        <f t="shared" si="26"/>
        <v>E</v>
      </c>
    </row>
    <row r="29">
      <c r="A29" s="48" t="s">
        <v>373</v>
      </c>
      <c r="B29" s="48" t="s">
        <v>372</v>
      </c>
      <c r="C29" s="48">
        <v>25.0</v>
      </c>
      <c r="D29" s="48">
        <v>520.0</v>
      </c>
      <c r="E29" s="48">
        <v>5.2</v>
      </c>
      <c r="F29" s="48" t="str">
        <f t="shared" ref="F29:AS29" si="27">IF($C29&gt;=F$2,"A","E")</f>
        <v>A</v>
      </c>
      <c r="G29" s="48" t="str">
        <f t="shared" si="27"/>
        <v>A</v>
      </c>
      <c r="H29" s="48" t="str">
        <f t="shared" si="27"/>
        <v>A</v>
      </c>
      <c r="I29" s="48" t="str">
        <f t="shared" si="27"/>
        <v>A</v>
      </c>
      <c r="J29" s="48" t="str">
        <f t="shared" si="27"/>
        <v>A</v>
      </c>
      <c r="K29" s="48" t="str">
        <f t="shared" si="27"/>
        <v>A</v>
      </c>
      <c r="L29" s="48" t="str">
        <f t="shared" si="27"/>
        <v>A</v>
      </c>
      <c r="M29" s="48" t="str">
        <f t="shared" si="27"/>
        <v>A</v>
      </c>
      <c r="N29" s="48" t="str">
        <f t="shared" si="27"/>
        <v>A</v>
      </c>
      <c r="O29" s="48" t="str">
        <f t="shared" si="27"/>
        <v>A</v>
      </c>
      <c r="P29" s="48" t="str">
        <f t="shared" si="27"/>
        <v>A</v>
      </c>
      <c r="Q29" s="48" t="str">
        <f t="shared" si="27"/>
        <v>A</v>
      </c>
      <c r="R29" s="48" t="str">
        <f t="shared" si="27"/>
        <v>A</v>
      </c>
      <c r="S29" s="48" t="str">
        <f t="shared" si="27"/>
        <v>A</v>
      </c>
      <c r="T29" s="48" t="str">
        <f t="shared" si="27"/>
        <v>A</v>
      </c>
      <c r="U29" s="48" t="str">
        <f t="shared" si="27"/>
        <v>A</v>
      </c>
      <c r="V29" s="48" t="str">
        <f t="shared" si="27"/>
        <v>A</v>
      </c>
      <c r="W29" s="48" t="str">
        <f t="shared" si="27"/>
        <v>A</v>
      </c>
      <c r="X29" s="48" t="str">
        <f t="shared" si="27"/>
        <v>A</v>
      </c>
      <c r="Y29" s="48" t="str">
        <f t="shared" si="27"/>
        <v>A</v>
      </c>
      <c r="Z29" s="48" t="str">
        <f t="shared" si="27"/>
        <v>A</v>
      </c>
      <c r="AA29" s="48" t="str">
        <f t="shared" si="27"/>
        <v>A</v>
      </c>
      <c r="AB29" s="48" t="str">
        <f t="shared" si="27"/>
        <v>A</v>
      </c>
      <c r="AC29" s="48" t="str">
        <f t="shared" si="27"/>
        <v>A</v>
      </c>
      <c r="AD29" s="48" t="str">
        <f t="shared" si="27"/>
        <v>A</v>
      </c>
      <c r="AE29" s="48" t="str">
        <f t="shared" si="27"/>
        <v>E</v>
      </c>
      <c r="AF29" s="48" t="str">
        <f t="shared" si="27"/>
        <v>E</v>
      </c>
      <c r="AG29" s="48" t="str">
        <f t="shared" si="27"/>
        <v>E</v>
      </c>
      <c r="AH29" s="48" t="str">
        <f t="shared" si="27"/>
        <v>E</v>
      </c>
      <c r="AI29" s="48" t="str">
        <f t="shared" si="27"/>
        <v>E</v>
      </c>
      <c r="AJ29" s="48" t="str">
        <f t="shared" si="27"/>
        <v>E</v>
      </c>
      <c r="AK29" s="48" t="str">
        <f t="shared" si="27"/>
        <v>E</v>
      </c>
      <c r="AL29" s="48" t="str">
        <f t="shared" si="27"/>
        <v>E</v>
      </c>
      <c r="AM29" s="48" t="str">
        <f t="shared" si="27"/>
        <v>E</v>
      </c>
      <c r="AN29" s="48" t="str">
        <f t="shared" si="27"/>
        <v>E</v>
      </c>
      <c r="AO29" s="48" t="str">
        <f t="shared" si="27"/>
        <v>E</v>
      </c>
      <c r="AP29" s="48" t="str">
        <f t="shared" si="27"/>
        <v>E</v>
      </c>
      <c r="AQ29" s="48" t="str">
        <f t="shared" si="27"/>
        <v>E</v>
      </c>
      <c r="AR29" s="48" t="str">
        <f t="shared" si="27"/>
        <v>E</v>
      </c>
      <c r="AS29" s="48" t="str">
        <f t="shared" si="27"/>
        <v>E</v>
      </c>
    </row>
    <row r="30">
      <c r="A30" s="48" t="s">
        <v>512</v>
      </c>
      <c r="B30" s="48" t="s">
        <v>511</v>
      </c>
      <c r="C30" s="48"/>
      <c r="D30" s="48"/>
      <c r="E30" s="48">
        <v>0.0</v>
      </c>
      <c r="F30" s="48" t="str">
        <f t="shared" ref="F30:AS30" si="28">IF($C30&gt;=F$2,"A","E")</f>
        <v>E</v>
      </c>
      <c r="G30" s="48" t="str">
        <f t="shared" si="28"/>
        <v>E</v>
      </c>
      <c r="H30" s="48" t="str">
        <f t="shared" si="28"/>
        <v>E</v>
      </c>
      <c r="I30" s="48" t="str">
        <f t="shared" si="28"/>
        <v>E</v>
      </c>
      <c r="J30" s="48" t="str">
        <f t="shared" si="28"/>
        <v>E</v>
      </c>
      <c r="K30" s="48" t="str">
        <f t="shared" si="28"/>
        <v>E</v>
      </c>
      <c r="L30" s="48" t="str">
        <f t="shared" si="28"/>
        <v>E</v>
      </c>
      <c r="M30" s="48" t="str">
        <f t="shared" si="28"/>
        <v>E</v>
      </c>
      <c r="N30" s="48" t="str">
        <f t="shared" si="28"/>
        <v>E</v>
      </c>
      <c r="O30" s="48" t="str">
        <f t="shared" si="28"/>
        <v>E</v>
      </c>
      <c r="P30" s="48" t="str">
        <f t="shared" si="28"/>
        <v>E</v>
      </c>
      <c r="Q30" s="48" t="str">
        <f t="shared" si="28"/>
        <v>E</v>
      </c>
      <c r="R30" s="48" t="str">
        <f t="shared" si="28"/>
        <v>E</v>
      </c>
      <c r="S30" s="48" t="str">
        <f t="shared" si="28"/>
        <v>E</v>
      </c>
      <c r="T30" s="48" t="str">
        <f t="shared" si="28"/>
        <v>E</v>
      </c>
      <c r="U30" s="48" t="str">
        <f t="shared" si="28"/>
        <v>E</v>
      </c>
      <c r="V30" s="48" t="str">
        <f t="shared" si="28"/>
        <v>E</v>
      </c>
      <c r="W30" s="48" t="str">
        <f t="shared" si="28"/>
        <v>E</v>
      </c>
      <c r="X30" s="48" t="str">
        <f t="shared" si="28"/>
        <v>E</v>
      </c>
      <c r="Y30" s="48" t="str">
        <f t="shared" si="28"/>
        <v>E</v>
      </c>
      <c r="Z30" s="48" t="str">
        <f t="shared" si="28"/>
        <v>E</v>
      </c>
      <c r="AA30" s="48" t="str">
        <f t="shared" si="28"/>
        <v>E</v>
      </c>
      <c r="AB30" s="48" t="str">
        <f t="shared" si="28"/>
        <v>E</v>
      </c>
      <c r="AC30" s="48" t="str">
        <f t="shared" si="28"/>
        <v>E</v>
      </c>
      <c r="AD30" s="48" t="str">
        <f t="shared" si="28"/>
        <v>E</v>
      </c>
      <c r="AE30" s="48" t="str">
        <f t="shared" si="28"/>
        <v>E</v>
      </c>
      <c r="AF30" s="48" t="str">
        <f t="shared" si="28"/>
        <v>E</v>
      </c>
      <c r="AG30" s="48" t="str">
        <f t="shared" si="28"/>
        <v>E</v>
      </c>
      <c r="AH30" s="48" t="str">
        <f t="shared" si="28"/>
        <v>E</v>
      </c>
      <c r="AI30" s="48" t="str">
        <f t="shared" si="28"/>
        <v>E</v>
      </c>
      <c r="AJ30" s="48" t="str">
        <f t="shared" si="28"/>
        <v>E</v>
      </c>
      <c r="AK30" s="48" t="str">
        <f t="shared" si="28"/>
        <v>E</v>
      </c>
      <c r="AL30" s="48" t="str">
        <f t="shared" si="28"/>
        <v>E</v>
      </c>
      <c r="AM30" s="48" t="str">
        <f t="shared" si="28"/>
        <v>E</v>
      </c>
      <c r="AN30" s="48" t="str">
        <f t="shared" si="28"/>
        <v>E</v>
      </c>
      <c r="AO30" s="48" t="str">
        <f t="shared" si="28"/>
        <v>E</v>
      </c>
      <c r="AP30" s="48" t="str">
        <f t="shared" si="28"/>
        <v>E</v>
      </c>
      <c r="AQ30" s="48" t="str">
        <f t="shared" si="28"/>
        <v>E</v>
      </c>
      <c r="AR30" s="48" t="str">
        <f t="shared" si="28"/>
        <v>E</v>
      </c>
      <c r="AS30" s="48" t="str">
        <f t="shared" si="28"/>
        <v>E</v>
      </c>
    </row>
    <row r="31">
      <c r="A31" s="48" t="s">
        <v>351</v>
      </c>
      <c r="B31" s="48" t="s">
        <v>2265</v>
      </c>
      <c r="C31" s="48">
        <v>19.0</v>
      </c>
      <c r="D31" s="48">
        <v>620.0</v>
      </c>
      <c r="E31" s="48">
        <v>6.2</v>
      </c>
      <c r="F31" s="48" t="str">
        <f t="shared" ref="F31:AS31" si="29">IF($C31&gt;=F$2,"A","E")</f>
        <v>A</v>
      </c>
      <c r="G31" s="48" t="str">
        <f t="shared" si="29"/>
        <v>A</v>
      </c>
      <c r="H31" s="48" t="str">
        <f t="shared" si="29"/>
        <v>A</v>
      </c>
      <c r="I31" s="48" t="str">
        <f t="shared" si="29"/>
        <v>A</v>
      </c>
      <c r="J31" s="48" t="str">
        <f t="shared" si="29"/>
        <v>A</v>
      </c>
      <c r="K31" s="48" t="str">
        <f t="shared" si="29"/>
        <v>A</v>
      </c>
      <c r="L31" s="48" t="str">
        <f t="shared" si="29"/>
        <v>A</v>
      </c>
      <c r="M31" s="48" t="str">
        <f t="shared" si="29"/>
        <v>A</v>
      </c>
      <c r="N31" s="48" t="str">
        <f t="shared" si="29"/>
        <v>A</v>
      </c>
      <c r="O31" s="48" t="str">
        <f t="shared" si="29"/>
        <v>A</v>
      </c>
      <c r="P31" s="48" t="str">
        <f t="shared" si="29"/>
        <v>A</v>
      </c>
      <c r="Q31" s="48" t="str">
        <f t="shared" si="29"/>
        <v>A</v>
      </c>
      <c r="R31" s="48" t="str">
        <f t="shared" si="29"/>
        <v>A</v>
      </c>
      <c r="S31" s="48" t="str">
        <f t="shared" si="29"/>
        <v>A</v>
      </c>
      <c r="T31" s="48" t="str">
        <f t="shared" si="29"/>
        <v>A</v>
      </c>
      <c r="U31" s="48" t="str">
        <f t="shared" si="29"/>
        <v>A</v>
      </c>
      <c r="V31" s="48" t="str">
        <f t="shared" si="29"/>
        <v>A</v>
      </c>
      <c r="W31" s="48" t="str">
        <f t="shared" si="29"/>
        <v>A</v>
      </c>
      <c r="X31" s="48" t="str">
        <f t="shared" si="29"/>
        <v>A</v>
      </c>
      <c r="Y31" s="48" t="str">
        <f t="shared" si="29"/>
        <v>E</v>
      </c>
      <c r="Z31" s="48" t="str">
        <f t="shared" si="29"/>
        <v>E</v>
      </c>
      <c r="AA31" s="48" t="str">
        <f t="shared" si="29"/>
        <v>E</v>
      </c>
      <c r="AB31" s="48" t="str">
        <f t="shared" si="29"/>
        <v>E</v>
      </c>
      <c r="AC31" s="48" t="str">
        <f t="shared" si="29"/>
        <v>E</v>
      </c>
      <c r="AD31" s="48" t="str">
        <f t="shared" si="29"/>
        <v>E</v>
      </c>
      <c r="AE31" s="48" t="str">
        <f t="shared" si="29"/>
        <v>E</v>
      </c>
      <c r="AF31" s="48" t="str">
        <f t="shared" si="29"/>
        <v>E</v>
      </c>
      <c r="AG31" s="48" t="str">
        <f t="shared" si="29"/>
        <v>E</v>
      </c>
      <c r="AH31" s="48" t="str">
        <f t="shared" si="29"/>
        <v>E</v>
      </c>
      <c r="AI31" s="48" t="str">
        <f t="shared" si="29"/>
        <v>E</v>
      </c>
      <c r="AJ31" s="48" t="str">
        <f t="shared" si="29"/>
        <v>E</v>
      </c>
      <c r="AK31" s="48" t="str">
        <f t="shared" si="29"/>
        <v>E</v>
      </c>
      <c r="AL31" s="48" t="str">
        <f t="shared" si="29"/>
        <v>E</v>
      </c>
      <c r="AM31" s="48" t="str">
        <f t="shared" si="29"/>
        <v>E</v>
      </c>
      <c r="AN31" s="48" t="str">
        <f t="shared" si="29"/>
        <v>E</v>
      </c>
      <c r="AO31" s="48" t="str">
        <f t="shared" si="29"/>
        <v>E</v>
      </c>
      <c r="AP31" s="48" t="str">
        <f t="shared" si="29"/>
        <v>E</v>
      </c>
      <c r="AQ31" s="48" t="str">
        <f t="shared" si="29"/>
        <v>E</v>
      </c>
      <c r="AR31" s="48" t="str">
        <f t="shared" si="29"/>
        <v>E</v>
      </c>
      <c r="AS31" s="48" t="str">
        <f t="shared" si="29"/>
        <v>E</v>
      </c>
    </row>
    <row r="32">
      <c r="A32" s="48" t="s">
        <v>438</v>
      </c>
      <c r="B32" s="48" t="s">
        <v>437</v>
      </c>
      <c r="C32" s="48">
        <v>29.0</v>
      </c>
      <c r="D32" s="48">
        <v>760.0</v>
      </c>
      <c r="E32" s="48">
        <v>7.6</v>
      </c>
      <c r="F32" s="48" t="str">
        <f t="shared" ref="F32:AS32" si="30">IF($C32&gt;=F$2,"A","E")</f>
        <v>A</v>
      </c>
      <c r="G32" s="48" t="str">
        <f t="shared" si="30"/>
        <v>A</v>
      </c>
      <c r="H32" s="48" t="str">
        <f t="shared" si="30"/>
        <v>A</v>
      </c>
      <c r="I32" s="48" t="str">
        <f t="shared" si="30"/>
        <v>A</v>
      </c>
      <c r="J32" s="48" t="str">
        <f t="shared" si="30"/>
        <v>A</v>
      </c>
      <c r="K32" s="48" t="str">
        <f t="shared" si="30"/>
        <v>A</v>
      </c>
      <c r="L32" s="48" t="str">
        <f t="shared" si="30"/>
        <v>A</v>
      </c>
      <c r="M32" s="48" t="str">
        <f t="shared" si="30"/>
        <v>A</v>
      </c>
      <c r="N32" s="48" t="str">
        <f t="shared" si="30"/>
        <v>A</v>
      </c>
      <c r="O32" s="48" t="str">
        <f t="shared" si="30"/>
        <v>A</v>
      </c>
      <c r="P32" s="48" t="str">
        <f t="shared" si="30"/>
        <v>A</v>
      </c>
      <c r="Q32" s="48" t="str">
        <f t="shared" si="30"/>
        <v>A</v>
      </c>
      <c r="R32" s="48" t="str">
        <f t="shared" si="30"/>
        <v>A</v>
      </c>
      <c r="S32" s="48" t="str">
        <f t="shared" si="30"/>
        <v>A</v>
      </c>
      <c r="T32" s="48" t="str">
        <f t="shared" si="30"/>
        <v>A</v>
      </c>
      <c r="U32" s="48" t="str">
        <f t="shared" si="30"/>
        <v>A</v>
      </c>
      <c r="V32" s="48" t="str">
        <f t="shared" si="30"/>
        <v>A</v>
      </c>
      <c r="W32" s="48" t="str">
        <f t="shared" si="30"/>
        <v>A</v>
      </c>
      <c r="X32" s="48" t="str">
        <f t="shared" si="30"/>
        <v>A</v>
      </c>
      <c r="Y32" s="48" t="str">
        <f t="shared" si="30"/>
        <v>A</v>
      </c>
      <c r="Z32" s="48" t="str">
        <f t="shared" si="30"/>
        <v>A</v>
      </c>
      <c r="AA32" s="48" t="str">
        <f t="shared" si="30"/>
        <v>A</v>
      </c>
      <c r="AB32" s="48" t="str">
        <f t="shared" si="30"/>
        <v>A</v>
      </c>
      <c r="AC32" s="48" t="str">
        <f t="shared" si="30"/>
        <v>A</v>
      </c>
      <c r="AD32" s="48" t="str">
        <f t="shared" si="30"/>
        <v>A</v>
      </c>
      <c r="AE32" s="48" t="str">
        <f t="shared" si="30"/>
        <v>A</v>
      </c>
      <c r="AF32" s="48" t="str">
        <f t="shared" si="30"/>
        <v>A</v>
      </c>
      <c r="AG32" s="48" t="str">
        <f t="shared" si="30"/>
        <v>A</v>
      </c>
      <c r="AH32" s="48" t="str">
        <f t="shared" si="30"/>
        <v>A</v>
      </c>
      <c r="AI32" s="48" t="str">
        <f t="shared" si="30"/>
        <v>E</v>
      </c>
      <c r="AJ32" s="48" t="str">
        <f t="shared" si="30"/>
        <v>E</v>
      </c>
      <c r="AK32" s="48" t="str">
        <f t="shared" si="30"/>
        <v>E</v>
      </c>
      <c r="AL32" s="48" t="str">
        <f t="shared" si="30"/>
        <v>E</v>
      </c>
      <c r="AM32" s="48" t="str">
        <f t="shared" si="30"/>
        <v>E</v>
      </c>
      <c r="AN32" s="48" t="str">
        <f t="shared" si="30"/>
        <v>E</v>
      </c>
      <c r="AO32" s="48" t="str">
        <f t="shared" si="30"/>
        <v>E</v>
      </c>
      <c r="AP32" s="48" t="str">
        <f t="shared" si="30"/>
        <v>E</v>
      </c>
      <c r="AQ32" s="48" t="str">
        <f t="shared" si="30"/>
        <v>E</v>
      </c>
      <c r="AR32" s="48" t="str">
        <f t="shared" si="30"/>
        <v>E</v>
      </c>
      <c r="AS32" s="48" t="str">
        <f t="shared" si="30"/>
        <v>E</v>
      </c>
    </row>
    <row r="33">
      <c r="A33" s="48" t="s">
        <v>667</v>
      </c>
      <c r="B33" s="48" t="s">
        <v>666</v>
      </c>
      <c r="C33" s="48">
        <v>11.0</v>
      </c>
      <c r="D33" s="48">
        <v>580.0</v>
      </c>
      <c r="E33" s="48">
        <v>5.8</v>
      </c>
      <c r="F33" s="48" t="str">
        <f t="shared" ref="F33:AS33" si="31">IF($C33&gt;=F$2,"A","E")</f>
        <v>A</v>
      </c>
      <c r="G33" s="48" t="str">
        <f t="shared" si="31"/>
        <v>A</v>
      </c>
      <c r="H33" s="48" t="str">
        <f t="shared" si="31"/>
        <v>A</v>
      </c>
      <c r="I33" s="48" t="str">
        <f t="shared" si="31"/>
        <v>A</v>
      </c>
      <c r="J33" s="48" t="str">
        <f t="shared" si="31"/>
        <v>A</v>
      </c>
      <c r="K33" s="48" t="str">
        <f t="shared" si="31"/>
        <v>A</v>
      </c>
      <c r="L33" s="48" t="str">
        <f t="shared" si="31"/>
        <v>A</v>
      </c>
      <c r="M33" s="48" t="str">
        <f t="shared" si="31"/>
        <v>A</v>
      </c>
      <c r="N33" s="48" t="str">
        <f t="shared" si="31"/>
        <v>A</v>
      </c>
      <c r="O33" s="48" t="str">
        <f t="shared" si="31"/>
        <v>A</v>
      </c>
      <c r="P33" s="48" t="str">
        <f t="shared" si="31"/>
        <v>A</v>
      </c>
      <c r="Q33" s="48" t="str">
        <f t="shared" si="31"/>
        <v>E</v>
      </c>
      <c r="R33" s="48" t="str">
        <f t="shared" si="31"/>
        <v>E</v>
      </c>
      <c r="S33" s="48" t="str">
        <f t="shared" si="31"/>
        <v>E</v>
      </c>
      <c r="T33" s="48" t="str">
        <f t="shared" si="31"/>
        <v>E</v>
      </c>
      <c r="U33" s="48" t="str">
        <f t="shared" si="31"/>
        <v>E</v>
      </c>
      <c r="V33" s="48" t="str">
        <f t="shared" si="31"/>
        <v>E</v>
      </c>
      <c r="W33" s="48" t="str">
        <f t="shared" si="31"/>
        <v>E</v>
      </c>
      <c r="X33" s="48" t="str">
        <f t="shared" si="31"/>
        <v>E</v>
      </c>
      <c r="Y33" s="48" t="str">
        <f t="shared" si="31"/>
        <v>E</v>
      </c>
      <c r="Z33" s="48" t="str">
        <f t="shared" si="31"/>
        <v>E</v>
      </c>
      <c r="AA33" s="48" t="str">
        <f t="shared" si="31"/>
        <v>E</v>
      </c>
      <c r="AB33" s="48" t="str">
        <f t="shared" si="31"/>
        <v>E</v>
      </c>
      <c r="AC33" s="48" t="str">
        <f t="shared" si="31"/>
        <v>E</v>
      </c>
      <c r="AD33" s="48" t="str">
        <f t="shared" si="31"/>
        <v>E</v>
      </c>
      <c r="AE33" s="48" t="str">
        <f t="shared" si="31"/>
        <v>E</v>
      </c>
      <c r="AF33" s="48" t="str">
        <f t="shared" si="31"/>
        <v>E</v>
      </c>
      <c r="AG33" s="48" t="str">
        <f t="shared" si="31"/>
        <v>E</v>
      </c>
      <c r="AH33" s="48" t="str">
        <f t="shared" si="31"/>
        <v>E</v>
      </c>
      <c r="AI33" s="48" t="str">
        <f t="shared" si="31"/>
        <v>E</v>
      </c>
      <c r="AJ33" s="48" t="str">
        <f t="shared" si="31"/>
        <v>E</v>
      </c>
      <c r="AK33" s="48" t="str">
        <f t="shared" si="31"/>
        <v>E</v>
      </c>
      <c r="AL33" s="48" t="str">
        <f t="shared" si="31"/>
        <v>E</v>
      </c>
      <c r="AM33" s="48" t="str">
        <f t="shared" si="31"/>
        <v>E</v>
      </c>
      <c r="AN33" s="48" t="str">
        <f t="shared" si="31"/>
        <v>E</v>
      </c>
      <c r="AO33" s="48" t="str">
        <f t="shared" si="31"/>
        <v>E</v>
      </c>
      <c r="AP33" s="48" t="str">
        <f t="shared" si="31"/>
        <v>E</v>
      </c>
      <c r="AQ33" s="48" t="str">
        <f t="shared" si="31"/>
        <v>E</v>
      </c>
      <c r="AR33" s="48" t="str">
        <f t="shared" si="31"/>
        <v>E</v>
      </c>
      <c r="AS33" s="48" t="str">
        <f t="shared" si="31"/>
        <v>E</v>
      </c>
    </row>
    <row r="34">
      <c r="A34" s="48" t="s">
        <v>566</v>
      </c>
      <c r="B34" s="48" t="s">
        <v>565</v>
      </c>
      <c r="C34" s="48">
        <v>23.0</v>
      </c>
      <c r="D34" s="48">
        <v>440.0</v>
      </c>
      <c r="E34" s="48">
        <v>4.4</v>
      </c>
      <c r="F34" s="48" t="str">
        <f t="shared" ref="F34:AS34" si="32">IF($C34&gt;=F$2,"A","E")</f>
        <v>A</v>
      </c>
      <c r="G34" s="48" t="str">
        <f t="shared" si="32"/>
        <v>A</v>
      </c>
      <c r="H34" s="48" t="str">
        <f t="shared" si="32"/>
        <v>A</v>
      </c>
      <c r="I34" s="48" t="str">
        <f t="shared" si="32"/>
        <v>A</v>
      </c>
      <c r="J34" s="48" t="str">
        <f t="shared" si="32"/>
        <v>A</v>
      </c>
      <c r="K34" s="48" t="str">
        <f t="shared" si="32"/>
        <v>A</v>
      </c>
      <c r="L34" s="48" t="str">
        <f t="shared" si="32"/>
        <v>A</v>
      </c>
      <c r="M34" s="48" t="str">
        <f t="shared" si="32"/>
        <v>A</v>
      </c>
      <c r="N34" s="48" t="str">
        <f t="shared" si="32"/>
        <v>A</v>
      </c>
      <c r="O34" s="48" t="str">
        <f t="shared" si="32"/>
        <v>A</v>
      </c>
      <c r="P34" s="48" t="str">
        <f t="shared" si="32"/>
        <v>A</v>
      </c>
      <c r="Q34" s="48" t="str">
        <f t="shared" si="32"/>
        <v>A</v>
      </c>
      <c r="R34" s="48" t="str">
        <f t="shared" si="32"/>
        <v>A</v>
      </c>
      <c r="S34" s="48" t="str">
        <f t="shared" si="32"/>
        <v>A</v>
      </c>
      <c r="T34" s="48" t="str">
        <f t="shared" si="32"/>
        <v>A</v>
      </c>
      <c r="U34" s="48" t="str">
        <f t="shared" si="32"/>
        <v>A</v>
      </c>
      <c r="V34" s="48" t="str">
        <f t="shared" si="32"/>
        <v>A</v>
      </c>
      <c r="W34" s="48" t="str">
        <f t="shared" si="32"/>
        <v>A</v>
      </c>
      <c r="X34" s="48" t="str">
        <f t="shared" si="32"/>
        <v>A</v>
      </c>
      <c r="Y34" s="48" t="str">
        <f t="shared" si="32"/>
        <v>A</v>
      </c>
      <c r="Z34" s="48" t="str">
        <f t="shared" si="32"/>
        <v>A</v>
      </c>
      <c r="AA34" s="48" t="str">
        <f t="shared" si="32"/>
        <v>A</v>
      </c>
      <c r="AB34" s="48" t="str">
        <f t="shared" si="32"/>
        <v>A</v>
      </c>
      <c r="AC34" s="48" t="str">
        <f t="shared" si="32"/>
        <v>E</v>
      </c>
      <c r="AD34" s="48" t="str">
        <f t="shared" si="32"/>
        <v>E</v>
      </c>
      <c r="AE34" s="48" t="str">
        <f t="shared" si="32"/>
        <v>E</v>
      </c>
      <c r="AF34" s="48" t="str">
        <f t="shared" si="32"/>
        <v>E</v>
      </c>
      <c r="AG34" s="48" t="str">
        <f t="shared" si="32"/>
        <v>E</v>
      </c>
      <c r="AH34" s="48" t="str">
        <f t="shared" si="32"/>
        <v>E</v>
      </c>
      <c r="AI34" s="48" t="str">
        <f t="shared" si="32"/>
        <v>E</v>
      </c>
      <c r="AJ34" s="48" t="str">
        <f t="shared" si="32"/>
        <v>E</v>
      </c>
      <c r="AK34" s="48" t="str">
        <f t="shared" si="32"/>
        <v>E</v>
      </c>
      <c r="AL34" s="48" t="str">
        <f t="shared" si="32"/>
        <v>E</v>
      </c>
      <c r="AM34" s="48" t="str">
        <f t="shared" si="32"/>
        <v>E</v>
      </c>
      <c r="AN34" s="48" t="str">
        <f t="shared" si="32"/>
        <v>E</v>
      </c>
      <c r="AO34" s="48" t="str">
        <f t="shared" si="32"/>
        <v>E</v>
      </c>
      <c r="AP34" s="48" t="str">
        <f t="shared" si="32"/>
        <v>E</v>
      </c>
      <c r="AQ34" s="48" t="str">
        <f t="shared" si="32"/>
        <v>E</v>
      </c>
      <c r="AR34" s="48" t="str">
        <f t="shared" si="32"/>
        <v>E</v>
      </c>
      <c r="AS34" s="48" t="str">
        <f t="shared" si="32"/>
        <v>E</v>
      </c>
    </row>
    <row r="35">
      <c r="A35" s="48" t="s">
        <v>343</v>
      </c>
      <c r="B35" s="48" t="s">
        <v>1159</v>
      </c>
      <c r="C35" s="48">
        <v>17.0</v>
      </c>
      <c r="D35" s="48">
        <v>680.0</v>
      </c>
      <c r="E35" s="48">
        <v>6.8</v>
      </c>
      <c r="F35" s="48" t="str">
        <f t="shared" ref="F35:AS35" si="33">IF($C35&gt;=F$2,"A","E")</f>
        <v>A</v>
      </c>
      <c r="G35" s="48" t="str">
        <f t="shared" si="33"/>
        <v>A</v>
      </c>
      <c r="H35" s="48" t="str">
        <f t="shared" si="33"/>
        <v>A</v>
      </c>
      <c r="I35" s="48" t="str">
        <f t="shared" si="33"/>
        <v>A</v>
      </c>
      <c r="J35" s="48" t="str">
        <f t="shared" si="33"/>
        <v>A</v>
      </c>
      <c r="K35" s="48" t="str">
        <f t="shared" si="33"/>
        <v>A</v>
      </c>
      <c r="L35" s="48" t="str">
        <f t="shared" si="33"/>
        <v>A</v>
      </c>
      <c r="M35" s="48" t="str">
        <f t="shared" si="33"/>
        <v>A</v>
      </c>
      <c r="N35" s="48" t="str">
        <f t="shared" si="33"/>
        <v>A</v>
      </c>
      <c r="O35" s="48" t="str">
        <f t="shared" si="33"/>
        <v>A</v>
      </c>
      <c r="P35" s="48" t="str">
        <f t="shared" si="33"/>
        <v>A</v>
      </c>
      <c r="Q35" s="48" t="str">
        <f t="shared" si="33"/>
        <v>A</v>
      </c>
      <c r="R35" s="48" t="str">
        <f t="shared" si="33"/>
        <v>A</v>
      </c>
      <c r="S35" s="48" t="str">
        <f t="shared" si="33"/>
        <v>A</v>
      </c>
      <c r="T35" s="48" t="str">
        <f t="shared" si="33"/>
        <v>A</v>
      </c>
      <c r="U35" s="48" t="str">
        <f t="shared" si="33"/>
        <v>A</v>
      </c>
      <c r="V35" s="48" t="str">
        <f t="shared" si="33"/>
        <v>A</v>
      </c>
      <c r="W35" s="48" t="str">
        <f t="shared" si="33"/>
        <v>E</v>
      </c>
      <c r="X35" s="48" t="str">
        <f t="shared" si="33"/>
        <v>E</v>
      </c>
      <c r="Y35" s="48" t="str">
        <f t="shared" si="33"/>
        <v>E</v>
      </c>
      <c r="Z35" s="48" t="str">
        <f t="shared" si="33"/>
        <v>E</v>
      </c>
      <c r="AA35" s="48" t="str">
        <f t="shared" si="33"/>
        <v>E</v>
      </c>
      <c r="AB35" s="48" t="str">
        <f t="shared" si="33"/>
        <v>E</v>
      </c>
      <c r="AC35" s="48" t="str">
        <f t="shared" si="33"/>
        <v>E</v>
      </c>
      <c r="AD35" s="48" t="str">
        <f t="shared" si="33"/>
        <v>E</v>
      </c>
      <c r="AE35" s="48" t="str">
        <f t="shared" si="33"/>
        <v>E</v>
      </c>
      <c r="AF35" s="48" t="str">
        <f t="shared" si="33"/>
        <v>E</v>
      </c>
      <c r="AG35" s="48" t="str">
        <f t="shared" si="33"/>
        <v>E</v>
      </c>
      <c r="AH35" s="48" t="str">
        <f t="shared" si="33"/>
        <v>E</v>
      </c>
      <c r="AI35" s="48" t="str">
        <f t="shared" si="33"/>
        <v>E</v>
      </c>
      <c r="AJ35" s="48" t="str">
        <f t="shared" si="33"/>
        <v>E</v>
      </c>
      <c r="AK35" s="48" t="str">
        <f t="shared" si="33"/>
        <v>E</v>
      </c>
      <c r="AL35" s="48" t="str">
        <f t="shared" si="33"/>
        <v>E</v>
      </c>
      <c r="AM35" s="48" t="str">
        <f t="shared" si="33"/>
        <v>E</v>
      </c>
      <c r="AN35" s="48" t="str">
        <f t="shared" si="33"/>
        <v>E</v>
      </c>
      <c r="AO35" s="48" t="str">
        <f t="shared" si="33"/>
        <v>E</v>
      </c>
      <c r="AP35" s="48" t="str">
        <f t="shared" si="33"/>
        <v>E</v>
      </c>
      <c r="AQ35" s="48" t="str">
        <f t="shared" si="33"/>
        <v>E</v>
      </c>
      <c r="AR35" s="48" t="str">
        <f t="shared" si="33"/>
        <v>E</v>
      </c>
      <c r="AS35" s="48" t="str">
        <f t="shared" si="33"/>
        <v>E</v>
      </c>
    </row>
    <row r="36">
      <c r="A36" s="48" t="s">
        <v>250</v>
      </c>
      <c r="B36" s="48" t="s">
        <v>249</v>
      </c>
      <c r="C36" s="48">
        <v>21.0</v>
      </c>
      <c r="D36" s="48">
        <v>680.0</v>
      </c>
      <c r="E36" s="48">
        <v>6.8</v>
      </c>
      <c r="F36" s="48" t="str">
        <f t="shared" ref="F36:AS36" si="34">IF($C36&gt;=F$2,"A","E")</f>
        <v>A</v>
      </c>
      <c r="G36" s="48" t="str">
        <f t="shared" si="34"/>
        <v>A</v>
      </c>
      <c r="H36" s="48" t="str">
        <f t="shared" si="34"/>
        <v>A</v>
      </c>
      <c r="I36" s="48" t="str">
        <f t="shared" si="34"/>
        <v>A</v>
      </c>
      <c r="J36" s="48" t="str">
        <f t="shared" si="34"/>
        <v>A</v>
      </c>
      <c r="K36" s="48" t="str">
        <f t="shared" si="34"/>
        <v>A</v>
      </c>
      <c r="L36" s="48" t="str">
        <f t="shared" si="34"/>
        <v>A</v>
      </c>
      <c r="M36" s="48" t="str">
        <f t="shared" si="34"/>
        <v>A</v>
      </c>
      <c r="N36" s="48" t="str">
        <f t="shared" si="34"/>
        <v>A</v>
      </c>
      <c r="O36" s="48" t="str">
        <f t="shared" si="34"/>
        <v>A</v>
      </c>
      <c r="P36" s="48" t="str">
        <f t="shared" si="34"/>
        <v>A</v>
      </c>
      <c r="Q36" s="48" t="str">
        <f t="shared" si="34"/>
        <v>A</v>
      </c>
      <c r="R36" s="48" t="str">
        <f t="shared" si="34"/>
        <v>A</v>
      </c>
      <c r="S36" s="48" t="str">
        <f t="shared" si="34"/>
        <v>A</v>
      </c>
      <c r="T36" s="48" t="str">
        <f t="shared" si="34"/>
        <v>A</v>
      </c>
      <c r="U36" s="48" t="str">
        <f t="shared" si="34"/>
        <v>A</v>
      </c>
      <c r="V36" s="48" t="str">
        <f t="shared" si="34"/>
        <v>A</v>
      </c>
      <c r="W36" s="48" t="str">
        <f t="shared" si="34"/>
        <v>A</v>
      </c>
      <c r="X36" s="48" t="str">
        <f t="shared" si="34"/>
        <v>A</v>
      </c>
      <c r="Y36" s="48" t="str">
        <f t="shared" si="34"/>
        <v>A</v>
      </c>
      <c r="Z36" s="48" t="str">
        <f t="shared" si="34"/>
        <v>A</v>
      </c>
      <c r="AA36" s="48" t="str">
        <f t="shared" si="34"/>
        <v>E</v>
      </c>
      <c r="AB36" s="48" t="str">
        <f t="shared" si="34"/>
        <v>E</v>
      </c>
      <c r="AC36" s="48" t="str">
        <f t="shared" si="34"/>
        <v>E</v>
      </c>
      <c r="AD36" s="48" t="str">
        <f t="shared" si="34"/>
        <v>E</v>
      </c>
      <c r="AE36" s="48" t="str">
        <f t="shared" si="34"/>
        <v>E</v>
      </c>
      <c r="AF36" s="48" t="str">
        <f t="shared" si="34"/>
        <v>E</v>
      </c>
      <c r="AG36" s="48" t="str">
        <f t="shared" si="34"/>
        <v>E</v>
      </c>
      <c r="AH36" s="48" t="str">
        <f t="shared" si="34"/>
        <v>E</v>
      </c>
      <c r="AI36" s="48" t="str">
        <f t="shared" si="34"/>
        <v>E</v>
      </c>
      <c r="AJ36" s="48" t="str">
        <f t="shared" si="34"/>
        <v>E</v>
      </c>
      <c r="AK36" s="48" t="str">
        <f t="shared" si="34"/>
        <v>E</v>
      </c>
      <c r="AL36" s="48" t="str">
        <f t="shared" si="34"/>
        <v>E</v>
      </c>
      <c r="AM36" s="48" t="str">
        <f t="shared" si="34"/>
        <v>E</v>
      </c>
      <c r="AN36" s="48" t="str">
        <f t="shared" si="34"/>
        <v>E</v>
      </c>
      <c r="AO36" s="48" t="str">
        <f t="shared" si="34"/>
        <v>E</v>
      </c>
      <c r="AP36" s="48" t="str">
        <f t="shared" si="34"/>
        <v>E</v>
      </c>
      <c r="AQ36" s="48" t="str">
        <f t="shared" si="34"/>
        <v>E</v>
      </c>
      <c r="AR36" s="48" t="str">
        <f t="shared" si="34"/>
        <v>E</v>
      </c>
      <c r="AS36" s="48" t="str">
        <f t="shared" si="34"/>
        <v>E</v>
      </c>
    </row>
    <row r="37">
      <c r="A37" s="48" t="s">
        <v>316</v>
      </c>
      <c r="B37" s="48" t="s">
        <v>315</v>
      </c>
      <c r="C37" s="48">
        <v>16.0</v>
      </c>
      <c r="D37" s="48">
        <v>600.0</v>
      </c>
      <c r="E37" s="48">
        <v>6.0</v>
      </c>
      <c r="F37" s="48" t="str">
        <f t="shared" ref="F37:AS37" si="35">IF($C37&gt;=F$2,"A","E")</f>
        <v>A</v>
      </c>
      <c r="G37" s="48" t="str">
        <f t="shared" si="35"/>
        <v>A</v>
      </c>
      <c r="H37" s="48" t="str">
        <f t="shared" si="35"/>
        <v>A</v>
      </c>
      <c r="I37" s="48" t="str">
        <f t="shared" si="35"/>
        <v>A</v>
      </c>
      <c r="J37" s="48" t="str">
        <f t="shared" si="35"/>
        <v>A</v>
      </c>
      <c r="K37" s="48" t="str">
        <f t="shared" si="35"/>
        <v>A</v>
      </c>
      <c r="L37" s="48" t="str">
        <f t="shared" si="35"/>
        <v>A</v>
      </c>
      <c r="M37" s="48" t="str">
        <f t="shared" si="35"/>
        <v>A</v>
      </c>
      <c r="N37" s="48" t="str">
        <f t="shared" si="35"/>
        <v>A</v>
      </c>
      <c r="O37" s="48" t="str">
        <f t="shared" si="35"/>
        <v>A</v>
      </c>
      <c r="P37" s="48" t="str">
        <f t="shared" si="35"/>
        <v>A</v>
      </c>
      <c r="Q37" s="48" t="str">
        <f t="shared" si="35"/>
        <v>A</v>
      </c>
      <c r="R37" s="48" t="str">
        <f t="shared" si="35"/>
        <v>A</v>
      </c>
      <c r="S37" s="48" t="str">
        <f t="shared" si="35"/>
        <v>A</v>
      </c>
      <c r="T37" s="48" t="str">
        <f t="shared" si="35"/>
        <v>A</v>
      </c>
      <c r="U37" s="48" t="str">
        <f t="shared" si="35"/>
        <v>A</v>
      </c>
      <c r="V37" s="48" t="str">
        <f t="shared" si="35"/>
        <v>E</v>
      </c>
      <c r="W37" s="48" t="str">
        <f t="shared" si="35"/>
        <v>E</v>
      </c>
      <c r="X37" s="48" t="str">
        <f t="shared" si="35"/>
        <v>E</v>
      </c>
      <c r="Y37" s="48" t="str">
        <f t="shared" si="35"/>
        <v>E</v>
      </c>
      <c r="Z37" s="48" t="str">
        <f t="shared" si="35"/>
        <v>E</v>
      </c>
      <c r="AA37" s="48" t="str">
        <f t="shared" si="35"/>
        <v>E</v>
      </c>
      <c r="AB37" s="48" t="str">
        <f t="shared" si="35"/>
        <v>E</v>
      </c>
      <c r="AC37" s="48" t="str">
        <f t="shared" si="35"/>
        <v>E</v>
      </c>
      <c r="AD37" s="48" t="str">
        <f t="shared" si="35"/>
        <v>E</v>
      </c>
      <c r="AE37" s="48" t="str">
        <f t="shared" si="35"/>
        <v>E</v>
      </c>
      <c r="AF37" s="48" t="str">
        <f t="shared" si="35"/>
        <v>E</v>
      </c>
      <c r="AG37" s="48" t="str">
        <f t="shared" si="35"/>
        <v>E</v>
      </c>
      <c r="AH37" s="48" t="str">
        <f t="shared" si="35"/>
        <v>E</v>
      </c>
      <c r="AI37" s="48" t="str">
        <f t="shared" si="35"/>
        <v>E</v>
      </c>
      <c r="AJ37" s="48" t="str">
        <f t="shared" si="35"/>
        <v>E</v>
      </c>
      <c r="AK37" s="48" t="str">
        <f t="shared" si="35"/>
        <v>E</v>
      </c>
      <c r="AL37" s="48" t="str">
        <f t="shared" si="35"/>
        <v>E</v>
      </c>
      <c r="AM37" s="48" t="str">
        <f t="shared" si="35"/>
        <v>E</v>
      </c>
      <c r="AN37" s="48" t="str">
        <f t="shared" si="35"/>
        <v>E</v>
      </c>
      <c r="AO37" s="48" t="str">
        <f t="shared" si="35"/>
        <v>E</v>
      </c>
      <c r="AP37" s="48" t="str">
        <f t="shared" si="35"/>
        <v>E</v>
      </c>
      <c r="AQ37" s="48" t="str">
        <f t="shared" si="35"/>
        <v>E</v>
      </c>
      <c r="AR37" s="48" t="str">
        <f t="shared" si="35"/>
        <v>E</v>
      </c>
      <c r="AS37" s="48" t="str">
        <f t="shared" si="35"/>
        <v>E</v>
      </c>
    </row>
    <row r="38">
      <c r="A38" s="48" t="s">
        <v>504</v>
      </c>
      <c r="B38" s="48" t="s">
        <v>2266</v>
      </c>
      <c r="C38" s="48">
        <v>20.0</v>
      </c>
      <c r="D38" s="48">
        <v>640.0</v>
      </c>
      <c r="E38" s="48">
        <v>6.4</v>
      </c>
      <c r="F38" s="48" t="str">
        <f t="shared" ref="F38:AS38" si="36">IF($C38&gt;=F$2,"A","E")</f>
        <v>A</v>
      </c>
      <c r="G38" s="48" t="str">
        <f t="shared" si="36"/>
        <v>A</v>
      </c>
      <c r="H38" s="48" t="str">
        <f t="shared" si="36"/>
        <v>A</v>
      </c>
      <c r="I38" s="48" t="str">
        <f t="shared" si="36"/>
        <v>A</v>
      </c>
      <c r="J38" s="48" t="str">
        <f t="shared" si="36"/>
        <v>A</v>
      </c>
      <c r="K38" s="48" t="str">
        <f t="shared" si="36"/>
        <v>A</v>
      </c>
      <c r="L38" s="48" t="str">
        <f t="shared" si="36"/>
        <v>A</v>
      </c>
      <c r="M38" s="48" t="str">
        <f t="shared" si="36"/>
        <v>A</v>
      </c>
      <c r="N38" s="48" t="str">
        <f t="shared" si="36"/>
        <v>A</v>
      </c>
      <c r="O38" s="48" t="str">
        <f t="shared" si="36"/>
        <v>A</v>
      </c>
      <c r="P38" s="48" t="str">
        <f t="shared" si="36"/>
        <v>A</v>
      </c>
      <c r="Q38" s="48" t="str">
        <f t="shared" si="36"/>
        <v>A</v>
      </c>
      <c r="R38" s="48" t="str">
        <f t="shared" si="36"/>
        <v>A</v>
      </c>
      <c r="S38" s="48" t="str">
        <f t="shared" si="36"/>
        <v>A</v>
      </c>
      <c r="T38" s="48" t="str">
        <f t="shared" si="36"/>
        <v>A</v>
      </c>
      <c r="U38" s="48" t="str">
        <f t="shared" si="36"/>
        <v>A</v>
      </c>
      <c r="V38" s="48" t="str">
        <f t="shared" si="36"/>
        <v>A</v>
      </c>
      <c r="W38" s="48" t="str">
        <f t="shared" si="36"/>
        <v>A</v>
      </c>
      <c r="X38" s="48" t="str">
        <f t="shared" si="36"/>
        <v>A</v>
      </c>
      <c r="Y38" s="48" t="str">
        <f t="shared" si="36"/>
        <v>A</v>
      </c>
      <c r="Z38" s="48" t="str">
        <f t="shared" si="36"/>
        <v>E</v>
      </c>
      <c r="AA38" s="48" t="str">
        <f t="shared" si="36"/>
        <v>E</v>
      </c>
      <c r="AB38" s="48" t="str">
        <f t="shared" si="36"/>
        <v>E</v>
      </c>
      <c r="AC38" s="48" t="str">
        <f t="shared" si="36"/>
        <v>E</v>
      </c>
      <c r="AD38" s="48" t="str">
        <f t="shared" si="36"/>
        <v>E</v>
      </c>
      <c r="AE38" s="48" t="str">
        <f t="shared" si="36"/>
        <v>E</v>
      </c>
      <c r="AF38" s="48" t="str">
        <f t="shared" si="36"/>
        <v>E</v>
      </c>
      <c r="AG38" s="48" t="str">
        <f t="shared" si="36"/>
        <v>E</v>
      </c>
      <c r="AH38" s="48" t="str">
        <f t="shared" si="36"/>
        <v>E</v>
      </c>
      <c r="AI38" s="48" t="str">
        <f t="shared" si="36"/>
        <v>E</v>
      </c>
      <c r="AJ38" s="48" t="str">
        <f t="shared" si="36"/>
        <v>E</v>
      </c>
      <c r="AK38" s="48" t="str">
        <f t="shared" si="36"/>
        <v>E</v>
      </c>
      <c r="AL38" s="48" t="str">
        <f t="shared" si="36"/>
        <v>E</v>
      </c>
      <c r="AM38" s="48" t="str">
        <f t="shared" si="36"/>
        <v>E</v>
      </c>
      <c r="AN38" s="48" t="str">
        <f t="shared" si="36"/>
        <v>E</v>
      </c>
      <c r="AO38" s="48" t="str">
        <f t="shared" si="36"/>
        <v>E</v>
      </c>
      <c r="AP38" s="48" t="str">
        <f t="shared" si="36"/>
        <v>E</v>
      </c>
      <c r="AQ38" s="48" t="str">
        <f t="shared" si="36"/>
        <v>E</v>
      </c>
      <c r="AR38" s="48" t="str">
        <f t="shared" si="36"/>
        <v>E</v>
      </c>
      <c r="AS38" s="48" t="str">
        <f t="shared" si="36"/>
        <v>E</v>
      </c>
    </row>
    <row r="39">
      <c r="A39" s="48" t="s">
        <v>458</v>
      </c>
      <c r="B39" s="48" t="s">
        <v>457</v>
      </c>
      <c r="C39" s="48">
        <v>24.0</v>
      </c>
      <c r="D39" s="48">
        <v>680.0</v>
      </c>
      <c r="E39" s="48">
        <v>6.8</v>
      </c>
      <c r="F39" s="48" t="str">
        <f t="shared" ref="F39:AS39" si="37">IF($C39&gt;=F$2,"A","E")</f>
        <v>A</v>
      </c>
      <c r="G39" s="48" t="str">
        <f t="shared" si="37"/>
        <v>A</v>
      </c>
      <c r="H39" s="48" t="str">
        <f t="shared" si="37"/>
        <v>A</v>
      </c>
      <c r="I39" s="48" t="str">
        <f t="shared" si="37"/>
        <v>A</v>
      </c>
      <c r="J39" s="48" t="str">
        <f t="shared" si="37"/>
        <v>A</v>
      </c>
      <c r="K39" s="48" t="str">
        <f t="shared" si="37"/>
        <v>A</v>
      </c>
      <c r="L39" s="48" t="str">
        <f t="shared" si="37"/>
        <v>A</v>
      </c>
      <c r="M39" s="48" t="str">
        <f t="shared" si="37"/>
        <v>A</v>
      </c>
      <c r="N39" s="48" t="str">
        <f t="shared" si="37"/>
        <v>A</v>
      </c>
      <c r="O39" s="48" t="str">
        <f t="shared" si="37"/>
        <v>A</v>
      </c>
      <c r="P39" s="48" t="str">
        <f t="shared" si="37"/>
        <v>A</v>
      </c>
      <c r="Q39" s="48" t="str">
        <f t="shared" si="37"/>
        <v>A</v>
      </c>
      <c r="R39" s="48" t="str">
        <f t="shared" si="37"/>
        <v>A</v>
      </c>
      <c r="S39" s="48" t="str">
        <f t="shared" si="37"/>
        <v>A</v>
      </c>
      <c r="T39" s="48" t="str">
        <f t="shared" si="37"/>
        <v>A</v>
      </c>
      <c r="U39" s="48" t="str">
        <f t="shared" si="37"/>
        <v>A</v>
      </c>
      <c r="V39" s="48" t="str">
        <f t="shared" si="37"/>
        <v>A</v>
      </c>
      <c r="W39" s="48" t="str">
        <f t="shared" si="37"/>
        <v>A</v>
      </c>
      <c r="X39" s="48" t="str">
        <f t="shared" si="37"/>
        <v>A</v>
      </c>
      <c r="Y39" s="48" t="str">
        <f t="shared" si="37"/>
        <v>A</v>
      </c>
      <c r="Z39" s="48" t="str">
        <f t="shared" si="37"/>
        <v>A</v>
      </c>
      <c r="AA39" s="48" t="str">
        <f t="shared" si="37"/>
        <v>A</v>
      </c>
      <c r="AB39" s="48" t="str">
        <f t="shared" si="37"/>
        <v>A</v>
      </c>
      <c r="AC39" s="48" t="str">
        <f t="shared" si="37"/>
        <v>A</v>
      </c>
      <c r="AD39" s="48" t="str">
        <f t="shared" si="37"/>
        <v>E</v>
      </c>
      <c r="AE39" s="48" t="str">
        <f t="shared" si="37"/>
        <v>E</v>
      </c>
      <c r="AF39" s="48" t="str">
        <f t="shared" si="37"/>
        <v>E</v>
      </c>
      <c r="AG39" s="48" t="str">
        <f t="shared" si="37"/>
        <v>E</v>
      </c>
      <c r="AH39" s="48" t="str">
        <f t="shared" si="37"/>
        <v>E</v>
      </c>
      <c r="AI39" s="48" t="str">
        <f t="shared" si="37"/>
        <v>E</v>
      </c>
      <c r="AJ39" s="48" t="str">
        <f t="shared" si="37"/>
        <v>E</v>
      </c>
      <c r="AK39" s="48" t="str">
        <f t="shared" si="37"/>
        <v>E</v>
      </c>
      <c r="AL39" s="48" t="str">
        <f t="shared" si="37"/>
        <v>E</v>
      </c>
      <c r="AM39" s="48" t="str">
        <f t="shared" si="37"/>
        <v>E</v>
      </c>
      <c r="AN39" s="48" t="str">
        <f t="shared" si="37"/>
        <v>E</v>
      </c>
      <c r="AO39" s="48" t="str">
        <f t="shared" si="37"/>
        <v>E</v>
      </c>
      <c r="AP39" s="48" t="str">
        <f t="shared" si="37"/>
        <v>E</v>
      </c>
      <c r="AQ39" s="48" t="str">
        <f t="shared" si="37"/>
        <v>E</v>
      </c>
      <c r="AR39" s="48" t="str">
        <f t="shared" si="37"/>
        <v>E</v>
      </c>
      <c r="AS39" s="48" t="str">
        <f t="shared" si="37"/>
        <v>E</v>
      </c>
    </row>
    <row r="40">
      <c r="A40" s="48" t="s">
        <v>430</v>
      </c>
      <c r="B40" s="48" t="s">
        <v>429</v>
      </c>
      <c r="C40" s="48">
        <v>22.0</v>
      </c>
      <c r="D40" s="48">
        <v>560.0</v>
      </c>
      <c r="E40" s="48">
        <v>5.6</v>
      </c>
      <c r="F40" s="48" t="str">
        <f t="shared" ref="F40:AS40" si="38">IF($C40&gt;=F$2,"A","E")</f>
        <v>A</v>
      </c>
      <c r="G40" s="48" t="str">
        <f t="shared" si="38"/>
        <v>A</v>
      </c>
      <c r="H40" s="48" t="str">
        <f t="shared" si="38"/>
        <v>A</v>
      </c>
      <c r="I40" s="48" t="str">
        <f t="shared" si="38"/>
        <v>A</v>
      </c>
      <c r="J40" s="48" t="str">
        <f t="shared" si="38"/>
        <v>A</v>
      </c>
      <c r="K40" s="48" t="str">
        <f t="shared" si="38"/>
        <v>A</v>
      </c>
      <c r="L40" s="48" t="str">
        <f t="shared" si="38"/>
        <v>A</v>
      </c>
      <c r="M40" s="48" t="str">
        <f t="shared" si="38"/>
        <v>A</v>
      </c>
      <c r="N40" s="48" t="str">
        <f t="shared" si="38"/>
        <v>A</v>
      </c>
      <c r="O40" s="48" t="str">
        <f t="shared" si="38"/>
        <v>A</v>
      </c>
      <c r="P40" s="48" t="str">
        <f t="shared" si="38"/>
        <v>A</v>
      </c>
      <c r="Q40" s="48" t="str">
        <f t="shared" si="38"/>
        <v>A</v>
      </c>
      <c r="R40" s="48" t="str">
        <f t="shared" si="38"/>
        <v>A</v>
      </c>
      <c r="S40" s="48" t="str">
        <f t="shared" si="38"/>
        <v>A</v>
      </c>
      <c r="T40" s="48" t="str">
        <f t="shared" si="38"/>
        <v>A</v>
      </c>
      <c r="U40" s="48" t="str">
        <f t="shared" si="38"/>
        <v>A</v>
      </c>
      <c r="V40" s="48" t="str">
        <f t="shared" si="38"/>
        <v>A</v>
      </c>
      <c r="W40" s="48" t="str">
        <f t="shared" si="38"/>
        <v>A</v>
      </c>
      <c r="X40" s="48" t="str">
        <f t="shared" si="38"/>
        <v>A</v>
      </c>
      <c r="Y40" s="48" t="str">
        <f t="shared" si="38"/>
        <v>A</v>
      </c>
      <c r="Z40" s="48" t="str">
        <f t="shared" si="38"/>
        <v>A</v>
      </c>
      <c r="AA40" s="48" t="str">
        <f t="shared" si="38"/>
        <v>A</v>
      </c>
      <c r="AB40" s="48" t="str">
        <f t="shared" si="38"/>
        <v>E</v>
      </c>
      <c r="AC40" s="48" t="str">
        <f t="shared" si="38"/>
        <v>E</v>
      </c>
      <c r="AD40" s="48" t="str">
        <f t="shared" si="38"/>
        <v>E</v>
      </c>
      <c r="AE40" s="48" t="str">
        <f t="shared" si="38"/>
        <v>E</v>
      </c>
      <c r="AF40" s="48" t="str">
        <f t="shared" si="38"/>
        <v>E</v>
      </c>
      <c r="AG40" s="48" t="str">
        <f t="shared" si="38"/>
        <v>E</v>
      </c>
      <c r="AH40" s="48" t="str">
        <f t="shared" si="38"/>
        <v>E</v>
      </c>
      <c r="AI40" s="48" t="str">
        <f t="shared" si="38"/>
        <v>E</v>
      </c>
      <c r="AJ40" s="48" t="str">
        <f t="shared" si="38"/>
        <v>E</v>
      </c>
      <c r="AK40" s="48" t="str">
        <f t="shared" si="38"/>
        <v>E</v>
      </c>
      <c r="AL40" s="48" t="str">
        <f t="shared" si="38"/>
        <v>E</v>
      </c>
      <c r="AM40" s="48" t="str">
        <f t="shared" si="38"/>
        <v>E</v>
      </c>
      <c r="AN40" s="48" t="str">
        <f t="shared" si="38"/>
        <v>E</v>
      </c>
      <c r="AO40" s="48" t="str">
        <f t="shared" si="38"/>
        <v>E</v>
      </c>
      <c r="AP40" s="48" t="str">
        <f t="shared" si="38"/>
        <v>E</v>
      </c>
      <c r="AQ40" s="48" t="str">
        <f t="shared" si="38"/>
        <v>E</v>
      </c>
      <c r="AR40" s="48" t="str">
        <f t="shared" si="38"/>
        <v>E</v>
      </c>
      <c r="AS40" s="48" t="str">
        <f t="shared" si="38"/>
        <v>E</v>
      </c>
    </row>
    <row r="41">
      <c r="A41" s="48" t="s">
        <v>538</v>
      </c>
      <c r="B41" s="48" t="s">
        <v>537</v>
      </c>
      <c r="C41" s="48">
        <v>17.0</v>
      </c>
      <c r="D41" s="48">
        <v>520.0</v>
      </c>
      <c r="E41" s="48">
        <v>5.2</v>
      </c>
      <c r="F41" s="48" t="str">
        <f t="shared" ref="F41:AS41" si="39">IF($C41&gt;=F$2,"A","E")</f>
        <v>A</v>
      </c>
      <c r="G41" s="48" t="str">
        <f t="shared" si="39"/>
        <v>A</v>
      </c>
      <c r="H41" s="48" t="str">
        <f t="shared" si="39"/>
        <v>A</v>
      </c>
      <c r="I41" s="48" t="str">
        <f t="shared" si="39"/>
        <v>A</v>
      </c>
      <c r="J41" s="48" t="str">
        <f t="shared" si="39"/>
        <v>A</v>
      </c>
      <c r="K41" s="48" t="str">
        <f t="shared" si="39"/>
        <v>A</v>
      </c>
      <c r="L41" s="48" t="str">
        <f t="shared" si="39"/>
        <v>A</v>
      </c>
      <c r="M41" s="48" t="str">
        <f t="shared" si="39"/>
        <v>A</v>
      </c>
      <c r="N41" s="48" t="str">
        <f t="shared" si="39"/>
        <v>A</v>
      </c>
      <c r="O41" s="48" t="str">
        <f t="shared" si="39"/>
        <v>A</v>
      </c>
      <c r="P41" s="48" t="str">
        <f t="shared" si="39"/>
        <v>A</v>
      </c>
      <c r="Q41" s="48" t="str">
        <f t="shared" si="39"/>
        <v>A</v>
      </c>
      <c r="R41" s="48" t="str">
        <f t="shared" si="39"/>
        <v>A</v>
      </c>
      <c r="S41" s="48" t="str">
        <f t="shared" si="39"/>
        <v>A</v>
      </c>
      <c r="T41" s="48" t="str">
        <f t="shared" si="39"/>
        <v>A</v>
      </c>
      <c r="U41" s="48" t="str">
        <f t="shared" si="39"/>
        <v>A</v>
      </c>
      <c r="V41" s="48" t="str">
        <f t="shared" si="39"/>
        <v>A</v>
      </c>
      <c r="W41" s="48" t="str">
        <f t="shared" si="39"/>
        <v>E</v>
      </c>
      <c r="X41" s="48" t="str">
        <f t="shared" si="39"/>
        <v>E</v>
      </c>
      <c r="Y41" s="48" t="str">
        <f t="shared" si="39"/>
        <v>E</v>
      </c>
      <c r="Z41" s="48" t="str">
        <f t="shared" si="39"/>
        <v>E</v>
      </c>
      <c r="AA41" s="48" t="str">
        <f t="shared" si="39"/>
        <v>E</v>
      </c>
      <c r="AB41" s="48" t="str">
        <f t="shared" si="39"/>
        <v>E</v>
      </c>
      <c r="AC41" s="48" t="str">
        <f t="shared" si="39"/>
        <v>E</v>
      </c>
      <c r="AD41" s="48" t="str">
        <f t="shared" si="39"/>
        <v>E</v>
      </c>
      <c r="AE41" s="48" t="str">
        <f t="shared" si="39"/>
        <v>E</v>
      </c>
      <c r="AF41" s="48" t="str">
        <f t="shared" si="39"/>
        <v>E</v>
      </c>
      <c r="AG41" s="48" t="str">
        <f t="shared" si="39"/>
        <v>E</v>
      </c>
      <c r="AH41" s="48" t="str">
        <f t="shared" si="39"/>
        <v>E</v>
      </c>
      <c r="AI41" s="48" t="str">
        <f t="shared" si="39"/>
        <v>E</v>
      </c>
      <c r="AJ41" s="48" t="str">
        <f t="shared" si="39"/>
        <v>E</v>
      </c>
      <c r="AK41" s="48" t="str">
        <f t="shared" si="39"/>
        <v>E</v>
      </c>
      <c r="AL41" s="48" t="str">
        <f t="shared" si="39"/>
        <v>E</v>
      </c>
      <c r="AM41" s="48" t="str">
        <f t="shared" si="39"/>
        <v>E</v>
      </c>
      <c r="AN41" s="48" t="str">
        <f t="shared" si="39"/>
        <v>E</v>
      </c>
      <c r="AO41" s="48" t="str">
        <f t="shared" si="39"/>
        <v>E</v>
      </c>
      <c r="AP41" s="48" t="str">
        <f t="shared" si="39"/>
        <v>E</v>
      </c>
      <c r="AQ41" s="48" t="str">
        <f t="shared" si="39"/>
        <v>E</v>
      </c>
      <c r="AR41" s="48" t="str">
        <f t="shared" si="39"/>
        <v>E</v>
      </c>
      <c r="AS41" s="48" t="str">
        <f t="shared" si="39"/>
        <v>E</v>
      </c>
    </row>
    <row r="42">
      <c r="A42" s="48" t="s">
        <v>470</v>
      </c>
      <c r="B42" s="48" t="s">
        <v>2267</v>
      </c>
      <c r="C42" s="48">
        <v>28.0</v>
      </c>
      <c r="D42" s="48">
        <v>680.0</v>
      </c>
      <c r="E42" s="48">
        <v>6.8</v>
      </c>
      <c r="F42" s="48" t="str">
        <f t="shared" ref="F42:AS42" si="40">IF($C42&gt;=F$2,"A","E")</f>
        <v>A</v>
      </c>
      <c r="G42" s="48" t="str">
        <f t="shared" si="40"/>
        <v>A</v>
      </c>
      <c r="H42" s="48" t="str">
        <f t="shared" si="40"/>
        <v>A</v>
      </c>
      <c r="I42" s="48" t="str">
        <f t="shared" si="40"/>
        <v>A</v>
      </c>
      <c r="J42" s="48" t="str">
        <f t="shared" si="40"/>
        <v>A</v>
      </c>
      <c r="K42" s="48" t="str">
        <f t="shared" si="40"/>
        <v>A</v>
      </c>
      <c r="L42" s="48" t="str">
        <f t="shared" si="40"/>
        <v>A</v>
      </c>
      <c r="M42" s="48" t="str">
        <f t="shared" si="40"/>
        <v>A</v>
      </c>
      <c r="N42" s="48" t="str">
        <f t="shared" si="40"/>
        <v>A</v>
      </c>
      <c r="O42" s="48" t="str">
        <f t="shared" si="40"/>
        <v>A</v>
      </c>
      <c r="P42" s="48" t="str">
        <f t="shared" si="40"/>
        <v>A</v>
      </c>
      <c r="Q42" s="48" t="str">
        <f t="shared" si="40"/>
        <v>A</v>
      </c>
      <c r="R42" s="48" t="str">
        <f t="shared" si="40"/>
        <v>A</v>
      </c>
      <c r="S42" s="48" t="str">
        <f t="shared" si="40"/>
        <v>A</v>
      </c>
      <c r="T42" s="48" t="str">
        <f t="shared" si="40"/>
        <v>A</v>
      </c>
      <c r="U42" s="48" t="str">
        <f t="shared" si="40"/>
        <v>A</v>
      </c>
      <c r="V42" s="48" t="str">
        <f t="shared" si="40"/>
        <v>A</v>
      </c>
      <c r="W42" s="48" t="str">
        <f t="shared" si="40"/>
        <v>A</v>
      </c>
      <c r="X42" s="48" t="str">
        <f t="shared" si="40"/>
        <v>A</v>
      </c>
      <c r="Y42" s="48" t="str">
        <f t="shared" si="40"/>
        <v>A</v>
      </c>
      <c r="Z42" s="48" t="str">
        <f t="shared" si="40"/>
        <v>A</v>
      </c>
      <c r="AA42" s="48" t="str">
        <f t="shared" si="40"/>
        <v>A</v>
      </c>
      <c r="AB42" s="48" t="str">
        <f t="shared" si="40"/>
        <v>A</v>
      </c>
      <c r="AC42" s="48" t="str">
        <f t="shared" si="40"/>
        <v>A</v>
      </c>
      <c r="AD42" s="48" t="str">
        <f t="shared" si="40"/>
        <v>A</v>
      </c>
      <c r="AE42" s="48" t="str">
        <f t="shared" si="40"/>
        <v>A</v>
      </c>
      <c r="AF42" s="48" t="str">
        <f t="shared" si="40"/>
        <v>A</v>
      </c>
      <c r="AG42" s="48" t="str">
        <f t="shared" si="40"/>
        <v>A</v>
      </c>
      <c r="AH42" s="48" t="str">
        <f t="shared" si="40"/>
        <v>E</v>
      </c>
      <c r="AI42" s="48" t="str">
        <f t="shared" si="40"/>
        <v>E</v>
      </c>
      <c r="AJ42" s="48" t="str">
        <f t="shared" si="40"/>
        <v>E</v>
      </c>
      <c r="AK42" s="48" t="str">
        <f t="shared" si="40"/>
        <v>E</v>
      </c>
      <c r="AL42" s="48" t="str">
        <f t="shared" si="40"/>
        <v>E</v>
      </c>
      <c r="AM42" s="48" t="str">
        <f t="shared" si="40"/>
        <v>E</v>
      </c>
      <c r="AN42" s="48" t="str">
        <f t="shared" si="40"/>
        <v>E</v>
      </c>
      <c r="AO42" s="48" t="str">
        <f t="shared" si="40"/>
        <v>E</v>
      </c>
      <c r="AP42" s="48" t="str">
        <f t="shared" si="40"/>
        <v>E</v>
      </c>
      <c r="AQ42" s="48" t="str">
        <f t="shared" si="40"/>
        <v>E</v>
      </c>
      <c r="AR42" s="48" t="str">
        <f t="shared" si="40"/>
        <v>E</v>
      </c>
      <c r="AS42" s="48" t="str">
        <f t="shared" si="40"/>
        <v>E</v>
      </c>
    </row>
    <row r="43">
      <c r="A43" s="48" t="s">
        <v>277</v>
      </c>
      <c r="B43" s="48" t="s">
        <v>2268</v>
      </c>
      <c r="C43" s="48">
        <v>28.0</v>
      </c>
      <c r="D43" s="48">
        <v>560.0</v>
      </c>
      <c r="E43" s="48">
        <v>5.6</v>
      </c>
      <c r="F43" s="48" t="str">
        <f t="shared" ref="F43:AS43" si="41">IF($C43&gt;=F$2,"A","E")</f>
        <v>A</v>
      </c>
      <c r="G43" s="48" t="str">
        <f t="shared" si="41"/>
        <v>A</v>
      </c>
      <c r="H43" s="48" t="str">
        <f t="shared" si="41"/>
        <v>A</v>
      </c>
      <c r="I43" s="48" t="str">
        <f t="shared" si="41"/>
        <v>A</v>
      </c>
      <c r="J43" s="48" t="str">
        <f t="shared" si="41"/>
        <v>A</v>
      </c>
      <c r="K43" s="48" t="str">
        <f t="shared" si="41"/>
        <v>A</v>
      </c>
      <c r="L43" s="48" t="str">
        <f t="shared" si="41"/>
        <v>A</v>
      </c>
      <c r="M43" s="48" t="str">
        <f t="shared" si="41"/>
        <v>A</v>
      </c>
      <c r="N43" s="48" t="str">
        <f t="shared" si="41"/>
        <v>A</v>
      </c>
      <c r="O43" s="48" t="str">
        <f t="shared" si="41"/>
        <v>A</v>
      </c>
      <c r="P43" s="48" t="str">
        <f t="shared" si="41"/>
        <v>A</v>
      </c>
      <c r="Q43" s="48" t="str">
        <f t="shared" si="41"/>
        <v>A</v>
      </c>
      <c r="R43" s="48" t="str">
        <f t="shared" si="41"/>
        <v>A</v>
      </c>
      <c r="S43" s="48" t="str">
        <f t="shared" si="41"/>
        <v>A</v>
      </c>
      <c r="T43" s="48" t="str">
        <f t="shared" si="41"/>
        <v>A</v>
      </c>
      <c r="U43" s="48" t="str">
        <f t="shared" si="41"/>
        <v>A</v>
      </c>
      <c r="V43" s="48" t="str">
        <f t="shared" si="41"/>
        <v>A</v>
      </c>
      <c r="W43" s="48" t="str">
        <f t="shared" si="41"/>
        <v>A</v>
      </c>
      <c r="X43" s="48" t="str">
        <f t="shared" si="41"/>
        <v>A</v>
      </c>
      <c r="Y43" s="48" t="str">
        <f t="shared" si="41"/>
        <v>A</v>
      </c>
      <c r="Z43" s="48" t="str">
        <f t="shared" si="41"/>
        <v>A</v>
      </c>
      <c r="AA43" s="48" t="str">
        <f t="shared" si="41"/>
        <v>A</v>
      </c>
      <c r="AB43" s="48" t="str">
        <f t="shared" si="41"/>
        <v>A</v>
      </c>
      <c r="AC43" s="48" t="str">
        <f t="shared" si="41"/>
        <v>A</v>
      </c>
      <c r="AD43" s="48" t="str">
        <f t="shared" si="41"/>
        <v>A</v>
      </c>
      <c r="AE43" s="48" t="str">
        <f t="shared" si="41"/>
        <v>A</v>
      </c>
      <c r="AF43" s="48" t="str">
        <f t="shared" si="41"/>
        <v>A</v>
      </c>
      <c r="AG43" s="48" t="str">
        <f t="shared" si="41"/>
        <v>A</v>
      </c>
      <c r="AH43" s="48" t="str">
        <f t="shared" si="41"/>
        <v>E</v>
      </c>
      <c r="AI43" s="48" t="str">
        <f t="shared" si="41"/>
        <v>E</v>
      </c>
      <c r="AJ43" s="48" t="str">
        <f t="shared" si="41"/>
        <v>E</v>
      </c>
      <c r="AK43" s="48" t="str">
        <f t="shared" si="41"/>
        <v>E</v>
      </c>
      <c r="AL43" s="48" t="str">
        <f t="shared" si="41"/>
        <v>E</v>
      </c>
      <c r="AM43" s="48" t="str">
        <f t="shared" si="41"/>
        <v>E</v>
      </c>
      <c r="AN43" s="48" t="str">
        <f t="shared" si="41"/>
        <v>E</v>
      </c>
      <c r="AO43" s="48" t="str">
        <f t="shared" si="41"/>
        <v>E</v>
      </c>
      <c r="AP43" s="48" t="str">
        <f t="shared" si="41"/>
        <v>E</v>
      </c>
      <c r="AQ43" s="48" t="str">
        <f t="shared" si="41"/>
        <v>E</v>
      </c>
      <c r="AR43" s="48" t="str">
        <f t="shared" si="41"/>
        <v>E</v>
      </c>
      <c r="AS43" s="48" t="str">
        <f t="shared" si="41"/>
        <v>E</v>
      </c>
    </row>
    <row r="44">
      <c r="A44" s="48" t="s">
        <v>324</v>
      </c>
      <c r="B44" s="48" t="s">
        <v>2269</v>
      </c>
      <c r="C44" s="48">
        <v>10.0</v>
      </c>
      <c r="D44" s="48">
        <v>480.0</v>
      </c>
      <c r="E44" s="48">
        <v>4.8</v>
      </c>
      <c r="F44" s="48" t="str">
        <f t="shared" ref="F44:AS44" si="42">IF($C44&gt;=F$2,"A","E")</f>
        <v>A</v>
      </c>
      <c r="G44" s="48" t="str">
        <f t="shared" si="42"/>
        <v>A</v>
      </c>
      <c r="H44" s="48" t="str">
        <f t="shared" si="42"/>
        <v>A</v>
      </c>
      <c r="I44" s="48" t="str">
        <f t="shared" si="42"/>
        <v>A</v>
      </c>
      <c r="J44" s="48" t="str">
        <f t="shared" si="42"/>
        <v>A</v>
      </c>
      <c r="K44" s="48" t="str">
        <f t="shared" si="42"/>
        <v>A</v>
      </c>
      <c r="L44" s="48" t="str">
        <f t="shared" si="42"/>
        <v>A</v>
      </c>
      <c r="M44" s="48" t="str">
        <f t="shared" si="42"/>
        <v>A</v>
      </c>
      <c r="N44" s="48" t="str">
        <f t="shared" si="42"/>
        <v>A</v>
      </c>
      <c r="O44" s="48" t="str">
        <f t="shared" si="42"/>
        <v>A</v>
      </c>
      <c r="P44" s="48" t="str">
        <f t="shared" si="42"/>
        <v>E</v>
      </c>
      <c r="Q44" s="48" t="str">
        <f t="shared" si="42"/>
        <v>E</v>
      </c>
      <c r="R44" s="48" t="str">
        <f t="shared" si="42"/>
        <v>E</v>
      </c>
      <c r="S44" s="48" t="str">
        <f t="shared" si="42"/>
        <v>E</v>
      </c>
      <c r="T44" s="48" t="str">
        <f t="shared" si="42"/>
        <v>E</v>
      </c>
      <c r="U44" s="48" t="str">
        <f t="shared" si="42"/>
        <v>E</v>
      </c>
      <c r="V44" s="48" t="str">
        <f t="shared" si="42"/>
        <v>E</v>
      </c>
      <c r="W44" s="48" t="str">
        <f t="shared" si="42"/>
        <v>E</v>
      </c>
      <c r="X44" s="48" t="str">
        <f t="shared" si="42"/>
        <v>E</v>
      </c>
      <c r="Y44" s="48" t="str">
        <f t="shared" si="42"/>
        <v>E</v>
      </c>
      <c r="Z44" s="48" t="str">
        <f t="shared" si="42"/>
        <v>E</v>
      </c>
      <c r="AA44" s="48" t="str">
        <f t="shared" si="42"/>
        <v>E</v>
      </c>
      <c r="AB44" s="48" t="str">
        <f t="shared" si="42"/>
        <v>E</v>
      </c>
      <c r="AC44" s="48" t="str">
        <f t="shared" si="42"/>
        <v>E</v>
      </c>
      <c r="AD44" s="48" t="str">
        <f t="shared" si="42"/>
        <v>E</v>
      </c>
      <c r="AE44" s="48" t="str">
        <f t="shared" si="42"/>
        <v>E</v>
      </c>
      <c r="AF44" s="48" t="str">
        <f t="shared" si="42"/>
        <v>E</v>
      </c>
      <c r="AG44" s="48" t="str">
        <f t="shared" si="42"/>
        <v>E</v>
      </c>
      <c r="AH44" s="48" t="str">
        <f t="shared" si="42"/>
        <v>E</v>
      </c>
      <c r="AI44" s="48" t="str">
        <f t="shared" si="42"/>
        <v>E</v>
      </c>
      <c r="AJ44" s="48" t="str">
        <f t="shared" si="42"/>
        <v>E</v>
      </c>
      <c r="AK44" s="48" t="str">
        <f t="shared" si="42"/>
        <v>E</v>
      </c>
      <c r="AL44" s="48" t="str">
        <f t="shared" si="42"/>
        <v>E</v>
      </c>
      <c r="AM44" s="48" t="str">
        <f t="shared" si="42"/>
        <v>E</v>
      </c>
      <c r="AN44" s="48" t="str">
        <f t="shared" si="42"/>
        <v>E</v>
      </c>
      <c r="AO44" s="48" t="str">
        <f t="shared" si="42"/>
        <v>E</v>
      </c>
      <c r="AP44" s="48" t="str">
        <f t="shared" si="42"/>
        <v>E</v>
      </c>
      <c r="AQ44" s="48" t="str">
        <f t="shared" si="42"/>
        <v>E</v>
      </c>
      <c r="AR44" s="48" t="str">
        <f t="shared" si="42"/>
        <v>E</v>
      </c>
      <c r="AS44" s="48" t="str">
        <f t="shared" si="42"/>
        <v>E</v>
      </c>
    </row>
    <row r="45">
      <c r="A45" s="48" t="s">
        <v>715</v>
      </c>
      <c r="B45" s="48" t="s">
        <v>2270</v>
      </c>
      <c r="C45" s="48">
        <v>24.0</v>
      </c>
      <c r="D45" s="48">
        <v>760.0</v>
      </c>
      <c r="E45" s="48">
        <v>7.6</v>
      </c>
      <c r="F45" s="48" t="str">
        <f t="shared" ref="F45:AS45" si="43">IF($C45&gt;=F$2,"A","E")</f>
        <v>A</v>
      </c>
      <c r="G45" s="48" t="str">
        <f t="shared" si="43"/>
        <v>A</v>
      </c>
      <c r="H45" s="48" t="str">
        <f t="shared" si="43"/>
        <v>A</v>
      </c>
      <c r="I45" s="48" t="str">
        <f t="shared" si="43"/>
        <v>A</v>
      </c>
      <c r="J45" s="48" t="str">
        <f t="shared" si="43"/>
        <v>A</v>
      </c>
      <c r="K45" s="48" t="str">
        <f t="shared" si="43"/>
        <v>A</v>
      </c>
      <c r="L45" s="48" t="str">
        <f t="shared" si="43"/>
        <v>A</v>
      </c>
      <c r="M45" s="48" t="str">
        <f t="shared" si="43"/>
        <v>A</v>
      </c>
      <c r="N45" s="48" t="str">
        <f t="shared" si="43"/>
        <v>A</v>
      </c>
      <c r="O45" s="48" t="str">
        <f t="shared" si="43"/>
        <v>A</v>
      </c>
      <c r="P45" s="48" t="str">
        <f t="shared" si="43"/>
        <v>A</v>
      </c>
      <c r="Q45" s="48" t="str">
        <f t="shared" si="43"/>
        <v>A</v>
      </c>
      <c r="R45" s="48" t="str">
        <f t="shared" si="43"/>
        <v>A</v>
      </c>
      <c r="S45" s="48" t="str">
        <f t="shared" si="43"/>
        <v>A</v>
      </c>
      <c r="T45" s="48" t="str">
        <f t="shared" si="43"/>
        <v>A</v>
      </c>
      <c r="U45" s="48" t="str">
        <f t="shared" si="43"/>
        <v>A</v>
      </c>
      <c r="V45" s="48" t="str">
        <f t="shared" si="43"/>
        <v>A</v>
      </c>
      <c r="W45" s="48" t="str">
        <f t="shared" si="43"/>
        <v>A</v>
      </c>
      <c r="X45" s="48" t="str">
        <f t="shared" si="43"/>
        <v>A</v>
      </c>
      <c r="Y45" s="48" t="str">
        <f t="shared" si="43"/>
        <v>A</v>
      </c>
      <c r="Z45" s="48" t="str">
        <f t="shared" si="43"/>
        <v>A</v>
      </c>
      <c r="AA45" s="48" t="str">
        <f t="shared" si="43"/>
        <v>A</v>
      </c>
      <c r="AB45" s="48" t="str">
        <f t="shared" si="43"/>
        <v>A</v>
      </c>
      <c r="AC45" s="48" t="str">
        <f t="shared" si="43"/>
        <v>A</v>
      </c>
      <c r="AD45" s="48" t="str">
        <f t="shared" si="43"/>
        <v>E</v>
      </c>
      <c r="AE45" s="48" t="str">
        <f t="shared" si="43"/>
        <v>E</v>
      </c>
      <c r="AF45" s="48" t="str">
        <f t="shared" si="43"/>
        <v>E</v>
      </c>
      <c r="AG45" s="48" t="str">
        <f t="shared" si="43"/>
        <v>E</v>
      </c>
      <c r="AH45" s="48" t="str">
        <f t="shared" si="43"/>
        <v>E</v>
      </c>
      <c r="AI45" s="48" t="str">
        <f t="shared" si="43"/>
        <v>E</v>
      </c>
      <c r="AJ45" s="48" t="str">
        <f t="shared" si="43"/>
        <v>E</v>
      </c>
      <c r="AK45" s="48" t="str">
        <f t="shared" si="43"/>
        <v>E</v>
      </c>
      <c r="AL45" s="48" t="str">
        <f t="shared" si="43"/>
        <v>E</v>
      </c>
      <c r="AM45" s="48" t="str">
        <f t="shared" si="43"/>
        <v>E</v>
      </c>
      <c r="AN45" s="48" t="str">
        <f t="shared" si="43"/>
        <v>E</v>
      </c>
      <c r="AO45" s="48" t="str">
        <f t="shared" si="43"/>
        <v>E</v>
      </c>
      <c r="AP45" s="48" t="str">
        <f t="shared" si="43"/>
        <v>E</v>
      </c>
      <c r="AQ45" s="48" t="str">
        <f t="shared" si="43"/>
        <v>E</v>
      </c>
      <c r="AR45" s="48" t="str">
        <f t="shared" si="43"/>
        <v>E</v>
      </c>
      <c r="AS45" s="48" t="str">
        <f t="shared" si="43"/>
        <v>E</v>
      </c>
    </row>
    <row r="46">
      <c r="A46" s="48" t="s">
        <v>634</v>
      </c>
      <c r="B46" s="48" t="s">
        <v>633</v>
      </c>
      <c r="C46" s="48">
        <v>12.0</v>
      </c>
      <c r="D46" s="48">
        <v>400.0</v>
      </c>
      <c r="E46" s="48">
        <v>4.0</v>
      </c>
      <c r="F46" s="48" t="str">
        <f t="shared" ref="F46:AS46" si="44">IF($C46&gt;=F$2,"A","E")</f>
        <v>A</v>
      </c>
      <c r="G46" s="48" t="str">
        <f t="shared" si="44"/>
        <v>A</v>
      </c>
      <c r="H46" s="48" t="str">
        <f t="shared" si="44"/>
        <v>A</v>
      </c>
      <c r="I46" s="48" t="str">
        <f t="shared" si="44"/>
        <v>A</v>
      </c>
      <c r="J46" s="48" t="str">
        <f t="shared" si="44"/>
        <v>A</v>
      </c>
      <c r="K46" s="48" t="str">
        <f t="shared" si="44"/>
        <v>A</v>
      </c>
      <c r="L46" s="48" t="str">
        <f t="shared" si="44"/>
        <v>A</v>
      </c>
      <c r="M46" s="48" t="str">
        <f t="shared" si="44"/>
        <v>A</v>
      </c>
      <c r="N46" s="48" t="str">
        <f t="shared" si="44"/>
        <v>A</v>
      </c>
      <c r="O46" s="48" t="str">
        <f t="shared" si="44"/>
        <v>A</v>
      </c>
      <c r="P46" s="48" t="str">
        <f t="shared" si="44"/>
        <v>A</v>
      </c>
      <c r="Q46" s="48" t="str">
        <f t="shared" si="44"/>
        <v>A</v>
      </c>
      <c r="R46" s="48" t="str">
        <f t="shared" si="44"/>
        <v>E</v>
      </c>
      <c r="S46" s="48" t="str">
        <f t="shared" si="44"/>
        <v>E</v>
      </c>
      <c r="T46" s="48" t="str">
        <f t="shared" si="44"/>
        <v>E</v>
      </c>
      <c r="U46" s="48" t="str">
        <f t="shared" si="44"/>
        <v>E</v>
      </c>
      <c r="V46" s="48" t="str">
        <f t="shared" si="44"/>
        <v>E</v>
      </c>
      <c r="W46" s="48" t="str">
        <f t="shared" si="44"/>
        <v>E</v>
      </c>
      <c r="X46" s="48" t="str">
        <f t="shared" si="44"/>
        <v>E</v>
      </c>
      <c r="Y46" s="48" t="str">
        <f t="shared" si="44"/>
        <v>E</v>
      </c>
      <c r="Z46" s="48" t="str">
        <f t="shared" si="44"/>
        <v>E</v>
      </c>
      <c r="AA46" s="48" t="str">
        <f t="shared" si="44"/>
        <v>E</v>
      </c>
      <c r="AB46" s="48" t="str">
        <f t="shared" si="44"/>
        <v>E</v>
      </c>
      <c r="AC46" s="48" t="str">
        <f t="shared" si="44"/>
        <v>E</v>
      </c>
      <c r="AD46" s="48" t="str">
        <f t="shared" si="44"/>
        <v>E</v>
      </c>
      <c r="AE46" s="48" t="str">
        <f t="shared" si="44"/>
        <v>E</v>
      </c>
      <c r="AF46" s="48" t="str">
        <f t="shared" si="44"/>
        <v>E</v>
      </c>
      <c r="AG46" s="48" t="str">
        <f t="shared" si="44"/>
        <v>E</v>
      </c>
      <c r="AH46" s="48" t="str">
        <f t="shared" si="44"/>
        <v>E</v>
      </c>
      <c r="AI46" s="48" t="str">
        <f t="shared" si="44"/>
        <v>E</v>
      </c>
      <c r="AJ46" s="48" t="str">
        <f t="shared" si="44"/>
        <v>E</v>
      </c>
      <c r="AK46" s="48" t="str">
        <f t="shared" si="44"/>
        <v>E</v>
      </c>
      <c r="AL46" s="48" t="str">
        <f t="shared" si="44"/>
        <v>E</v>
      </c>
      <c r="AM46" s="48" t="str">
        <f t="shared" si="44"/>
        <v>E</v>
      </c>
      <c r="AN46" s="48" t="str">
        <f t="shared" si="44"/>
        <v>E</v>
      </c>
      <c r="AO46" s="48" t="str">
        <f t="shared" si="44"/>
        <v>E</v>
      </c>
      <c r="AP46" s="48" t="str">
        <f t="shared" si="44"/>
        <v>E</v>
      </c>
      <c r="AQ46" s="48" t="str">
        <f t="shared" si="44"/>
        <v>E</v>
      </c>
      <c r="AR46" s="48" t="str">
        <f t="shared" si="44"/>
        <v>E</v>
      </c>
      <c r="AS46" s="48" t="str">
        <f t="shared" si="44"/>
        <v>E</v>
      </c>
    </row>
    <row r="47">
      <c r="A47" s="48" t="s">
        <v>728</v>
      </c>
      <c r="B47" s="48" t="s">
        <v>727</v>
      </c>
      <c r="C47" s="48"/>
      <c r="D47" s="48"/>
      <c r="E47" s="48">
        <v>0.0</v>
      </c>
      <c r="F47" s="48" t="str">
        <f t="shared" ref="F47:AS47" si="45">IF($C47&gt;=F$2,"A","E")</f>
        <v>E</v>
      </c>
      <c r="G47" s="48" t="str">
        <f t="shared" si="45"/>
        <v>E</v>
      </c>
      <c r="H47" s="48" t="str">
        <f t="shared" si="45"/>
        <v>E</v>
      </c>
      <c r="I47" s="48" t="str">
        <f t="shared" si="45"/>
        <v>E</v>
      </c>
      <c r="J47" s="48" t="str">
        <f t="shared" si="45"/>
        <v>E</v>
      </c>
      <c r="K47" s="48" t="str">
        <f t="shared" si="45"/>
        <v>E</v>
      </c>
      <c r="L47" s="48" t="str">
        <f t="shared" si="45"/>
        <v>E</v>
      </c>
      <c r="M47" s="48" t="str">
        <f t="shared" si="45"/>
        <v>E</v>
      </c>
      <c r="N47" s="48" t="str">
        <f t="shared" si="45"/>
        <v>E</v>
      </c>
      <c r="O47" s="48" t="str">
        <f t="shared" si="45"/>
        <v>E</v>
      </c>
      <c r="P47" s="48" t="str">
        <f t="shared" si="45"/>
        <v>E</v>
      </c>
      <c r="Q47" s="48" t="str">
        <f t="shared" si="45"/>
        <v>E</v>
      </c>
      <c r="R47" s="48" t="str">
        <f t="shared" si="45"/>
        <v>E</v>
      </c>
      <c r="S47" s="48" t="str">
        <f t="shared" si="45"/>
        <v>E</v>
      </c>
      <c r="T47" s="48" t="str">
        <f t="shared" si="45"/>
        <v>E</v>
      </c>
      <c r="U47" s="48" t="str">
        <f t="shared" si="45"/>
        <v>E</v>
      </c>
      <c r="V47" s="48" t="str">
        <f t="shared" si="45"/>
        <v>E</v>
      </c>
      <c r="W47" s="48" t="str">
        <f t="shared" si="45"/>
        <v>E</v>
      </c>
      <c r="X47" s="48" t="str">
        <f t="shared" si="45"/>
        <v>E</v>
      </c>
      <c r="Y47" s="48" t="str">
        <f t="shared" si="45"/>
        <v>E</v>
      </c>
      <c r="Z47" s="48" t="str">
        <f t="shared" si="45"/>
        <v>E</v>
      </c>
      <c r="AA47" s="48" t="str">
        <f t="shared" si="45"/>
        <v>E</v>
      </c>
      <c r="AB47" s="48" t="str">
        <f t="shared" si="45"/>
        <v>E</v>
      </c>
      <c r="AC47" s="48" t="str">
        <f t="shared" si="45"/>
        <v>E</v>
      </c>
      <c r="AD47" s="48" t="str">
        <f t="shared" si="45"/>
        <v>E</v>
      </c>
      <c r="AE47" s="48" t="str">
        <f t="shared" si="45"/>
        <v>E</v>
      </c>
      <c r="AF47" s="48" t="str">
        <f t="shared" si="45"/>
        <v>E</v>
      </c>
      <c r="AG47" s="48" t="str">
        <f t="shared" si="45"/>
        <v>E</v>
      </c>
      <c r="AH47" s="48" t="str">
        <f t="shared" si="45"/>
        <v>E</v>
      </c>
      <c r="AI47" s="48" t="str">
        <f t="shared" si="45"/>
        <v>E</v>
      </c>
      <c r="AJ47" s="48" t="str">
        <f t="shared" si="45"/>
        <v>E</v>
      </c>
      <c r="AK47" s="48" t="str">
        <f t="shared" si="45"/>
        <v>E</v>
      </c>
      <c r="AL47" s="48" t="str">
        <f t="shared" si="45"/>
        <v>E</v>
      </c>
      <c r="AM47" s="48" t="str">
        <f t="shared" si="45"/>
        <v>E</v>
      </c>
      <c r="AN47" s="48" t="str">
        <f t="shared" si="45"/>
        <v>E</v>
      </c>
      <c r="AO47" s="48" t="str">
        <f t="shared" si="45"/>
        <v>E</v>
      </c>
      <c r="AP47" s="48" t="str">
        <f t="shared" si="45"/>
        <v>E</v>
      </c>
      <c r="AQ47" s="48" t="str">
        <f t="shared" si="45"/>
        <v>E</v>
      </c>
      <c r="AR47" s="48" t="str">
        <f t="shared" si="45"/>
        <v>E</v>
      </c>
      <c r="AS47" s="48" t="str">
        <f t="shared" si="45"/>
        <v>E</v>
      </c>
    </row>
    <row r="48">
      <c r="A48" s="48" t="s">
        <v>236</v>
      </c>
      <c r="B48" s="48" t="s">
        <v>235</v>
      </c>
      <c r="C48" s="48">
        <v>24.0</v>
      </c>
      <c r="D48" s="48">
        <v>680.0</v>
      </c>
      <c r="E48" s="48">
        <v>6.8</v>
      </c>
      <c r="F48" s="48" t="str">
        <f t="shared" ref="F48:AS48" si="46">IF($C48&gt;=F$2,"A","E")</f>
        <v>A</v>
      </c>
      <c r="G48" s="48" t="str">
        <f t="shared" si="46"/>
        <v>A</v>
      </c>
      <c r="H48" s="48" t="str">
        <f t="shared" si="46"/>
        <v>A</v>
      </c>
      <c r="I48" s="48" t="str">
        <f t="shared" si="46"/>
        <v>A</v>
      </c>
      <c r="J48" s="48" t="str">
        <f t="shared" si="46"/>
        <v>A</v>
      </c>
      <c r="K48" s="48" t="str">
        <f t="shared" si="46"/>
        <v>A</v>
      </c>
      <c r="L48" s="48" t="str">
        <f t="shared" si="46"/>
        <v>A</v>
      </c>
      <c r="M48" s="48" t="str">
        <f t="shared" si="46"/>
        <v>A</v>
      </c>
      <c r="N48" s="48" t="str">
        <f t="shared" si="46"/>
        <v>A</v>
      </c>
      <c r="O48" s="48" t="str">
        <f t="shared" si="46"/>
        <v>A</v>
      </c>
      <c r="P48" s="48" t="str">
        <f t="shared" si="46"/>
        <v>A</v>
      </c>
      <c r="Q48" s="48" t="str">
        <f t="shared" si="46"/>
        <v>A</v>
      </c>
      <c r="R48" s="48" t="str">
        <f t="shared" si="46"/>
        <v>A</v>
      </c>
      <c r="S48" s="48" t="str">
        <f t="shared" si="46"/>
        <v>A</v>
      </c>
      <c r="T48" s="48" t="str">
        <f t="shared" si="46"/>
        <v>A</v>
      </c>
      <c r="U48" s="48" t="str">
        <f t="shared" si="46"/>
        <v>A</v>
      </c>
      <c r="V48" s="48" t="str">
        <f t="shared" si="46"/>
        <v>A</v>
      </c>
      <c r="W48" s="48" t="str">
        <f t="shared" si="46"/>
        <v>A</v>
      </c>
      <c r="X48" s="48" t="str">
        <f t="shared" si="46"/>
        <v>A</v>
      </c>
      <c r="Y48" s="48" t="str">
        <f t="shared" si="46"/>
        <v>A</v>
      </c>
      <c r="Z48" s="48" t="str">
        <f t="shared" si="46"/>
        <v>A</v>
      </c>
      <c r="AA48" s="48" t="str">
        <f t="shared" si="46"/>
        <v>A</v>
      </c>
      <c r="AB48" s="48" t="str">
        <f t="shared" si="46"/>
        <v>A</v>
      </c>
      <c r="AC48" s="48" t="str">
        <f t="shared" si="46"/>
        <v>A</v>
      </c>
      <c r="AD48" s="48" t="str">
        <f t="shared" si="46"/>
        <v>E</v>
      </c>
      <c r="AE48" s="48" t="str">
        <f t="shared" si="46"/>
        <v>E</v>
      </c>
      <c r="AF48" s="48" t="str">
        <f t="shared" si="46"/>
        <v>E</v>
      </c>
      <c r="AG48" s="48" t="str">
        <f t="shared" si="46"/>
        <v>E</v>
      </c>
      <c r="AH48" s="48" t="str">
        <f t="shared" si="46"/>
        <v>E</v>
      </c>
      <c r="AI48" s="48" t="str">
        <f t="shared" si="46"/>
        <v>E</v>
      </c>
      <c r="AJ48" s="48" t="str">
        <f t="shared" si="46"/>
        <v>E</v>
      </c>
      <c r="AK48" s="48" t="str">
        <f t="shared" si="46"/>
        <v>E</v>
      </c>
      <c r="AL48" s="48" t="str">
        <f t="shared" si="46"/>
        <v>E</v>
      </c>
      <c r="AM48" s="48" t="str">
        <f t="shared" si="46"/>
        <v>E</v>
      </c>
      <c r="AN48" s="48" t="str">
        <f t="shared" si="46"/>
        <v>E</v>
      </c>
      <c r="AO48" s="48" t="str">
        <f t="shared" si="46"/>
        <v>E</v>
      </c>
      <c r="AP48" s="48" t="str">
        <f t="shared" si="46"/>
        <v>E</v>
      </c>
      <c r="AQ48" s="48" t="str">
        <f t="shared" si="46"/>
        <v>E</v>
      </c>
      <c r="AR48" s="48" t="str">
        <f t="shared" si="46"/>
        <v>E</v>
      </c>
      <c r="AS48" s="48" t="str">
        <f t="shared" si="46"/>
        <v>E</v>
      </c>
    </row>
    <row r="49">
      <c r="A49" s="48" t="s">
        <v>286</v>
      </c>
      <c r="B49" s="48" t="s">
        <v>285</v>
      </c>
      <c r="C49" s="48">
        <v>25.0</v>
      </c>
      <c r="D49" s="48">
        <v>840.0</v>
      </c>
      <c r="E49" s="48">
        <v>8.4</v>
      </c>
      <c r="F49" s="48" t="str">
        <f t="shared" ref="F49:AS49" si="47">IF($C49&gt;=F$2,"A","E")</f>
        <v>A</v>
      </c>
      <c r="G49" s="48" t="str">
        <f t="shared" si="47"/>
        <v>A</v>
      </c>
      <c r="H49" s="48" t="str">
        <f t="shared" si="47"/>
        <v>A</v>
      </c>
      <c r="I49" s="48" t="str">
        <f t="shared" si="47"/>
        <v>A</v>
      </c>
      <c r="J49" s="48" t="str">
        <f t="shared" si="47"/>
        <v>A</v>
      </c>
      <c r="K49" s="48" t="str">
        <f t="shared" si="47"/>
        <v>A</v>
      </c>
      <c r="L49" s="48" t="str">
        <f t="shared" si="47"/>
        <v>A</v>
      </c>
      <c r="M49" s="48" t="str">
        <f t="shared" si="47"/>
        <v>A</v>
      </c>
      <c r="N49" s="48" t="str">
        <f t="shared" si="47"/>
        <v>A</v>
      </c>
      <c r="O49" s="48" t="str">
        <f t="shared" si="47"/>
        <v>A</v>
      </c>
      <c r="P49" s="48" t="str">
        <f t="shared" si="47"/>
        <v>A</v>
      </c>
      <c r="Q49" s="48" t="str">
        <f t="shared" si="47"/>
        <v>A</v>
      </c>
      <c r="R49" s="48" t="str">
        <f t="shared" si="47"/>
        <v>A</v>
      </c>
      <c r="S49" s="48" t="str">
        <f t="shared" si="47"/>
        <v>A</v>
      </c>
      <c r="T49" s="48" t="str">
        <f t="shared" si="47"/>
        <v>A</v>
      </c>
      <c r="U49" s="48" t="str">
        <f t="shared" si="47"/>
        <v>A</v>
      </c>
      <c r="V49" s="48" t="str">
        <f t="shared" si="47"/>
        <v>A</v>
      </c>
      <c r="W49" s="48" t="str">
        <f t="shared" si="47"/>
        <v>A</v>
      </c>
      <c r="X49" s="48" t="str">
        <f t="shared" si="47"/>
        <v>A</v>
      </c>
      <c r="Y49" s="48" t="str">
        <f t="shared" si="47"/>
        <v>A</v>
      </c>
      <c r="Z49" s="48" t="str">
        <f t="shared" si="47"/>
        <v>A</v>
      </c>
      <c r="AA49" s="48" t="str">
        <f t="shared" si="47"/>
        <v>A</v>
      </c>
      <c r="AB49" s="48" t="str">
        <f t="shared" si="47"/>
        <v>A</v>
      </c>
      <c r="AC49" s="48" t="str">
        <f t="shared" si="47"/>
        <v>A</v>
      </c>
      <c r="AD49" s="48" t="str">
        <f t="shared" si="47"/>
        <v>A</v>
      </c>
      <c r="AE49" s="48" t="str">
        <f t="shared" si="47"/>
        <v>E</v>
      </c>
      <c r="AF49" s="48" t="str">
        <f t="shared" si="47"/>
        <v>E</v>
      </c>
      <c r="AG49" s="48" t="str">
        <f t="shared" si="47"/>
        <v>E</v>
      </c>
      <c r="AH49" s="48" t="str">
        <f t="shared" si="47"/>
        <v>E</v>
      </c>
      <c r="AI49" s="48" t="str">
        <f t="shared" si="47"/>
        <v>E</v>
      </c>
      <c r="AJ49" s="48" t="str">
        <f t="shared" si="47"/>
        <v>E</v>
      </c>
      <c r="AK49" s="48" t="str">
        <f t="shared" si="47"/>
        <v>E</v>
      </c>
      <c r="AL49" s="48" t="str">
        <f t="shared" si="47"/>
        <v>E</v>
      </c>
      <c r="AM49" s="48" t="str">
        <f t="shared" si="47"/>
        <v>E</v>
      </c>
      <c r="AN49" s="48" t="str">
        <f t="shared" si="47"/>
        <v>E</v>
      </c>
      <c r="AO49" s="48" t="str">
        <f t="shared" si="47"/>
        <v>E</v>
      </c>
      <c r="AP49" s="48" t="str">
        <f t="shared" si="47"/>
        <v>E</v>
      </c>
      <c r="AQ49" s="48" t="str">
        <f t="shared" si="47"/>
        <v>E</v>
      </c>
      <c r="AR49" s="48" t="str">
        <f t="shared" si="47"/>
        <v>E</v>
      </c>
      <c r="AS49" s="48" t="str">
        <f t="shared" si="47"/>
        <v>E</v>
      </c>
    </row>
    <row r="50">
      <c r="A50" s="48" t="s">
        <v>122</v>
      </c>
      <c r="B50" s="48" t="s">
        <v>2271</v>
      </c>
      <c r="C50" s="48">
        <v>25.0</v>
      </c>
      <c r="D50" s="48">
        <v>640.0</v>
      </c>
      <c r="E50" s="48">
        <v>6.4</v>
      </c>
      <c r="F50" s="48" t="str">
        <f t="shared" ref="F50:AS50" si="48">IF($C50&gt;=F$2,"A","E")</f>
        <v>A</v>
      </c>
      <c r="G50" s="48" t="str">
        <f t="shared" si="48"/>
        <v>A</v>
      </c>
      <c r="H50" s="48" t="str">
        <f t="shared" si="48"/>
        <v>A</v>
      </c>
      <c r="I50" s="48" t="str">
        <f t="shared" si="48"/>
        <v>A</v>
      </c>
      <c r="J50" s="48" t="str">
        <f t="shared" si="48"/>
        <v>A</v>
      </c>
      <c r="K50" s="48" t="str">
        <f t="shared" si="48"/>
        <v>A</v>
      </c>
      <c r="L50" s="48" t="str">
        <f t="shared" si="48"/>
        <v>A</v>
      </c>
      <c r="M50" s="48" t="str">
        <f t="shared" si="48"/>
        <v>A</v>
      </c>
      <c r="N50" s="48" t="str">
        <f t="shared" si="48"/>
        <v>A</v>
      </c>
      <c r="O50" s="48" t="str">
        <f t="shared" si="48"/>
        <v>A</v>
      </c>
      <c r="P50" s="48" t="str">
        <f t="shared" si="48"/>
        <v>A</v>
      </c>
      <c r="Q50" s="48" t="str">
        <f t="shared" si="48"/>
        <v>A</v>
      </c>
      <c r="R50" s="48" t="str">
        <f t="shared" si="48"/>
        <v>A</v>
      </c>
      <c r="S50" s="48" t="str">
        <f t="shared" si="48"/>
        <v>A</v>
      </c>
      <c r="T50" s="48" t="str">
        <f t="shared" si="48"/>
        <v>A</v>
      </c>
      <c r="U50" s="48" t="str">
        <f t="shared" si="48"/>
        <v>A</v>
      </c>
      <c r="V50" s="48" t="str">
        <f t="shared" si="48"/>
        <v>A</v>
      </c>
      <c r="W50" s="48" t="str">
        <f t="shared" si="48"/>
        <v>A</v>
      </c>
      <c r="X50" s="48" t="str">
        <f t="shared" si="48"/>
        <v>A</v>
      </c>
      <c r="Y50" s="48" t="str">
        <f t="shared" si="48"/>
        <v>A</v>
      </c>
      <c r="Z50" s="48" t="str">
        <f t="shared" si="48"/>
        <v>A</v>
      </c>
      <c r="AA50" s="48" t="str">
        <f t="shared" si="48"/>
        <v>A</v>
      </c>
      <c r="AB50" s="48" t="str">
        <f t="shared" si="48"/>
        <v>A</v>
      </c>
      <c r="AC50" s="48" t="str">
        <f t="shared" si="48"/>
        <v>A</v>
      </c>
      <c r="AD50" s="48" t="str">
        <f t="shared" si="48"/>
        <v>A</v>
      </c>
      <c r="AE50" s="48" t="str">
        <f t="shared" si="48"/>
        <v>E</v>
      </c>
      <c r="AF50" s="48" t="str">
        <f t="shared" si="48"/>
        <v>E</v>
      </c>
      <c r="AG50" s="48" t="str">
        <f t="shared" si="48"/>
        <v>E</v>
      </c>
      <c r="AH50" s="48" t="str">
        <f t="shared" si="48"/>
        <v>E</v>
      </c>
      <c r="AI50" s="48" t="str">
        <f t="shared" si="48"/>
        <v>E</v>
      </c>
      <c r="AJ50" s="48" t="str">
        <f t="shared" si="48"/>
        <v>E</v>
      </c>
      <c r="AK50" s="48" t="str">
        <f t="shared" si="48"/>
        <v>E</v>
      </c>
      <c r="AL50" s="48" t="str">
        <f t="shared" si="48"/>
        <v>E</v>
      </c>
      <c r="AM50" s="48" t="str">
        <f t="shared" si="48"/>
        <v>E</v>
      </c>
      <c r="AN50" s="48" t="str">
        <f t="shared" si="48"/>
        <v>E</v>
      </c>
      <c r="AO50" s="48" t="str">
        <f t="shared" si="48"/>
        <v>E</v>
      </c>
      <c r="AP50" s="48" t="str">
        <f t="shared" si="48"/>
        <v>E</v>
      </c>
      <c r="AQ50" s="48" t="str">
        <f t="shared" si="48"/>
        <v>E</v>
      </c>
      <c r="AR50" s="48" t="str">
        <f t="shared" si="48"/>
        <v>E</v>
      </c>
      <c r="AS50" s="48" t="str">
        <f t="shared" si="48"/>
        <v>E</v>
      </c>
    </row>
    <row r="51">
      <c r="A51" s="48" t="s">
        <v>693</v>
      </c>
      <c r="B51" s="48" t="s">
        <v>692</v>
      </c>
      <c r="C51" s="48">
        <v>22.0</v>
      </c>
      <c r="D51" s="48">
        <v>400.0</v>
      </c>
      <c r="E51" s="48">
        <v>4.0</v>
      </c>
      <c r="F51" s="48" t="str">
        <f t="shared" ref="F51:AS51" si="49">IF($C51&gt;=F$2,"A","E")</f>
        <v>A</v>
      </c>
      <c r="G51" s="48" t="str">
        <f t="shared" si="49"/>
        <v>A</v>
      </c>
      <c r="H51" s="48" t="str">
        <f t="shared" si="49"/>
        <v>A</v>
      </c>
      <c r="I51" s="48" t="str">
        <f t="shared" si="49"/>
        <v>A</v>
      </c>
      <c r="J51" s="48" t="str">
        <f t="shared" si="49"/>
        <v>A</v>
      </c>
      <c r="K51" s="48" t="str">
        <f t="shared" si="49"/>
        <v>A</v>
      </c>
      <c r="L51" s="48" t="str">
        <f t="shared" si="49"/>
        <v>A</v>
      </c>
      <c r="M51" s="48" t="str">
        <f t="shared" si="49"/>
        <v>A</v>
      </c>
      <c r="N51" s="48" t="str">
        <f t="shared" si="49"/>
        <v>A</v>
      </c>
      <c r="O51" s="48" t="str">
        <f t="shared" si="49"/>
        <v>A</v>
      </c>
      <c r="P51" s="48" t="str">
        <f t="shared" si="49"/>
        <v>A</v>
      </c>
      <c r="Q51" s="48" t="str">
        <f t="shared" si="49"/>
        <v>A</v>
      </c>
      <c r="R51" s="48" t="str">
        <f t="shared" si="49"/>
        <v>A</v>
      </c>
      <c r="S51" s="48" t="str">
        <f t="shared" si="49"/>
        <v>A</v>
      </c>
      <c r="T51" s="48" t="str">
        <f t="shared" si="49"/>
        <v>A</v>
      </c>
      <c r="U51" s="48" t="str">
        <f t="shared" si="49"/>
        <v>A</v>
      </c>
      <c r="V51" s="48" t="str">
        <f t="shared" si="49"/>
        <v>A</v>
      </c>
      <c r="W51" s="48" t="str">
        <f t="shared" si="49"/>
        <v>A</v>
      </c>
      <c r="X51" s="48" t="str">
        <f t="shared" si="49"/>
        <v>A</v>
      </c>
      <c r="Y51" s="48" t="str">
        <f t="shared" si="49"/>
        <v>A</v>
      </c>
      <c r="Z51" s="48" t="str">
        <f t="shared" si="49"/>
        <v>A</v>
      </c>
      <c r="AA51" s="48" t="str">
        <f t="shared" si="49"/>
        <v>A</v>
      </c>
      <c r="AB51" s="48" t="str">
        <f t="shared" si="49"/>
        <v>E</v>
      </c>
      <c r="AC51" s="48" t="str">
        <f t="shared" si="49"/>
        <v>E</v>
      </c>
      <c r="AD51" s="48" t="str">
        <f t="shared" si="49"/>
        <v>E</v>
      </c>
      <c r="AE51" s="48" t="str">
        <f t="shared" si="49"/>
        <v>E</v>
      </c>
      <c r="AF51" s="48" t="str">
        <f t="shared" si="49"/>
        <v>E</v>
      </c>
      <c r="AG51" s="48" t="str">
        <f t="shared" si="49"/>
        <v>E</v>
      </c>
      <c r="AH51" s="48" t="str">
        <f t="shared" si="49"/>
        <v>E</v>
      </c>
      <c r="AI51" s="48" t="str">
        <f t="shared" si="49"/>
        <v>E</v>
      </c>
      <c r="AJ51" s="48" t="str">
        <f t="shared" si="49"/>
        <v>E</v>
      </c>
      <c r="AK51" s="48" t="str">
        <f t="shared" si="49"/>
        <v>E</v>
      </c>
      <c r="AL51" s="48" t="str">
        <f t="shared" si="49"/>
        <v>E</v>
      </c>
      <c r="AM51" s="48" t="str">
        <f t="shared" si="49"/>
        <v>E</v>
      </c>
      <c r="AN51" s="48" t="str">
        <f t="shared" si="49"/>
        <v>E</v>
      </c>
      <c r="AO51" s="48" t="str">
        <f t="shared" si="49"/>
        <v>E</v>
      </c>
      <c r="AP51" s="48" t="str">
        <f t="shared" si="49"/>
        <v>E</v>
      </c>
      <c r="AQ51" s="48" t="str">
        <f t="shared" si="49"/>
        <v>E</v>
      </c>
      <c r="AR51" s="48" t="str">
        <f t="shared" si="49"/>
        <v>E</v>
      </c>
      <c r="AS51" s="48" t="str">
        <f t="shared" si="49"/>
        <v>E</v>
      </c>
    </row>
    <row r="52">
      <c r="A52" s="48" t="s">
        <v>498</v>
      </c>
      <c r="B52" s="48" t="s">
        <v>2272</v>
      </c>
      <c r="C52" s="48">
        <v>24.0</v>
      </c>
      <c r="D52" s="48">
        <v>480.0</v>
      </c>
      <c r="E52" s="48">
        <v>4.8</v>
      </c>
      <c r="F52" s="48" t="str">
        <f t="shared" ref="F52:AS52" si="50">IF($C52&gt;=F$2,"A","E")</f>
        <v>A</v>
      </c>
      <c r="G52" s="48" t="str">
        <f t="shared" si="50"/>
        <v>A</v>
      </c>
      <c r="H52" s="48" t="str">
        <f t="shared" si="50"/>
        <v>A</v>
      </c>
      <c r="I52" s="48" t="str">
        <f t="shared" si="50"/>
        <v>A</v>
      </c>
      <c r="J52" s="48" t="str">
        <f t="shared" si="50"/>
        <v>A</v>
      </c>
      <c r="K52" s="48" t="str">
        <f t="shared" si="50"/>
        <v>A</v>
      </c>
      <c r="L52" s="48" t="str">
        <f t="shared" si="50"/>
        <v>A</v>
      </c>
      <c r="M52" s="48" t="str">
        <f t="shared" si="50"/>
        <v>A</v>
      </c>
      <c r="N52" s="48" t="str">
        <f t="shared" si="50"/>
        <v>A</v>
      </c>
      <c r="O52" s="48" t="str">
        <f t="shared" si="50"/>
        <v>A</v>
      </c>
      <c r="P52" s="48" t="str">
        <f t="shared" si="50"/>
        <v>A</v>
      </c>
      <c r="Q52" s="48" t="str">
        <f t="shared" si="50"/>
        <v>A</v>
      </c>
      <c r="R52" s="48" t="str">
        <f t="shared" si="50"/>
        <v>A</v>
      </c>
      <c r="S52" s="48" t="str">
        <f t="shared" si="50"/>
        <v>A</v>
      </c>
      <c r="T52" s="48" t="str">
        <f t="shared" si="50"/>
        <v>A</v>
      </c>
      <c r="U52" s="48" t="str">
        <f t="shared" si="50"/>
        <v>A</v>
      </c>
      <c r="V52" s="48" t="str">
        <f t="shared" si="50"/>
        <v>A</v>
      </c>
      <c r="W52" s="48" t="str">
        <f t="shared" si="50"/>
        <v>A</v>
      </c>
      <c r="X52" s="48" t="str">
        <f t="shared" si="50"/>
        <v>A</v>
      </c>
      <c r="Y52" s="48" t="str">
        <f t="shared" si="50"/>
        <v>A</v>
      </c>
      <c r="Z52" s="48" t="str">
        <f t="shared" si="50"/>
        <v>A</v>
      </c>
      <c r="AA52" s="48" t="str">
        <f t="shared" si="50"/>
        <v>A</v>
      </c>
      <c r="AB52" s="48" t="str">
        <f t="shared" si="50"/>
        <v>A</v>
      </c>
      <c r="AC52" s="48" t="str">
        <f t="shared" si="50"/>
        <v>A</v>
      </c>
      <c r="AD52" s="48" t="str">
        <f t="shared" si="50"/>
        <v>E</v>
      </c>
      <c r="AE52" s="48" t="str">
        <f t="shared" si="50"/>
        <v>E</v>
      </c>
      <c r="AF52" s="48" t="str">
        <f t="shared" si="50"/>
        <v>E</v>
      </c>
      <c r="AG52" s="48" t="str">
        <f t="shared" si="50"/>
        <v>E</v>
      </c>
      <c r="AH52" s="48" t="str">
        <f t="shared" si="50"/>
        <v>E</v>
      </c>
      <c r="AI52" s="48" t="str">
        <f t="shared" si="50"/>
        <v>E</v>
      </c>
      <c r="AJ52" s="48" t="str">
        <f t="shared" si="50"/>
        <v>E</v>
      </c>
      <c r="AK52" s="48" t="str">
        <f t="shared" si="50"/>
        <v>E</v>
      </c>
      <c r="AL52" s="48" t="str">
        <f t="shared" si="50"/>
        <v>E</v>
      </c>
      <c r="AM52" s="48" t="str">
        <f t="shared" si="50"/>
        <v>E</v>
      </c>
      <c r="AN52" s="48" t="str">
        <f t="shared" si="50"/>
        <v>E</v>
      </c>
      <c r="AO52" s="48" t="str">
        <f t="shared" si="50"/>
        <v>E</v>
      </c>
      <c r="AP52" s="48" t="str">
        <f t="shared" si="50"/>
        <v>E</v>
      </c>
      <c r="AQ52" s="48" t="str">
        <f t="shared" si="50"/>
        <v>E</v>
      </c>
      <c r="AR52" s="48" t="str">
        <f t="shared" si="50"/>
        <v>E</v>
      </c>
      <c r="AS52" s="48" t="str">
        <f t="shared" si="50"/>
        <v>E</v>
      </c>
    </row>
    <row r="53">
      <c r="A53" s="48" t="s">
        <v>193</v>
      </c>
      <c r="B53" s="48" t="s">
        <v>192</v>
      </c>
      <c r="C53" s="48">
        <v>23.0</v>
      </c>
      <c r="D53" s="48">
        <v>560.0</v>
      </c>
      <c r="E53" s="48">
        <v>5.6</v>
      </c>
      <c r="F53" s="48" t="str">
        <f t="shared" ref="F53:AS53" si="51">IF($C53&gt;=F$2,"A","E")</f>
        <v>A</v>
      </c>
      <c r="G53" s="48" t="str">
        <f t="shared" si="51"/>
        <v>A</v>
      </c>
      <c r="H53" s="48" t="str">
        <f t="shared" si="51"/>
        <v>A</v>
      </c>
      <c r="I53" s="48" t="str">
        <f t="shared" si="51"/>
        <v>A</v>
      </c>
      <c r="J53" s="48" t="str">
        <f t="shared" si="51"/>
        <v>A</v>
      </c>
      <c r="K53" s="48" t="str">
        <f t="shared" si="51"/>
        <v>A</v>
      </c>
      <c r="L53" s="48" t="str">
        <f t="shared" si="51"/>
        <v>A</v>
      </c>
      <c r="M53" s="48" t="str">
        <f t="shared" si="51"/>
        <v>A</v>
      </c>
      <c r="N53" s="48" t="str">
        <f t="shared" si="51"/>
        <v>A</v>
      </c>
      <c r="O53" s="48" t="str">
        <f t="shared" si="51"/>
        <v>A</v>
      </c>
      <c r="P53" s="48" t="str">
        <f t="shared" si="51"/>
        <v>A</v>
      </c>
      <c r="Q53" s="48" t="str">
        <f t="shared" si="51"/>
        <v>A</v>
      </c>
      <c r="R53" s="48" t="str">
        <f t="shared" si="51"/>
        <v>A</v>
      </c>
      <c r="S53" s="48" t="str">
        <f t="shared" si="51"/>
        <v>A</v>
      </c>
      <c r="T53" s="48" t="str">
        <f t="shared" si="51"/>
        <v>A</v>
      </c>
      <c r="U53" s="48" t="str">
        <f t="shared" si="51"/>
        <v>A</v>
      </c>
      <c r="V53" s="48" t="str">
        <f t="shared" si="51"/>
        <v>A</v>
      </c>
      <c r="W53" s="48" t="str">
        <f t="shared" si="51"/>
        <v>A</v>
      </c>
      <c r="X53" s="48" t="str">
        <f t="shared" si="51"/>
        <v>A</v>
      </c>
      <c r="Y53" s="48" t="str">
        <f t="shared" si="51"/>
        <v>A</v>
      </c>
      <c r="Z53" s="48" t="str">
        <f t="shared" si="51"/>
        <v>A</v>
      </c>
      <c r="AA53" s="48" t="str">
        <f t="shared" si="51"/>
        <v>A</v>
      </c>
      <c r="AB53" s="48" t="str">
        <f t="shared" si="51"/>
        <v>A</v>
      </c>
      <c r="AC53" s="48" t="str">
        <f t="shared" si="51"/>
        <v>E</v>
      </c>
      <c r="AD53" s="48" t="str">
        <f t="shared" si="51"/>
        <v>E</v>
      </c>
      <c r="AE53" s="48" t="str">
        <f t="shared" si="51"/>
        <v>E</v>
      </c>
      <c r="AF53" s="48" t="str">
        <f t="shared" si="51"/>
        <v>E</v>
      </c>
      <c r="AG53" s="48" t="str">
        <f t="shared" si="51"/>
        <v>E</v>
      </c>
      <c r="AH53" s="48" t="str">
        <f t="shared" si="51"/>
        <v>E</v>
      </c>
      <c r="AI53" s="48" t="str">
        <f t="shared" si="51"/>
        <v>E</v>
      </c>
      <c r="AJ53" s="48" t="str">
        <f t="shared" si="51"/>
        <v>E</v>
      </c>
      <c r="AK53" s="48" t="str">
        <f t="shared" si="51"/>
        <v>E</v>
      </c>
      <c r="AL53" s="48" t="str">
        <f t="shared" si="51"/>
        <v>E</v>
      </c>
      <c r="AM53" s="48" t="str">
        <f t="shared" si="51"/>
        <v>E</v>
      </c>
      <c r="AN53" s="48" t="str">
        <f t="shared" si="51"/>
        <v>E</v>
      </c>
      <c r="AO53" s="48" t="str">
        <f t="shared" si="51"/>
        <v>E</v>
      </c>
      <c r="AP53" s="48" t="str">
        <f t="shared" si="51"/>
        <v>E</v>
      </c>
      <c r="AQ53" s="48" t="str">
        <f t="shared" si="51"/>
        <v>E</v>
      </c>
      <c r="AR53" s="48" t="str">
        <f t="shared" si="51"/>
        <v>E</v>
      </c>
      <c r="AS53" s="48" t="str">
        <f t="shared" si="51"/>
        <v>E</v>
      </c>
    </row>
    <row r="54">
      <c r="A54" s="48" t="s">
        <v>647</v>
      </c>
      <c r="B54" s="48" t="s">
        <v>646</v>
      </c>
      <c r="C54" s="48"/>
      <c r="D54" s="48"/>
      <c r="E54" s="48">
        <v>0.0</v>
      </c>
      <c r="F54" s="48" t="str">
        <f t="shared" ref="F54:AS54" si="52">IF($C54&gt;=F$2,"A","E")</f>
        <v>E</v>
      </c>
      <c r="G54" s="48" t="str">
        <f t="shared" si="52"/>
        <v>E</v>
      </c>
      <c r="H54" s="48" t="str">
        <f t="shared" si="52"/>
        <v>E</v>
      </c>
      <c r="I54" s="48" t="str">
        <f t="shared" si="52"/>
        <v>E</v>
      </c>
      <c r="J54" s="48" t="str">
        <f t="shared" si="52"/>
        <v>E</v>
      </c>
      <c r="K54" s="48" t="str">
        <f t="shared" si="52"/>
        <v>E</v>
      </c>
      <c r="L54" s="48" t="str">
        <f t="shared" si="52"/>
        <v>E</v>
      </c>
      <c r="M54" s="48" t="str">
        <f t="shared" si="52"/>
        <v>E</v>
      </c>
      <c r="N54" s="48" t="str">
        <f t="shared" si="52"/>
        <v>E</v>
      </c>
      <c r="O54" s="48" t="str">
        <f t="shared" si="52"/>
        <v>E</v>
      </c>
      <c r="P54" s="48" t="str">
        <f t="shared" si="52"/>
        <v>E</v>
      </c>
      <c r="Q54" s="48" t="str">
        <f t="shared" si="52"/>
        <v>E</v>
      </c>
      <c r="R54" s="48" t="str">
        <f t="shared" si="52"/>
        <v>E</v>
      </c>
      <c r="S54" s="48" t="str">
        <f t="shared" si="52"/>
        <v>E</v>
      </c>
      <c r="T54" s="48" t="str">
        <f t="shared" si="52"/>
        <v>E</v>
      </c>
      <c r="U54" s="48" t="str">
        <f t="shared" si="52"/>
        <v>E</v>
      </c>
      <c r="V54" s="48" t="str">
        <f t="shared" si="52"/>
        <v>E</v>
      </c>
      <c r="W54" s="48" t="str">
        <f t="shared" si="52"/>
        <v>E</v>
      </c>
      <c r="X54" s="48" t="str">
        <f t="shared" si="52"/>
        <v>E</v>
      </c>
      <c r="Y54" s="48" t="str">
        <f t="shared" si="52"/>
        <v>E</v>
      </c>
      <c r="Z54" s="48" t="str">
        <f t="shared" si="52"/>
        <v>E</v>
      </c>
      <c r="AA54" s="48" t="str">
        <f t="shared" si="52"/>
        <v>E</v>
      </c>
      <c r="AB54" s="48" t="str">
        <f t="shared" si="52"/>
        <v>E</v>
      </c>
      <c r="AC54" s="48" t="str">
        <f t="shared" si="52"/>
        <v>E</v>
      </c>
      <c r="AD54" s="48" t="str">
        <f t="shared" si="52"/>
        <v>E</v>
      </c>
      <c r="AE54" s="48" t="str">
        <f t="shared" si="52"/>
        <v>E</v>
      </c>
      <c r="AF54" s="48" t="str">
        <f t="shared" si="52"/>
        <v>E</v>
      </c>
      <c r="AG54" s="48" t="str">
        <f t="shared" si="52"/>
        <v>E</v>
      </c>
      <c r="AH54" s="48" t="str">
        <f t="shared" si="52"/>
        <v>E</v>
      </c>
      <c r="AI54" s="48" t="str">
        <f t="shared" si="52"/>
        <v>E</v>
      </c>
      <c r="AJ54" s="48" t="str">
        <f t="shared" si="52"/>
        <v>E</v>
      </c>
      <c r="AK54" s="48" t="str">
        <f t="shared" si="52"/>
        <v>E</v>
      </c>
      <c r="AL54" s="48" t="str">
        <f t="shared" si="52"/>
        <v>E</v>
      </c>
      <c r="AM54" s="48" t="str">
        <f t="shared" si="52"/>
        <v>E</v>
      </c>
      <c r="AN54" s="48" t="str">
        <f t="shared" si="52"/>
        <v>E</v>
      </c>
      <c r="AO54" s="48" t="str">
        <f t="shared" si="52"/>
        <v>E</v>
      </c>
      <c r="AP54" s="48" t="str">
        <f t="shared" si="52"/>
        <v>E</v>
      </c>
      <c r="AQ54" s="48" t="str">
        <f t="shared" si="52"/>
        <v>E</v>
      </c>
      <c r="AR54" s="48" t="str">
        <f t="shared" si="52"/>
        <v>E</v>
      </c>
      <c r="AS54" s="48" t="str">
        <f t="shared" si="52"/>
        <v>E</v>
      </c>
    </row>
    <row r="55">
      <c r="A55" s="48" t="s">
        <v>478</v>
      </c>
      <c r="B55" s="48" t="s">
        <v>477</v>
      </c>
      <c r="C55" s="48">
        <v>16.0</v>
      </c>
      <c r="D55" s="48">
        <v>760.0</v>
      </c>
      <c r="E55" s="48">
        <v>7.6</v>
      </c>
      <c r="F55" s="48" t="str">
        <f t="shared" ref="F55:AS55" si="53">IF($C55&gt;=F$2,"A","E")</f>
        <v>A</v>
      </c>
      <c r="G55" s="48" t="str">
        <f t="shared" si="53"/>
        <v>A</v>
      </c>
      <c r="H55" s="48" t="str">
        <f t="shared" si="53"/>
        <v>A</v>
      </c>
      <c r="I55" s="48" t="str">
        <f t="shared" si="53"/>
        <v>A</v>
      </c>
      <c r="J55" s="48" t="str">
        <f t="shared" si="53"/>
        <v>A</v>
      </c>
      <c r="K55" s="48" t="str">
        <f t="shared" si="53"/>
        <v>A</v>
      </c>
      <c r="L55" s="48" t="str">
        <f t="shared" si="53"/>
        <v>A</v>
      </c>
      <c r="M55" s="48" t="str">
        <f t="shared" si="53"/>
        <v>A</v>
      </c>
      <c r="N55" s="48" t="str">
        <f t="shared" si="53"/>
        <v>A</v>
      </c>
      <c r="O55" s="48" t="str">
        <f t="shared" si="53"/>
        <v>A</v>
      </c>
      <c r="P55" s="48" t="str">
        <f t="shared" si="53"/>
        <v>A</v>
      </c>
      <c r="Q55" s="48" t="str">
        <f t="shared" si="53"/>
        <v>A</v>
      </c>
      <c r="R55" s="48" t="str">
        <f t="shared" si="53"/>
        <v>A</v>
      </c>
      <c r="S55" s="48" t="str">
        <f t="shared" si="53"/>
        <v>A</v>
      </c>
      <c r="T55" s="48" t="str">
        <f t="shared" si="53"/>
        <v>A</v>
      </c>
      <c r="U55" s="48" t="str">
        <f t="shared" si="53"/>
        <v>A</v>
      </c>
      <c r="V55" s="48" t="str">
        <f t="shared" si="53"/>
        <v>E</v>
      </c>
      <c r="W55" s="48" t="str">
        <f t="shared" si="53"/>
        <v>E</v>
      </c>
      <c r="X55" s="48" t="str">
        <f t="shared" si="53"/>
        <v>E</v>
      </c>
      <c r="Y55" s="48" t="str">
        <f t="shared" si="53"/>
        <v>E</v>
      </c>
      <c r="Z55" s="48" t="str">
        <f t="shared" si="53"/>
        <v>E</v>
      </c>
      <c r="AA55" s="48" t="str">
        <f t="shared" si="53"/>
        <v>E</v>
      </c>
      <c r="AB55" s="48" t="str">
        <f t="shared" si="53"/>
        <v>E</v>
      </c>
      <c r="AC55" s="48" t="str">
        <f t="shared" si="53"/>
        <v>E</v>
      </c>
      <c r="AD55" s="48" t="str">
        <f t="shared" si="53"/>
        <v>E</v>
      </c>
      <c r="AE55" s="48" t="str">
        <f t="shared" si="53"/>
        <v>E</v>
      </c>
      <c r="AF55" s="48" t="str">
        <f t="shared" si="53"/>
        <v>E</v>
      </c>
      <c r="AG55" s="48" t="str">
        <f t="shared" si="53"/>
        <v>E</v>
      </c>
      <c r="AH55" s="48" t="str">
        <f t="shared" si="53"/>
        <v>E</v>
      </c>
      <c r="AI55" s="48" t="str">
        <f t="shared" si="53"/>
        <v>E</v>
      </c>
      <c r="AJ55" s="48" t="str">
        <f t="shared" si="53"/>
        <v>E</v>
      </c>
      <c r="AK55" s="48" t="str">
        <f t="shared" si="53"/>
        <v>E</v>
      </c>
      <c r="AL55" s="48" t="str">
        <f t="shared" si="53"/>
        <v>E</v>
      </c>
      <c r="AM55" s="48" t="str">
        <f t="shared" si="53"/>
        <v>E</v>
      </c>
      <c r="AN55" s="48" t="str">
        <f t="shared" si="53"/>
        <v>E</v>
      </c>
      <c r="AO55" s="48" t="str">
        <f t="shared" si="53"/>
        <v>E</v>
      </c>
      <c r="AP55" s="48" t="str">
        <f t="shared" si="53"/>
        <v>E</v>
      </c>
      <c r="AQ55" s="48" t="str">
        <f t="shared" si="53"/>
        <v>E</v>
      </c>
      <c r="AR55" s="48" t="str">
        <f t="shared" si="53"/>
        <v>E</v>
      </c>
      <c r="AS55" s="48" t="str">
        <f t="shared" si="53"/>
        <v>E</v>
      </c>
    </row>
    <row r="56">
      <c r="A56" s="48" t="s">
        <v>449</v>
      </c>
      <c r="B56" s="48" t="s">
        <v>448</v>
      </c>
      <c r="C56" s="48">
        <v>23.0</v>
      </c>
      <c r="D56" s="48">
        <v>680.0</v>
      </c>
      <c r="E56" s="48">
        <v>6.8</v>
      </c>
      <c r="F56" s="48" t="str">
        <f t="shared" ref="F56:AS56" si="54">IF($C56&gt;=F$2,"A","E")</f>
        <v>A</v>
      </c>
      <c r="G56" s="48" t="str">
        <f t="shared" si="54"/>
        <v>A</v>
      </c>
      <c r="H56" s="48" t="str">
        <f t="shared" si="54"/>
        <v>A</v>
      </c>
      <c r="I56" s="48" t="str">
        <f t="shared" si="54"/>
        <v>A</v>
      </c>
      <c r="J56" s="48" t="str">
        <f t="shared" si="54"/>
        <v>A</v>
      </c>
      <c r="K56" s="48" t="str">
        <f t="shared" si="54"/>
        <v>A</v>
      </c>
      <c r="L56" s="48" t="str">
        <f t="shared" si="54"/>
        <v>A</v>
      </c>
      <c r="M56" s="48" t="str">
        <f t="shared" si="54"/>
        <v>A</v>
      </c>
      <c r="N56" s="48" t="str">
        <f t="shared" si="54"/>
        <v>A</v>
      </c>
      <c r="O56" s="48" t="str">
        <f t="shared" si="54"/>
        <v>A</v>
      </c>
      <c r="P56" s="48" t="str">
        <f t="shared" si="54"/>
        <v>A</v>
      </c>
      <c r="Q56" s="48" t="str">
        <f t="shared" si="54"/>
        <v>A</v>
      </c>
      <c r="R56" s="48" t="str">
        <f t="shared" si="54"/>
        <v>A</v>
      </c>
      <c r="S56" s="48" t="str">
        <f t="shared" si="54"/>
        <v>A</v>
      </c>
      <c r="T56" s="48" t="str">
        <f t="shared" si="54"/>
        <v>A</v>
      </c>
      <c r="U56" s="48" t="str">
        <f t="shared" si="54"/>
        <v>A</v>
      </c>
      <c r="V56" s="48" t="str">
        <f t="shared" si="54"/>
        <v>A</v>
      </c>
      <c r="W56" s="48" t="str">
        <f t="shared" si="54"/>
        <v>A</v>
      </c>
      <c r="X56" s="48" t="str">
        <f t="shared" si="54"/>
        <v>A</v>
      </c>
      <c r="Y56" s="48" t="str">
        <f t="shared" si="54"/>
        <v>A</v>
      </c>
      <c r="Z56" s="48" t="str">
        <f t="shared" si="54"/>
        <v>A</v>
      </c>
      <c r="AA56" s="48" t="str">
        <f t="shared" si="54"/>
        <v>A</v>
      </c>
      <c r="AB56" s="48" t="str">
        <f t="shared" si="54"/>
        <v>A</v>
      </c>
      <c r="AC56" s="48" t="str">
        <f t="shared" si="54"/>
        <v>E</v>
      </c>
      <c r="AD56" s="48" t="str">
        <f t="shared" si="54"/>
        <v>E</v>
      </c>
      <c r="AE56" s="48" t="str">
        <f t="shared" si="54"/>
        <v>E</v>
      </c>
      <c r="AF56" s="48" t="str">
        <f t="shared" si="54"/>
        <v>E</v>
      </c>
      <c r="AG56" s="48" t="str">
        <f t="shared" si="54"/>
        <v>E</v>
      </c>
      <c r="AH56" s="48" t="str">
        <f t="shared" si="54"/>
        <v>E</v>
      </c>
      <c r="AI56" s="48" t="str">
        <f t="shared" si="54"/>
        <v>E</v>
      </c>
      <c r="AJ56" s="48" t="str">
        <f t="shared" si="54"/>
        <v>E</v>
      </c>
      <c r="AK56" s="48" t="str">
        <f t="shared" si="54"/>
        <v>E</v>
      </c>
      <c r="AL56" s="48" t="str">
        <f t="shared" si="54"/>
        <v>E</v>
      </c>
      <c r="AM56" s="48" t="str">
        <f t="shared" si="54"/>
        <v>E</v>
      </c>
      <c r="AN56" s="48" t="str">
        <f t="shared" si="54"/>
        <v>E</v>
      </c>
      <c r="AO56" s="48" t="str">
        <f t="shared" si="54"/>
        <v>E</v>
      </c>
      <c r="AP56" s="48" t="str">
        <f t="shared" si="54"/>
        <v>E</v>
      </c>
      <c r="AQ56" s="48" t="str">
        <f t="shared" si="54"/>
        <v>E</v>
      </c>
      <c r="AR56" s="48" t="str">
        <f t="shared" si="54"/>
        <v>E</v>
      </c>
      <c r="AS56" s="48" t="str">
        <f t="shared" si="54"/>
        <v>E</v>
      </c>
    </row>
    <row r="57">
      <c r="A57" s="48" t="s">
        <v>422</v>
      </c>
      <c r="B57" s="48" t="s">
        <v>2273</v>
      </c>
      <c r="C57" s="48">
        <v>22.0</v>
      </c>
      <c r="D57" s="48">
        <v>580.0</v>
      </c>
      <c r="E57" s="48">
        <v>5.8</v>
      </c>
      <c r="F57" s="48" t="str">
        <f t="shared" ref="F57:AS57" si="55">IF($C57&gt;=F$2,"A","E")</f>
        <v>A</v>
      </c>
      <c r="G57" s="48" t="str">
        <f t="shared" si="55"/>
        <v>A</v>
      </c>
      <c r="H57" s="48" t="str">
        <f t="shared" si="55"/>
        <v>A</v>
      </c>
      <c r="I57" s="48" t="str">
        <f t="shared" si="55"/>
        <v>A</v>
      </c>
      <c r="J57" s="48" t="str">
        <f t="shared" si="55"/>
        <v>A</v>
      </c>
      <c r="K57" s="48" t="str">
        <f t="shared" si="55"/>
        <v>A</v>
      </c>
      <c r="L57" s="48" t="str">
        <f t="shared" si="55"/>
        <v>A</v>
      </c>
      <c r="M57" s="48" t="str">
        <f t="shared" si="55"/>
        <v>A</v>
      </c>
      <c r="N57" s="48" t="str">
        <f t="shared" si="55"/>
        <v>A</v>
      </c>
      <c r="O57" s="48" t="str">
        <f t="shared" si="55"/>
        <v>A</v>
      </c>
      <c r="P57" s="48" t="str">
        <f t="shared" si="55"/>
        <v>A</v>
      </c>
      <c r="Q57" s="48" t="str">
        <f t="shared" si="55"/>
        <v>A</v>
      </c>
      <c r="R57" s="48" t="str">
        <f t="shared" si="55"/>
        <v>A</v>
      </c>
      <c r="S57" s="48" t="str">
        <f t="shared" si="55"/>
        <v>A</v>
      </c>
      <c r="T57" s="48" t="str">
        <f t="shared" si="55"/>
        <v>A</v>
      </c>
      <c r="U57" s="48" t="str">
        <f t="shared" si="55"/>
        <v>A</v>
      </c>
      <c r="V57" s="48" t="str">
        <f t="shared" si="55"/>
        <v>A</v>
      </c>
      <c r="W57" s="48" t="str">
        <f t="shared" si="55"/>
        <v>A</v>
      </c>
      <c r="X57" s="48" t="str">
        <f t="shared" si="55"/>
        <v>A</v>
      </c>
      <c r="Y57" s="48" t="str">
        <f t="shared" si="55"/>
        <v>A</v>
      </c>
      <c r="Z57" s="48" t="str">
        <f t="shared" si="55"/>
        <v>A</v>
      </c>
      <c r="AA57" s="48" t="str">
        <f t="shared" si="55"/>
        <v>A</v>
      </c>
      <c r="AB57" s="48" t="str">
        <f t="shared" si="55"/>
        <v>E</v>
      </c>
      <c r="AC57" s="48" t="str">
        <f t="shared" si="55"/>
        <v>E</v>
      </c>
      <c r="AD57" s="48" t="str">
        <f t="shared" si="55"/>
        <v>E</v>
      </c>
      <c r="AE57" s="48" t="str">
        <f t="shared" si="55"/>
        <v>E</v>
      </c>
      <c r="AF57" s="48" t="str">
        <f t="shared" si="55"/>
        <v>E</v>
      </c>
      <c r="AG57" s="48" t="str">
        <f t="shared" si="55"/>
        <v>E</v>
      </c>
      <c r="AH57" s="48" t="str">
        <f t="shared" si="55"/>
        <v>E</v>
      </c>
      <c r="AI57" s="48" t="str">
        <f t="shared" si="55"/>
        <v>E</v>
      </c>
      <c r="AJ57" s="48" t="str">
        <f t="shared" si="55"/>
        <v>E</v>
      </c>
      <c r="AK57" s="48" t="str">
        <f t="shared" si="55"/>
        <v>E</v>
      </c>
      <c r="AL57" s="48" t="str">
        <f t="shared" si="55"/>
        <v>E</v>
      </c>
      <c r="AM57" s="48" t="str">
        <f t="shared" si="55"/>
        <v>E</v>
      </c>
      <c r="AN57" s="48" t="str">
        <f t="shared" si="55"/>
        <v>E</v>
      </c>
      <c r="AO57" s="48" t="str">
        <f t="shared" si="55"/>
        <v>E</v>
      </c>
      <c r="AP57" s="48" t="str">
        <f t="shared" si="55"/>
        <v>E</v>
      </c>
      <c r="AQ57" s="48" t="str">
        <f t="shared" si="55"/>
        <v>E</v>
      </c>
      <c r="AR57" s="48" t="str">
        <f t="shared" si="55"/>
        <v>E</v>
      </c>
      <c r="AS57" s="48" t="str">
        <f t="shared" si="55"/>
        <v>E</v>
      </c>
    </row>
    <row r="58">
      <c r="A58" s="48" t="s">
        <v>722</v>
      </c>
      <c r="B58" s="48" t="s">
        <v>2274</v>
      </c>
      <c r="C58" s="48">
        <v>26.0</v>
      </c>
      <c r="D58" s="48">
        <v>640.0</v>
      </c>
      <c r="E58" s="48">
        <v>6.4</v>
      </c>
      <c r="F58" s="48" t="str">
        <f t="shared" ref="F58:AS58" si="56">IF($C58&gt;=F$2,"A","E")</f>
        <v>A</v>
      </c>
      <c r="G58" s="48" t="str">
        <f t="shared" si="56"/>
        <v>A</v>
      </c>
      <c r="H58" s="48" t="str">
        <f t="shared" si="56"/>
        <v>A</v>
      </c>
      <c r="I58" s="48" t="str">
        <f t="shared" si="56"/>
        <v>A</v>
      </c>
      <c r="J58" s="48" t="str">
        <f t="shared" si="56"/>
        <v>A</v>
      </c>
      <c r="K58" s="48" t="str">
        <f t="shared" si="56"/>
        <v>A</v>
      </c>
      <c r="L58" s="48" t="str">
        <f t="shared" si="56"/>
        <v>A</v>
      </c>
      <c r="M58" s="48" t="str">
        <f t="shared" si="56"/>
        <v>A</v>
      </c>
      <c r="N58" s="48" t="str">
        <f t="shared" si="56"/>
        <v>A</v>
      </c>
      <c r="O58" s="48" t="str">
        <f t="shared" si="56"/>
        <v>A</v>
      </c>
      <c r="P58" s="48" t="str">
        <f t="shared" si="56"/>
        <v>A</v>
      </c>
      <c r="Q58" s="48" t="str">
        <f t="shared" si="56"/>
        <v>A</v>
      </c>
      <c r="R58" s="48" t="str">
        <f t="shared" si="56"/>
        <v>A</v>
      </c>
      <c r="S58" s="48" t="str">
        <f t="shared" si="56"/>
        <v>A</v>
      </c>
      <c r="T58" s="48" t="str">
        <f t="shared" si="56"/>
        <v>A</v>
      </c>
      <c r="U58" s="48" t="str">
        <f t="shared" si="56"/>
        <v>A</v>
      </c>
      <c r="V58" s="48" t="str">
        <f t="shared" si="56"/>
        <v>A</v>
      </c>
      <c r="W58" s="48" t="str">
        <f t="shared" si="56"/>
        <v>A</v>
      </c>
      <c r="X58" s="48" t="str">
        <f t="shared" si="56"/>
        <v>A</v>
      </c>
      <c r="Y58" s="48" t="str">
        <f t="shared" si="56"/>
        <v>A</v>
      </c>
      <c r="Z58" s="48" t="str">
        <f t="shared" si="56"/>
        <v>A</v>
      </c>
      <c r="AA58" s="48" t="str">
        <f t="shared" si="56"/>
        <v>A</v>
      </c>
      <c r="AB58" s="48" t="str">
        <f t="shared" si="56"/>
        <v>A</v>
      </c>
      <c r="AC58" s="48" t="str">
        <f t="shared" si="56"/>
        <v>A</v>
      </c>
      <c r="AD58" s="48" t="str">
        <f t="shared" si="56"/>
        <v>A</v>
      </c>
      <c r="AE58" s="48" t="str">
        <f t="shared" si="56"/>
        <v>A</v>
      </c>
      <c r="AF58" s="48" t="str">
        <f t="shared" si="56"/>
        <v>E</v>
      </c>
      <c r="AG58" s="48" t="str">
        <f t="shared" si="56"/>
        <v>E</v>
      </c>
      <c r="AH58" s="48" t="str">
        <f t="shared" si="56"/>
        <v>E</v>
      </c>
      <c r="AI58" s="48" t="str">
        <f t="shared" si="56"/>
        <v>E</v>
      </c>
      <c r="AJ58" s="48" t="str">
        <f t="shared" si="56"/>
        <v>E</v>
      </c>
      <c r="AK58" s="48" t="str">
        <f t="shared" si="56"/>
        <v>E</v>
      </c>
      <c r="AL58" s="48" t="str">
        <f t="shared" si="56"/>
        <v>E</v>
      </c>
      <c r="AM58" s="48" t="str">
        <f t="shared" si="56"/>
        <v>E</v>
      </c>
      <c r="AN58" s="48" t="str">
        <f t="shared" si="56"/>
        <v>E</v>
      </c>
      <c r="AO58" s="48" t="str">
        <f t="shared" si="56"/>
        <v>E</v>
      </c>
      <c r="AP58" s="48" t="str">
        <f t="shared" si="56"/>
        <v>E</v>
      </c>
      <c r="AQ58" s="48" t="str">
        <f t="shared" si="56"/>
        <v>E</v>
      </c>
      <c r="AR58" s="48" t="str">
        <f t="shared" si="56"/>
        <v>E</v>
      </c>
      <c r="AS58" s="48" t="str">
        <f t="shared" si="56"/>
        <v>E</v>
      </c>
    </row>
    <row r="59">
      <c r="A59" s="48" t="s">
        <v>528</v>
      </c>
      <c r="B59" s="48" t="s">
        <v>527</v>
      </c>
      <c r="C59" s="48">
        <v>20.0</v>
      </c>
      <c r="D59" s="48">
        <v>560.0</v>
      </c>
      <c r="E59" s="48">
        <v>5.6</v>
      </c>
      <c r="F59" s="48" t="str">
        <f t="shared" ref="F59:AS59" si="57">IF($C59&gt;=F$2,"A","E")</f>
        <v>A</v>
      </c>
      <c r="G59" s="48" t="str">
        <f t="shared" si="57"/>
        <v>A</v>
      </c>
      <c r="H59" s="48" t="str">
        <f t="shared" si="57"/>
        <v>A</v>
      </c>
      <c r="I59" s="48" t="str">
        <f t="shared" si="57"/>
        <v>A</v>
      </c>
      <c r="J59" s="48" t="str">
        <f t="shared" si="57"/>
        <v>A</v>
      </c>
      <c r="K59" s="48" t="str">
        <f t="shared" si="57"/>
        <v>A</v>
      </c>
      <c r="L59" s="48" t="str">
        <f t="shared" si="57"/>
        <v>A</v>
      </c>
      <c r="M59" s="48" t="str">
        <f t="shared" si="57"/>
        <v>A</v>
      </c>
      <c r="N59" s="48" t="str">
        <f t="shared" si="57"/>
        <v>A</v>
      </c>
      <c r="O59" s="48" t="str">
        <f t="shared" si="57"/>
        <v>A</v>
      </c>
      <c r="P59" s="48" t="str">
        <f t="shared" si="57"/>
        <v>A</v>
      </c>
      <c r="Q59" s="48" t="str">
        <f t="shared" si="57"/>
        <v>A</v>
      </c>
      <c r="R59" s="48" t="str">
        <f t="shared" si="57"/>
        <v>A</v>
      </c>
      <c r="S59" s="48" t="str">
        <f t="shared" si="57"/>
        <v>A</v>
      </c>
      <c r="T59" s="48" t="str">
        <f t="shared" si="57"/>
        <v>A</v>
      </c>
      <c r="U59" s="48" t="str">
        <f t="shared" si="57"/>
        <v>A</v>
      </c>
      <c r="V59" s="48" t="str">
        <f t="shared" si="57"/>
        <v>A</v>
      </c>
      <c r="W59" s="48" t="str">
        <f t="shared" si="57"/>
        <v>A</v>
      </c>
      <c r="X59" s="48" t="str">
        <f t="shared" si="57"/>
        <v>A</v>
      </c>
      <c r="Y59" s="48" t="str">
        <f t="shared" si="57"/>
        <v>A</v>
      </c>
      <c r="Z59" s="48" t="str">
        <f t="shared" si="57"/>
        <v>E</v>
      </c>
      <c r="AA59" s="48" t="str">
        <f t="shared" si="57"/>
        <v>E</v>
      </c>
      <c r="AB59" s="48" t="str">
        <f t="shared" si="57"/>
        <v>E</v>
      </c>
      <c r="AC59" s="48" t="str">
        <f t="shared" si="57"/>
        <v>E</v>
      </c>
      <c r="AD59" s="48" t="str">
        <f t="shared" si="57"/>
        <v>E</v>
      </c>
      <c r="AE59" s="48" t="str">
        <f t="shared" si="57"/>
        <v>E</v>
      </c>
      <c r="AF59" s="48" t="str">
        <f t="shared" si="57"/>
        <v>E</v>
      </c>
      <c r="AG59" s="48" t="str">
        <f t="shared" si="57"/>
        <v>E</v>
      </c>
      <c r="AH59" s="48" t="str">
        <f t="shared" si="57"/>
        <v>E</v>
      </c>
      <c r="AI59" s="48" t="str">
        <f t="shared" si="57"/>
        <v>E</v>
      </c>
      <c r="AJ59" s="48" t="str">
        <f t="shared" si="57"/>
        <v>E</v>
      </c>
      <c r="AK59" s="48" t="str">
        <f t="shared" si="57"/>
        <v>E</v>
      </c>
      <c r="AL59" s="48" t="str">
        <f t="shared" si="57"/>
        <v>E</v>
      </c>
      <c r="AM59" s="48" t="str">
        <f t="shared" si="57"/>
        <v>E</v>
      </c>
      <c r="AN59" s="48" t="str">
        <f t="shared" si="57"/>
        <v>E</v>
      </c>
      <c r="AO59" s="48" t="str">
        <f t="shared" si="57"/>
        <v>E</v>
      </c>
      <c r="AP59" s="48" t="str">
        <f t="shared" si="57"/>
        <v>E</v>
      </c>
      <c r="AQ59" s="48" t="str">
        <f t="shared" si="57"/>
        <v>E</v>
      </c>
      <c r="AR59" s="48" t="str">
        <f t="shared" si="57"/>
        <v>E</v>
      </c>
      <c r="AS59" s="48" t="str">
        <f t="shared" si="57"/>
        <v>E</v>
      </c>
    </row>
    <row r="60">
      <c r="A60" s="48" t="s">
        <v>554</v>
      </c>
      <c r="B60" s="48" t="s">
        <v>2275</v>
      </c>
      <c r="C60" s="48">
        <v>34.0</v>
      </c>
      <c r="D60" s="48">
        <v>640.0</v>
      </c>
      <c r="E60" s="48">
        <v>6.4</v>
      </c>
      <c r="F60" s="48" t="str">
        <f t="shared" ref="F60:AS60" si="58">IF($C60&gt;=F$2,"A","E")</f>
        <v>A</v>
      </c>
      <c r="G60" s="48" t="str">
        <f t="shared" si="58"/>
        <v>A</v>
      </c>
      <c r="H60" s="48" t="str">
        <f t="shared" si="58"/>
        <v>A</v>
      </c>
      <c r="I60" s="48" t="str">
        <f t="shared" si="58"/>
        <v>A</v>
      </c>
      <c r="J60" s="48" t="str">
        <f t="shared" si="58"/>
        <v>A</v>
      </c>
      <c r="K60" s="48" t="str">
        <f t="shared" si="58"/>
        <v>A</v>
      </c>
      <c r="L60" s="48" t="str">
        <f t="shared" si="58"/>
        <v>A</v>
      </c>
      <c r="M60" s="48" t="str">
        <f t="shared" si="58"/>
        <v>A</v>
      </c>
      <c r="N60" s="48" t="str">
        <f t="shared" si="58"/>
        <v>A</v>
      </c>
      <c r="O60" s="48" t="str">
        <f t="shared" si="58"/>
        <v>A</v>
      </c>
      <c r="P60" s="48" t="str">
        <f t="shared" si="58"/>
        <v>A</v>
      </c>
      <c r="Q60" s="48" t="str">
        <f t="shared" si="58"/>
        <v>A</v>
      </c>
      <c r="R60" s="48" t="str">
        <f t="shared" si="58"/>
        <v>A</v>
      </c>
      <c r="S60" s="48" t="str">
        <f t="shared" si="58"/>
        <v>A</v>
      </c>
      <c r="T60" s="48" t="str">
        <f t="shared" si="58"/>
        <v>A</v>
      </c>
      <c r="U60" s="48" t="str">
        <f t="shared" si="58"/>
        <v>A</v>
      </c>
      <c r="V60" s="48" t="str">
        <f t="shared" si="58"/>
        <v>A</v>
      </c>
      <c r="W60" s="48" t="str">
        <f t="shared" si="58"/>
        <v>A</v>
      </c>
      <c r="X60" s="48" t="str">
        <f t="shared" si="58"/>
        <v>A</v>
      </c>
      <c r="Y60" s="48" t="str">
        <f t="shared" si="58"/>
        <v>A</v>
      </c>
      <c r="Z60" s="48" t="str">
        <f t="shared" si="58"/>
        <v>A</v>
      </c>
      <c r="AA60" s="48" t="str">
        <f t="shared" si="58"/>
        <v>A</v>
      </c>
      <c r="AB60" s="48" t="str">
        <f t="shared" si="58"/>
        <v>A</v>
      </c>
      <c r="AC60" s="48" t="str">
        <f t="shared" si="58"/>
        <v>A</v>
      </c>
      <c r="AD60" s="48" t="str">
        <f t="shared" si="58"/>
        <v>A</v>
      </c>
      <c r="AE60" s="48" t="str">
        <f t="shared" si="58"/>
        <v>A</v>
      </c>
      <c r="AF60" s="48" t="str">
        <f t="shared" si="58"/>
        <v>A</v>
      </c>
      <c r="AG60" s="48" t="str">
        <f t="shared" si="58"/>
        <v>A</v>
      </c>
      <c r="AH60" s="48" t="str">
        <f t="shared" si="58"/>
        <v>A</v>
      </c>
      <c r="AI60" s="48" t="str">
        <f t="shared" si="58"/>
        <v>A</v>
      </c>
      <c r="AJ60" s="48" t="str">
        <f t="shared" si="58"/>
        <v>A</v>
      </c>
      <c r="AK60" s="48" t="str">
        <f t="shared" si="58"/>
        <v>A</v>
      </c>
      <c r="AL60" s="48" t="str">
        <f t="shared" si="58"/>
        <v>A</v>
      </c>
      <c r="AM60" s="48" t="str">
        <f t="shared" si="58"/>
        <v>A</v>
      </c>
      <c r="AN60" s="48" t="str">
        <f t="shared" si="58"/>
        <v>E</v>
      </c>
      <c r="AO60" s="48" t="str">
        <f t="shared" si="58"/>
        <v>E</v>
      </c>
      <c r="AP60" s="48" t="str">
        <f t="shared" si="58"/>
        <v>E</v>
      </c>
      <c r="AQ60" s="48" t="str">
        <f t="shared" si="58"/>
        <v>E</v>
      </c>
      <c r="AR60" s="48" t="str">
        <f t="shared" si="58"/>
        <v>E</v>
      </c>
      <c r="AS60" s="48" t="str">
        <f t="shared" si="58"/>
        <v>E</v>
      </c>
    </row>
    <row r="61">
      <c r="A61" s="48" t="s">
        <v>263</v>
      </c>
      <c r="B61" s="48" t="s">
        <v>924</v>
      </c>
      <c r="C61" s="48">
        <v>23.0</v>
      </c>
      <c r="D61" s="48">
        <v>800.0</v>
      </c>
      <c r="E61" s="48">
        <v>8.0</v>
      </c>
      <c r="F61" s="48" t="str">
        <f t="shared" ref="F61:AS61" si="59">IF($C61&gt;=F$2,"A","E")</f>
        <v>A</v>
      </c>
      <c r="G61" s="48" t="str">
        <f t="shared" si="59"/>
        <v>A</v>
      </c>
      <c r="H61" s="48" t="str">
        <f t="shared" si="59"/>
        <v>A</v>
      </c>
      <c r="I61" s="48" t="str">
        <f t="shared" si="59"/>
        <v>A</v>
      </c>
      <c r="J61" s="48" t="str">
        <f t="shared" si="59"/>
        <v>A</v>
      </c>
      <c r="K61" s="48" t="str">
        <f t="shared" si="59"/>
        <v>A</v>
      </c>
      <c r="L61" s="48" t="str">
        <f t="shared" si="59"/>
        <v>A</v>
      </c>
      <c r="M61" s="48" t="str">
        <f t="shared" si="59"/>
        <v>A</v>
      </c>
      <c r="N61" s="48" t="str">
        <f t="shared" si="59"/>
        <v>A</v>
      </c>
      <c r="O61" s="48" t="str">
        <f t="shared" si="59"/>
        <v>A</v>
      </c>
      <c r="P61" s="48" t="str">
        <f t="shared" si="59"/>
        <v>A</v>
      </c>
      <c r="Q61" s="48" t="str">
        <f t="shared" si="59"/>
        <v>A</v>
      </c>
      <c r="R61" s="48" t="str">
        <f t="shared" si="59"/>
        <v>A</v>
      </c>
      <c r="S61" s="48" t="str">
        <f t="shared" si="59"/>
        <v>A</v>
      </c>
      <c r="T61" s="48" t="str">
        <f t="shared" si="59"/>
        <v>A</v>
      </c>
      <c r="U61" s="48" t="str">
        <f t="shared" si="59"/>
        <v>A</v>
      </c>
      <c r="V61" s="48" t="str">
        <f t="shared" si="59"/>
        <v>A</v>
      </c>
      <c r="W61" s="48" t="str">
        <f t="shared" si="59"/>
        <v>A</v>
      </c>
      <c r="X61" s="48" t="str">
        <f t="shared" si="59"/>
        <v>A</v>
      </c>
      <c r="Y61" s="48" t="str">
        <f t="shared" si="59"/>
        <v>A</v>
      </c>
      <c r="Z61" s="48" t="str">
        <f t="shared" si="59"/>
        <v>A</v>
      </c>
      <c r="AA61" s="48" t="str">
        <f t="shared" si="59"/>
        <v>A</v>
      </c>
      <c r="AB61" s="48" t="str">
        <f t="shared" si="59"/>
        <v>A</v>
      </c>
      <c r="AC61" s="48" t="str">
        <f t="shared" si="59"/>
        <v>E</v>
      </c>
      <c r="AD61" s="48" t="str">
        <f t="shared" si="59"/>
        <v>E</v>
      </c>
      <c r="AE61" s="48" t="str">
        <f t="shared" si="59"/>
        <v>E</v>
      </c>
      <c r="AF61" s="48" t="str">
        <f t="shared" si="59"/>
        <v>E</v>
      </c>
      <c r="AG61" s="48" t="str">
        <f t="shared" si="59"/>
        <v>E</v>
      </c>
      <c r="AH61" s="48" t="str">
        <f t="shared" si="59"/>
        <v>E</v>
      </c>
      <c r="AI61" s="48" t="str">
        <f t="shared" si="59"/>
        <v>E</v>
      </c>
      <c r="AJ61" s="48" t="str">
        <f t="shared" si="59"/>
        <v>E</v>
      </c>
      <c r="AK61" s="48" t="str">
        <f t="shared" si="59"/>
        <v>E</v>
      </c>
      <c r="AL61" s="48" t="str">
        <f t="shared" si="59"/>
        <v>E</v>
      </c>
      <c r="AM61" s="48" t="str">
        <f t="shared" si="59"/>
        <v>E</v>
      </c>
      <c r="AN61" s="48" t="str">
        <f t="shared" si="59"/>
        <v>E</v>
      </c>
      <c r="AO61" s="48" t="str">
        <f t="shared" si="59"/>
        <v>E</v>
      </c>
      <c r="AP61" s="48" t="str">
        <f t="shared" si="59"/>
        <v>E</v>
      </c>
      <c r="AQ61" s="48" t="str">
        <f t="shared" si="59"/>
        <v>E</v>
      </c>
      <c r="AR61" s="48" t="str">
        <f t="shared" si="59"/>
        <v>E</v>
      </c>
      <c r="AS61" s="48" t="str">
        <f t="shared" si="59"/>
        <v>E</v>
      </c>
    </row>
    <row r="62">
      <c r="A62" s="48" t="s">
        <v>360</v>
      </c>
      <c r="B62" s="48" t="s">
        <v>2276</v>
      </c>
      <c r="C62" s="48">
        <v>28.0</v>
      </c>
      <c r="D62" s="48">
        <v>680.0</v>
      </c>
      <c r="E62" s="48">
        <v>6.8</v>
      </c>
      <c r="F62" s="48" t="str">
        <f t="shared" ref="F62:AS62" si="60">IF($C62&gt;=F$2,"A","E")</f>
        <v>A</v>
      </c>
      <c r="G62" s="48" t="str">
        <f t="shared" si="60"/>
        <v>A</v>
      </c>
      <c r="H62" s="48" t="str">
        <f t="shared" si="60"/>
        <v>A</v>
      </c>
      <c r="I62" s="48" t="str">
        <f t="shared" si="60"/>
        <v>A</v>
      </c>
      <c r="J62" s="48" t="str">
        <f t="shared" si="60"/>
        <v>A</v>
      </c>
      <c r="K62" s="48" t="str">
        <f t="shared" si="60"/>
        <v>A</v>
      </c>
      <c r="L62" s="48" t="str">
        <f t="shared" si="60"/>
        <v>A</v>
      </c>
      <c r="M62" s="48" t="str">
        <f t="shared" si="60"/>
        <v>A</v>
      </c>
      <c r="N62" s="48" t="str">
        <f t="shared" si="60"/>
        <v>A</v>
      </c>
      <c r="O62" s="48" t="str">
        <f t="shared" si="60"/>
        <v>A</v>
      </c>
      <c r="P62" s="48" t="str">
        <f t="shared" si="60"/>
        <v>A</v>
      </c>
      <c r="Q62" s="48" t="str">
        <f t="shared" si="60"/>
        <v>A</v>
      </c>
      <c r="R62" s="48" t="str">
        <f t="shared" si="60"/>
        <v>A</v>
      </c>
      <c r="S62" s="48" t="str">
        <f t="shared" si="60"/>
        <v>A</v>
      </c>
      <c r="T62" s="48" t="str">
        <f t="shared" si="60"/>
        <v>A</v>
      </c>
      <c r="U62" s="48" t="str">
        <f t="shared" si="60"/>
        <v>A</v>
      </c>
      <c r="V62" s="48" t="str">
        <f t="shared" si="60"/>
        <v>A</v>
      </c>
      <c r="W62" s="48" t="str">
        <f t="shared" si="60"/>
        <v>A</v>
      </c>
      <c r="X62" s="48" t="str">
        <f t="shared" si="60"/>
        <v>A</v>
      </c>
      <c r="Y62" s="48" t="str">
        <f t="shared" si="60"/>
        <v>A</v>
      </c>
      <c r="Z62" s="48" t="str">
        <f t="shared" si="60"/>
        <v>A</v>
      </c>
      <c r="AA62" s="48" t="str">
        <f t="shared" si="60"/>
        <v>A</v>
      </c>
      <c r="AB62" s="48" t="str">
        <f t="shared" si="60"/>
        <v>A</v>
      </c>
      <c r="AC62" s="48" t="str">
        <f t="shared" si="60"/>
        <v>A</v>
      </c>
      <c r="AD62" s="48" t="str">
        <f t="shared" si="60"/>
        <v>A</v>
      </c>
      <c r="AE62" s="48" t="str">
        <f t="shared" si="60"/>
        <v>A</v>
      </c>
      <c r="AF62" s="48" t="str">
        <f t="shared" si="60"/>
        <v>A</v>
      </c>
      <c r="AG62" s="48" t="str">
        <f t="shared" si="60"/>
        <v>A</v>
      </c>
      <c r="AH62" s="48" t="str">
        <f t="shared" si="60"/>
        <v>E</v>
      </c>
      <c r="AI62" s="48" t="str">
        <f t="shared" si="60"/>
        <v>E</v>
      </c>
      <c r="AJ62" s="48" t="str">
        <f t="shared" si="60"/>
        <v>E</v>
      </c>
      <c r="AK62" s="48" t="str">
        <f t="shared" si="60"/>
        <v>E</v>
      </c>
      <c r="AL62" s="48" t="str">
        <f t="shared" si="60"/>
        <v>E</v>
      </c>
      <c r="AM62" s="48" t="str">
        <f t="shared" si="60"/>
        <v>E</v>
      </c>
      <c r="AN62" s="48" t="str">
        <f t="shared" si="60"/>
        <v>E</v>
      </c>
      <c r="AO62" s="48" t="str">
        <f t="shared" si="60"/>
        <v>E</v>
      </c>
      <c r="AP62" s="48" t="str">
        <f t="shared" si="60"/>
        <v>E</v>
      </c>
      <c r="AQ62" s="48" t="str">
        <f t="shared" si="60"/>
        <v>E</v>
      </c>
      <c r="AR62" s="48" t="str">
        <f t="shared" si="60"/>
        <v>E</v>
      </c>
      <c r="AS62" s="48" t="str">
        <f t="shared" si="60"/>
        <v>E</v>
      </c>
    </row>
    <row r="63">
      <c r="A63" s="48" t="s">
        <v>411</v>
      </c>
      <c r="B63" s="48" t="s">
        <v>410</v>
      </c>
      <c r="C63" s="48">
        <v>24.0</v>
      </c>
      <c r="D63" s="48">
        <v>480.0</v>
      </c>
      <c r="E63" s="48">
        <v>4.8</v>
      </c>
      <c r="F63" s="48" t="str">
        <f t="shared" ref="F63:AS63" si="61">IF($C63&gt;=F$2,"A","E")</f>
        <v>A</v>
      </c>
      <c r="G63" s="48" t="str">
        <f t="shared" si="61"/>
        <v>A</v>
      </c>
      <c r="H63" s="48" t="str">
        <f t="shared" si="61"/>
        <v>A</v>
      </c>
      <c r="I63" s="48" t="str">
        <f t="shared" si="61"/>
        <v>A</v>
      </c>
      <c r="J63" s="48" t="str">
        <f t="shared" si="61"/>
        <v>A</v>
      </c>
      <c r="K63" s="48" t="str">
        <f t="shared" si="61"/>
        <v>A</v>
      </c>
      <c r="L63" s="48" t="str">
        <f t="shared" si="61"/>
        <v>A</v>
      </c>
      <c r="M63" s="48" t="str">
        <f t="shared" si="61"/>
        <v>A</v>
      </c>
      <c r="N63" s="48" t="str">
        <f t="shared" si="61"/>
        <v>A</v>
      </c>
      <c r="O63" s="48" t="str">
        <f t="shared" si="61"/>
        <v>A</v>
      </c>
      <c r="P63" s="48" t="str">
        <f t="shared" si="61"/>
        <v>A</v>
      </c>
      <c r="Q63" s="48" t="str">
        <f t="shared" si="61"/>
        <v>A</v>
      </c>
      <c r="R63" s="48" t="str">
        <f t="shared" si="61"/>
        <v>A</v>
      </c>
      <c r="S63" s="48" t="str">
        <f t="shared" si="61"/>
        <v>A</v>
      </c>
      <c r="T63" s="48" t="str">
        <f t="shared" si="61"/>
        <v>A</v>
      </c>
      <c r="U63" s="48" t="str">
        <f t="shared" si="61"/>
        <v>A</v>
      </c>
      <c r="V63" s="48" t="str">
        <f t="shared" si="61"/>
        <v>A</v>
      </c>
      <c r="W63" s="48" t="str">
        <f t="shared" si="61"/>
        <v>A</v>
      </c>
      <c r="X63" s="48" t="str">
        <f t="shared" si="61"/>
        <v>A</v>
      </c>
      <c r="Y63" s="48" t="str">
        <f t="shared" si="61"/>
        <v>A</v>
      </c>
      <c r="Z63" s="48" t="str">
        <f t="shared" si="61"/>
        <v>A</v>
      </c>
      <c r="AA63" s="48" t="str">
        <f t="shared" si="61"/>
        <v>A</v>
      </c>
      <c r="AB63" s="48" t="str">
        <f t="shared" si="61"/>
        <v>A</v>
      </c>
      <c r="AC63" s="48" t="str">
        <f t="shared" si="61"/>
        <v>A</v>
      </c>
      <c r="AD63" s="48" t="str">
        <f t="shared" si="61"/>
        <v>E</v>
      </c>
      <c r="AE63" s="48" t="str">
        <f t="shared" si="61"/>
        <v>E</v>
      </c>
      <c r="AF63" s="48" t="str">
        <f t="shared" si="61"/>
        <v>E</v>
      </c>
      <c r="AG63" s="48" t="str">
        <f t="shared" si="61"/>
        <v>E</v>
      </c>
      <c r="AH63" s="48" t="str">
        <f t="shared" si="61"/>
        <v>E</v>
      </c>
      <c r="AI63" s="48" t="str">
        <f t="shared" si="61"/>
        <v>E</v>
      </c>
      <c r="AJ63" s="48" t="str">
        <f t="shared" si="61"/>
        <v>E</v>
      </c>
      <c r="AK63" s="48" t="str">
        <f t="shared" si="61"/>
        <v>E</v>
      </c>
      <c r="AL63" s="48" t="str">
        <f t="shared" si="61"/>
        <v>E</v>
      </c>
      <c r="AM63" s="48" t="str">
        <f t="shared" si="61"/>
        <v>E</v>
      </c>
      <c r="AN63" s="48" t="str">
        <f t="shared" si="61"/>
        <v>E</v>
      </c>
      <c r="AO63" s="48" t="str">
        <f t="shared" si="61"/>
        <v>E</v>
      </c>
      <c r="AP63" s="48" t="str">
        <f t="shared" si="61"/>
        <v>E</v>
      </c>
      <c r="AQ63" s="48" t="str">
        <f t="shared" si="61"/>
        <v>E</v>
      </c>
      <c r="AR63" s="48" t="str">
        <f t="shared" si="61"/>
        <v>E</v>
      </c>
      <c r="AS63" s="48" t="str">
        <f t="shared" si="61"/>
        <v>E</v>
      </c>
    </row>
    <row r="64">
      <c r="A64" s="48" t="s">
        <v>464</v>
      </c>
      <c r="B64" s="48" t="s">
        <v>463</v>
      </c>
      <c r="C64" s="48">
        <v>29.0</v>
      </c>
      <c r="D64" s="48">
        <v>520.0</v>
      </c>
      <c r="E64" s="48">
        <v>5.2</v>
      </c>
      <c r="F64" s="48" t="str">
        <f t="shared" ref="F64:AS64" si="62">IF($C64&gt;=F$2,"A","E")</f>
        <v>A</v>
      </c>
      <c r="G64" s="48" t="str">
        <f t="shared" si="62"/>
        <v>A</v>
      </c>
      <c r="H64" s="48" t="str">
        <f t="shared" si="62"/>
        <v>A</v>
      </c>
      <c r="I64" s="48" t="str">
        <f t="shared" si="62"/>
        <v>A</v>
      </c>
      <c r="J64" s="48" t="str">
        <f t="shared" si="62"/>
        <v>A</v>
      </c>
      <c r="K64" s="48" t="str">
        <f t="shared" si="62"/>
        <v>A</v>
      </c>
      <c r="L64" s="48" t="str">
        <f t="shared" si="62"/>
        <v>A</v>
      </c>
      <c r="M64" s="48" t="str">
        <f t="shared" si="62"/>
        <v>A</v>
      </c>
      <c r="N64" s="48" t="str">
        <f t="shared" si="62"/>
        <v>A</v>
      </c>
      <c r="O64" s="48" t="str">
        <f t="shared" si="62"/>
        <v>A</v>
      </c>
      <c r="P64" s="48" t="str">
        <f t="shared" si="62"/>
        <v>A</v>
      </c>
      <c r="Q64" s="48" t="str">
        <f t="shared" si="62"/>
        <v>A</v>
      </c>
      <c r="R64" s="48" t="str">
        <f t="shared" si="62"/>
        <v>A</v>
      </c>
      <c r="S64" s="48" t="str">
        <f t="shared" si="62"/>
        <v>A</v>
      </c>
      <c r="T64" s="48" t="str">
        <f t="shared" si="62"/>
        <v>A</v>
      </c>
      <c r="U64" s="48" t="str">
        <f t="shared" si="62"/>
        <v>A</v>
      </c>
      <c r="V64" s="48" t="str">
        <f t="shared" si="62"/>
        <v>A</v>
      </c>
      <c r="W64" s="48" t="str">
        <f t="shared" si="62"/>
        <v>A</v>
      </c>
      <c r="X64" s="48" t="str">
        <f t="shared" si="62"/>
        <v>A</v>
      </c>
      <c r="Y64" s="48" t="str">
        <f t="shared" si="62"/>
        <v>A</v>
      </c>
      <c r="Z64" s="48" t="str">
        <f t="shared" si="62"/>
        <v>A</v>
      </c>
      <c r="AA64" s="48" t="str">
        <f t="shared" si="62"/>
        <v>A</v>
      </c>
      <c r="AB64" s="48" t="str">
        <f t="shared" si="62"/>
        <v>A</v>
      </c>
      <c r="AC64" s="48" t="str">
        <f t="shared" si="62"/>
        <v>A</v>
      </c>
      <c r="AD64" s="48" t="str">
        <f t="shared" si="62"/>
        <v>A</v>
      </c>
      <c r="AE64" s="48" t="str">
        <f t="shared" si="62"/>
        <v>A</v>
      </c>
      <c r="AF64" s="48" t="str">
        <f t="shared" si="62"/>
        <v>A</v>
      </c>
      <c r="AG64" s="48" t="str">
        <f t="shared" si="62"/>
        <v>A</v>
      </c>
      <c r="AH64" s="48" t="str">
        <f t="shared" si="62"/>
        <v>A</v>
      </c>
      <c r="AI64" s="48" t="str">
        <f t="shared" si="62"/>
        <v>E</v>
      </c>
      <c r="AJ64" s="48" t="str">
        <f t="shared" si="62"/>
        <v>E</v>
      </c>
      <c r="AK64" s="48" t="str">
        <f t="shared" si="62"/>
        <v>E</v>
      </c>
      <c r="AL64" s="48" t="str">
        <f t="shared" si="62"/>
        <v>E</v>
      </c>
      <c r="AM64" s="48" t="str">
        <f t="shared" si="62"/>
        <v>E</v>
      </c>
      <c r="AN64" s="48" t="str">
        <f t="shared" si="62"/>
        <v>E</v>
      </c>
      <c r="AO64" s="48" t="str">
        <f t="shared" si="62"/>
        <v>E</v>
      </c>
      <c r="AP64" s="48" t="str">
        <f t="shared" si="62"/>
        <v>E</v>
      </c>
      <c r="AQ64" s="48" t="str">
        <f t="shared" si="62"/>
        <v>E</v>
      </c>
      <c r="AR64" s="48" t="str">
        <f t="shared" si="62"/>
        <v>E</v>
      </c>
      <c r="AS64" s="48" t="str">
        <f t="shared" si="62"/>
        <v>E</v>
      </c>
    </row>
    <row r="65">
      <c r="A65" s="48" t="s">
        <v>609</v>
      </c>
      <c r="B65" s="48" t="s">
        <v>608</v>
      </c>
      <c r="C65" s="48"/>
      <c r="D65" s="48"/>
      <c r="E65" s="48">
        <v>0.0</v>
      </c>
      <c r="F65" s="48" t="str">
        <f t="shared" ref="F65:AS65" si="63">IF($C65&gt;=F$2,"A","E")</f>
        <v>E</v>
      </c>
      <c r="G65" s="48" t="str">
        <f t="shared" si="63"/>
        <v>E</v>
      </c>
      <c r="H65" s="48" t="str">
        <f t="shared" si="63"/>
        <v>E</v>
      </c>
      <c r="I65" s="48" t="str">
        <f t="shared" si="63"/>
        <v>E</v>
      </c>
      <c r="J65" s="48" t="str">
        <f t="shared" si="63"/>
        <v>E</v>
      </c>
      <c r="K65" s="48" t="str">
        <f t="shared" si="63"/>
        <v>E</v>
      </c>
      <c r="L65" s="48" t="str">
        <f t="shared" si="63"/>
        <v>E</v>
      </c>
      <c r="M65" s="48" t="str">
        <f t="shared" si="63"/>
        <v>E</v>
      </c>
      <c r="N65" s="48" t="str">
        <f t="shared" si="63"/>
        <v>E</v>
      </c>
      <c r="O65" s="48" t="str">
        <f t="shared" si="63"/>
        <v>E</v>
      </c>
      <c r="P65" s="48" t="str">
        <f t="shared" si="63"/>
        <v>E</v>
      </c>
      <c r="Q65" s="48" t="str">
        <f t="shared" si="63"/>
        <v>E</v>
      </c>
      <c r="R65" s="48" t="str">
        <f t="shared" si="63"/>
        <v>E</v>
      </c>
      <c r="S65" s="48" t="str">
        <f t="shared" si="63"/>
        <v>E</v>
      </c>
      <c r="T65" s="48" t="str">
        <f t="shared" si="63"/>
        <v>E</v>
      </c>
      <c r="U65" s="48" t="str">
        <f t="shared" si="63"/>
        <v>E</v>
      </c>
      <c r="V65" s="48" t="str">
        <f t="shared" si="63"/>
        <v>E</v>
      </c>
      <c r="W65" s="48" t="str">
        <f t="shared" si="63"/>
        <v>E</v>
      </c>
      <c r="X65" s="48" t="str">
        <f t="shared" si="63"/>
        <v>E</v>
      </c>
      <c r="Y65" s="48" t="str">
        <f t="shared" si="63"/>
        <v>E</v>
      </c>
      <c r="Z65" s="48" t="str">
        <f t="shared" si="63"/>
        <v>E</v>
      </c>
      <c r="AA65" s="48" t="str">
        <f t="shared" si="63"/>
        <v>E</v>
      </c>
      <c r="AB65" s="48" t="str">
        <f t="shared" si="63"/>
        <v>E</v>
      </c>
      <c r="AC65" s="48" t="str">
        <f t="shared" si="63"/>
        <v>E</v>
      </c>
      <c r="AD65" s="48" t="str">
        <f t="shared" si="63"/>
        <v>E</v>
      </c>
      <c r="AE65" s="48" t="str">
        <f t="shared" si="63"/>
        <v>E</v>
      </c>
      <c r="AF65" s="48" t="str">
        <f t="shared" si="63"/>
        <v>E</v>
      </c>
      <c r="AG65" s="48" t="str">
        <f t="shared" si="63"/>
        <v>E</v>
      </c>
      <c r="AH65" s="48" t="str">
        <f t="shared" si="63"/>
        <v>E</v>
      </c>
      <c r="AI65" s="48" t="str">
        <f t="shared" si="63"/>
        <v>E</v>
      </c>
      <c r="AJ65" s="48" t="str">
        <f t="shared" si="63"/>
        <v>E</v>
      </c>
      <c r="AK65" s="48" t="str">
        <f t="shared" si="63"/>
        <v>E</v>
      </c>
      <c r="AL65" s="48" t="str">
        <f t="shared" si="63"/>
        <v>E</v>
      </c>
      <c r="AM65" s="48" t="str">
        <f t="shared" si="63"/>
        <v>E</v>
      </c>
      <c r="AN65" s="48" t="str">
        <f t="shared" si="63"/>
        <v>E</v>
      </c>
      <c r="AO65" s="48" t="str">
        <f t="shared" si="63"/>
        <v>E</v>
      </c>
      <c r="AP65" s="48" t="str">
        <f t="shared" si="63"/>
        <v>E</v>
      </c>
      <c r="AQ65" s="48" t="str">
        <f t="shared" si="63"/>
        <v>E</v>
      </c>
      <c r="AR65" s="48" t="str">
        <f t="shared" si="63"/>
        <v>E</v>
      </c>
      <c r="AS65" s="48" t="str">
        <f t="shared" si="63"/>
        <v>E</v>
      </c>
    </row>
    <row r="66">
      <c r="A66" s="48" t="s">
        <v>707</v>
      </c>
      <c r="B66" s="48" t="s">
        <v>2277</v>
      </c>
      <c r="C66" s="48">
        <v>24.0</v>
      </c>
      <c r="D66" s="48">
        <v>600.0</v>
      </c>
      <c r="E66" s="48">
        <v>6.0</v>
      </c>
      <c r="F66" s="48" t="str">
        <f t="shared" ref="F66:AS66" si="64">IF($C66&gt;=F$2,"A","E")</f>
        <v>A</v>
      </c>
      <c r="G66" s="48" t="str">
        <f t="shared" si="64"/>
        <v>A</v>
      </c>
      <c r="H66" s="48" t="str">
        <f t="shared" si="64"/>
        <v>A</v>
      </c>
      <c r="I66" s="48" t="str">
        <f t="shared" si="64"/>
        <v>A</v>
      </c>
      <c r="J66" s="48" t="str">
        <f t="shared" si="64"/>
        <v>A</v>
      </c>
      <c r="K66" s="48" t="str">
        <f t="shared" si="64"/>
        <v>A</v>
      </c>
      <c r="L66" s="48" t="str">
        <f t="shared" si="64"/>
        <v>A</v>
      </c>
      <c r="M66" s="48" t="str">
        <f t="shared" si="64"/>
        <v>A</v>
      </c>
      <c r="N66" s="48" t="str">
        <f t="shared" si="64"/>
        <v>A</v>
      </c>
      <c r="O66" s="48" t="str">
        <f t="shared" si="64"/>
        <v>A</v>
      </c>
      <c r="P66" s="48" t="str">
        <f t="shared" si="64"/>
        <v>A</v>
      </c>
      <c r="Q66" s="48" t="str">
        <f t="shared" si="64"/>
        <v>A</v>
      </c>
      <c r="R66" s="48" t="str">
        <f t="shared" si="64"/>
        <v>A</v>
      </c>
      <c r="S66" s="48" t="str">
        <f t="shared" si="64"/>
        <v>A</v>
      </c>
      <c r="T66" s="48" t="str">
        <f t="shared" si="64"/>
        <v>A</v>
      </c>
      <c r="U66" s="48" t="str">
        <f t="shared" si="64"/>
        <v>A</v>
      </c>
      <c r="V66" s="48" t="str">
        <f t="shared" si="64"/>
        <v>A</v>
      </c>
      <c r="W66" s="48" t="str">
        <f t="shared" si="64"/>
        <v>A</v>
      </c>
      <c r="X66" s="48" t="str">
        <f t="shared" si="64"/>
        <v>A</v>
      </c>
      <c r="Y66" s="48" t="str">
        <f t="shared" si="64"/>
        <v>A</v>
      </c>
      <c r="Z66" s="48" t="str">
        <f t="shared" si="64"/>
        <v>A</v>
      </c>
      <c r="AA66" s="48" t="str">
        <f t="shared" si="64"/>
        <v>A</v>
      </c>
      <c r="AB66" s="48" t="str">
        <f t="shared" si="64"/>
        <v>A</v>
      </c>
      <c r="AC66" s="48" t="str">
        <f t="shared" si="64"/>
        <v>A</v>
      </c>
      <c r="AD66" s="48" t="str">
        <f t="shared" si="64"/>
        <v>E</v>
      </c>
      <c r="AE66" s="48" t="str">
        <f t="shared" si="64"/>
        <v>E</v>
      </c>
      <c r="AF66" s="48" t="str">
        <f t="shared" si="64"/>
        <v>E</v>
      </c>
      <c r="AG66" s="48" t="str">
        <f t="shared" si="64"/>
        <v>E</v>
      </c>
      <c r="AH66" s="48" t="str">
        <f t="shared" si="64"/>
        <v>E</v>
      </c>
      <c r="AI66" s="48" t="str">
        <f t="shared" si="64"/>
        <v>E</v>
      </c>
      <c r="AJ66" s="48" t="str">
        <f t="shared" si="64"/>
        <v>E</v>
      </c>
      <c r="AK66" s="48" t="str">
        <f t="shared" si="64"/>
        <v>E</v>
      </c>
      <c r="AL66" s="48" t="str">
        <f t="shared" si="64"/>
        <v>E</v>
      </c>
      <c r="AM66" s="48" t="str">
        <f t="shared" si="64"/>
        <v>E</v>
      </c>
      <c r="AN66" s="48" t="str">
        <f t="shared" si="64"/>
        <v>E</v>
      </c>
      <c r="AO66" s="48" t="str">
        <f t="shared" si="64"/>
        <v>E</v>
      </c>
      <c r="AP66" s="48" t="str">
        <f t="shared" si="64"/>
        <v>E</v>
      </c>
      <c r="AQ66" s="48" t="str">
        <f t="shared" si="64"/>
        <v>E</v>
      </c>
      <c r="AR66" s="48" t="str">
        <f t="shared" si="64"/>
        <v>E</v>
      </c>
      <c r="AS66" s="48" t="str">
        <f t="shared" si="64"/>
        <v>E</v>
      </c>
    </row>
    <row r="67">
      <c r="A67" s="48" t="s">
        <v>560</v>
      </c>
      <c r="B67" s="48" t="s">
        <v>559</v>
      </c>
      <c r="C67" s="48">
        <v>21.0</v>
      </c>
      <c r="D67" s="48">
        <v>800.0</v>
      </c>
      <c r="E67" s="48">
        <v>8.0</v>
      </c>
      <c r="F67" s="48" t="str">
        <f t="shared" ref="F67:AS67" si="65">IF($C67&gt;=F$2,"A","E")</f>
        <v>A</v>
      </c>
      <c r="G67" s="48" t="str">
        <f t="shared" si="65"/>
        <v>A</v>
      </c>
      <c r="H67" s="48" t="str">
        <f t="shared" si="65"/>
        <v>A</v>
      </c>
      <c r="I67" s="48" t="str">
        <f t="shared" si="65"/>
        <v>A</v>
      </c>
      <c r="J67" s="48" t="str">
        <f t="shared" si="65"/>
        <v>A</v>
      </c>
      <c r="K67" s="48" t="str">
        <f t="shared" si="65"/>
        <v>A</v>
      </c>
      <c r="L67" s="48" t="str">
        <f t="shared" si="65"/>
        <v>A</v>
      </c>
      <c r="M67" s="48" t="str">
        <f t="shared" si="65"/>
        <v>A</v>
      </c>
      <c r="N67" s="48" t="str">
        <f t="shared" si="65"/>
        <v>A</v>
      </c>
      <c r="O67" s="48" t="str">
        <f t="shared" si="65"/>
        <v>A</v>
      </c>
      <c r="P67" s="48" t="str">
        <f t="shared" si="65"/>
        <v>A</v>
      </c>
      <c r="Q67" s="48" t="str">
        <f t="shared" si="65"/>
        <v>A</v>
      </c>
      <c r="R67" s="48" t="str">
        <f t="shared" si="65"/>
        <v>A</v>
      </c>
      <c r="S67" s="48" t="str">
        <f t="shared" si="65"/>
        <v>A</v>
      </c>
      <c r="T67" s="48" t="str">
        <f t="shared" si="65"/>
        <v>A</v>
      </c>
      <c r="U67" s="48" t="str">
        <f t="shared" si="65"/>
        <v>A</v>
      </c>
      <c r="V67" s="48" t="str">
        <f t="shared" si="65"/>
        <v>A</v>
      </c>
      <c r="W67" s="48" t="str">
        <f t="shared" si="65"/>
        <v>A</v>
      </c>
      <c r="X67" s="48" t="str">
        <f t="shared" si="65"/>
        <v>A</v>
      </c>
      <c r="Y67" s="48" t="str">
        <f t="shared" si="65"/>
        <v>A</v>
      </c>
      <c r="Z67" s="48" t="str">
        <f t="shared" si="65"/>
        <v>A</v>
      </c>
      <c r="AA67" s="48" t="str">
        <f t="shared" si="65"/>
        <v>E</v>
      </c>
      <c r="AB67" s="48" t="str">
        <f t="shared" si="65"/>
        <v>E</v>
      </c>
      <c r="AC67" s="48" t="str">
        <f t="shared" si="65"/>
        <v>E</v>
      </c>
      <c r="AD67" s="48" t="str">
        <f t="shared" si="65"/>
        <v>E</v>
      </c>
      <c r="AE67" s="48" t="str">
        <f t="shared" si="65"/>
        <v>E</v>
      </c>
      <c r="AF67" s="48" t="str">
        <f t="shared" si="65"/>
        <v>E</v>
      </c>
      <c r="AG67" s="48" t="str">
        <f t="shared" si="65"/>
        <v>E</v>
      </c>
      <c r="AH67" s="48" t="str">
        <f t="shared" si="65"/>
        <v>E</v>
      </c>
      <c r="AI67" s="48" t="str">
        <f t="shared" si="65"/>
        <v>E</v>
      </c>
      <c r="AJ67" s="48" t="str">
        <f t="shared" si="65"/>
        <v>E</v>
      </c>
      <c r="AK67" s="48" t="str">
        <f t="shared" si="65"/>
        <v>E</v>
      </c>
      <c r="AL67" s="48" t="str">
        <f t="shared" si="65"/>
        <v>E</v>
      </c>
      <c r="AM67" s="48" t="str">
        <f t="shared" si="65"/>
        <v>E</v>
      </c>
      <c r="AN67" s="48" t="str">
        <f t="shared" si="65"/>
        <v>E</v>
      </c>
      <c r="AO67" s="48" t="str">
        <f t="shared" si="65"/>
        <v>E</v>
      </c>
      <c r="AP67" s="48" t="str">
        <f t="shared" si="65"/>
        <v>E</v>
      </c>
      <c r="AQ67" s="48" t="str">
        <f t="shared" si="65"/>
        <v>E</v>
      </c>
      <c r="AR67" s="48" t="str">
        <f t="shared" si="65"/>
        <v>E</v>
      </c>
      <c r="AS67" s="48" t="str">
        <f t="shared" si="65"/>
        <v>E</v>
      </c>
    </row>
    <row r="68">
      <c r="A68" s="48" t="s">
        <v>521</v>
      </c>
      <c r="B68" s="48" t="s">
        <v>520</v>
      </c>
      <c r="C68" s="48">
        <v>12.0</v>
      </c>
      <c r="D68" s="48">
        <v>480.0</v>
      </c>
      <c r="E68" s="48">
        <v>4.8</v>
      </c>
      <c r="F68" s="48" t="str">
        <f t="shared" ref="F68:AS68" si="66">IF($C68&gt;=F$2,"A","E")</f>
        <v>A</v>
      </c>
      <c r="G68" s="48" t="str">
        <f t="shared" si="66"/>
        <v>A</v>
      </c>
      <c r="H68" s="48" t="str">
        <f t="shared" si="66"/>
        <v>A</v>
      </c>
      <c r="I68" s="48" t="str">
        <f t="shared" si="66"/>
        <v>A</v>
      </c>
      <c r="J68" s="48" t="str">
        <f t="shared" si="66"/>
        <v>A</v>
      </c>
      <c r="K68" s="48" t="str">
        <f t="shared" si="66"/>
        <v>A</v>
      </c>
      <c r="L68" s="48" t="str">
        <f t="shared" si="66"/>
        <v>A</v>
      </c>
      <c r="M68" s="48" t="str">
        <f t="shared" si="66"/>
        <v>A</v>
      </c>
      <c r="N68" s="48" t="str">
        <f t="shared" si="66"/>
        <v>A</v>
      </c>
      <c r="O68" s="48" t="str">
        <f t="shared" si="66"/>
        <v>A</v>
      </c>
      <c r="P68" s="48" t="str">
        <f t="shared" si="66"/>
        <v>A</v>
      </c>
      <c r="Q68" s="48" t="str">
        <f t="shared" si="66"/>
        <v>A</v>
      </c>
      <c r="R68" s="48" t="str">
        <f t="shared" si="66"/>
        <v>E</v>
      </c>
      <c r="S68" s="48" t="str">
        <f t="shared" si="66"/>
        <v>E</v>
      </c>
      <c r="T68" s="48" t="str">
        <f t="shared" si="66"/>
        <v>E</v>
      </c>
      <c r="U68" s="48" t="str">
        <f t="shared" si="66"/>
        <v>E</v>
      </c>
      <c r="V68" s="48" t="str">
        <f t="shared" si="66"/>
        <v>E</v>
      </c>
      <c r="W68" s="48" t="str">
        <f t="shared" si="66"/>
        <v>E</v>
      </c>
      <c r="X68" s="48" t="str">
        <f t="shared" si="66"/>
        <v>E</v>
      </c>
      <c r="Y68" s="48" t="str">
        <f t="shared" si="66"/>
        <v>E</v>
      </c>
      <c r="Z68" s="48" t="str">
        <f t="shared" si="66"/>
        <v>E</v>
      </c>
      <c r="AA68" s="48" t="str">
        <f t="shared" si="66"/>
        <v>E</v>
      </c>
      <c r="AB68" s="48" t="str">
        <f t="shared" si="66"/>
        <v>E</v>
      </c>
      <c r="AC68" s="48" t="str">
        <f t="shared" si="66"/>
        <v>E</v>
      </c>
      <c r="AD68" s="48" t="str">
        <f t="shared" si="66"/>
        <v>E</v>
      </c>
      <c r="AE68" s="48" t="str">
        <f t="shared" si="66"/>
        <v>E</v>
      </c>
      <c r="AF68" s="48" t="str">
        <f t="shared" si="66"/>
        <v>E</v>
      </c>
      <c r="AG68" s="48" t="str">
        <f t="shared" si="66"/>
        <v>E</v>
      </c>
      <c r="AH68" s="48" t="str">
        <f t="shared" si="66"/>
        <v>E</v>
      </c>
      <c r="AI68" s="48" t="str">
        <f t="shared" si="66"/>
        <v>E</v>
      </c>
      <c r="AJ68" s="48" t="str">
        <f t="shared" si="66"/>
        <v>E</v>
      </c>
      <c r="AK68" s="48" t="str">
        <f t="shared" si="66"/>
        <v>E</v>
      </c>
      <c r="AL68" s="48" t="str">
        <f t="shared" si="66"/>
        <v>E</v>
      </c>
      <c r="AM68" s="48" t="str">
        <f t="shared" si="66"/>
        <v>E</v>
      </c>
      <c r="AN68" s="48" t="str">
        <f t="shared" si="66"/>
        <v>E</v>
      </c>
      <c r="AO68" s="48" t="str">
        <f t="shared" si="66"/>
        <v>E</v>
      </c>
      <c r="AP68" s="48" t="str">
        <f t="shared" si="66"/>
        <v>E</v>
      </c>
      <c r="AQ68" s="48" t="str">
        <f t="shared" si="66"/>
        <v>E</v>
      </c>
      <c r="AR68" s="48" t="str">
        <f t="shared" si="66"/>
        <v>E</v>
      </c>
      <c r="AS68" s="48" t="str">
        <f t="shared" si="66"/>
        <v>E</v>
      </c>
    </row>
    <row r="69">
      <c r="A69" s="48" t="s">
        <v>700</v>
      </c>
      <c r="B69" s="48" t="s">
        <v>2079</v>
      </c>
      <c r="C69" s="48">
        <v>24.0</v>
      </c>
      <c r="D69" s="48">
        <v>680.0</v>
      </c>
      <c r="E69" s="48">
        <v>6.8</v>
      </c>
      <c r="F69" s="48" t="str">
        <f t="shared" ref="F69:AS69" si="67">IF($C69&gt;=F$2,"A","E")</f>
        <v>A</v>
      </c>
      <c r="G69" s="48" t="str">
        <f t="shared" si="67"/>
        <v>A</v>
      </c>
      <c r="H69" s="48" t="str">
        <f t="shared" si="67"/>
        <v>A</v>
      </c>
      <c r="I69" s="48" t="str">
        <f t="shared" si="67"/>
        <v>A</v>
      </c>
      <c r="J69" s="48" t="str">
        <f t="shared" si="67"/>
        <v>A</v>
      </c>
      <c r="K69" s="48" t="str">
        <f t="shared" si="67"/>
        <v>A</v>
      </c>
      <c r="L69" s="48" t="str">
        <f t="shared" si="67"/>
        <v>A</v>
      </c>
      <c r="M69" s="48" t="str">
        <f t="shared" si="67"/>
        <v>A</v>
      </c>
      <c r="N69" s="48" t="str">
        <f t="shared" si="67"/>
        <v>A</v>
      </c>
      <c r="O69" s="48" t="str">
        <f t="shared" si="67"/>
        <v>A</v>
      </c>
      <c r="P69" s="48" t="str">
        <f t="shared" si="67"/>
        <v>A</v>
      </c>
      <c r="Q69" s="48" t="str">
        <f t="shared" si="67"/>
        <v>A</v>
      </c>
      <c r="R69" s="48" t="str">
        <f t="shared" si="67"/>
        <v>A</v>
      </c>
      <c r="S69" s="48" t="str">
        <f t="shared" si="67"/>
        <v>A</v>
      </c>
      <c r="T69" s="48" t="str">
        <f t="shared" si="67"/>
        <v>A</v>
      </c>
      <c r="U69" s="48" t="str">
        <f t="shared" si="67"/>
        <v>A</v>
      </c>
      <c r="V69" s="48" t="str">
        <f t="shared" si="67"/>
        <v>A</v>
      </c>
      <c r="W69" s="48" t="str">
        <f t="shared" si="67"/>
        <v>A</v>
      </c>
      <c r="X69" s="48" t="str">
        <f t="shared" si="67"/>
        <v>A</v>
      </c>
      <c r="Y69" s="48" t="str">
        <f t="shared" si="67"/>
        <v>A</v>
      </c>
      <c r="Z69" s="48" t="str">
        <f t="shared" si="67"/>
        <v>A</v>
      </c>
      <c r="AA69" s="48" t="str">
        <f t="shared" si="67"/>
        <v>A</v>
      </c>
      <c r="AB69" s="48" t="str">
        <f t="shared" si="67"/>
        <v>A</v>
      </c>
      <c r="AC69" s="48" t="str">
        <f t="shared" si="67"/>
        <v>A</v>
      </c>
      <c r="AD69" s="48" t="str">
        <f t="shared" si="67"/>
        <v>E</v>
      </c>
      <c r="AE69" s="48" t="str">
        <f t="shared" si="67"/>
        <v>E</v>
      </c>
      <c r="AF69" s="48" t="str">
        <f t="shared" si="67"/>
        <v>E</v>
      </c>
      <c r="AG69" s="48" t="str">
        <f t="shared" si="67"/>
        <v>E</v>
      </c>
      <c r="AH69" s="48" t="str">
        <f t="shared" si="67"/>
        <v>E</v>
      </c>
      <c r="AI69" s="48" t="str">
        <f t="shared" si="67"/>
        <v>E</v>
      </c>
      <c r="AJ69" s="48" t="str">
        <f t="shared" si="67"/>
        <v>E</v>
      </c>
      <c r="AK69" s="48" t="str">
        <f t="shared" si="67"/>
        <v>E</v>
      </c>
      <c r="AL69" s="48" t="str">
        <f t="shared" si="67"/>
        <v>E</v>
      </c>
      <c r="AM69" s="48" t="str">
        <f t="shared" si="67"/>
        <v>E</v>
      </c>
      <c r="AN69" s="48" t="str">
        <f t="shared" si="67"/>
        <v>E</v>
      </c>
      <c r="AO69" s="48" t="str">
        <f t="shared" si="67"/>
        <v>E</v>
      </c>
      <c r="AP69" s="48" t="str">
        <f t="shared" si="67"/>
        <v>E</v>
      </c>
      <c r="AQ69" s="48" t="str">
        <f t="shared" si="67"/>
        <v>E</v>
      </c>
      <c r="AR69" s="48" t="str">
        <f t="shared" si="67"/>
        <v>E</v>
      </c>
      <c r="AS69" s="48" t="str">
        <f t="shared" si="67"/>
        <v>E</v>
      </c>
    </row>
  </sheetData>
  <mergeCells count="1">
    <mergeCell ref="A1:E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88"/>
    <col customWidth="1" min="3" max="3" width="36.5"/>
    <col customWidth="1" min="4" max="4" width="21.38"/>
    <col customWidth="1" min="5" max="5" width="13.75"/>
    <col customWidth="1" min="6" max="6" width="15.5"/>
    <col customWidth="1" min="7" max="7" width="13.25"/>
    <col customWidth="1" min="8" max="8" width="31.75"/>
  </cols>
  <sheetData>
    <row r="1">
      <c r="A1" s="49" t="s">
        <v>2283</v>
      </c>
      <c r="B1" s="35" t="s">
        <v>2251</v>
      </c>
      <c r="C1" s="36" t="s">
        <v>2252</v>
      </c>
      <c r="D1" s="37" t="s">
        <v>2284</v>
      </c>
      <c r="E1" s="36" t="s">
        <v>2285</v>
      </c>
      <c r="F1" s="37" t="s">
        <v>2286</v>
      </c>
      <c r="G1" s="36" t="s">
        <v>2287</v>
      </c>
      <c r="H1" s="50" t="s">
        <v>2288</v>
      </c>
    </row>
    <row r="2">
      <c r="A2" s="38">
        <v>1.0</v>
      </c>
      <c r="B2" s="38" t="s">
        <v>212</v>
      </c>
      <c r="C2" s="39" t="s">
        <v>211</v>
      </c>
      <c r="D2" s="40">
        <v>0.6556</v>
      </c>
      <c r="E2" s="40">
        <v>0.65</v>
      </c>
      <c r="F2" s="40">
        <v>0.8</v>
      </c>
      <c r="G2" s="40">
        <v>0.67</v>
      </c>
      <c r="H2" s="51"/>
    </row>
    <row r="3">
      <c r="A3" s="38">
        <v>2.0</v>
      </c>
      <c r="B3" s="38" t="s">
        <v>653</v>
      </c>
      <c r="C3" s="39" t="s">
        <v>2258</v>
      </c>
      <c r="D3" s="40">
        <v>0.5773</v>
      </c>
      <c r="E3" s="40">
        <v>0.55</v>
      </c>
      <c r="F3" s="40">
        <v>0.82</v>
      </c>
      <c r="G3" s="40">
        <v>0.5977</v>
      </c>
      <c r="H3" s="51"/>
    </row>
    <row r="4">
      <c r="A4" s="38">
        <v>3.0</v>
      </c>
      <c r="B4" s="38" t="s">
        <v>688</v>
      </c>
      <c r="C4" s="39" t="s">
        <v>2254</v>
      </c>
      <c r="D4" s="40">
        <v>0.6553</v>
      </c>
      <c r="E4" s="40">
        <v>0.4</v>
      </c>
      <c r="F4" s="40">
        <v>0.6</v>
      </c>
      <c r="G4" s="40">
        <v>0.5941</v>
      </c>
      <c r="H4" s="51"/>
    </row>
    <row r="5">
      <c r="A5" s="38">
        <v>4.0</v>
      </c>
      <c r="B5" s="38" t="s">
        <v>680</v>
      </c>
      <c r="C5" s="39" t="s">
        <v>2255</v>
      </c>
      <c r="D5" s="40">
        <v>0.5875</v>
      </c>
      <c r="E5" s="40">
        <v>0.575</v>
      </c>
      <c r="F5" s="40">
        <v>0.64</v>
      </c>
      <c r="G5" s="40">
        <v>0.5905</v>
      </c>
      <c r="H5" s="51"/>
    </row>
    <row r="6">
      <c r="A6" s="38">
        <v>5.0</v>
      </c>
      <c r="B6" s="38" t="s">
        <v>382</v>
      </c>
      <c r="C6" s="39" t="s">
        <v>381</v>
      </c>
      <c r="D6" s="40">
        <v>0.6113</v>
      </c>
      <c r="E6" s="40">
        <v>0.5</v>
      </c>
      <c r="F6" s="40">
        <v>0.64</v>
      </c>
      <c r="G6" s="40">
        <v>0.5903</v>
      </c>
      <c r="H6" s="51"/>
    </row>
    <row r="7">
      <c r="A7" s="38">
        <v>6.0</v>
      </c>
      <c r="B7" s="38" t="s">
        <v>620</v>
      </c>
      <c r="C7" s="39" t="s">
        <v>619</v>
      </c>
      <c r="D7" s="40">
        <v>0.5421</v>
      </c>
      <c r="E7" s="40">
        <v>0.575</v>
      </c>
      <c r="F7" s="40">
        <v>0.8</v>
      </c>
      <c r="G7" s="40">
        <v>0.5771</v>
      </c>
      <c r="H7" s="51"/>
    </row>
    <row r="8">
      <c r="A8" s="38">
        <v>7.0</v>
      </c>
      <c r="B8" s="38" t="s">
        <v>182</v>
      </c>
      <c r="C8" s="39" t="s">
        <v>2256</v>
      </c>
      <c r="D8" s="40">
        <v>0.5873</v>
      </c>
      <c r="E8" s="40">
        <v>0.5</v>
      </c>
      <c r="F8" s="40">
        <v>0.58</v>
      </c>
      <c r="G8" s="40">
        <v>0.5677</v>
      </c>
      <c r="H8" s="51"/>
    </row>
    <row r="9">
      <c r="A9" s="38">
        <v>8.0</v>
      </c>
      <c r="B9" s="38" t="s">
        <v>596</v>
      </c>
      <c r="C9" s="39" t="s">
        <v>595</v>
      </c>
      <c r="D9" s="40">
        <v>0.588</v>
      </c>
      <c r="E9" s="40">
        <v>0.525</v>
      </c>
      <c r="F9" s="40">
        <v>0.48</v>
      </c>
      <c r="G9" s="40">
        <v>0.5627</v>
      </c>
      <c r="H9" s="51"/>
    </row>
    <row r="10">
      <c r="A10" s="38">
        <v>9.0</v>
      </c>
      <c r="B10" s="38" t="s">
        <v>403</v>
      </c>
      <c r="C10" s="39" t="s">
        <v>1284</v>
      </c>
      <c r="D10" s="40">
        <v>0.5321</v>
      </c>
      <c r="E10" s="40">
        <v>0.625</v>
      </c>
      <c r="F10" s="40">
        <v>0.6</v>
      </c>
      <c r="G10" s="40">
        <v>0.5595</v>
      </c>
      <c r="H10" s="51"/>
    </row>
    <row r="11">
      <c r="A11" s="38">
        <v>10.0</v>
      </c>
      <c r="B11" s="38" t="s">
        <v>438</v>
      </c>
      <c r="C11" s="39" t="s">
        <v>437</v>
      </c>
      <c r="D11" s="40">
        <v>0.4719</v>
      </c>
      <c r="E11" s="40">
        <v>0.725</v>
      </c>
      <c r="F11" s="40">
        <v>0.76</v>
      </c>
      <c r="G11" s="40">
        <v>0.5578</v>
      </c>
      <c r="H11" s="51"/>
    </row>
    <row r="12">
      <c r="A12" s="38">
        <v>11.0</v>
      </c>
      <c r="B12" s="38" t="s">
        <v>307</v>
      </c>
      <c r="C12" s="39" t="s">
        <v>306</v>
      </c>
      <c r="D12" s="40">
        <v>0.5629</v>
      </c>
      <c r="E12" s="40">
        <v>0.45</v>
      </c>
      <c r="F12" s="40">
        <v>0.68</v>
      </c>
      <c r="G12" s="40">
        <v>0.5511</v>
      </c>
      <c r="H12" s="51"/>
    </row>
    <row r="13">
      <c r="A13" s="38">
        <v>12.0</v>
      </c>
      <c r="B13" s="38" t="s">
        <v>641</v>
      </c>
      <c r="C13" s="39" t="s">
        <v>1909</v>
      </c>
      <c r="D13" s="40">
        <v>0.555</v>
      </c>
      <c r="E13" s="40">
        <v>0.475</v>
      </c>
      <c r="F13" s="40">
        <v>0.64</v>
      </c>
      <c r="G13" s="40">
        <v>0.5469</v>
      </c>
      <c r="H13" s="51"/>
    </row>
    <row r="14">
      <c r="A14" s="38">
        <v>13.0</v>
      </c>
      <c r="B14" s="38" t="s">
        <v>488</v>
      </c>
      <c r="C14" s="39" t="s">
        <v>487</v>
      </c>
      <c r="D14" s="40">
        <v>0.5657</v>
      </c>
      <c r="E14" s="40">
        <v>0.4</v>
      </c>
      <c r="F14" s="40">
        <v>0.72</v>
      </c>
      <c r="G14" s="40">
        <v>0.5465</v>
      </c>
      <c r="H14" s="51"/>
    </row>
    <row r="15">
      <c r="A15" s="38">
        <v>14.0</v>
      </c>
      <c r="B15" s="38" t="s">
        <v>603</v>
      </c>
      <c r="C15" s="39" t="s">
        <v>2257</v>
      </c>
      <c r="D15" s="40">
        <v>0.584</v>
      </c>
      <c r="E15" s="40">
        <v>0.425</v>
      </c>
      <c r="F15" s="40">
        <v>0.52</v>
      </c>
      <c r="G15" s="40">
        <v>0.5427</v>
      </c>
      <c r="H15" s="51"/>
    </row>
    <row r="16">
      <c r="A16" s="38">
        <v>15.0</v>
      </c>
      <c r="B16" s="38" t="s">
        <v>573</v>
      </c>
      <c r="C16" s="39" t="s">
        <v>1750</v>
      </c>
      <c r="D16" s="40">
        <v>0.5071</v>
      </c>
      <c r="E16" s="40">
        <v>0.6</v>
      </c>
      <c r="F16" s="40">
        <v>0.6</v>
      </c>
      <c r="G16" s="40">
        <v>0.5372</v>
      </c>
      <c r="H16" s="51"/>
    </row>
    <row r="17">
      <c r="A17" s="38">
        <v>16.0</v>
      </c>
      <c r="B17" s="38" t="s">
        <v>579</v>
      </c>
      <c r="C17" s="39" t="s">
        <v>578</v>
      </c>
      <c r="D17" s="40">
        <v>0.5408</v>
      </c>
      <c r="E17" s="40">
        <v>0.525</v>
      </c>
      <c r="F17" s="40">
        <v>0.52</v>
      </c>
      <c r="G17" s="40">
        <v>0.5351</v>
      </c>
      <c r="H17" s="51"/>
    </row>
    <row r="18">
      <c r="A18" s="38">
        <v>17.0</v>
      </c>
      <c r="B18" s="38" t="s">
        <v>222</v>
      </c>
      <c r="C18" s="39" t="s">
        <v>221</v>
      </c>
      <c r="D18" s="40">
        <v>0.5052</v>
      </c>
      <c r="E18" s="40">
        <v>0.525</v>
      </c>
      <c r="F18" s="40">
        <v>0.64</v>
      </c>
      <c r="G18" s="40">
        <v>0.524</v>
      </c>
      <c r="H18" s="51"/>
    </row>
    <row r="19">
      <c r="A19" s="38">
        <v>18.0</v>
      </c>
      <c r="B19" s="38" t="s">
        <v>547</v>
      </c>
      <c r="C19" s="39" t="s">
        <v>1701</v>
      </c>
      <c r="D19" s="40">
        <v>0.5143</v>
      </c>
      <c r="E19" s="40">
        <v>0.575</v>
      </c>
      <c r="F19" s="40">
        <v>0.48</v>
      </c>
      <c r="G19" s="40">
        <v>0.5237</v>
      </c>
      <c r="H19" s="51"/>
    </row>
    <row r="20">
      <c r="A20" s="38">
        <v>19.0</v>
      </c>
      <c r="B20" s="38" t="s">
        <v>392</v>
      </c>
      <c r="C20" s="39" t="s">
        <v>2264</v>
      </c>
      <c r="D20" s="40">
        <v>0.4915</v>
      </c>
      <c r="E20" s="40">
        <v>0.525</v>
      </c>
      <c r="F20" s="40">
        <v>0.72</v>
      </c>
      <c r="G20" s="40">
        <v>0.5235</v>
      </c>
      <c r="H20" s="51"/>
    </row>
    <row r="21">
      <c r="A21" s="38">
        <v>20.0</v>
      </c>
      <c r="B21" s="38" t="s">
        <v>470</v>
      </c>
      <c r="C21" s="39" t="s">
        <v>2267</v>
      </c>
      <c r="D21" s="40">
        <v>0.4372</v>
      </c>
      <c r="E21" s="40">
        <v>0.7</v>
      </c>
      <c r="F21" s="40">
        <v>0.68</v>
      </c>
      <c r="G21" s="40">
        <v>0.5202</v>
      </c>
      <c r="H21" s="51"/>
    </row>
    <row r="22">
      <c r="A22" s="38">
        <v>21.0</v>
      </c>
      <c r="B22" s="38" t="s">
        <v>373</v>
      </c>
      <c r="C22" s="39" t="s">
        <v>372</v>
      </c>
      <c r="D22" s="40">
        <v>0.4855</v>
      </c>
      <c r="E22" s="40">
        <v>0.625</v>
      </c>
      <c r="F22" s="40">
        <v>0.52</v>
      </c>
      <c r="G22" s="40">
        <v>0.5194</v>
      </c>
      <c r="H22" s="51"/>
    </row>
    <row r="23">
      <c r="A23" s="38">
        <v>22.0</v>
      </c>
      <c r="B23" s="38" t="s">
        <v>333</v>
      </c>
      <c r="C23" s="39" t="s">
        <v>2259</v>
      </c>
      <c r="D23" s="40">
        <v>0.5629</v>
      </c>
      <c r="E23" s="40">
        <v>0.425</v>
      </c>
      <c r="F23" s="40">
        <v>0.42</v>
      </c>
      <c r="G23" s="40">
        <v>0.5176</v>
      </c>
      <c r="H23" s="51"/>
    </row>
    <row r="24">
      <c r="A24" s="38">
        <v>23.0</v>
      </c>
      <c r="B24" s="38" t="s">
        <v>737</v>
      </c>
      <c r="C24" s="39" t="s">
        <v>2157</v>
      </c>
      <c r="D24" s="40">
        <v>0.5192</v>
      </c>
      <c r="E24" s="40">
        <v>0.475</v>
      </c>
      <c r="F24" s="40">
        <v>0.58</v>
      </c>
      <c r="G24" s="40">
        <v>0.5162</v>
      </c>
      <c r="H24" s="51"/>
    </row>
    <row r="25">
      <c r="A25" s="38">
        <v>24.0</v>
      </c>
      <c r="B25" s="38" t="s">
        <v>458</v>
      </c>
      <c r="C25" s="39" t="s">
        <v>457</v>
      </c>
      <c r="D25" s="40">
        <v>0.4508</v>
      </c>
      <c r="E25" s="40">
        <v>0.6</v>
      </c>
      <c r="F25" s="40">
        <v>0.68</v>
      </c>
      <c r="G25" s="40">
        <v>0.5078</v>
      </c>
      <c r="H25" s="51"/>
    </row>
    <row r="26">
      <c r="A26" s="38">
        <v>25.0</v>
      </c>
      <c r="B26" s="38" t="s">
        <v>277</v>
      </c>
      <c r="C26" s="39" t="s">
        <v>2268</v>
      </c>
      <c r="D26" s="40">
        <v>0.4361</v>
      </c>
      <c r="E26" s="40">
        <v>0.7</v>
      </c>
      <c r="F26" s="40">
        <v>0.56</v>
      </c>
      <c r="G26" s="40">
        <v>0.5066</v>
      </c>
      <c r="H26" s="51"/>
    </row>
    <row r="27">
      <c r="A27" s="38">
        <v>26.0</v>
      </c>
      <c r="B27" s="38" t="s">
        <v>286</v>
      </c>
      <c r="C27" s="39" t="s">
        <v>285</v>
      </c>
      <c r="D27" s="40">
        <v>0.4067</v>
      </c>
      <c r="E27" s="40">
        <v>0.625</v>
      </c>
      <c r="F27" s="40">
        <v>0.84</v>
      </c>
      <c r="G27" s="40">
        <v>0.5008</v>
      </c>
      <c r="H27" s="51"/>
    </row>
    <row r="28">
      <c r="A28" s="38">
        <v>27.0</v>
      </c>
      <c r="B28" s="38" t="s">
        <v>250</v>
      </c>
      <c r="C28" s="39" t="s">
        <v>249</v>
      </c>
      <c r="D28" s="40">
        <v>0.459</v>
      </c>
      <c r="E28" s="40">
        <v>0.525</v>
      </c>
      <c r="F28" s="40">
        <v>0.68</v>
      </c>
      <c r="G28" s="40">
        <v>0.4972</v>
      </c>
      <c r="H28" s="51"/>
    </row>
    <row r="29">
      <c r="A29" s="38">
        <v>28.0</v>
      </c>
      <c r="B29" s="38" t="s">
        <v>715</v>
      </c>
      <c r="C29" s="39" t="s">
        <v>2270</v>
      </c>
      <c r="D29" s="40">
        <v>0.4158</v>
      </c>
      <c r="E29" s="40">
        <v>0.6</v>
      </c>
      <c r="F29" s="40">
        <v>0.76</v>
      </c>
      <c r="G29" s="40">
        <v>0.4929</v>
      </c>
      <c r="H29" s="51"/>
    </row>
    <row r="30">
      <c r="A30" s="38">
        <v>29.0</v>
      </c>
      <c r="B30" s="38" t="s">
        <v>351</v>
      </c>
      <c r="C30" s="39" t="s">
        <v>2265</v>
      </c>
      <c r="D30" s="40">
        <v>0.4753</v>
      </c>
      <c r="E30" s="40">
        <v>0.475</v>
      </c>
      <c r="F30" s="40">
        <v>0.62</v>
      </c>
      <c r="G30" s="40">
        <v>0.4909</v>
      </c>
      <c r="H30" s="51"/>
    </row>
    <row r="31">
      <c r="A31" s="38">
        <v>30.0</v>
      </c>
      <c r="B31" s="38" t="s">
        <v>504</v>
      </c>
      <c r="C31" s="39" t="s">
        <v>2266</v>
      </c>
      <c r="D31" s="40">
        <v>0.4552</v>
      </c>
      <c r="E31" s="40">
        <v>0.5</v>
      </c>
      <c r="F31" s="40">
        <v>0.64</v>
      </c>
      <c r="G31" s="40">
        <v>0.4849</v>
      </c>
      <c r="H31" s="51"/>
    </row>
    <row r="32">
      <c r="A32" s="38">
        <v>31.0</v>
      </c>
      <c r="B32" s="38" t="s">
        <v>566</v>
      </c>
      <c r="C32" s="39" t="s">
        <v>565</v>
      </c>
      <c r="D32" s="40">
        <v>0.461</v>
      </c>
      <c r="E32" s="40">
        <v>0.575</v>
      </c>
      <c r="F32" s="40">
        <v>0.44</v>
      </c>
      <c r="G32" s="40">
        <v>0.4834</v>
      </c>
      <c r="H32" s="51"/>
    </row>
    <row r="33">
      <c r="A33" s="38">
        <v>32.0</v>
      </c>
      <c r="B33" s="38" t="s">
        <v>430</v>
      </c>
      <c r="C33" s="39" t="s">
        <v>429</v>
      </c>
      <c r="D33" s="40">
        <v>0.4496</v>
      </c>
      <c r="E33" s="40">
        <v>0.55</v>
      </c>
      <c r="F33" s="40">
        <v>0.56</v>
      </c>
      <c r="G33" s="40">
        <v>0.4832</v>
      </c>
      <c r="H33" s="51"/>
    </row>
    <row r="34">
      <c r="A34" s="38">
        <v>33.0</v>
      </c>
      <c r="B34" s="38" t="s">
        <v>236</v>
      </c>
      <c r="C34" s="39" t="s">
        <v>235</v>
      </c>
      <c r="D34" s="40">
        <v>0.412</v>
      </c>
      <c r="E34" s="40">
        <v>0.6</v>
      </c>
      <c r="F34" s="40">
        <v>0.68</v>
      </c>
      <c r="G34" s="40">
        <v>0.4816</v>
      </c>
      <c r="H34" s="51"/>
    </row>
    <row r="35">
      <c r="A35" s="38">
        <v>34.0</v>
      </c>
      <c r="B35" s="38" t="s">
        <v>343</v>
      </c>
      <c r="C35" s="39" t="s">
        <v>1159</v>
      </c>
      <c r="D35" s="40">
        <v>0.4599</v>
      </c>
      <c r="E35" s="40">
        <v>0.425</v>
      </c>
      <c r="F35" s="40">
        <v>0.68</v>
      </c>
      <c r="G35" s="40">
        <v>0.4762</v>
      </c>
      <c r="H35" s="51"/>
    </row>
    <row r="36">
      <c r="A36" s="38">
        <v>35.0</v>
      </c>
      <c r="B36" s="38" t="s">
        <v>122</v>
      </c>
      <c r="C36" s="39" t="s">
        <v>2271</v>
      </c>
      <c r="D36" s="40">
        <v>0.4007</v>
      </c>
      <c r="E36" s="40">
        <v>0.625</v>
      </c>
      <c r="F36" s="40">
        <v>0.64</v>
      </c>
      <c r="G36" s="40">
        <v>0.4751</v>
      </c>
      <c r="H36" s="51"/>
    </row>
    <row r="37">
      <c r="A37" s="38">
        <v>36.0</v>
      </c>
      <c r="B37" s="38" t="s">
        <v>554</v>
      </c>
      <c r="C37" s="39" t="s">
        <v>2275</v>
      </c>
      <c r="D37" s="40">
        <v>0.312</v>
      </c>
      <c r="E37" s="40">
        <v>0.85</v>
      </c>
      <c r="F37" s="40">
        <v>0.64</v>
      </c>
      <c r="G37" s="40">
        <v>0.4638</v>
      </c>
      <c r="H37" s="51"/>
    </row>
    <row r="38">
      <c r="A38" s="38">
        <v>37.0</v>
      </c>
      <c r="B38" s="38" t="s">
        <v>316</v>
      </c>
      <c r="C38" s="39" t="s">
        <v>315</v>
      </c>
      <c r="D38" s="40">
        <v>0.4552</v>
      </c>
      <c r="E38" s="40">
        <v>0.4</v>
      </c>
      <c r="F38" s="40">
        <v>0.6</v>
      </c>
      <c r="G38" s="40">
        <v>0.4589</v>
      </c>
      <c r="H38" s="51"/>
    </row>
    <row r="39">
      <c r="A39" s="38">
        <v>38.0</v>
      </c>
      <c r="B39" s="38" t="s">
        <v>498</v>
      </c>
      <c r="C39" s="39" t="s">
        <v>2272</v>
      </c>
      <c r="D39" s="40">
        <v>0.3991</v>
      </c>
      <c r="E39" s="40">
        <v>0.6</v>
      </c>
      <c r="F39" s="40">
        <v>0.48</v>
      </c>
      <c r="G39" s="40">
        <v>0.4513</v>
      </c>
      <c r="H39" s="51"/>
    </row>
    <row r="40">
      <c r="A40" s="38">
        <v>39.0</v>
      </c>
      <c r="B40" s="38" t="s">
        <v>193</v>
      </c>
      <c r="C40" s="39" t="s">
        <v>192</v>
      </c>
      <c r="D40" s="40">
        <v>0.3866</v>
      </c>
      <c r="E40" s="40">
        <v>0.575</v>
      </c>
      <c r="F40" s="40">
        <v>0.56</v>
      </c>
      <c r="G40" s="40">
        <v>0.4461</v>
      </c>
      <c r="H40" s="51"/>
    </row>
    <row r="41">
      <c r="A41" s="38">
        <v>40.0</v>
      </c>
      <c r="B41" s="38" t="s">
        <v>538</v>
      </c>
      <c r="C41" s="39" t="s">
        <v>537</v>
      </c>
      <c r="D41" s="40">
        <v>0.4409</v>
      </c>
      <c r="E41" s="40">
        <v>0.425</v>
      </c>
      <c r="F41" s="40">
        <v>0.52</v>
      </c>
      <c r="G41" s="40">
        <v>0.446</v>
      </c>
      <c r="H41" s="51"/>
    </row>
    <row r="42">
      <c r="A42" s="38">
        <v>41.0</v>
      </c>
      <c r="B42" s="38" t="s">
        <v>449</v>
      </c>
      <c r="C42" s="39" t="s">
        <v>448</v>
      </c>
      <c r="D42" s="40">
        <v>0.3649</v>
      </c>
      <c r="E42" s="40">
        <v>0.575</v>
      </c>
      <c r="F42" s="40">
        <v>0.68</v>
      </c>
      <c r="G42" s="40">
        <v>0.4444</v>
      </c>
      <c r="H42" s="51"/>
    </row>
    <row r="43">
      <c r="A43" s="52"/>
      <c r="B43" s="38" t="s">
        <v>163</v>
      </c>
      <c r="C43" s="39" t="s">
        <v>162</v>
      </c>
      <c r="D43" s="40">
        <v>0.6542</v>
      </c>
      <c r="E43" s="40">
        <v>0.0</v>
      </c>
      <c r="F43" s="40">
        <v>0.0</v>
      </c>
      <c r="G43" s="40">
        <v>0.0</v>
      </c>
      <c r="H43" s="53" t="s">
        <v>2289</v>
      </c>
    </row>
    <row r="44">
      <c r="A44" s="38">
        <v>42.0</v>
      </c>
      <c r="B44" s="38" t="s">
        <v>667</v>
      </c>
      <c r="C44" s="39" t="s">
        <v>666</v>
      </c>
      <c r="D44" s="40">
        <v>0.4689</v>
      </c>
      <c r="E44" s="40">
        <v>0.275</v>
      </c>
      <c r="F44" s="40">
        <v>0.58</v>
      </c>
      <c r="G44" s="40">
        <v>0.439</v>
      </c>
      <c r="H44" s="51"/>
    </row>
    <row r="45">
      <c r="A45" s="38">
        <v>43.0</v>
      </c>
      <c r="B45" s="38" t="s">
        <v>693</v>
      </c>
      <c r="C45" s="39" t="s">
        <v>692</v>
      </c>
      <c r="D45" s="40">
        <v>0.3995</v>
      </c>
      <c r="E45" s="40">
        <v>0.55</v>
      </c>
      <c r="F45" s="40">
        <v>0.4</v>
      </c>
      <c r="G45" s="40">
        <v>0.4321</v>
      </c>
      <c r="H45" s="51"/>
    </row>
    <row r="46">
      <c r="A46" s="38">
        <v>44.0</v>
      </c>
      <c r="B46" s="38" t="s">
        <v>722</v>
      </c>
      <c r="C46" s="39" t="s">
        <v>2274</v>
      </c>
      <c r="D46" s="40">
        <v>0.3275</v>
      </c>
      <c r="E46" s="40">
        <v>0.65</v>
      </c>
      <c r="F46" s="40">
        <v>0.64</v>
      </c>
      <c r="G46" s="40">
        <v>0.431</v>
      </c>
      <c r="H46" s="51"/>
    </row>
    <row r="47">
      <c r="A47" s="38">
        <v>45.0</v>
      </c>
      <c r="B47" s="38" t="s">
        <v>478</v>
      </c>
      <c r="C47" s="39" t="s">
        <v>477</v>
      </c>
      <c r="D47" s="40">
        <v>0.3782</v>
      </c>
      <c r="E47" s="40">
        <v>0.4</v>
      </c>
      <c r="F47" s="40">
        <v>0.76</v>
      </c>
      <c r="G47" s="40">
        <v>0.4242</v>
      </c>
      <c r="H47" s="51"/>
    </row>
    <row r="48">
      <c r="A48" s="38">
        <v>46.0</v>
      </c>
      <c r="B48" s="38" t="s">
        <v>422</v>
      </c>
      <c r="C48" s="39" t="s">
        <v>2273</v>
      </c>
      <c r="D48" s="40">
        <v>0.354</v>
      </c>
      <c r="E48" s="40">
        <v>0.55</v>
      </c>
      <c r="F48" s="40">
        <v>0.58</v>
      </c>
      <c r="G48" s="40">
        <v>0.4208</v>
      </c>
      <c r="H48" s="51"/>
    </row>
    <row r="49">
      <c r="A49" s="38">
        <v>47.0</v>
      </c>
      <c r="B49" s="38" t="s">
        <v>360</v>
      </c>
      <c r="C49" s="39" t="s">
        <v>2276</v>
      </c>
      <c r="D49" s="40">
        <v>0.2848</v>
      </c>
      <c r="E49" s="40">
        <v>0.7</v>
      </c>
      <c r="F49" s="40">
        <v>0.68</v>
      </c>
      <c r="G49" s="40">
        <v>0.4173</v>
      </c>
      <c r="H49" s="51"/>
    </row>
    <row r="50">
      <c r="A50" s="38">
        <v>48.0</v>
      </c>
      <c r="B50" s="38" t="s">
        <v>263</v>
      </c>
      <c r="C50" s="39" t="s">
        <v>924</v>
      </c>
      <c r="D50" s="40">
        <v>0.3041</v>
      </c>
      <c r="E50" s="40">
        <v>0.575</v>
      </c>
      <c r="F50" s="40">
        <v>0.8</v>
      </c>
      <c r="G50" s="40">
        <v>0.4163</v>
      </c>
      <c r="H50" s="51"/>
    </row>
    <row r="51">
      <c r="A51" s="52"/>
      <c r="B51" s="38" t="s">
        <v>586</v>
      </c>
      <c r="C51" s="39" t="s">
        <v>585</v>
      </c>
      <c r="D51" s="40">
        <v>0.5935</v>
      </c>
      <c r="E51" s="40">
        <v>0.0</v>
      </c>
      <c r="F51" s="40">
        <v>0.0</v>
      </c>
      <c r="G51" s="40">
        <v>0.0</v>
      </c>
      <c r="H51" s="53" t="s">
        <v>2289</v>
      </c>
    </row>
    <row r="52">
      <c r="A52" s="38">
        <v>49.0</v>
      </c>
      <c r="B52" s="38" t="s">
        <v>464</v>
      </c>
      <c r="C52" s="39" t="s">
        <v>463</v>
      </c>
      <c r="D52" s="40">
        <v>0.2595</v>
      </c>
      <c r="E52" s="40">
        <v>0.725</v>
      </c>
      <c r="F52" s="40">
        <v>0.52</v>
      </c>
      <c r="G52" s="40">
        <v>0.3883</v>
      </c>
      <c r="H52" s="51"/>
    </row>
    <row r="53">
      <c r="A53" s="38">
        <v>50.0</v>
      </c>
      <c r="B53" s="38" t="s">
        <v>634</v>
      </c>
      <c r="C53" s="39" t="s">
        <v>633</v>
      </c>
      <c r="D53" s="40">
        <v>0.4123</v>
      </c>
      <c r="E53" s="40">
        <v>0.3</v>
      </c>
      <c r="F53" s="40">
        <v>0.4</v>
      </c>
      <c r="G53" s="40">
        <v>0.3867</v>
      </c>
      <c r="H53" s="51"/>
    </row>
    <row r="54">
      <c r="A54" s="38">
        <v>51.0</v>
      </c>
      <c r="B54" s="38" t="s">
        <v>528</v>
      </c>
      <c r="C54" s="39" t="s">
        <v>527</v>
      </c>
      <c r="D54" s="40">
        <v>0.3213</v>
      </c>
      <c r="E54" s="40">
        <v>0.5</v>
      </c>
      <c r="F54" s="40">
        <v>0.56</v>
      </c>
      <c r="G54" s="40">
        <v>0.3857</v>
      </c>
      <c r="H54" s="51"/>
    </row>
    <row r="55">
      <c r="A55" s="52"/>
      <c r="B55" s="38" t="s">
        <v>324</v>
      </c>
      <c r="C55" s="39" t="s">
        <v>2269</v>
      </c>
      <c r="D55" s="40">
        <v>0.4039</v>
      </c>
      <c r="E55" s="40">
        <v>0.25</v>
      </c>
      <c r="F55" s="40">
        <v>0.48</v>
      </c>
      <c r="G55" s="40">
        <v>0.0</v>
      </c>
      <c r="H55" s="53" t="s">
        <v>2290</v>
      </c>
    </row>
    <row r="56">
      <c r="A56" s="52"/>
      <c r="B56" s="38" t="s">
        <v>626</v>
      </c>
      <c r="C56" s="39" t="s">
        <v>2260</v>
      </c>
      <c r="D56" s="40">
        <v>0.5335</v>
      </c>
      <c r="E56" s="40">
        <v>0.0</v>
      </c>
      <c r="F56" s="40">
        <v>0.0</v>
      </c>
      <c r="G56" s="40">
        <v>0.0</v>
      </c>
      <c r="H56" s="53" t="s">
        <v>2289</v>
      </c>
    </row>
    <row r="57">
      <c r="A57" s="52"/>
      <c r="B57" s="38" t="s">
        <v>660</v>
      </c>
      <c r="C57" s="39" t="s">
        <v>2261</v>
      </c>
      <c r="D57" s="40">
        <v>0.5333</v>
      </c>
      <c r="E57" s="40">
        <v>0.0</v>
      </c>
      <c r="F57" s="40">
        <v>0.0</v>
      </c>
      <c r="G57" s="40">
        <v>0.0</v>
      </c>
      <c r="H57" s="53" t="s">
        <v>2289</v>
      </c>
    </row>
    <row r="58">
      <c r="A58" s="38">
        <v>52.0</v>
      </c>
      <c r="B58" s="38" t="s">
        <v>411</v>
      </c>
      <c r="C58" s="39" t="s">
        <v>410</v>
      </c>
      <c r="D58" s="40">
        <v>0.2621</v>
      </c>
      <c r="E58" s="40">
        <v>0.6</v>
      </c>
      <c r="F58" s="40">
        <v>0.48</v>
      </c>
      <c r="G58" s="40">
        <v>0.3587</v>
      </c>
      <c r="H58" s="51"/>
    </row>
    <row r="59">
      <c r="A59" s="52"/>
      <c r="B59" s="38" t="s">
        <v>674</v>
      </c>
      <c r="C59" s="39" t="s">
        <v>2262</v>
      </c>
      <c r="D59" s="40">
        <v>0.5001</v>
      </c>
      <c r="E59" s="40">
        <v>0.0</v>
      </c>
      <c r="F59" s="40">
        <v>0.0</v>
      </c>
      <c r="G59" s="40">
        <v>0.0</v>
      </c>
      <c r="H59" s="53" t="s">
        <v>2289</v>
      </c>
    </row>
    <row r="60">
      <c r="A60" s="52"/>
      <c r="B60" s="38" t="s">
        <v>299</v>
      </c>
      <c r="C60" s="39" t="s">
        <v>2263</v>
      </c>
      <c r="D60" s="40">
        <v>0.4995</v>
      </c>
      <c r="E60" s="40">
        <v>0.0</v>
      </c>
      <c r="F60" s="40">
        <v>0.0</v>
      </c>
      <c r="G60" s="40">
        <v>0.0</v>
      </c>
      <c r="H60" s="53" t="s">
        <v>2289</v>
      </c>
    </row>
    <row r="61">
      <c r="A61" s="38">
        <v>53.0</v>
      </c>
      <c r="B61" s="38" t="s">
        <v>560</v>
      </c>
      <c r="C61" s="39" t="s">
        <v>559</v>
      </c>
      <c r="D61" s="40">
        <v>0.19</v>
      </c>
      <c r="E61" s="40">
        <v>0.525</v>
      </c>
      <c r="F61" s="40">
        <v>0.8</v>
      </c>
      <c r="G61" s="40">
        <v>0.3284</v>
      </c>
      <c r="H61" s="51"/>
    </row>
    <row r="62">
      <c r="A62" s="52"/>
      <c r="B62" s="38" t="s">
        <v>512</v>
      </c>
      <c r="C62" s="39" t="s">
        <v>511</v>
      </c>
      <c r="D62" s="40">
        <v>0.4839</v>
      </c>
      <c r="E62" s="40">
        <v>0.0</v>
      </c>
      <c r="F62" s="40">
        <v>0.0</v>
      </c>
      <c r="G62" s="40">
        <v>0.0</v>
      </c>
      <c r="H62" s="53" t="s">
        <v>2289</v>
      </c>
    </row>
    <row r="63">
      <c r="A63" s="38">
        <v>54.0</v>
      </c>
      <c r="B63" s="38" t="s">
        <v>707</v>
      </c>
      <c r="C63" s="39" t="s">
        <v>2277</v>
      </c>
      <c r="D63" s="40">
        <v>0.192</v>
      </c>
      <c r="E63" s="40">
        <v>0.6</v>
      </c>
      <c r="F63" s="40">
        <v>0.6</v>
      </c>
      <c r="G63" s="40">
        <v>0.3243</v>
      </c>
      <c r="H63" s="51"/>
    </row>
    <row r="64">
      <c r="A64" s="38">
        <v>55.0</v>
      </c>
      <c r="B64" s="38" t="s">
        <v>700</v>
      </c>
      <c r="C64" s="39" t="s">
        <v>2079</v>
      </c>
      <c r="D64" s="40">
        <v>0.112</v>
      </c>
      <c r="E64" s="40">
        <v>0.6</v>
      </c>
      <c r="F64" s="40">
        <v>0.68</v>
      </c>
      <c r="G64" s="40">
        <v>0.2789</v>
      </c>
      <c r="H64" s="51"/>
    </row>
    <row r="65">
      <c r="A65" s="52"/>
      <c r="B65" s="38" t="s">
        <v>728</v>
      </c>
      <c r="C65" s="39" t="s">
        <v>727</v>
      </c>
      <c r="D65" s="40">
        <v>0.4121</v>
      </c>
      <c r="E65" s="40">
        <v>0.0</v>
      </c>
      <c r="F65" s="40">
        <v>0.0</v>
      </c>
      <c r="G65" s="40">
        <v>0.0</v>
      </c>
      <c r="H65" s="53" t="s">
        <v>2289</v>
      </c>
    </row>
    <row r="66">
      <c r="A66" s="52"/>
      <c r="B66" s="38" t="s">
        <v>647</v>
      </c>
      <c r="C66" s="39" t="s">
        <v>646</v>
      </c>
      <c r="D66" s="40">
        <v>0.3796</v>
      </c>
      <c r="E66" s="40">
        <v>0.0</v>
      </c>
      <c r="F66" s="40">
        <v>0.0</v>
      </c>
      <c r="G66" s="40">
        <v>0.0</v>
      </c>
      <c r="H66" s="53" t="s">
        <v>2289</v>
      </c>
    </row>
    <row r="67">
      <c r="A67" s="38">
        <v>56.0</v>
      </c>
      <c r="B67" s="38" t="s">
        <v>521</v>
      </c>
      <c r="C67" s="39" t="s">
        <v>520</v>
      </c>
      <c r="D67" s="40">
        <v>0.1878</v>
      </c>
      <c r="E67" s="40">
        <v>0.3</v>
      </c>
      <c r="F67" s="40">
        <v>0.48</v>
      </c>
      <c r="G67" s="40">
        <v>0.2437</v>
      </c>
      <c r="H67" s="51"/>
    </row>
    <row r="68">
      <c r="A68" s="52"/>
      <c r="B68" s="38" t="s">
        <v>609</v>
      </c>
      <c r="C68" s="39" t="s">
        <v>608</v>
      </c>
      <c r="D68" s="40">
        <v>0.1971</v>
      </c>
      <c r="E68" s="40">
        <v>0.0</v>
      </c>
      <c r="F68" s="40">
        <v>0.0</v>
      </c>
      <c r="G68" s="40">
        <v>0.0</v>
      </c>
      <c r="H68" s="53" t="s">
        <v>2289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36.5"/>
    <col customWidth="1" min="3" max="3" width="18.13"/>
  </cols>
  <sheetData>
    <row r="1">
      <c r="A1" s="54" t="s">
        <v>2291</v>
      </c>
    </row>
    <row r="2">
      <c r="A2" s="55" t="s">
        <v>2251</v>
      </c>
      <c r="B2" s="56" t="s">
        <v>2252</v>
      </c>
      <c r="C2" s="55" t="s">
        <v>2292</v>
      </c>
    </row>
    <row r="3">
      <c r="A3" s="38" t="s">
        <v>2293</v>
      </c>
      <c r="B3" s="39" t="s">
        <v>2271</v>
      </c>
      <c r="C3" s="57" t="s">
        <v>774</v>
      </c>
      <c r="D3" s="10"/>
    </row>
    <row r="4">
      <c r="A4" s="38" t="s">
        <v>2294</v>
      </c>
      <c r="B4" s="39" t="s">
        <v>162</v>
      </c>
      <c r="C4" s="57" t="s">
        <v>774</v>
      </c>
      <c r="D4" s="10"/>
    </row>
    <row r="5">
      <c r="A5" s="38" t="s">
        <v>2295</v>
      </c>
      <c r="B5" s="39" t="s">
        <v>2256</v>
      </c>
      <c r="C5" s="57" t="s">
        <v>774</v>
      </c>
      <c r="D5" s="10"/>
    </row>
    <row r="6">
      <c r="A6" s="38" t="s">
        <v>2296</v>
      </c>
      <c r="B6" s="39" t="s">
        <v>192</v>
      </c>
      <c r="C6" s="57" t="s">
        <v>774</v>
      </c>
      <c r="D6" s="10"/>
    </row>
    <row r="7">
      <c r="A7" s="38" t="s">
        <v>2297</v>
      </c>
      <c r="B7" s="39" t="s">
        <v>211</v>
      </c>
      <c r="C7" s="57" t="s">
        <v>774</v>
      </c>
      <c r="D7" s="10"/>
    </row>
    <row r="8">
      <c r="A8" s="38" t="s">
        <v>2298</v>
      </c>
      <c r="B8" s="39" t="s">
        <v>221</v>
      </c>
      <c r="C8" s="57" t="s">
        <v>774</v>
      </c>
      <c r="D8" s="10"/>
    </row>
    <row r="9">
      <c r="A9" s="38" t="s">
        <v>2299</v>
      </c>
      <c r="B9" s="39" t="s">
        <v>235</v>
      </c>
      <c r="C9" s="57" t="s">
        <v>774</v>
      </c>
      <c r="D9" s="10"/>
    </row>
    <row r="10">
      <c r="A10" s="38" t="s">
        <v>2300</v>
      </c>
      <c r="B10" s="39" t="s">
        <v>249</v>
      </c>
      <c r="C10" s="57" t="s">
        <v>774</v>
      </c>
      <c r="D10" s="10"/>
    </row>
    <row r="11">
      <c r="A11" s="38" t="s">
        <v>2301</v>
      </c>
      <c r="B11" s="39" t="s">
        <v>924</v>
      </c>
      <c r="C11" s="57" t="s">
        <v>774</v>
      </c>
      <c r="D11" s="10"/>
    </row>
    <row r="12">
      <c r="A12" s="38" t="s">
        <v>2302</v>
      </c>
      <c r="B12" s="39" t="s">
        <v>2268</v>
      </c>
      <c r="C12" s="57" t="s">
        <v>774</v>
      </c>
      <c r="D12" s="10"/>
    </row>
    <row r="13">
      <c r="A13" s="38" t="s">
        <v>2303</v>
      </c>
      <c r="B13" s="39" t="s">
        <v>285</v>
      </c>
      <c r="C13" s="57" t="s">
        <v>774</v>
      </c>
      <c r="D13" s="10"/>
    </row>
    <row r="14">
      <c r="A14" s="38" t="s">
        <v>2304</v>
      </c>
      <c r="B14" s="39" t="s">
        <v>2263</v>
      </c>
      <c r="C14" s="57" t="s">
        <v>774</v>
      </c>
      <c r="D14" s="10"/>
    </row>
    <row r="15">
      <c r="A15" s="38" t="s">
        <v>2305</v>
      </c>
      <c r="B15" s="39" t="s">
        <v>306</v>
      </c>
      <c r="C15" s="57" t="s">
        <v>774</v>
      </c>
      <c r="D15" s="10"/>
    </row>
    <row r="16">
      <c r="A16" s="38" t="s">
        <v>2306</v>
      </c>
      <c r="B16" s="39" t="s">
        <v>315</v>
      </c>
      <c r="C16" s="57" t="s">
        <v>774</v>
      </c>
      <c r="D16" s="10"/>
    </row>
    <row r="17">
      <c r="A17" s="38" t="s">
        <v>2307</v>
      </c>
      <c r="B17" s="39" t="s">
        <v>2269</v>
      </c>
      <c r="C17" s="57" t="s">
        <v>774</v>
      </c>
      <c r="D17" s="10"/>
    </row>
    <row r="18">
      <c r="A18" s="38" t="s">
        <v>2308</v>
      </c>
      <c r="B18" s="39" t="s">
        <v>2259</v>
      </c>
      <c r="C18" s="57" t="s">
        <v>774</v>
      </c>
      <c r="D18" s="10"/>
    </row>
    <row r="19">
      <c r="A19" s="38" t="s">
        <v>2309</v>
      </c>
      <c r="B19" s="39" t="s">
        <v>1159</v>
      </c>
      <c r="C19" s="57" t="s">
        <v>774</v>
      </c>
      <c r="D19" s="10"/>
    </row>
    <row r="20">
      <c r="A20" s="38" t="s">
        <v>2310</v>
      </c>
      <c r="B20" s="39" t="s">
        <v>2265</v>
      </c>
      <c r="C20" s="57" t="s">
        <v>774</v>
      </c>
      <c r="D20" s="10"/>
    </row>
    <row r="21">
      <c r="A21" s="38" t="s">
        <v>2311</v>
      </c>
      <c r="B21" s="39" t="s">
        <v>2276</v>
      </c>
      <c r="C21" s="57" t="s">
        <v>774</v>
      </c>
      <c r="D21" s="10"/>
    </row>
    <row r="22">
      <c r="A22" s="38" t="s">
        <v>2312</v>
      </c>
      <c r="B22" s="39" t="s">
        <v>372</v>
      </c>
      <c r="C22" s="57" t="s">
        <v>774</v>
      </c>
      <c r="D22" s="10"/>
    </row>
    <row r="23">
      <c r="A23" s="38" t="s">
        <v>2313</v>
      </c>
      <c r="B23" s="39" t="s">
        <v>381</v>
      </c>
      <c r="C23" s="57" t="s">
        <v>774</v>
      </c>
      <c r="D23" s="10"/>
    </row>
    <row r="24">
      <c r="A24" s="38" t="s">
        <v>2314</v>
      </c>
      <c r="B24" s="39" t="s">
        <v>2264</v>
      </c>
      <c r="C24" s="57" t="s">
        <v>774</v>
      </c>
      <c r="D24" s="10"/>
    </row>
    <row r="25">
      <c r="A25" s="38" t="s">
        <v>2315</v>
      </c>
      <c r="B25" s="39" t="s">
        <v>1284</v>
      </c>
      <c r="C25" s="57" t="s">
        <v>774</v>
      </c>
      <c r="D25" s="10"/>
    </row>
    <row r="26">
      <c r="A26" s="38" t="s">
        <v>2316</v>
      </c>
      <c r="B26" s="39" t="s">
        <v>410</v>
      </c>
      <c r="C26" s="57" t="s">
        <v>774</v>
      </c>
      <c r="D26" s="10"/>
    </row>
    <row r="27">
      <c r="A27" s="38" t="s">
        <v>2317</v>
      </c>
      <c r="B27" s="39" t="s">
        <v>2273</v>
      </c>
      <c r="C27" s="57" t="s">
        <v>774</v>
      </c>
      <c r="D27" s="10"/>
    </row>
    <row r="28">
      <c r="A28" s="38" t="s">
        <v>2318</v>
      </c>
      <c r="B28" s="39" t="s">
        <v>429</v>
      </c>
      <c r="C28" s="57" t="s">
        <v>774</v>
      </c>
      <c r="D28" s="10"/>
    </row>
    <row r="29">
      <c r="A29" s="38" t="s">
        <v>2319</v>
      </c>
      <c r="B29" s="39" t="s">
        <v>437</v>
      </c>
      <c r="C29" s="57" t="s">
        <v>774</v>
      </c>
      <c r="D29" s="10"/>
    </row>
    <row r="30">
      <c r="A30" s="38" t="s">
        <v>2320</v>
      </c>
      <c r="B30" s="39" t="s">
        <v>448</v>
      </c>
      <c r="C30" s="57" t="s">
        <v>774</v>
      </c>
      <c r="D30" s="10"/>
    </row>
    <row r="31">
      <c r="A31" s="38" t="s">
        <v>2321</v>
      </c>
      <c r="B31" s="39" t="s">
        <v>457</v>
      </c>
      <c r="C31" s="57" t="s">
        <v>774</v>
      </c>
      <c r="D31" s="10"/>
    </row>
    <row r="32">
      <c r="A32" s="38" t="s">
        <v>2322</v>
      </c>
      <c r="B32" s="39" t="s">
        <v>463</v>
      </c>
      <c r="C32" s="57" t="s">
        <v>774</v>
      </c>
      <c r="D32" s="10"/>
    </row>
    <row r="33">
      <c r="A33" s="38" t="s">
        <v>2323</v>
      </c>
      <c r="B33" s="39" t="s">
        <v>2267</v>
      </c>
      <c r="C33" s="57" t="s">
        <v>774</v>
      </c>
      <c r="D33" s="10"/>
    </row>
    <row r="34">
      <c r="A34" s="38" t="s">
        <v>2324</v>
      </c>
      <c r="B34" s="39" t="s">
        <v>477</v>
      </c>
      <c r="C34" s="57" t="s">
        <v>774</v>
      </c>
      <c r="D34" s="10"/>
    </row>
    <row r="35">
      <c r="A35" s="38" t="s">
        <v>2325</v>
      </c>
      <c r="B35" s="39" t="s">
        <v>487</v>
      </c>
      <c r="C35" s="57" t="s">
        <v>774</v>
      </c>
      <c r="D35" s="10"/>
    </row>
    <row r="36">
      <c r="A36" s="38" t="s">
        <v>2326</v>
      </c>
      <c r="B36" s="39" t="s">
        <v>2272</v>
      </c>
      <c r="C36" s="57" t="s">
        <v>774</v>
      </c>
      <c r="D36" s="10"/>
    </row>
    <row r="37">
      <c r="A37" s="38" t="s">
        <v>2327</v>
      </c>
      <c r="B37" s="39" t="s">
        <v>2266</v>
      </c>
      <c r="C37" s="57" t="s">
        <v>774</v>
      </c>
      <c r="D37" s="10"/>
    </row>
    <row r="38">
      <c r="A38" s="38" t="s">
        <v>2328</v>
      </c>
      <c r="B38" s="39" t="s">
        <v>511</v>
      </c>
      <c r="C38" s="57" t="s">
        <v>774</v>
      </c>
      <c r="D38" s="10"/>
    </row>
    <row r="39">
      <c r="A39" s="38" t="s">
        <v>2329</v>
      </c>
      <c r="B39" s="39" t="s">
        <v>520</v>
      </c>
      <c r="C39" s="57" t="s">
        <v>774</v>
      </c>
      <c r="D39" s="10"/>
    </row>
    <row r="40">
      <c r="A40" s="38" t="s">
        <v>2330</v>
      </c>
      <c r="B40" s="39" t="s">
        <v>527</v>
      </c>
      <c r="C40" s="57" t="s">
        <v>774</v>
      </c>
      <c r="D40" s="10"/>
    </row>
    <row r="41">
      <c r="A41" s="38" t="s">
        <v>2331</v>
      </c>
      <c r="B41" s="39" t="s">
        <v>537</v>
      </c>
      <c r="C41" s="57" t="s">
        <v>774</v>
      </c>
      <c r="D41" s="10"/>
    </row>
    <row r="42">
      <c r="A42" s="38" t="s">
        <v>2332</v>
      </c>
      <c r="B42" s="39" t="s">
        <v>1701</v>
      </c>
      <c r="C42" s="57" t="s">
        <v>774</v>
      </c>
      <c r="D42" s="10"/>
    </row>
    <row r="43">
      <c r="A43" s="38" t="s">
        <v>2333</v>
      </c>
      <c r="B43" s="39" t="s">
        <v>2275</v>
      </c>
      <c r="C43" s="57" t="s">
        <v>774</v>
      </c>
      <c r="D43" s="10"/>
    </row>
    <row r="44">
      <c r="A44" s="38" t="s">
        <v>2334</v>
      </c>
      <c r="B44" s="39" t="s">
        <v>559</v>
      </c>
      <c r="C44" s="57" t="s">
        <v>774</v>
      </c>
      <c r="D44" s="10"/>
    </row>
    <row r="45">
      <c r="A45" s="38" t="s">
        <v>2335</v>
      </c>
      <c r="B45" s="39" t="s">
        <v>565</v>
      </c>
      <c r="C45" s="57" t="s">
        <v>774</v>
      </c>
      <c r="D45" s="10"/>
    </row>
    <row r="46">
      <c r="A46" s="38" t="s">
        <v>2336</v>
      </c>
      <c r="B46" s="39" t="s">
        <v>1750</v>
      </c>
      <c r="C46" s="57" t="s">
        <v>774</v>
      </c>
      <c r="D46" s="10"/>
    </row>
    <row r="47">
      <c r="A47" s="38" t="s">
        <v>2337</v>
      </c>
      <c r="B47" s="39" t="s">
        <v>578</v>
      </c>
      <c r="C47" s="57" t="s">
        <v>774</v>
      </c>
      <c r="D47" s="10"/>
    </row>
    <row r="48">
      <c r="A48" s="38" t="s">
        <v>2338</v>
      </c>
      <c r="B48" s="39" t="s">
        <v>585</v>
      </c>
      <c r="C48" s="57" t="s">
        <v>774</v>
      </c>
      <c r="D48" s="10"/>
    </row>
    <row r="49">
      <c r="A49" s="38" t="s">
        <v>2339</v>
      </c>
      <c r="B49" s="39" t="s">
        <v>595</v>
      </c>
      <c r="C49" s="57" t="s">
        <v>774</v>
      </c>
      <c r="D49" s="10"/>
    </row>
    <row r="50">
      <c r="A50" s="38" t="s">
        <v>2340</v>
      </c>
      <c r="B50" s="39" t="s">
        <v>2257</v>
      </c>
      <c r="C50" s="57" t="s">
        <v>774</v>
      </c>
      <c r="D50" s="10"/>
    </row>
    <row r="51">
      <c r="A51" s="38" t="s">
        <v>2341</v>
      </c>
      <c r="B51" s="39" t="s">
        <v>608</v>
      </c>
      <c r="C51" s="57" t="s">
        <v>774</v>
      </c>
      <c r="D51" s="10"/>
    </row>
    <row r="52">
      <c r="A52" s="38" t="s">
        <v>2342</v>
      </c>
      <c r="B52" s="39" t="s">
        <v>619</v>
      </c>
      <c r="C52" s="57" t="s">
        <v>774</v>
      </c>
      <c r="D52" s="10"/>
    </row>
    <row r="53">
      <c r="A53" s="38" t="s">
        <v>2343</v>
      </c>
      <c r="B53" s="39" t="s">
        <v>2260</v>
      </c>
      <c r="C53" s="57" t="s">
        <v>774</v>
      </c>
      <c r="D53" s="10"/>
    </row>
    <row r="54">
      <c r="A54" s="38" t="s">
        <v>2344</v>
      </c>
      <c r="B54" s="39" t="s">
        <v>633</v>
      </c>
      <c r="C54" s="57" t="s">
        <v>774</v>
      </c>
      <c r="D54" s="10"/>
    </row>
    <row r="55">
      <c r="A55" s="38" t="s">
        <v>2345</v>
      </c>
      <c r="B55" s="39" t="s">
        <v>1909</v>
      </c>
      <c r="C55" s="57" t="s">
        <v>774</v>
      </c>
      <c r="D55" s="10"/>
    </row>
    <row r="56">
      <c r="A56" s="38" t="s">
        <v>2346</v>
      </c>
      <c r="B56" s="39" t="s">
        <v>646</v>
      </c>
      <c r="C56" s="57" t="s">
        <v>774</v>
      </c>
      <c r="D56" s="10"/>
    </row>
    <row r="57">
      <c r="A57" s="38" t="s">
        <v>2347</v>
      </c>
      <c r="B57" s="39" t="s">
        <v>2258</v>
      </c>
      <c r="C57" s="57" t="s">
        <v>774</v>
      </c>
      <c r="D57" s="10"/>
    </row>
    <row r="58">
      <c r="A58" s="38" t="s">
        <v>2348</v>
      </c>
      <c r="B58" s="39" t="s">
        <v>2261</v>
      </c>
      <c r="C58" s="57" t="s">
        <v>774</v>
      </c>
      <c r="D58" s="10"/>
    </row>
    <row r="59">
      <c r="A59" s="38" t="s">
        <v>2349</v>
      </c>
      <c r="B59" s="39" t="s">
        <v>666</v>
      </c>
      <c r="C59" s="57" t="s">
        <v>774</v>
      </c>
      <c r="D59" s="10"/>
    </row>
    <row r="60">
      <c r="A60" s="38" t="s">
        <v>2350</v>
      </c>
      <c r="B60" s="39" t="s">
        <v>2262</v>
      </c>
      <c r="C60" s="57" t="s">
        <v>774</v>
      </c>
      <c r="D60" s="10"/>
    </row>
    <row r="61">
      <c r="A61" s="38" t="s">
        <v>2351</v>
      </c>
      <c r="B61" s="39" t="s">
        <v>2255</v>
      </c>
      <c r="C61" s="57" t="s">
        <v>774</v>
      </c>
      <c r="D61" s="10"/>
    </row>
    <row r="62">
      <c r="A62" s="38" t="s">
        <v>2352</v>
      </c>
      <c r="B62" s="39" t="s">
        <v>2254</v>
      </c>
      <c r="C62" s="57" t="s">
        <v>774</v>
      </c>
      <c r="D62" s="10"/>
    </row>
    <row r="63">
      <c r="A63" s="38" t="s">
        <v>2353</v>
      </c>
      <c r="B63" s="39" t="s">
        <v>692</v>
      </c>
      <c r="C63" s="57" t="s">
        <v>774</v>
      </c>
      <c r="D63" s="10"/>
    </row>
    <row r="64">
      <c r="A64" s="38" t="s">
        <v>2354</v>
      </c>
      <c r="B64" s="39" t="s">
        <v>2079</v>
      </c>
      <c r="C64" s="57" t="s">
        <v>774</v>
      </c>
      <c r="D64" s="10"/>
    </row>
    <row r="65">
      <c r="A65" s="38" t="s">
        <v>2355</v>
      </c>
      <c r="B65" s="39" t="s">
        <v>2277</v>
      </c>
      <c r="C65" s="57" t="s">
        <v>774</v>
      </c>
      <c r="D65" s="10"/>
    </row>
    <row r="66">
      <c r="A66" s="38" t="s">
        <v>2356</v>
      </c>
      <c r="B66" s="39" t="s">
        <v>2270</v>
      </c>
      <c r="C66" s="57" t="s">
        <v>774</v>
      </c>
      <c r="D66" s="10"/>
    </row>
    <row r="67">
      <c r="A67" s="38" t="s">
        <v>2357</v>
      </c>
      <c r="B67" s="39" t="s">
        <v>2274</v>
      </c>
      <c r="C67" s="57" t="s">
        <v>774</v>
      </c>
      <c r="D67" s="10"/>
    </row>
    <row r="68">
      <c r="A68" s="38" t="s">
        <v>2358</v>
      </c>
      <c r="B68" s="39" t="s">
        <v>727</v>
      </c>
      <c r="C68" s="57" t="s">
        <v>774</v>
      </c>
      <c r="D68" s="10"/>
    </row>
    <row r="69">
      <c r="A69" s="38" t="s">
        <v>2359</v>
      </c>
      <c r="B69" s="39" t="s">
        <v>2157</v>
      </c>
      <c r="C69" s="57" t="s">
        <v>774</v>
      </c>
      <c r="D69" s="10"/>
    </row>
  </sheetData>
  <autoFilter ref="$A$2:$C$69">
    <sortState ref="A2:C69">
      <sortCondition ref="B2:B69"/>
    </sortState>
  </autoFilter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18" width="18.88"/>
    <col customWidth="1" min="119" max="119" width="15.25"/>
    <col customWidth="1" min="120" max="120" width="5.13"/>
    <col customWidth="1" min="121" max="123" width="17.13"/>
  </cols>
  <sheetData>
    <row r="1">
      <c r="A1" s="58">
        <v>1.0</v>
      </c>
      <c r="B1" s="58">
        <v>2.0</v>
      </c>
      <c r="C1" s="58">
        <v>3.0</v>
      </c>
      <c r="D1" s="58">
        <v>4.0</v>
      </c>
      <c r="E1" s="58">
        <v>5.0</v>
      </c>
      <c r="F1" s="58">
        <v>6.0</v>
      </c>
      <c r="G1" s="58">
        <v>7.0</v>
      </c>
      <c r="H1" s="58">
        <v>8.0</v>
      </c>
      <c r="I1" s="58">
        <v>9.0</v>
      </c>
      <c r="J1" s="58">
        <v>10.0</v>
      </c>
      <c r="K1" s="58">
        <v>11.0</v>
      </c>
      <c r="L1" s="58">
        <v>12.0</v>
      </c>
      <c r="M1" s="58">
        <v>13.0</v>
      </c>
      <c r="N1" s="58">
        <v>14.0</v>
      </c>
      <c r="O1" s="58">
        <v>15.0</v>
      </c>
      <c r="P1" s="58">
        <v>16.0</v>
      </c>
      <c r="Q1" s="58">
        <v>17.0</v>
      </c>
      <c r="R1" s="58">
        <v>18.0</v>
      </c>
      <c r="S1" s="58">
        <v>19.0</v>
      </c>
      <c r="T1" s="58">
        <v>20.0</v>
      </c>
      <c r="U1" s="58">
        <v>21.0</v>
      </c>
      <c r="V1" s="58">
        <v>22.0</v>
      </c>
      <c r="W1" s="58">
        <v>23.0</v>
      </c>
      <c r="X1" s="58">
        <v>24.0</v>
      </c>
      <c r="Y1" s="58">
        <v>25.0</v>
      </c>
      <c r="Z1" s="58">
        <v>26.0</v>
      </c>
      <c r="AA1" s="58">
        <v>27.0</v>
      </c>
      <c r="AB1" s="58">
        <v>28.0</v>
      </c>
      <c r="AC1" s="58">
        <v>29.0</v>
      </c>
      <c r="AD1" s="58">
        <v>30.0</v>
      </c>
      <c r="AE1" s="58">
        <v>31.0</v>
      </c>
      <c r="AF1" s="58">
        <v>32.0</v>
      </c>
      <c r="AG1" s="58">
        <v>33.0</v>
      </c>
      <c r="AH1" s="58">
        <v>34.0</v>
      </c>
      <c r="AI1" s="58">
        <v>35.0</v>
      </c>
      <c r="AJ1" s="58">
        <v>36.0</v>
      </c>
      <c r="AK1" s="58">
        <v>37.0</v>
      </c>
      <c r="AL1" s="58">
        <v>38.0</v>
      </c>
      <c r="AM1" s="58">
        <v>39.0</v>
      </c>
      <c r="AN1" s="58">
        <v>40.0</v>
      </c>
      <c r="AO1" s="58">
        <v>41.0</v>
      </c>
      <c r="AP1" s="58">
        <v>42.0</v>
      </c>
      <c r="AQ1" s="58">
        <v>43.0</v>
      </c>
      <c r="AR1" s="58">
        <v>44.0</v>
      </c>
      <c r="AS1" s="58">
        <v>45.0</v>
      </c>
      <c r="AT1" s="58">
        <v>46.0</v>
      </c>
      <c r="AU1" s="58">
        <v>47.0</v>
      </c>
      <c r="AV1" s="58">
        <v>48.0</v>
      </c>
      <c r="AW1" s="58">
        <v>49.0</v>
      </c>
      <c r="AX1" s="58">
        <v>50.0</v>
      </c>
      <c r="AY1" s="58">
        <v>51.0</v>
      </c>
      <c r="AZ1" s="58">
        <v>52.0</v>
      </c>
      <c r="BA1" s="58">
        <v>53.0</v>
      </c>
      <c r="BB1" s="58">
        <v>54.0</v>
      </c>
      <c r="BC1" s="58">
        <v>55.0</v>
      </c>
      <c r="BD1" s="58">
        <v>56.0</v>
      </c>
      <c r="BE1" s="58">
        <v>57.0</v>
      </c>
      <c r="BF1" s="58">
        <v>58.0</v>
      </c>
      <c r="BG1" s="58">
        <v>59.0</v>
      </c>
      <c r="BH1" s="58">
        <v>60.0</v>
      </c>
      <c r="BI1" s="58">
        <v>61.0</v>
      </c>
      <c r="BJ1" s="58">
        <v>62.0</v>
      </c>
      <c r="BK1" s="58">
        <v>63.0</v>
      </c>
      <c r="BL1" s="58">
        <v>64.0</v>
      </c>
      <c r="BM1" s="58">
        <v>65.0</v>
      </c>
      <c r="BN1" s="58">
        <v>66.0</v>
      </c>
      <c r="BO1" s="58">
        <v>67.0</v>
      </c>
      <c r="BP1" s="58">
        <v>68.0</v>
      </c>
      <c r="BQ1" s="58">
        <v>69.0</v>
      </c>
      <c r="BR1" s="58">
        <v>70.0</v>
      </c>
      <c r="BS1" s="58">
        <v>71.0</v>
      </c>
      <c r="BT1" s="58">
        <v>72.0</v>
      </c>
      <c r="BU1" s="58">
        <v>73.0</v>
      </c>
      <c r="BV1" s="58">
        <v>74.0</v>
      </c>
      <c r="BW1" s="58">
        <v>75.0</v>
      </c>
      <c r="BX1" s="58">
        <v>76.0</v>
      </c>
      <c r="BY1" s="58">
        <v>77.0</v>
      </c>
      <c r="BZ1" s="58">
        <v>78.0</v>
      </c>
      <c r="CA1" s="58">
        <v>79.0</v>
      </c>
      <c r="CB1" s="58">
        <v>80.0</v>
      </c>
      <c r="CC1" s="58">
        <v>81.0</v>
      </c>
      <c r="CD1" s="58">
        <v>82.0</v>
      </c>
      <c r="CE1" s="58">
        <v>83.0</v>
      </c>
      <c r="CF1" s="58">
        <v>84.0</v>
      </c>
      <c r="CG1" s="58">
        <v>85.0</v>
      </c>
      <c r="CH1" s="58">
        <v>86.0</v>
      </c>
      <c r="CI1" s="58">
        <v>87.0</v>
      </c>
      <c r="CJ1" s="58">
        <v>88.0</v>
      </c>
      <c r="CK1" s="58">
        <v>89.0</v>
      </c>
      <c r="CL1" s="58">
        <v>90.0</v>
      </c>
      <c r="CM1" s="58">
        <v>91.0</v>
      </c>
      <c r="CN1" s="58">
        <v>92.0</v>
      </c>
      <c r="CO1" s="58">
        <v>93.0</v>
      </c>
      <c r="CP1" s="58">
        <v>94.0</v>
      </c>
      <c r="CQ1" s="58">
        <v>95.0</v>
      </c>
      <c r="CR1" s="58">
        <v>96.0</v>
      </c>
      <c r="CS1" s="58">
        <v>97.0</v>
      </c>
      <c r="CT1" s="58">
        <v>98.0</v>
      </c>
      <c r="CU1" s="58">
        <v>99.0</v>
      </c>
      <c r="CV1" s="58">
        <v>100.0</v>
      </c>
      <c r="CW1" s="58">
        <v>101.0</v>
      </c>
      <c r="CX1" s="58">
        <v>102.0</v>
      </c>
      <c r="CY1" s="58">
        <v>103.0</v>
      </c>
      <c r="CZ1" s="58">
        <v>104.0</v>
      </c>
      <c r="DA1" s="58">
        <v>105.0</v>
      </c>
      <c r="DB1" s="58">
        <v>106.0</v>
      </c>
      <c r="DC1" s="58">
        <v>107.0</v>
      </c>
      <c r="DD1" s="58">
        <v>108.0</v>
      </c>
      <c r="DE1" s="58">
        <v>109.0</v>
      </c>
      <c r="DF1" s="58">
        <v>110.0</v>
      </c>
      <c r="DG1" s="58">
        <v>111.0</v>
      </c>
      <c r="DH1" s="58">
        <v>112.0</v>
      </c>
      <c r="DI1" s="58">
        <v>113.0</v>
      </c>
      <c r="DJ1" s="58">
        <v>114.0</v>
      </c>
      <c r="DK1" s="58">
        <v>115.0</v>
      </c>
      <c r="DL1" s="58">
        <v>116.0</v>
      </c>
      <c r="DM1" s="58">
        <v>117.0</v>
      </c>
      <c r="DN1" s="58">
        <v>118.0</v>
      </c>
      <c r="DO1" s="58">
        <v>119.0</v>
      </c>
      <c r="DP1" s="58">
        <v>120.0</v>
      </c>
      <c r="DQ1" s="58">
        <v>121.0</v>
      </c>
      <c r="DR1" s="59">
        <v>122.0</v>
      </c>
      <c r="DS1" s="59">
        <v>123.0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2" t="s">
        <v>33</v>
      </c>
      <c r="AI2" s="1" t="s">
        <v>34</v>
      </c>
      <c r="AJ2" s="1" t="s">
        <v>35</v>
      </c>
      <c r="AK2" s="1" t="s">
        <v>36</v>
      </c>
      <c r="AL2" s="2" t="s">
        <v>37</v>
      </c>
      <c r="AM2" s="1" t="s">
        <v>38</v>
      </c>
      <c r="AN2" s="1" t="s">
        <v>39</v>
      </c>
      <c r="AO2" s="2" t="s">
        <v>40</v>
      </c>
      <c r="AP2" s="1" t="s">
        <v>41</v>
      </c>
      <c r="AQ2" s="2" t="s">
        <v>42</v>
      </c>
      <c r="AR2" s="1" t="s">
        <v>43</v>
      </c>
      <c r="AS2" s="2" t="s">
        <v>44</v>
      </c>
      <c r="AT2" s="1" t="s">
        <v>45</v>
      </c>
      <c r="AU2" s="1" t="s">
        <v>46</v>
      </c>
      <c r="AV2" s="2" t="s">
        <v>47</v>
      </c>
      <c r="AW2" s="1" t="s">
        <v>48</v>
      </c>
      <c r="AX2" s="1" t="s">
        <v>49</v>
      </c>
      <c r="AY2" s="2" t="s">
        <v>50</v>
      </c>
      <c r="AZ2" s="1" t="s">
        <v>51</v>
      </c>
      <c r="BA2" s="1" t="s">
        <v>52</v>
      </c>
      <c r="BB2" s="2" t="s">
        <v>53</v>
      </c>
      <c r="BC2" s="1" t="s">
        <v>54</v>
      </c>
      <c r="BD2" s="1" t="s">
        <v>55</v>
      </c>
      <c r="BE2" s="2" t="s">
        <v>56</v>
      </c>
      <c r="BF2" s="1" t="s">
        <v>57</v>
      </c>
      <c r="BG2" s="1" t="s">
        <v>58</v>
      </c>
      <c r="BH2" s="1" t="s">
        <v>59</v>
      </c>
      <c r="BI2" s="2" t="s">
        <v>60</v>
      </c>
      <c r="BJ2" s="1" t="s">
        <v>61</v>
      </c>
      <c r="BK2" s="1" t="s">
        <v>62</v>
      </c>
      <c r="BL2" s="2" t="s">
        <v>63</v>
      </c>
      <c r="BM2" s="1" t="s">
        <v>64</v>
      </c>
      <c r="BN2" s="1" t="s">
        <v>65</v>
      </c>
      <c r="BO2" s="2" t="s">
        <v>66</v>
      </c>
      <c r="BP2" s="1" t="s">
        <v>67</v>
      </c>
      <c r="BQ2" s="1" t="s">
        <v>68</v>
      </c>
      <c r="BR2" s="2" t="s">
        <v>69</v>
      </c>
      <c r="BS2" s="1" t="s">
        <v>70</v>
      </c>
      <c r="BT2" s="1" t="s">
        <v>71</v>
      </c>
      <c r="BU2" s="2" t="s">
        <v>72</v>
      </c>
      <c r="BV2" s="1" t="s">
        <v>73</v>
      </c>
      <c r="BW2" s="1" t="s">
        <v>74</v>
      </c>
      <c r="BX2" s="2" t="s">
        <v>75</v>
      </c>
      <c r="BY2" s="1" t="s">
        <v>76</v>
      </c>
      <c r="BZ2" s="1" t="s">
        <v>77</v>
      </c>
      <c r="CA2" s="1" t="s">
        <v>78</v>
      </c>
      <c r="CB2" s="2" t="s">
        <v>79</v>
      </c>
      <c r="CC2" s="1" t="s">
        <v>80</v>
      </c>
      <c r="CD2" s="1" t="s">
        <v>81</v>
      </c>
      <c r="CE2" s="1" t="s">
        <v>82</v>
      </c>
      <c r="CF2" s="2" t="s">
        <v>83</v>
      </c>
      <c r="CG2" s="1" t="s">
        <v>84</v>
      </c>
      <c r="CH2" s="1" t="s">
        <v>85</v>
      </c>
      <c r="CI2" s="2" t="s">
        <v>86</v>
      </c>
      <c r="CJ2" s="1" t="s">
        <v>87</v>
      </c>
      <c r="CK2" s="1" t="s">
        <v>88</v>
      </c>
      <c r="CL2" s="2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2" t="s">
        <v>95</v>
      </c>
      <c r="CS2" s="1" t="s">
        <v>96</v>
      </c>
      <c r="CT2" s="1" t="s">
        <v>97</v>
      </c>
      <c r="CU2" s="2" t="s">
        <v>98</v>
      </c>
      <c r="CV2" s="1" t="s">
        <v>99</v>
      </c>
      <c r="CW2" s="1" t="s">
        <v>97</v>
      </c>
      <c r="CX2" s="2" t="s">
        <v>98</v>
      </c>
      <c r="CY2" s="1" t="s">
        <v>100</v>
      </c>
      <c r="CZ2" s="1" t="s">
        <v>101</v>
      </c>
      <c r="DA2" s="2" t="s">
        <v>102</v>
      </c>
      <c r="DB2" s="1" t="s">
        <v>57</v>
      </c>
      <c r="DC2" s="1" t="s">
        <v>103</v>
      </c>
      <c r="DD2" s="1" t="s">
        <v>104</v>
      </c>
      <c r="DE2" s="2" t="s">
        <v>105</v>
      </c>
      <c r="DF2" s="1" t="s">
        <v>106</v>
      </c>
      <c r="DG2" s="1" t="s">
        <v>107</v>
      </c>
      <c r="DH2" s="1"/>
      <c r="DI2" s="1" t="s">
        <v>108</v>
      </c>
      <c r="DJ2" s="2" t="s">
        <v>109</v>
      </c>
      <c r="DK2" s="1" t="s">
        <v>110</v>
      </c>
      <c r="DL2" s="2" t="s">
        <v>111</v>
      </c>
      <c r="DM2" s="1" t="s">
        <v>112</v>
      </c>
      <c r="DN2" s="2" t="s">
        <v>113</v>
      </c>
      <c r="DO2" s="3" t="s">
        <v>114</v>
      </c>
      <c r="DP2" s="3" t="s">
        <v>2193</v>
      </c>
      <c r="DQ2" s="3" t="s">
        <v>758</v>
      </c>
      <c r="DR2" s="3" t="s">
        <v>2360</v>
      </c>
      <c r="DS2" s="3" t="s">
        <v>2361</v>
      </c>
    </row>
    <row r="3">
      <c r="A3" s="4">
        <v>45129.865983564814</v>
      </c>
      <c r="B3" s="3" t="s">
        <v>115</v>
      </c>
      <c r="C3" s="3" t="s">
        <v>116</v>
      </c>
      <c r="D3" s="3" t="s">
        <v>117</v>
      </c>
      <c r="E3" s="3" t="s">
        <v>117</v>
      </c>
      <c r="F3" s="3" t="s">
        <v>118</v>
      </c>
      <c r="G3" s="3">
        <v>3.0</v>
      </c>
      <c r="H3" s="3">
        <v>5.0</v>
      </c>
      <c r="I3" s="3">
        <v>2.0</v>
      </c>
      <c r="J3" s="3" t="s">
        <v>119</v>
      </c>
      <c r="K3" s="3" t="s">
        <v>120</v>
      </c>
      <c r="L3" s="3" t="s">
        <v>121</v>
      </c>
      <c r="M3" s="3">
        <v>2.023040001E9</v>
      </c>
      <c r="N3" s="5" t="s">
        <v>122</v>
      </c>
      <c r="O3" s="3">
        <v>1.1985131627E10</v>
      </c>
      <c r="P3" s="3">
        <v>6.22612529E8</v>
      </c>
      <c r="Q3" s="3" t="s">
        <v>123</v>
      </c>
      <c r="R3" s="3">
        <v>5.2833214871E10</v>
      </c>
      <c r="S3" s="6">
        <v>38356.0</v>
      </c>
      <c r="T3" s="3" t="s">
        <v>124</v>
      </c>
      <c r="U3" s="3" t="s">
        <v>125</v>
      </c>
      <c r="V3" s="3" t="s">
        <v>126</v>
      </c>
      <c r="W3" s="7" t="s">
        <v>127</v>
      </c>
      <c r="X3" s="3" t="s">
        <v>128</v>
      </c>
      <c r="Y3" s="3" t="s">
        <v>129</v>
      </c>
      <c r="Z3" s="3" t="s">
        <v>130</v>
      </c>
      <c r="AA3" s="3" t="s">
        <v>131</v>
      </c>
      <c r="AC3" s="3" t="s">
        <v>123</v>
      </c>
      <c r="AD3" s="3" t="s">
        <v>123</v>
      </c>
      <c r="AE3" s="3">
        <v>4.0</v>
      </c>
      <c r="AF3" s="3">
        <v>4.0</v>
      </c>
      <c r="AH3" s="8">
        <f t="shared" ref="AH3:AH69" si="1">AF3*2+AG3*1</f>
        <v>8</v>
      </c>
      <c r="AI3" s="3" t="s">
        <v>132</v>
      </c>
      <c r="AJ3" s="3">
        <v>0.0</v>
      </c>
      <c r="AK3" s="3" t="s">
        <v>133</v>
      </c>
      <c r="AL3" s="3">
        <f>IFERROR(VLOOKUP(AK3,'Dicionário'!$A$1:$B$153,2,0),"Erro")</f>
        <v>2</v>
      </c>
      <c r="AM3" s="3">
        <v>2006.0</v>
      </c>
      <c r="AN3" s="3" t="s">
        <v>134</v>
      </c>
      <c r="AO3" s="3">
        <f>IFERROR(VLOOKUP(AN3,'Dicionário'!$A$1:$B$153,2,0),"Erro")</f>
        <v>2</v>
      </c>
      <c r="AP3" s="3">
        <v>425.0</v>
      </c>
      <c r="AQ3" s="3">
        <v>0.0</v>
      </c>
      <c r="AR3" s="3" t="s">
        <v>135</v>
      </c>
      <c r="AS3" s="3">
        <f>IFERROR(VLOOKUP(AR3,'Dicionário'!$A$1:$B$153,2,0),"Erro")</f>
        <v>2</v>
      </c>
      <c r="AT3" s="3">
        <v>0.0</v>
      </c>
      <c r="AU3" s="3" t="s">
        <v>133</v>
      </c>
      <c r="AV3" s="3">
        <f>IFERROR(VLOOKUP(AU3,'Dicionário'!$A$1:$B$153,2,0),"Erro")</f>
        <v>2</v>
      </c>
      <c r="AW3" s="3">
        <v>0.0</v>
      </c>
      <c r="AX3" s="3" t="s">
        <v>133</v>
      </c>
      <c r="AY3" s="3">
        <f>IFERROR(VLOOKUP(AX3,'Dicionário'!$A$1:$B$153,2,0),"Erro")</f>
        <v>2</v>
      </c>
      <c r="AZ3" s="3">
        <v>0.0</v>
      </c>
      <c r="BA3" s="3" t="s">
        <v>133</v>
      </c>
      <c r="BB3" s="3">
        <f>IFERROR(VLOOKUP(BA3,'Dicionário'!$A$1:$B$153,2,0),"Erro")</f>
        <v>2</v>
      </c>
      <c r="BC3" s="3">
        <v>600.0</v>
      </c>
      <c r="BD3" s="3" t="s">
        <v>136</v>
      </c>
      <c r="BE3" s="3">
        <f>IFERROR(VLOOKUP(BD3,'Dicionário'!$A$1:$B$153,2,0),"Erro")</f>
        <v>2</v>
      </c>
      <c r="BF3" s="3" t="s">
        <v>137</v>
      </c>
      <c r="BG3" s="3">
        <v>0.0</v>
      </c>
      <c r="BH3" s="3" t="s">
        <v>138</v>
      </c>
      <c r="BI3" s="3">
        <f>IFERROR(VLOOKUP(BH3,'Dicionário'!$A$1:$B$153,2,0),"Erro")</f>
        <v>1</v>
      </c>
      <c r="BJ3" s="3">
        <v>0.0</v>
      </c>
      <c r="BK3" s="3" t="s">
        <v>139</v>
      </c>
      <c r="BL3" s="3">
        <f>IFERROR(VLOOKUP(BK3,'Dicionário'!$A$1:$B$153,2,0),"Erro")</f>
        <v>2</v>
      </c>
      <c r="BM3" s="3">
        <v>320.0</v>
      </c>
      <c r="BN3" s="3" t="s">
        <v>140</v>
      </c>
      <c r="BO3" s="3">
        <f>IFERROR(VLOOKUP(BN3,'Dicionário'!$A$1:$B$153,2,0),"Erro")</f>
        <v>0</v>
      </c>
      <c r="BP3" s="3">
        <v>48.0</v>
      </c>
      <c r="BQ3" s="3" t="s">
        <v>141</v>
      </c>
      <c r="BR3" s="3">
        <f>IFERROR(VLOOKUP(BQ3,'Dicionário'!$A$1:$B$153,2,0),"Erro")</f>
        <v>2</v>
      </c>
      <c r="BS3" s="3">
        <v>345.0</v>
      </c>
      <c r="BT3" s="3" t="s">
        <v>141</v>
      </c>
      <c r="BU3" s="3">
        <f>IFERROR(VLOOKUP(BT3,'Dicionário'!$A$1:$B$153,2,0),"Erro")</f>
        <v>2</v>
      </c>
      <c r="BV3" s="3">
        <v>60.0</v>
      </c>
      <c r="BW3" s="3" t="s">
        <v>142</v>
      </c>
      <c r="BX3" s="3">
        <f>IFERROR(VLOOKUP(BW3,'Dicionário'!$A$1:$B$153,2,0),"Erro")</f>
        <v>0</v>
      </c>
      <c r="BY3" s="3" t="s">
        <v>143</v>
      </c>
      <c r="BZ3" s="3">
        <v>138.0</v>
      </c>
      <c r="CA3" s="3" t="s">
        <v>144</v>
      </c>
      <c r="CB3" s="3">
        <f>IFERROR(VLOOKUP(CA3,'Dicionário'!$A$1:$B$153,2,0),"Erro")</f>
        <v>2</v>
      </c>
      <c r="CC3" s="3">
        <v>360.0</v>
      </c>
      <c r="CD3" s="3">
        <v>360.0</v>
      </c>
      <c r="CE3" s="3" t="s">
        <v>145</v>
      </c>
      <c r="CF3" s="3">
        <f>IFERROR(VLOOKUP(CE3,'Dicionário'!$A$1:$B$153,2,0),"Erro")</f>
        <v>0</v>
      </c>
      <c r="CG3" s="3">
        <v>0.0</v>
      </c>
      <c r="CH3" s="3" t="s">
        <v>146</v>
      </c>
      <c r="CI3" s="3">
        <f>IFERROR(VLOOKUP(CH3,'Dicionário'!$A$1:$B$153,2,0),"Erro")</f>
        <v>2</v>
      </c>
      <c r="CJ3" s="3">
        <v>270.0</v>
      </c>
      <c r="CK3" s="3" t="s">
        <v>147</v>
      </c>
      <c r="CL3" s="9">
        <f>IFERROR(VLOOKUP(CK3,'Dicionário'!$A$1:$B$153,2,0),"Erro")</f>
        <v>2</v>
      </c>
      <c r="CM3" s="3" t="s">
        <v>148</v>
      </c>
      <c r="CN3" s="3">
        <v>1.0</v>
      </c>
      <c r="CO3" s="3">
        <v>0.0</v>
      </c>
      <c r="CP3" s="3">
        <v>343.0</v>
      </c>
      <c r="CQ3" s="3" t="s">
        <v>203</v>
      </c>
      <c r="CR3" s="9">
        <f>IFERROR(VLOOKUP(CQ3,'Dicionário'!$A$1:$B$153,2,0),"Erro")</f>
        <v>2</v>
      </c>
      <c r="CS3" s="3">
        <v>0.0</v>
      </c>
      <c r="CT3" s="3" t="s">
        <v>146</v>
      </c>
      <c r="CU3" s="9">
        <f>IFERROR(VLOOKUP(CT3,'Dicionário'!$A$1:$B$153,2,0),"Erro")</f>
        <v>2</v>
      </c>
      <c r="CV3" s="3">
        <v>0.0</v>
      </c>
      <c r="CW3" s="3" t="s">
        <v>146</v>
      </c>
      <c r="CX3" s="9">
        <f>IFERROR(VLOOKUP(CW3,'Dicionário'!$A$1:$B$153,2,0),"Erro")</f>
        <v>2</v>
      </c>
      <c r="CY3" s="3">
        <v>32250.0</v>
      </c>
      <c r="CZ3" s="3" t="s">
        <v>150</v>
      </c>
      <c r="DA3" s="9">
        <f>IFERROR(VLOOKUP(CZ3,'Dicionário'!$A$1:$B$153,2,0),"Erro")</f>
        <v>2</v>
      </c>
      <c r="DC3" s="3" t="s">
        <v>151</v>
      </c>
      <c r="DD3" s="3" t="s">
        <v>151</v>
      </c>
      <c r="DE3" s="9">
        <f>IFERROR(VLOOKUP(DD3,'Dicionário'!$A$1:$B$153,2,0),"Erro")</f>
        <v>1</v>
      </c>
      <c r="DF3" s="3" t="s">
        <v>205</v>
      </c>
      <c r="DG3" s="3" t="s">
        <v>123</v>
      </c>
      <c r="DH3" s="9">
        <f>IFERROR(VLOOKUP(DG3,'Dicionário'!$A$1:$B$153,2,0),"Erro")</f>
        <v>2</v>
      </c>
      <c r="DI3" s="3" t="s">
        <v>155</v>
      </c>
      <c r="DJ3" s="9">
        <f>IFERROR(VLOOKUP(DI3,'Dicionário'!$A$1:$B$153,2,0),"Erro")</f>
        <v>2</v>
      </c>
      <c r="DK3" s="3" t="s">
        <v>230</v>
      </c>
      <c r="DL3" s="9">
        <f>IFERROR(VLOOKUP(DK3,'Dicionário'!$A$1:$B$153,2,0),"Erro")</f>
        <v>7</v>
      </c>
      <c r="DM3" s="3" t="s">
        <v>207</v>
      </c>
      <c r="DN3" s="9">
        <f>IFERROR(VLOOKUP(DM3,'Dicionário'!$A$1:$B$153,2,0),"Erro")</f>
        <v>2</v>
      </c>
      <c r="DO3" s="8">
        <f>IFERROR(VLOOKUP(N3,Sympla!B:AE,24,0), "erro")</f>
        <v>2022</v>
      </c>
      <c r="DP3" s="8">
        <f t="shared" ref="DP3:DP69" si="2">ROUNDDOWN((TODAY()-S3)/365)</f>
        <v>18</v>
      </c>
      <c r="DQ3" s="8" t="str">
        <f>IFERROR(VLOOKUP(N3,Sympla!B:AE,20,0), "erro")</f>
        <v>Homem cis</v>
      </c>
      <c r="DR3" s="8">
        <f>IFERROR(VLOOKUP(AC3,'Dicionário'!$A$1:$B$153,2,0), "erro")</f>
        <v>2</v>
      </c>
      <c r="DS3" s="8">
        <f>IFERROR(VLOOKUP(AD3,'Dicionário'!$A$1:$B$153,2,0), "erro")</f>
        <v>2</v>
      </c>
    </row>
    <row r="4">
      <c r="A4" s="4">
        <v>45128.68683615741</v>
      </c>
      <c r="B4" s="3" t="s">
        <v>157</v>
      </c>
      <c r="C4" s="3" t="s">
        <v>158</v>
      </c>
      <c r="D4" s="3" t="s">
        <v>117</v>
      </c>
      <c r="E4" s="3" t="s">
        <v>117</v>
      </c>
      <c r="F4" s="3" t="s">
        <v>159</v>
      </c>
      <c r="G4" s="3" t="s">
        <v>160</v>
      </c>
      <c r="H4" s="3" t="s">
        <v>160</v>
      </c>
      <c r="I4" s="3" t="s">
        <v>161</v>
      </c>
      <c r="J4" s="3" t="s">
        <v>119</v>
      </c>
      <c r="K4" s="3" t="s">
        <v>120</v>
      </c>
      <c r="L4" s="3" t="s">
        <v>162</v>
      </c>
      <c r="M4" s="3">
        <v>2.023040002E9</v>
      </c>
      <c r="N4" s="3" t="s">
        <v>163</v>
      </c>
      <c r="O4" s="3">
        <v>1.196312708E10</v>
      </c>
      <c r="P4" s="3" t="s">
        <v>164</v>
      </c>
      <c r="Q4" s="3" t="s">
        <v>123</v>
      </c>
      <c r="R4" s="3">
        <v>2.3311953827E10</v>
      </c>
      <c r="S4" s="6">
        <v>26962.0</v>
      </c>
      <c r="T4" s="3" t="s">
        <v>165</v>
      </c>
      <c r="U4" s="3" t="s">
        <v>125</v>
      </c>
      <c r="V4" s="3" t="s">
        <v>166</v>
      </c>
      <c r="W4" s="7" t="s">
        <v>167</v>
      </c>
      <c r="X4" s="3" t="s">
        <v>168</v>
      </c>
      <c r="Y4" s="3" t="s">
        <v>129</v>
      </c>
      <c r="Z4" s="3" t="s">
        <v>169</v>
      </c>
      <c r="AA4" s="3">
        <v>2.0</v>
      </c>
      <c r="AB4" s="3" t="s">
        <v>170</v>
      </c>
      <c r="AC4" s="3" t="s">
        <v>117</v>
      </c>
      <c r="AD4" s="3" t="s">
        <v>117</v>
      </c>
      <c r="AE4" s="3">
        <v>4.0</v>
      </c>
      <c r="AF4" s="3">
        <v>2.0</v>
      </c>
      <c r="AG4" s="3">
        <v>2.0</v>
      </c>
      <c r="AH4" s="8">
        <f t="shared" si="1"/>
        <v>6</v>
      </c>
      <c r="AI4" s="3" t="s">
        <v>132</v>
      </c>
      <c r="AJ4" s="3">
        <v>1150.0</v>
      </c>
      <c r="AK4" s="3" t="s">
        <v>133</v>
      </c>
      <c r="AL4" s="3">
        <f>IFERROR(VLOOKUP(AK4,'Dicionário'!$A$1:$B$153,2,0),"Erro")</f>
        <v>2</v>
      </c>
      <c r="AM4" s="3">
        <v>0.0</v>
      </c>
      <c r="AN4" s="3" t="s">
        <v>133</v>
      </c>
      <c r="AO4" s="3">
        <f>IFERROR(VLOOKUP(AN4,'Dicionário'!$A$1:$B$153,2,0),"Erro")</f>
        <v>2</v>
      </c>
      <c r="AP4" s="3">
        <v>0.0</v>
      </c>
      <c r="AQ4" s="3">
        <f t="shared" ref="AQ4:AQ15" si="3">(CV4-CS4)/12</f>
        <v>0</v>
      </c>
      <c r="AR4" s="3" t="s">
        <v>133</v>
      </c>
      <c r="AS4" s="3">
        <f>IFERROR(VLOOKUP(AR4,'Dicionário'!$A$1:$B$153,2,0),"Erro")</f>
        <v>2</v>
      </c>
      <c r="AT4" s="3">
        <v>0.0</v>
      </c>
      <c r="AU4" s="3" t="s">
        <v>133</v>
      </c>
      <c r="AV4" s="3">
        <f>IFERROR(VLOOKUP(AU4,'Dicionário'!$A$1:$B$153,2,0),"Erro")</f>
        <v>2</v>
      </c>
      <c r="AW4" s="3">
        <v>0.0</v>
      </c>
      <c r="AX4" s="3" t="s">
        <v>133</v>
      </c>
      <c r="AY4" s="3">
        <f>IFERROR(VLOOKUP(AX4,'Dicionário'!$A$1:$B$153,2,0),"Erro")</f>
        <v>2</v>
      </c>
      <c r="AZ4" s="3">
        <v>0.0</v>
      </c>
      <c r="BA4" s="3" t="s">
        <v>133</v>
      </c>
      <c r="BB4" s="3">
        <f>IFERROR(VLOOKUP(BA4,'Dicionário'!$A$1:$B$153,2,0),"Erro")</f>
        <v>2</v>
      </c>
      <c r="BC4" s="3">
        <v>0.0</v>
      </c>
      <c r="BD4" s="3" t="s">
        <v>133</v>
      </c>
      <c r="BE4" s="3">
        <f>IFERROR(VLOOKUP(BD4,'Dicionário'!$A$1:$B$153,2,0),"Erro")</f>
        <v>2</v>
      </c>
      <c r="BF4" s="3" t="s">
        <v>171</v>
      </c>
      <c r="BG4" s="3">
        <v>0.0</v>
      </c>
      <c r="BH4" s="3" t="s">
        <v>138</v>
      </c>
      <c r="BI4" s="3">
        <f>IFERROR(VLOOKUP(BH4,'Dicionário'!$A$1:$B$153,2,0),"Erro")</f>
        <v>1</v>
      </c>
      <c r="BJ4" s="3">
        <v>0.0</v>
      </c>
      <c r="BK4" s="3" t="s">
        <v>139</v>
      </c>
      <c r="BL4" s="3">
        <f>IFERROR(VLOOKUP(BK4,'Dicionário'!$A$1:$B$153,2,0),"Erro")</f>
        <v>2</v>
      </c>
      <c r="BM4" s="3">
        <v>0.0</v>
      </c>
      <c r="BN4" s="3" t="s">
        <v>172</v>
      </c>
      <c r="BO4" s="3">
        <f>IFERROR(VLOOKUP(BN4,'Dicionário'!$A$1:$B$153,2,0),"Erro")</f>
        <v>2</v>
      </c>
      <c r="BP4" s="3">
        <v>72.0</v>
      </c>
      <c r="BQ4" s="3" t="s">
        <v>141</v>
      </c>
      <c r="BR4" s="3">
        <f>IFERROR(VLOOKUP(BQ4,'Dicionário'!$A$1:$B$153,2,0),"Erro")</f>
        <v>2</v>
      </c>
      <c r="BS4" s="3">
        <v>191.0</v>
      </c>
      <c r="BT4" s="3" t="s">
        <v>141</v>
      </c>
      <c r="BU4" s="3">
        <f>IFERROR(VLOOKUP(BT4,'Dicionário'!$A$1:$B$153,2,0),"Erro")</f>
        <v>2</v>
      </c>
      <c r="BV4" s="3">
        <v>30.0</v>
      </c>
      <c r="BW4" s="3" t="s">
        <v>142</v>
      </c>
      <c r="BX4" s="3">
        <f>IFERROR(VLOOKUP(BW4,'Dicionário'!$A$1:$B$153,2,0),"Erro")</f>
        <v>0</v>
      </c>
      <c r="BY4" s="3" t="s">
        <v>173</v>
      </c>
      <c r="BZ4" s="3">
        <v>177.0</v>
      </c>
      <c r="CA4" s="3" t="s">
        <v>144</v>
      </c>
      <c r="CB4" s="3">
        <f>IFERROR(VLOOKUP(CA4,'Dicionário'!$A$1:$B$153,2,0),"Erro")</f>
        <v>2</v>
      </c>
      <c r="CC4" s="3">
        <v>35.0</v>
      </c>
      <c r="CD4" s="3">
        <v>0.0</v>
      </c>
      <c r="CE4" s="3" t="s">
        <v>146</v>
      </c>
      <c r="CF4" s="3">
        <f>IFERROR(VLOOKUP(CE4,'Dicionário'!$A$1:$B$153,2,0),"Erro")</f>
        <v>2</v>
      </c>
      <c r="CG4" s="3">
        <v>0.0</v>
      </c>
      <c r="CH4" s="3" t="s">
        <v>146</v>
      </c>
      <c r="CI4" s="3">
        <f>IFERROR(VLOOKUP(CH4,'Dicionário'!$A$1:$B$153,2,0),"Erro")</f>
        <v>2</v>
      </c>
      <c r="CJ4" s="3">
        <v>60.0</v>
      </c>
      <c r="CK4" s="3" t="s">
        <v>147</v>
      </c>
      <c r="CL4" s="9">
        <f>IFERROR(VLOOKUP(CK4,'Dicionário'!$A$1:$B$153,2,0),"Erro")</f>
        <v>2</v>
      </c>
      <c r="CM4" s="3" t="s">
        <v>174</v>
      </c>
      <c r="CN4" s="3">
        <v>1.0</v>
      </c>
      <c r="CO4" s="3">
        <v>0.0</v>
      </c>
      <c r="CP4" s="3">
        <v>0.0</v>
      </c>
      <c r="CQ4" s="3" t="s">
        <v>146</v>
      </c>
      <c r="CR4" s="9">
        <f>IFERROR(VLOOKUP(CQ4,'Dicionário'!$A$1:$B$153,2,0),"Erro")</f>
        <v>2</v>
      </c>
      <c r="CS4" s="3">
        <v>0.0</v>
      </c>
      <c r="CT4" s="3" t="s">
        <v>150</v>
      </c>
      <c r="CU4" s="9">
        <f>IFERROR(VLOOKUP(CT4,'Dicionário'!$A$1:$B$153,2,0),"Erro")</f>
        <v>2</v>
      </c>
      <c r="CV4" s="3">
        <v>0.0</v>
      </c>
      <c r="CW4" s="3" t="s">
        <v>150</v>
      </c>
      <c r="CX4" s="9">
        <f>IFERROR(VLOOKUP(CW4,'Dicionário'!$A$1:$B$153,2,0),"Erro")</f>
        <v>2</v>
      </c>
      <c r="CY4" s="3">
        <v>0.0</v>
      </c>
      <c r="CZ4" s="3" t="s">
        <v>146</v>
      </c>
      <c r="DA4" s="9">
        <f>IFERROR(VLOOKUP(CZ4,'Dicionário'!$A$1:$B$153,2,0),"Erro")</f>
        <v>2</v>
      </c>
      <c r="DC4" s="3" t="s">
        <v>304</v>
      </c>
      <c r="DD4" s="3" t="s">
        <v>257</v>
      </c>
      <c r="DE4" s="9">
        <f>IFERROR(VLOOKUP(DD4,'Dicionário'!$A$1:$B$153,2,0),"Erro")</f>
        <v>3</v>
      </c>
      <c r="DF4" s="3" t="s">
        <v>153</v>
      </c>
      <c r="DG4" s="3" t="s">
        <v>154</v>
      </c>
      <c r="DH4" s="9">
        <f>IFERROR(VLOOKUP(DG4,'Dicionário'!$A$1:$B$153,2,0),"Erro")</f>
        <v>4</v>
      </c>
      <c r="DI4" s="3" t="s">
        <v>614</v>
      </c>
      <c r="DJ4" s="9">
        <f>IFERROR(VLOOKUP(DI4,'Dicionário'!$A$1:$B$153,2,0),"Erro")</f>
        <v>0</v>
      </c>
      <c r="DK4" s="3" t="s">
        <v>156</v>
      </c>
      <c r="DL4" s="9">
        <f>IFERROR(VLOOKUP(DK4,'Dicionário'!$A$1:$B$153,2,0),"Erro")</f>
        <v>5</v>
      </c>
      <c r="DM4" s="3" t="s">
        <v>230</v>
      </c>
      <c r="DN4" s="9">
        <f>IFERROR(VLOOKUP(DM4,'Dicionário'!$A$1:$B$153,2,0),"Erro")</f>
        <v>7</v>
      </c>
      <c r="DO4" s="8">
        <f>IFERROR(VLOOKUP(N4,Sympla!B:AE,24,0), "erro")</f>
        <v>1990</v>
      </c>
      <c r="DP4" s="8">
        <f t="shared" si="2"/>
        <v>50</v>
      </c>
      <c r="DQ4" s="8" t="str">
        <f>IFERROR(VLOOKUP(N4,Sympla!B:AE,20,0), "erro")</f>
        <v>Mulher cis</v>
      </c>
      <c r="DR4" s="8">
        <f>IFERROR(VLOOKUP(AC4,'Dicionário'!$A$1:$B$153,2,0), "erro")</f>
        <v>1</v>
      </c>
      <c r="DS4" s="8">
        <f>IFERROR(VLOOKUP(AD4,'Dicionário'!$A$1:$B$153,2,0), "erro")</f>
        <v>1</v>
      </c>
    </row>
    <row r="5">
      <c r="A5" s="4">
        <v>45128.80462201389</v>
      </c>
      <c r="B5" s="3" t="s">
        <v>178</v>
      </c>
      <c r="C5" s="3" t="s">
        <v>179</v>
      </c>
      <c r="D5" s="3" t="s">
        <v>117</v>
      </c>
      <c r="E5" s="3" t="s">
        <v>123</v>
      </c>
      <c r="F5" s="3" t="s">
        <v>123</v>
      </c>
      <c r="G5" s="3">
        <v>1.0</v>
      </c>
      <c r="H5" s="3" t="s">
        <v>160</v>
      </c>
      <c r="I5" s="3">
        <v>1.0</v>
      </c>
      <c r="J5" s="3" t="s">
        <v>180</v>
      </c>
      <c r="K5" s="3" t="s">
        <v>119</v>
      </c>
      <c r="L5" s="3" t="s">
        <v>181</v>
      </c>
      <c r="M5" s="3">
        <v>2.023040004E9</v>
      </c>
      <c r="N5" s="3" t="s">
        <v>182</v>
      </c>
      <c r="O5" s="3">
        <v>1.1949359113E10</v>
      </c>
      <c r="P5" s="3">
        <v>5.67818652E8</v>
      </c>
      <c r="Q5" s="3" t="s">
        <v>123</v>
      </c>
      <c r="R5" s="3">
        <v>5.4519547806E10</v>
      </c>
      <c r="S5" s="6">
        <v>38280.0</v>
      </c>
      <c r="T5" s="3" t="s">
        <v>165</v>
      </c>
      <c r="U5" s="3" t="s">
        <v>125</v>
      </c>
      <c r="V5" s="3" t="s">
        <v>183</v>
      </c>
      <c r="W5" s="7" t="s">
        <v>184</v>
      </c>
      <c r="X5" s="3" t="s">
        <v>168</v>
      </c>
      <c r="Y5" s="3" t="s">
        <v>129</v>
      </c>
      <c r="Z5" s="3" t="s">
        <v>130</v>
      </c>
      <c r="AA5" s="3" t="s">
        <v>131</v>
      </c>
      <c r="AC5" s="3" t="s">
        <v>123</v>
      </c>
      <c r="AD5" s="3" t="s">
        <v>123</v>
      </c>
      <c r="AE5" s="3">
        <v>5.0</v>
      </c>
      <c r="AF5" s="3">
        <v>5.0</v>
      </c>
      <c r="AH5" s="8">
        <f t="shared" si="1"/>
        <v>10</v>
      </c>
      <c r="AI5" s="3" t="s">
        <v>132</v>
      </c>
      <c r="AJ5" s="3">
        <v>0.0</v>
      </c>
      <c r="AK5" s="3" t="s">
        <v>133</v>
      </c>
      <c r="AL5" s="3">
        <f>IFERROR(VLOOKUP(AK5,'Dicionário'!$A$1:$B$153,2,0),"Erro")</f>
        <v>2</v>
      </c>
      <c r="AM5" s="3">
        <v>1300.0</v>
      </c>
      <c r="AN5" s="3" t="s">
        <v>135</v>
      </c>
      <c r="AO5" s="3">
        <f>IFERROR(VLOOKUP(AN5,'Dicionário'!$A$1:$B$153,2,0),"Erro")</f>
        <v>2</v>
      </c>
      <c r="AP5" s="3">
        <v>1209.0</v>
      </c>
      <c r="AQ5" s="3">
        <f t="shared" si="3"/>
        <v>-25.25</v>
      </c>
      <c r="AR5" s="3" t="s">
        <v>134</v>
      </c>
      <c r="AS5" s="3">
        <f>IFERROR(VLOOKUP(AR5,'Dicionário'!$A$1:$B$153,2,0),"Erro")</f>
        <v>2</v>
      </c>
      <c r="AT5" s="3">
        <v>0.0</v>
      </c>
      <c r="AU5" s="3" t="s">
        <v>133</v>
      </c>
      <c r="AV5" s="3">
        <f>IFERROR(VLOOKUP(AU5,'Dicionário'!$A$1:$B$153,2,0),"Erro")</f>
        <v>2</v>
      </c>
      <c r="AW5" s="3">
        <v>0.0</v>
      </c>
      <c r="AX5" s="3" t="s">
        <v>133</v>
      </c>
      <c r="AY5" s="3">
        <f>IFERROR(VLOOKUP(AX5,'Dicionário'!$A$1:$B$153,2,0),"Erro")</f>
        <v>2</v>
      </c>
      <c r="AZ5" s="3">
        <v>0.0</v>
      </c>
      <c r="BA5" s="3" t="s">
        <v>133</v>
      </c>
      <c r="BB5" s="3">
        <f>IFERROR(VLOOKUP(BA5,'Dicionário'!$A$1:$B$153,2,0),"Erro")</f>
        <v>2</v>
      </c>
      <c r="BC5" s="3">
        <v>300.0</v>
      </c>
      <c r="BD5" s="3" t="s">
        <v>136</v>
      </c>
      <c r="BE5" s="3">
        <f>IFERROR(VLOOKUP(BD5,'Dicionário'!$A$1:$B$153,2,0),"Erro")</f>
        <v>2</v>
      </c>
      <c r="BG5" s="3">
        <v>0.0</v>
      </c>
      <c r="BH5" s="3" t="s">
        <v>138</v>
      </c>
      <c r="BI5" s="3">
        <f>IFERROR(VLOOKUP(BH5,'Dicionário'!$A$1:$B$153,2,0),"Erro")</f>
        <v>1</v>
      </c>
      <c r="BJ5" s="3">
        <v>381.0</v>
      </c>
      <c r="BK5" s="3" t="s">
        <v>185</v>
      </c>
      <c r="BL5" s="3">
        <f>IFERROR(VLOOKUP(BK5,'Dicionário'!$A$1:$B$153,2,0),"Erro")</f>
        <v>2</v>
      </c>
      <c r="BM5" s="3">
        <v>1075.0</v>
      </c>
      <c r="BN5" s="3" t="s">
        <v>172</v>
      </c>
      <c r="BO5" s="3">
        <f>IFERROR(VLOOKUP(BN5,'Dicionário'!$A$1:$B$153,2,0),"Erro")</f>
        <v>2</v>
      </c>
      <c r="BP5" s="3">
        <v>46.0</v>
      </c>
      <c r="BQ5" s="3" t="s">
        <v>141</v>
      </c>
      <c r="BR5" s="3">
        <f>IFERROR(VLOOKUP(BQ5,'Dicionário'!$A$1:$B$153,2,0),"Erro")</f>
        <v>2</v>
      </c>
      <c r="BS5" s="3">
        <v>205.0</v>
      </c>
      <c r="BT5" s="3" t="s">
        <v>141</v>
      </c>
      <c r="BU5" s="3">
        <f>IFERROR(VLOOKUP(BT5,'Dicionário'!$A$1:$B$153,2,0),"Erro")</f>
        <v>2</v>
      </c>
      <c r="BV5" s="3">
        <v>0.0</v>
      </c>
      <c r="BW5" s="3" t="s">
        <v>146</v>
      </c>
      <c r="BX5" s="3">
        <f>IFERROR(VLOOKUP(BW5,'Dicionário'!$A$1:$B$153,2,0),"Erro")</f>
        <v>2</v>
      </c>
      <c r="BY5" s="3" t="s">
        <v>186</v>
      </c>
      <c r="BZ5" s="3">
        <v>106.0</v>
      </c>
      <c r="CA5" s="3" t="s">
        <v>144</v>
      </c>
      <c r="CB5" s="3">
        <f>IFERROR(VLOOKUP(CA5,'Dicionário'!$A$1:$B$153,2,0),"Erro")</f>
        <v>2</v>
      </c>
      <c r="CC5" s="3">
        <v>84.0</v>
      </c>
      <c r="CD5" s="3">
        <v>0.0</v>
      </c>
      <c r="CE5" s="3" t="s">
        <v>146</v>
      </c>
      <c r="CF5" s="3">
        <f>IFERROR(VLOOKUP(CE5,'Dicionário'!$A$1:$B$153,2,0),"Erro")</f>
        <v>2</v>
      </c>
      <c r="CG5" s="3">
        <v>0.0</v>
      </c>
      <c r="CH5" s="3" t="s">
        <v>146</v>
      </c>
      <c r="CI5" s="3">
        <f>IFERROR(VLOOKUP(CH5,'Dicionário'!$A$1:$B$153,2,0),"Erro")</f>
        <v>2</v>
      </c>
      <c r="CJ5" s="3">
        <v>160.0</v>
      </c>
      <c r="CK5" s="3" t="s">
        <v>147</v>
      </c>
      <c r="CL5" s="9">
        <f>IFERROR(VLOOKUP(CK5,'Dicionário'!$A$1:$B$153,2,0),"Erro")</f>
        <v>2</v>
      </c>
      <c r="CM5" s="3" t="s">
        <v>187</v>
      </c>
      <c r="CN5" s="3">
        <v>0.0</v>
      </c>
      <c r="CO5" s="3">
        <v>0.0</v>
      </c>
      <c r="CP5" s="3">
        <v>2480.0</v>
      </c>
      <c r="CQ5" s="3" t="s">
        <v>150</v>
      </c>
      <c r="CR5" s="9">
        <f>IFERROR(VLOOKUP(CQ5,'Dicionário'!$A$1:$B$153,2,0),"Erro")</f>
        <v>2</v>
      </c>
      <c r="CS5" s="3">
        <v>4730.0</v>
      </c>
      <c r="CT5" s="3" t="s">
        <v>150</v>
      </c>
      <c r="CU5" s="9">
        <f>IFERROR(VLOOKUP(CT5,'Dicionário'!$A$1:$B$153,2,0),"Erro")</f>
        <v>2</v>
      </c>
      <c r="CV5" s="3">
        <v>4427.0</v>
      </c>
      <c r="CW5" s="3" t="s">
        <v>150</v>
      </c>
      <c r="CX5" s="9">
        <f>IFERROR(VLOOKUP(CW5,'Dicionário'!$A$1:$B$153,2,0),"Erro")</f>
        <v>2</v>
      </c>
      <c r="CY5" s="3">
        <v>0.0</v>
      </c>
      <c r="CZ5" s="3" t="s">
        <v>146</v>
      </c>
      <c r="DA5" s="9">
        <f>IFERROR(VLOOKUP(CZ5,'Dicionário'!$A$1:$B$153,2,0),"Erro")</f>
        <v>2</v>
      </c>
      <c r="DC5" s="3" t="s">
        <v>152</v>
      </c>
      <c r="DD5" s="3" t="s">
        <v>152</v>
      </c>
      <c r="DE5" s="9">
        <f>IFERROR(VLOOKUP(DD5,'Dicionário'!$A$1:$B$153,2,0),"Erro")</f>
        <v>2</v>
      </c>
      <c r="DF5" s="3" t="s">
        <v>153</v>
      </c>
      <c r="DG5" s="3" t="s">
        <v>123</v>
      </c>
      <c r="DH5" s="9">
        <f>IFERROR(VLOOKUP(DG5,'Dicionário'!$A$1:$B$153,2,0),"Erro")</f>
        <v>2</v>
      </c>
      <c r="DI5" s="3" t="s">
        <v>206</v>
      </c>
      <c r="DJ5" s="9">
        <f>IFERROR(VLOOKUP(DI5,'Dicionário'!$A$1:$B$153,2,0),"Erro")</f>
        <v>1</v>
      </c>
      <c r="DK5" s="3" t="s">
        <v>230</v>
      </c>
      <c r="DL5" s="9">
        <f>IFERROR(VLOOKUP(DK5,'Dicionário'!$A$1:$B$153,2,0),"Erro")</f>
        <v>7</v>
      </c>
      <c r="DM5" s="3" t="s">
        <v>230</v>
      </c>
      <c r="DN5" s="9">
        <f>IFERROR(VLOOKUP(DM5,'Dicionário'!$A$1:$B$153,2,0),"Erro")</f>
        <v>7</v>
      </c>
      <c r="DO5" s="8">
        <f>IFERROR(VLOOKUP(N5,Sympla!B:AE,24,0), "erro")</f>
        <v>2022</v>
      </c>
      <c r="DP5" s="8">
        <f t="shared" si="2"/>
        <v>19</v>
      </c>
      <c r="DQ5" s="8" t="str">
        <f>IFERROR(VLOOKUP(N5,Sympla!B:AE,20,0), "erro")</f>
        <v>Mulher cis</v>
      </c>
      <c r="DR5" s="8">
        <f>IFERROR(VLOOKUP(AC5,'Dicionário'!$A$1:$B$153,2,0), "erro")</f>
        <v>2</v>
      </c>
      <c r="DS5" s="8">
        <f>IFERROR(VLOOKUP(AD5,'Dicionário'!$A$1:$B$153,2,0), "erro")</f>
        <v>2</v>
      </c>
    </row>
    <row r="6">
      <c r="A6" s="4">
        <v>45129.763358993056</v>
      </c>
      <c r="B6" s="3" t="s">
        <v>189</v>
      </c>
      <c r="C6" s="3" t="s">
        <v>190</v>
      </c>
      <c r="D6" s="3" t="s">
        <v>117</v>
      </c>
      <c r="E6" s="3" t="s">
        <v>123</v>
      </c>
      <c r="F6" s="3" t="s">
        <v>191</v>
      </c>
      <c r="G6" s="3" t="s">
        <v>160</v>
      </c>
      <c r="H6" s="3" t="s">
        <v>160</v>
      </c>
      <c r="I6" s="3" t="s">
        <v>161</v>
      </c>
      <c r="J6" s="3" t="s">
        <v>180</v>
      </c>
      <c r="K6" s="3" t="s">
        <v>119</v>
      </c>
      <c r="L6" s="3" t="s">
        <v>192</v>
      </c>
      <c r="M6" s="3">
        <v>2.023040007E9</v>
      </c>
      <c r="N6" s="3" t="s">
        <v>193</v>
      </c>
      <c r="O6" s="3">
        <v>1.1985641143E10</v>
      </c>
      <c r="P6" s="3">
        <v>5.03940938E8</v>
      </c>
      <c r="Q6" s="3" t="s">
        <v>123</v>
      </c>
      <c r="R6" s="3">
        <v>5.1461823889E10</v>
      </c>
      <c r="S6" s="6">
        <v>38599.0</v>
      </c>
      <c r="T6" s="3" t="s">
        <v>124</v>
      </c>
      <c r="U6" s="3" t="s">
        <v>125</v>
      </c>
      <c r="V6" s="3" t="s">
        <v>194</v>
      </c>
      <c r="W6" s="7" t="s">
        <v>195</v>
      </c>
      <c r="X6" s="3" t="s">
        <v>196</v>
      </c>
      <c r="Y6" s="3" t="s">
        <v>129</v>
      </c>
      <c r="Z6" s="3" t="s">
        <v>130</v>
      </c>
      <c r="AA6" s="3" t="s">
        <v>131</v>
      </c>
      <c r="AC6" s="3" t="s">
        <v>123</v>
      </c>
      <c r="AD6" s="3" t="s">
        <v>123</v>
      </c>
      <c r="AE6" s="3">
        <v>3.0</v>
      </c>
      <c r="AF6" s="3">
        <v>1.0</v>
      </c>
      <c r="AG6" s="3">
        <v>2.0</v>
      </c>
      <c r="AH6" s="8">
        <f t="shared" si="1"/>
        <v>4</v>
      </c>
      <c r="AI6" s="3" t="s">
        <v>132</v>
      </c>
      <c r="AJ6" s="3">
        <v>0.0</v>
      </c>
      <c r="AK6" s="3" t="s">
        <v>133</v>
      </c>
      <c r="AL6" s="3">
        <f>IFERROR(VLOOKUP(AK6,'Dicionário'!$A$1:$B$153,2,0),"Erro")</f>
        <v>2</v>
      </c>
      <c r="AM6" s="3">
        <v>1909.0</v>
      </c>
      <c r="AN6" s="3" t="s">
        <v>197</v>
      </c>
      <c r="AO6" s="3">
        <f>IFERROR(VLOOKUP(AN6,'Dicionário'!$A$1:$B$153,2,0),"Erro")</f>
        <v>0</v>
      </c>
      <c r="AP6" s="3">
        <v>1281.0</v>
      </c>
      <c r="AQ6" s="3">
        <f t="shared" si="3"/>
        <v>-76.25</v>
      </c>
      <c r="AR6" s="3" t="s">
        <v>134</v>
      </c>
      <c r="AS6" s="3">
        <f>IFERROR(VLOOKUP(AR6,'Dicionário'!$A$1:$B$153,2,0),"Erro")</f>
        <v>2</v>
      </c>
      <c r="AT6" s="3">
        <v>0.0</v>
      </c>
      <c r="AU6" s="3" t="s">
        <v>133</v>
      </c>
      <c r="AV6" s="3">
        <f>IFERROR(VLOOKUP(AU6,'Dicionário'!$A$1:$B$153,2,0),"Erro")</f>
        <v>2</v>
      </c>
      <c r="AW6" s="3">
        <v>0.0</v>
      </c>
      <c r="AX6" s="3" t="s">
        <v>133</v>
      </c>
      <c r="AY6" s="3">
        <f>IFERROR(VLOOKUP(AX6,'Dicionário'!$A$1:$B$153,2,0),"Erro")</f>
        <v>2</v>
      </c>
      <c r="AZ6" s="3">
        <v>0.0</v>
      </c>
      <c r="BA6" s="3" t="s">
        <v>133</v>
      </c>
      <c r="BB6" s="3">
        <f>IFERROR(VLOOKUP(BA6,'Dicionário'!$A$1:$B$153,2,0),"Erro")</f>
        <v>2</v>
      </c>
      <c r="BC6" s="3">
        <v>0.0</v>
      </c>
      <c r="BD6" s="3" t="s">
        <v>133</v>
      </c>
      <c r="BE6" s="3">
        <f>IFERROR(VLOOKUP(BD6,'Dicionário'!$A$1:$B$153,2,0),"Erro")</f>
        <v>2</v>
      </c>
      <c r="BF6" s="3" t="s">
        <v>198</v>
      </c>
      <c r="BG6" s="3">
        <v>0.0</v>
      </c>
      <c r="BH6" s="3" t="s">
        <v>199</v>
      </c>
      <c r="BI6" s="3">
        <f>IFERROR(VLOOKUP(BH6,'Dicionário'!$A$1:$B$153,2,0),"Erro")</f>
        <v>2</v>
      </c>
      <c r="BJ6" s="3">
        <v>1100.0</v>
      </c>
      <c r="BK6" s="3" t="s">
        <v>200</v>
      </c>
      <c r="BL6" s="3">
        <f>IFERROR(VLOOKUP(BK6,'Dicionário'!$A$1:$B$153,2,0),"Erro")</f>
        <v>0</v>
      </c>
      <c r="BM6" s="3">
        <v>0.0</v>
      </c>
      <c r="BN6" s="3" t="s">
        <v>146</v>
      </c>
      <c r="BO6" s="3">
        <f>IFERROR(VLOOKUP(BN6,'Dicionário'!$A$1:$B$153,2,0),"Erro")</f>
        <v>2</v>
      </c>
      <c r="BP6" s="3">
        <v>131.0</v>
      </c>
      <c r="BQ6" s="3" t="s">
        <v>201</v>
      </c>
      <c r="BR6" s="3">
        <f>IFERROR(VLOOKUP(BQ6,'Dicionário'!$A$1:$B$153,2,0),"Erro")</f>
        <v>1</v>
      </c>
      <c r="BS6" s="3">
        <v>181.0</v>
      </c>
      <c r="BT6" s="3" t="s">
        <v>141</v>
      </c>
      <c r="BU6" s="3">
        <f>IFERROR(VLOOKUP(BT6,'Dicionário'!$A$1:$B$153,2,0),"Erro")</f>
        <v>2</v>
      </c>
      <c r="BV6" s="3">
        <v>130.0</v>
      </c>
      <c r="BW6" s="3" t="s">
        <v>142</v>
      </c>
      <c r="BX6" s="3">
        <f>IFERROR(VLOOKUP(BW6,'Dicionário'!$A$1:$B$153,2,0),"Erro")</f>
        <v>0</v>
      </c>
      <c r="BY6" s="3" t="s">
        <v>143</v>
      </c>
      <c r="BZ6" s="3">
        <v>168.0</v>
      </c>
      <c r="CA6" s="3" t="s">
        <v>144</v>
      </c>
      <c r="CB6" s="3">
        <f>IFERROR(VLOOKUP(CA6,'Dicionário'!$A$1:$B$153,2,0),"Erro")</f>
        <v>2</v>
      </c>
      <c r="CC6" s="3">
        <v>1600.0</v>
      </c>
      <c r="CD6" s="3">
        <v>0.0</v>
      </c>
      <c r="CE6" s="3" t="s">
        <v>146</v>
      </c>
      <c r="CF6" s="3">
        <f>IFERROR(VLOOKUP(CE6,'Dicionário'!$A$1:$B$153,2,0),"Erro")</f>
        <v>2</v>
      </c>
      <c r="CG6" s="3">
        <v>0.0</v>
      </c>
      <c r="CH6" s="3" t="s">
        <v>146</v>
      </c>
      <c r="CI6" s="3">
        <f>IFERROR(VLOOKUP(CH6,'Dicionário'!$A$1:$B$153,2,0),"Erro")</f>
        <v>2</v>
      </c>
      <c r="CJ6" s="3">
        <v>300.0</v>
      </c>
      <c r="CK6" s="3" t="s">
        <v>147</v>
      </c>
      <c r="CL6" s="9">
        <f>IFERROR(VLOOKUP(CK6,'Dicionário'!$A$1:$B$153,2,0),"Erro")</f>
        <v>2</v>
      </c>
      <c r="CM6" s="3" t="s">
        <v>202</v>
      </c>
      <c r="CN6" s="3">
        <v>1.0</v>
      </c>
      <c r="CO6" s="3">
        <v>0.0</v>
      </c>
      <c r="CP6" s="3">
        <v>1092.0</v>
      </c>
      <c r="CQ6" s="3" t="s">
        <v>203</v>
      </c>
      <c r="CR6" s="9">
        <f>IFERROR(VLOOKUP(CQ6,'Dicionário'!$A$1:$B$153,2,0),"Erro")</f>
        <v>2</v>
      </c>
      <c r="CS6" s="3">
        <v>915.0</v>
      </c>
      <c r="CT6" s="3" t="s">
        <v>150</v>
      </c>
      <c r="CU6" s="9">
        <f>IFERROR(VLOOKUP(CT6,'Dicionário'!$A$1:$B$153,2,0),"Erro")</f>
        <v>2</v>
      </c>
      <c r="CV6" s="3">
        <v>0.0</v>
      </c>
      <c r="CW6" s="3" t="s">
        <v>146</v>
      </c>
      <c r="CX6" s="9">
        <f>IFERROR(VLOOKUP(CW6,'Dicionário'!$A$1:$B$153,2,0),"Erro")</f>
        <v>2</v>
      </c>
      <c r="CY6" s="3">
        <v>694.0</v>
      </c>
      <c r="CZ6" s="3" t="s">
        <v>150</v>
      </c>
      <c r="DA6" s="9">
        <f>IFERROR(VLOOKUP(CZ6,'Dicionário'!$A$1:$B$153,2,0),"Erro")</f>
        <v>2</v>
      </c>
      <c r="DB6" s="3" t="s">
        <v>320</v>
      </c>
      <c r="DC6" s="3" t="s">
        <v>151</v>
      </c>
      <c r="DD6" s="3" t="s">
        <v>151</v>
      </c>
      <c r="DE6" s="9">
        <f>IFERROR(VLOOKUP(DD6,'Dicionário'!$A$1:$B$153,2,0),"Erro")</f>
        <v>1</v>
      </c>
      <c r="DF6" s="3" t="s">
        <v>205</v>
      </c>
      <c r="DG6" s="3" t="s">
        <v>123</v>
      </c>
      <c r="DH6" s="9">
        <f>IFERROR(VLOOKUP(DG6,'Dicionário'!$A$1:$B$153,2,0),"Erro")</f>
        <v>2</v>
      </c>
      <c r="DI6" s="3" t="s">
        <v>155</v>
      </c>
      <c r="DJ6" s="9">
        <f>IFERROR(VLOOKUP(DI6,'Dicionário'!$A$1:$B$153,2,0),"Erro")</f>
        <v>2</v>
      </c>
      <c r="DK6" s="3" t="s">
        <v>156</v>
      </c>
      <c r="DL6" s="9">
        <f>IFERROR(VLOOKUP(DK6,'Dicionário'!$A$1:$B$153,2,0),"Erro")</f>
        <v>5</v>
      </c>
      <c r="DM6" s="3" t="s">
        <v>156</v>
      </c>
      <c r="DN6" s="9">
        <f>IFERROR(VLOOKUP(DM6,'Dicionário'!$A$1:$B$153,2,0),"Erro")</f>
        <v>5</v>
      </c>
      <c r="DO6" s="8">
        <f>IFERROR(VLOOKUP(N6,Sympla!B:AE,24,0), "erro")</f>
        <v>2023</v>
      </c>
      <c r="DP6" s="8">
        <f t="shared" si="2"/>
        <v>18</v>
      </c>
      <c r="DQ6" s="8" t="str">
        <f>IFERROR(VLOOKUP(N6,Sympla!B:AE,20,0), "erro")</f>
        <v>Homem cis</v>
      </c>
      <c r="DR6" s="8">
        <f>IFERROR(VLOOKUP(AC6,'Dicionário'!$A$1:$B$153,2,0), "erro")</f>
        <v>2</v>
      </c>
      <c r="DS6" s="8">
        <f>IFERROR(VLOOKUP(AD6,'Dicionário'!$A$1:$B$153,2,0), "erro")</f>
        <v>2</v>
      </c>
    </row>
    <row r="7">
      <c r="A7" s="4">
        <v>45129.93685950231</v>
      </c>
      <c r="B7" s="3" t="s">
        <v>208</v>
      </c>
      <c r="C7" s="3" t="s">
        <v>209</v>
      </c>
      <c r="D7" s="3" t="s">
        <v>117</v>
      </c>
      <c r="E7" s="3" t="s">
        <v>117</v>
      </c>
      <c r="F7" s="3" t="s">
        <v>210</v>
      </c>
      <c r="G7" s="3">
        <v>8.0</v>
      </c>
      <c r="H7" s="3">
        <v>10.0</v>
      </c>
      <c r="I7" s="3">
        <v>1.0</v>
      </c>
      <c r="J7" s="3" t="s">
        <v>119</v>
      </c>
      <c r="K7" s="3" t="s">
        <v>180</v>
      </c>
      <c r="L7" s="3" t="s">
        <v>211</v>
      </c>
      <c r="M7" s="3">
        <v>2.023040008E9</v>
      </c>
      <c r="N7" s="3" t="s">
        <v>212</v>
      </c>
      <c r="O7" s="3">
        <v>1.1966757617E10</v>
      </c>
      <c r="P7" s="3" t="s">
        <v>213</v>
      </c>
      <c r="Q7" s="3" t="s">
        <v>123</v>
      </c>
      <c r="R7" s="3">
        <v>2.2863654829E10</v>
      </c>
      <c r="S7" s="6">
        <v>34812.0</v>
      </c>
      <c r="T7" s="3" t="s">
        <v>124</v>
      </c>
      <c r="U7" s="3" t="s">
        <v>125</v>
      </c>
      <c r="V7" s="3" t="s">
        <v>214</v>
      </c>
      <c r="W7" s="7" t="s">
        <v>215</v>
      </c>
      <c r="X7" s="3" t="s">
        <v>168</v>
      </c>
      <c r="Y7" s="3" t="s">
        <v>129</v>
      </c>
      <c r="Z7" s="3" t="s">
        <v>130</v>
      </c>
      <c r="AA7" s="3" t="s">
        <v>131</v>
      </c>
      <c r="AC7" s="3" t="s">
        <v>123</v>
      </c>
      <c r="AD7" s="3" t="s">
        <v>117</v>
      </c>
      <c r="AE7" s="3">
        <v>2.0</v>
      </c>
      <c r="AF7" s="3">
        <v>2.0</v>
      </c>
      <c r="AH7" s="8">
        <f t="shared" si="1"/>
        <v>4</v>
      </c>
      <c r="AI7" s="3" t="s">
        <v>132</v>
      </c>
      <c r="AJ7" s="3">
        <v>0.0</v>
      </c>
      <c r="AK7" s="3" t="s">
        <v>133</v>
      </c>
      <c r="AL7" s="3">
        <f>IFERROR(VLOOKUP(AK7,'Dicionário'!$A$1:$B$153,2,0),"Erro")</f>
        <v>2</v>
      </c>
      <c r="AM7" s="3">
        <v>0.0</v>
      </c>
      <c r="AN7" s="3" t="s">
        <v>133</v>
      </c>
      <c r="AO7" s="3">
        <f>IFERROR(VLOOKUP(AN7,'Dicionário'!$A$1:$B$153,2,0),"Erro")</f>
        <v>2</v>
      </c>
      <c r="AP7" s="3">
        <v>740.0</v>
      </c>
      <c r="AQ7" s="3">
        <f t="shared" si="3"/>
        <v>0</v>
      </c>
      <c r="AR7" s="3" t="s">
        <v>135</v>
      </c>
      <c r="AS7" s="3">
        <f>IFERROR(VLOOKUP(AR7,'Dicionário'!$A$1:$B$153,2,0),"Erro")</f>
        <v>2</v>
      </c>
      <c r="AT7" s="3">
        <v>0.0</v>
      </c>
      <c r="AU7" s="3" t="s">
        <v>133</v>
      </c>
      <c r="AV7" s="3">
        <f>IFERROR(VLOOKUP(AU7,'Dicionário'!$A$1:$B$153,2,0),"Erro")</f>
        <v>2</v>
      </c>
      <c r="AW7" s="3">
        <v>0.0</v>
      </c>
      <c r="AX7" s="3" t="s">
        <v>133</v>
      </c>
      <c r="AY7" s="3">
        <f>IFERROR(VLOOKUP(AX7,'Dicionário'!$A$1:$B$153,2,0),"Erro")</f>
        <v>2</v>
      </c>
      <c r="AZ7" s="3">
        <v>0.0</v>
      </c>
      <c r="BA7" s="3" t="s">
        <v>133</v>
      </c>
      <c r="BB7" s="3">
        <f>IFERROR(VLOOKUP(BA7,'Dicionário'!$A$1:$B$153,2,0),"Erro")</f>
        <v>2</v>
      </c>
      <c r="BC7" s="3">
        <v>0.0</v>
      </c>
      <c r="BD7" s="3" t="s">
        <v>133</v>
      </c>
      <c r="BE7" s="3">
        <f>IFERROR(VLOOKUP(BD7,'Dicionário'!$A$1:$B$153,2,0),"Erro")</f>
        <v>2</v>
      </c>
      <c r="BG7" s="3">
        <v>1.0</v>
      </c>
      <c r="BH7" s="3" t="s">
        <v>138</v>
      </c>
      <c r="BI7" s="3">
        <f>IFERROR(VLOOKUP(BH7,'Dicionário'!$A$1:$B$153,2,0),"Erro")</f>
        <v>1</v>
      </c>
      <c r="BJ7" s="3">
        <v>0.0</v>
      </c>
      <c r="BK7" s="3" t="s">
        <v>139</v>
      </c>
      <c r="BL7" s="3">
        <f>IFERROR(VLOOKUP(BK7,'Dicionário'!$A$1:$B$153,2,0),"Erro")</f>
        <v>2</v>
      </c>
      <c r="BM7" s="3">
        <v>350.0</v>
      </c>
      <c r="BN7" s="3" t="s">
        <v>140</v>
      </c>
      <c r="BO7" s="3">
        <f>IFERROR(VLOOKUP(BN7,'Dicionário'!$A$1:$B$153,2,0),"Erro")</f>
        <v>0</v>
      </c>
      <c r="BP7" s="3">
        <v>125.0</v>
      </c>
      <c r="BQ7" s="3" t="s">
        <v>141</v>
      </c>
      <c r="BR7" s="3">
        <f>IFERROR(VLOOKUP(BQ7,'Dicionário'!$A$1:$B$153,2,0),"Erro")</f>
        <v>2</v>
      </c>
      <c r="BS7" s="3">
        <v>242.0</v>
      </c>
      <c r="BT7" s="3" t="s">
        <v>141</v>
      </c>
      <c r="BU7" s="3">
        <f>IFERROR(VLOOKUP(BT7,'Dicionário'!$A$1:$B$153,2,0),"Erro")</f>
        <v>2</v>
      </c>
      <c r="BV7" s="3">
        <v>144.0</v>
      </c>
      <c r="BW7" s="3" t="s">
        <v>216</v>
      </c>
      <c r="BX7" s="3">
        <f>IFERROR(VLOOKUP(BW7,'Dicionário'!$A$1:$B$153,2,0),"Erro")</f>
        <v>2</v>
      </c>
      <c r="BY7" s="3" t="s">
        <v>143</v>
      </c>
      <c r="BZ7" s="3">
        <v>70.0</v>
      </c>
      <c r="CA7" s="3" t="s">
        <v>217</v>
      </c>
      <c r="CB7" s="3">
        <f>IFERROR(VLOOKUP(CA7,'Dicionário'!$A$1:$B$153,2,0),"Erro")</f>
        <v>0</v>
      </c>
      <c r="CC7" s="3">
        <v>0.0</v>
      </c>
      <c r="CD7" s="3">
        <v>0.0</v>
      </c>
      <c r="CE7" s="3" t="s">
        <v>146</v>
      </c>
      <c r="CF7" s="3">
        <f>IFERROR(VLOOKUP(CE7,'Dicionário'!$A$1:$B$153,2,0),"Erro")</f>
        <v>2</v>
      </c>
      <c r="CG7" s="3">
        <v>0.0</v>
      </c>
      <c r="CH7" s="3" t="s">
        <v>146</v>
      </c>
      <c r="CI7" s="3">
        <f>IFERROR(VLOOKUP(CH7,'Dicionário'!$A$1:$B$153,2,0),"Erro")</f>
        <v>2</v>
      </c>
      <c r="CJ7" s="3">
        <v>250.0</v>
      </c>
      <c r="CK7" s="3" t="s">
        <v>147</v>
      </c>
      <c r="CL7" s="9">
        <f>IFERROR(VLOOKUP(CK7,'Dicionário'!$A$1:$B$153,2,0),"Erro")</f>
        <v>2</v>
      </c>
      <c r="CM7" s="3" t="s">
        <v>218</v>
      </c>
      <c r="CN7" s="3">
        <v>0.0</v>
      </c>
      <c r="CO7" s="3">
        <v>0.0</v>
      </c>
      <c r="CP7" s="3">
        <v>0.0</v>
      </c>
      <c r="CQ7" s="3" t="s">
        <v>175</v>
      </c>
      <c r="CR7" s="9">
        <f>IFERROR(VLOOKUP(CQ7,'Dicionário'!$A$1:$B$153,2,0),"Erro")</f>
        <v>0</v>
      </c>
      <c r="CS7" s="3">
        <v>0.0</v>
      </c>
      <c r="CT7" s="3" t="s">
        <v>146</v>
      </c>
      <c r="CU7" s="9">
        <f>IFERROR(VLOOKUP(CT7,'Dicionário'!$A$1:$B$153,2,0),"Erro")</f>
        <v>2</v>
      </c>
      <c r="CV7" s="3">
        <v>0.0</v>
      </c>
      <c r="CW7" s="3" t="s">
        <v>146</v>
      </c>
      <c r="CX7" s="9">
        <f>IFERROR(VLOOKUP(CW7,'Dicionário'!$A$1:$B$153,2,0),"Erro")</f>
        <v>2</v>
      </c>
      <c r="CY7" s="3">
        <v>0.0</v>
      </c>
      <c r="CZ7" s="3" t="s">
        <v>146</v>
      </c>
      <c r="DA7" s="9">
        <f>IFERROR(VLOOKUP(CZ7,'Dicionário'!$A$1:$B$153,2,0),"Erro")</f>
        <v>2</v>
      </c>
      <c r="DB7" s="3" t="s">
        <v>176</v>
      </c>
      <c r="DC7" s="3" t="s">
        <v>151</v>
      </c>
      <c r="DD7" s="3" t="s">
        <v>151</v>
      </c>
      <c r="DE7" s="9">
        <f>IFERROR(VLOOKUP(DD7,'Dicionário'!$A$1:$B$153,2,0),"Erro")</f>
        <v>1</v>
      </c>
      <c r="DF7" s="3" t="s">
        <v>153</v>
      </c>
      <c r="DG7" s="3" t="s">
        <v>123</v>
      </c>
      <c r="DH7" s="10">
        <v>2.0</v>
      </c>
      <c r="DI7" s="3" t="s">
        <v>155</v>
      </c>
      <c r="DJ7" s="9">
        <f>IFERROR(VLOOKUP(DI7,'Dicionário'!$A$1:$B$153,2,0),"Erro")</f>
        <v>2</v>
      </c>
      <c r="DK7" s="3" t="s">
        <v>156</v>
      </c>
      <c r="DL7" s="9">
        <f>IFERROR(VLOOKUP(DK7,'Dicionário'!$A$1:$B$153,2,0),"Erro")</f>
        <v>5</v>
      </c>
      <c r="DM7" s="3" t="s">
        <v>177</v>
      </c>
      <c r="DN7" s="9">
        <f>IFERROR(VLOOKUP(DM7,'Dicionário'!$A$1:$B$153,2,0),"Erro")</f>
        <v>3</v>
      </c>
      <c r="DO7" s="8">
        <f>IFERROR(VLOOKUP(N7,Sympla!B:AE,24,0), "erro")</f>
        <v>2012</v>
      </c>
      <c r="DP7" s="8">
        <f t="shared" si="2"/>
        <v>28</v>
      </c>
      <c r="DQ7" s="8" t="str">
        <f>IFERROR(VLOOKUP(N7,Sympla!B:AE,20,0), "erro")</f>
        <v>Mulher cis</v>
      </c>
      <c r="DR7" s="8">
        <f>IFERROR(VLOOKUP(AC7,'Dicionário'!$A$1:$B$153,2,0), "erro")</f>
        <v>2</v>
      </c>
      <c r="DS7" s="8">
        <f>IFERROR(VLOOKUP(AD7,'Dicionário'!$A$1:$B$153,2,0), "erro")</f>
        <v>1</v>
      </c>
    </row>
    <row r="8">
      <c r="A8" s="4">
        <v>45128.71032146991</v>
      </c>
      <c r="B8" s="3" t="s">
        <v>157</v>
      </c>
      <c r="C8" s="3" t="s">
        <v>219</v>
      </c>
      <c r="D8" s="3" t="s">
        <v>117</v>
      </c>
      <c r="E8" s="3" t="s">
        <v>123</v>
      </c>
      <c r="F8" s="3" t="s">
        <v>220</v>
      </c>
      <c r="G8" s="3">
        <v>5.0</v>
      </c>
      <c r="H8" s="3">
        <v>3.0</v>
      </c>
      <c r="I8" s="3" t="s">
        <v>161</v>
      </c>
      <c r="J8" s="3" t="s">
        <v>180</v>
      </c>
      <c r="K8" s="3" t="s">
        <v>119</v>
      </c>
      <c r="L8" s="3" t="s">
        <v>221</v>
      </c>
      <c r="M8" s="3">
        <v>2.023040009E9</v>
      </c>
      <c r="N8" s="3" t="s">
        <v>222</v>
      </c>
      <c r="O8" s="3">
        <v>1.1970234654E10</v>
      </c>
      <c r="P8" s="7" t="s">
        <v>223</v>
      </c>
      <c r="Q8" s="3" t="s">
        <v>123</v>
      </c>
      <c r="R8" s="3">
        <v>6.1575873346E10</v>
      </c>
      <c r="S8" s="6">
        <v>37082.0</v>
      </c>
      <c r="T8" s="3" t="s">
        <v>124</v>
      </c>
      <c r="U8" s="3" t="s">
        <v>125</v>
      </c>
      <c r="V8" s="3" t="s">
        <v>224</v>
      </c>
      <c r="W8" s="7" t="s">
        <v>225</v>
      </c>
      <c r="X8" s="3" t="s">
        <v>168</v>
      </c>
      <c r="Y8" s="3" t="s">
        <v>129</v>
      </c>
      <c r="Z8" s="3" t="s">
        <v>130</v>
      </c>
      <c r="AA8" s="3" t="s">
        <v>131</v>
      </c>
      <c r="AC8" s="3" t="s">
        <v>123</v>
      </c>
      <c r="AD8" s="3" t="s">
        <v>123</v>
      </c>
      <c r="AE8" s="3">
        <v>2.0</v>
      </c>
      <c r="AF8" s="3">
        <v>2.0</v>
      </c>
      <c r="AH8" s="8">
        <f t="shared" si="1"/>
        <v>4</v>
      </c>
      <c r="AI8" s="3" t="s">
        <v>226</v>
      </c>
      <c r="AJ8" s="3">
        <v>0.0</v>
      </c>
      <c r="AK8" s="3" t="s">
        <v>133</v>
      </c>
      <c r="AL8" s="3">
        <f>IFERROR(VLOOKUP(AK8,'Dicionário'!$A$1:$B$153,2,0),"Erro")</f>
        <v>2</v>
      </c>
      <c r="AM8" s="3">
        <v>0.0</v>
      </c>
      <c r="AN8" s="3" t="s">
        <v>133</v>
      </c>
      <c r="AO8" s="3">
        <f>IFERROR(VLOOKUP(AN8,'Dicionário'!$A$1:$B$153,2,0),"Erro")</f>
        <v>2</v>
      </c>
      <c r="AP8" s="3">
        <v>0.0</v>
      </c>
      <c r="AQ8" s="3">
        <f t="shared" si="3"/>
        <v>0</v>
      </c>
      <c r="AR8" s="3" t="s">
        <v>133</v>
      </c>
      <c r="AS8" s="3">
        <f>IFERROR(VLOOKUP(AR8,'Dicionário'!$A$1:$B$153,2,0),"Erro")</f>
        <v>2</v>
      </c>
      <c r="AT8" s="3">
        <v>1080.0</v>
      </c>
      <c r="AU8" s="3" t="s">
        <v>134</v>
      </c>
      <c r="AV8" s="3">
        <f>IFERROR(VLOOKUP(AU8,'Dicionário'!$A$1:$B$153,2,0),"Erro")</f>
        <v>2</v>
      </c>
      <c r="AW8" s="3">
        <v>0.0</v>
      </c>
      <c r="AX8" s="3" t="s">
        <v>133</v>
      </c>
      <c r="AY8" s="3">
        <f>IFERROR(VLOOKUP(AX8,'Dicionário'!$A$1:$B$153,2,0),"Erro")</f>
        <v>2</v>
      </c>
      <c r="AZ8" s="3">
        <v>0.0</v>
      </c>
      <c r="BA8" s="3" t="s">
        <v>133</v>
      </c>
      <c r="BB8" s="3">
        <f>IFERROR(VLOOKUP(BA8,'Dicionário'!$A$1:$B$153,2,0),"Erro")</f>
        <v>2</v>
      </c>
      <c r="BC8" s="3">
        <v>0.0</v>
      </c>
      <c r="BD8" s="3" t="s">
        <v>133</v>
      </c>
      <c r="BE8" s="3">
        <f>IFERROR(VLOOKUP(BD8,'Dicionário'!$A$1:$B$153,2,0),"Erro")</f>
        <v>2</v>
      </c>
      <c r="BF8" s="3" t="s">
        <v>227</v>
      </c>
      <c r="BG8" s="3">
        <v>0.0</v>
      </c>
      <c r="BH8" s="3" t="s">
        <v>199</v>
      </c>
      <c r="BI8" s="3">
        <f>IFERROR(VLOOKUP(BH8,'Dicionário'!$A$1:$B$153,2,0),"Erro")</f>
        <v>2</v>
      </c>
      <c r="BJ8" s="3">
        <v>1200.0</v>
      </c>
      <c r="BK8" s="3" t="s">
        <v>228</v>
      </c>
      <c r="BL8" s="3">
        <f>IFERROR(VLOOKUP(BK8,'Dicionário'!$A$1:$B$153,2,0),"Erro")</f>
        <v>2</v>
      </c>
      <c r="BM8" s="3">
        <v>0.0</v>
      </c>
      <c r="BN8" s="3" t="s">
        <v>146</v>
      </c>
      <c r="BO8" s="3">
        <f>IFERROR(VLOOKUP(BN8,'Dicionário'!$A$1:$B$153,2,0),"Erro")</f>
        <v>2</v>
      </c>
      <c r="BP8" s="3">
        <v>72.0</v>
      </c>
      <c r="BQ8" s="3" t="s">
        <v>141</v>
      </c>
      <c r="BR8" s="3">
        <f>IFERROR(VLOOKUP(BQ8,'Dicionário'!$A$1:$B$153,2,0),"Erro")</f>
        <v>2</v>
      </c>
      <c r="BS8" s="3">
        <v>112.0</v>
      </c>
      <c r="BT8" s="3" t="s">
        <v>141</v>
      </c>
      <c r="BU8" s="3">
        <f>IFERROR(VLOOKUP(BT8,'Dicionário'!$A$1:$B$153,2,0),"Erro")</f>
        <v>2</v>
      </c>
      <c r="BV8" s="3">
        <v>0.0</v>
      </c>
      <c r="BW8" s="3" t="s">
        <v>146</v>
      </c>
      <c r="BX8" s="3">
        <f>IFERROR(VLOOKUP(BW8,'Dicionário'!$A$1:$B$153,2,0),"Erro")</f>
        <v>2</v>
      </c>
      <c r="BY8" s="3" t="s">
        <v>143</v>
      </c>
      <c r="BZ8" s="3">
        <v>128.0</v>
      </c>
      <c r="CA8" s="3" t="s">
        <v>144</v>
      </c>
      <c r="CB8" s="3">
        <f>IFERROR(VLOOKUP(CA8,'Dicionário'!$A$1:$B$153,2,0),"Erro")</f>
        <v>2</v>
      </c>
      <c r="CC8" s="3">
        <v>50.0</v>
      </c>
      <c r="CD8" s="3">
        <v>0.0</v>
      </c>
      <c r="CE8" s="3" t="s">
        <v>146</v>
      </c>
      <c r="CF8" s="3">
        <f>IFERROR(VLOOKUP(CE8,'Dicionário'!$A$1:$B$153,2,0),"Erro")</f>
        <v>2</v>
      </c>
      <c r="CG8" s="3">
        <v>0.0</v>
      </c>
      <c r="CH8" s="3" t="s">
        <v>146</v>
      </c>
      <c r="CI8" s="3">
        <f>IFERROR(VLOOKUP(CH8,'Dicionário'!$A$1:$B$153,2,0),"Erro")</f>
        <v>2</v>
      </c>
      <c r="CJ8" s="3">
        <v>60.0</v>
      </c>
      <c r="CK8" s="3" t="s">
        <v>147</v>
      </c>
      <c r="CL8" s="9">
        <f>IFERROR(VLOOKUP(CK8,'Dicionário'!$A$1:$B$153,2,0),"Erro")</f>
        <v>2</v>
      </c>
      <c r="CM8" s="3" t="s">
        <v>229</v>
      </c>
      <c r="CN8" s="3">
        <v>0.0</v>
      </c>
      <c r="CO8" s="3">
        <v>0.0</v>
      </c>
      <c r="CP8" s="3">
        <v>3171.0</v>
      </c>
      <c r="CQ8" s="3" t="s">
        <v>270</v>
      </c>
      <c r="CR8" s="9">
        <f>IFERROR(VLOOKUP(CQ8,'Dicionário'!$A$1:$B$153,2,0),"Erro")</f>
        <v>0</v>
      </c>
      <c r="CS8" s="3">
        <v>0.0</v>
      </c>
      <c r="CT8" s="3" t="s">
        <v>140</v>
      </c>
      <c r="CU8" s="9">
        <f>IFERROR(VLOOKUP(CT8,'Dicionário'!$A$1:$B$153,2,0),"Erro")</f>
        <v>0</v>
      </c>
      <c r="CV8" s="3">
        <v>0.0</v>
      </c>
      <c r="CW8" s="3" t="s">
        <v>140</v>
      </c>
      <c r="CX8" s="9">
        <f>IFERROR(VLOOKUP(CW8,'Dicionário'!$A$1:$B$153,2,0),"Erro")</f>
        <v>0</v>
      </c>
      <c r="CY8" s="3">
        <v>0.0</v>
      </c>
      <c r="CZ8" s="3" t="s">
        <v>146</v>
      </c>
      <c r="DA8" s="9">
        <f>IFERROR(VLOOKUP(CZ8,'Dicionário'!$A$1:$B$153,2,0),"Erro")</f>
        <v>2</v>
      </c>
      <c r="DC8" s="3" t="s">
        <v>151</v>
      </c>
      <c r="DD8" s="3" t="s">
        <v>151</v>
      </c>
      <c r="DE8" s="9">
        <f>IFERROR(VLOOKUP(DD8,'Dicionário'!$A$1:$B$153,2,0),"Erro")</f>
        <v>1</v>
      </c>
      <c r="DF8" s="3" t="s">
        <v>153</v>
      </c>
      <c r="DH8" s="10">
        <v>2.0</v>
      </c>
      <c r="DI8" s="3" t="s">
        <v>155</v>
      </c>
      <c r="DJ8" s="9">
        <f>IFERROR(VLOOKUP(DI8,'Dicionário'!$A$1:$B$153,2,0),"Erro")</f>
        <v>2</v>
      </c>
      <c r="DK8" s="3" t="s">
        <v>230</v>
      </c>
      <c r="DL8" s="9">
        <f>IFERROR(VLOOKUP(DK8,'Dicionário'!$A$1:$B$153,2,0),"Erro")</f>
        <v>7</v>
      </c>
      <c r="DM8" s="3" t="s">
        <v>230</v>
      </c>
      <c r="DN8" s="9">
        <f>IFERROR(VLOOKUP(DM8,'Dicionário'!$A$1:$B$153,2,0),"Erro")</f>
        <v>7</v>
      </c>
      <c r="DO8" s="8">
        <f>IFERROR(VLOOKUP(N8,Sympla!B:AE,24,0), "erro")</f>
        <v>2018</v>
      </c>
      <c r="DP8" s="8">
        <f t="shared" si="2"/>
        <v>22</v>
      </c>
      <c r="DQ8" s="8" t="str">
        <f>IFERROR(VLOOKUP(N8,Sympla!B:AE,20,0), "erro")</f>
        <v>Mulher cis</v>
      </c>
      <c r="DR8" s="8">
        <f>IFERROR(VLOOKUP(AC8,'Dicionário'!$A$1:$B$153,2,0), "erro")</f>
        <v>2</v>
      </c>
      <c r="DS8" s="8">
        <f>IFERROR(VLOOKUP(AD8,'Dicionário'!$A$1:$B$153,2,0), "erro")</f>
        <v>2</v>
      </c>
    </row>
    <row r="9">
      <c r="A9" s="4">
        <v>45128.713674363426</v>
      </c>
      <c r="B9" s="3" t="s">
        <v>231</v>
      </c>
      <c r="C9" s="3" t="s">
        <v>232</v>
      </c>
      <c r="D9" s="3" t="s">
        <v>117</v>
      </c>
      <c r="E9" s="3" t="s">
        <v>123</v>
      </c>
      <c r="F9" s="3" t="s">
        <v>233</v>
      </c>
      <c r="G9" s="3">
        <v>1.0</v>
      </c>
      <c r="H9" s="3">
        <v>1.0</v>
      </c>
      <c r="I9" s="3" t="s">
        <v>161</v>
      </c>
      <c r="J9" s="3" t="s">
        <v>119</v>
      </c>
      <c r="K9" s="3" t="s">
        <v>234</v>
      </c>
      <c r="L9" s="3" t="s">
        <v>235</v>
      </c>
      <c r="M9" s="3">
        <v>2.023040011E9</v>
      </c>
      <c r="N9" s="3" t="s">
        <v>236</v>
      </c>
      <c r="O9" s="3">
        <v>1.1947082918E10</v>
      </c>
      <c r="P9" s="3" t="s">
        <v>237</v>
      </c>
      <c r="Q9" s="3" t="s">
        <v>123</v>
      </c>
      <c r="R9" s="3">
        <v>5.288466386E10</v>
      </c>
      <c r="S9" s="6">
        <v>38199.0</v>
      </c>
      <c r="T9" s="3" t="s">
        <v>124</v>
      </c>
      <c r="U9" s="3" t="s">
        <v>125</v>
      </c>
      <c r="V9" s="3" t="s">
        <v>238</v>
      </c>
      <c r="W9" s="7" t="s">
        <v>239</v>
      </c>
      <c r="X9" s="3" t="s">
        <v>168</v>
      </c>
      <c r="Y9" s="3" t="s">
        <v>129</v>
      </c>
      <c r="Z9" s="3" t="s">
        <v>130</v>
      </c>
      <c r="AA9" s="3" t="s">
        <v>131</v>
      </c>
      <c r="AC9" s="3" t="s">
        <v>123</v>
      </c>
      <c r="AD9" s="3" t="s">
        <v>123</v>
      </c>
      <c r="AE9" s="3">
        <v>3.0</v>
      </c>
      <c r="AF9" s="3">
        <v>3.0</v>
      </c>
      <c r="AH9" s="8">
        <f t="shared" si="1"/>
        <v>6</v>
      </c>
      <c r="AI9" s="3" t="s">
        <v>132</v>
      </c>
      <c r="AJ9" s="3">
        <v>0.0</v>
      </c>
      <c r="AK9" s="3" t="s">
        <v>133</v>
      </c>
      <c r="AL9" s="3">
        <f>IFERROR(VLOOKUP(AK9,'Dicionário'!$A$1:$B$153,2,0),"Erro")</f>
        <v>2</v>
      </c>
      <c r="AM9" s="3">
        <v>2000.0</v>
      </c>
      <c r="AN9" s="3" t="s">
        <v>135</v>
      </c>
      <c r="AO9" s="3">
        <f>IFERROR(VLOOKUP(AN9,'Dicionário'!$A$1:$B$153,2,0),"Erro")</f>
        <v>2</v>
      </c>
      <c r="AP9" s="3">
        <v>761.0</v>
      </c>
      <c r="AQ9" s="3">
        <f t="shared" si="3"/>
        <v>0</v>
      </c>
      <c r="AR9" s="3" t="s">
        <v>134</v>
      </c>
      <c r="AS9" s="3">
        <f>IFERROR(VLOOKUP(AR9,'Dicionário'!$A$1:$B$153,2,0),"Erro")</f>
        <v>2</v>
      </c>
      <c r="AT9" s="3">
        <v>0.0</v>
      </c>
      <c r="AU9" s="3" t="s">
        <v>133</v>
      </c>
      <c r="AV9" s="3">
        <f>IFERROR(VLOOKUP(AU9,'Dicionário'!$A$1:$B$153,2,0),"Erro")</f>
        <v>2</v>
      </c>
      <c r="AW9" s="3">
        <v>0.0</v>
      </c>
      <c r="AX9" s="3" t="s">
        <v>133</v>
      </c>
      <c r="AY9" s="3">
        <f>IFERROR(VLOOKUP(AX9,'Dicionário'!$A$1:$B$153,2,0),"Erro")</f>
        <v>2</v>
      </c>
      <c r="AZ9" s="3">
        <v>0.0</v>
      </c>
      <c r="BA9" s="3" t="s">
        <v>133</v>
      </c>
      <c r="BB9" s="3">
        <f>IFERROR(VLOOKUP(BA9,'Dicionário'!$A$1:$B$153,2,0),"Erro")</f>
        <v>2</v>
      </c>
      <c r="BC9" s="3">
        <v>0.0</v>
      </c>
      <c r="BD9" s="3" t="s">
        <v>133</v>
      </c>
      <c r="BE9" s="3">
        <f>IFERROR(VLOOKUP(BD9,'Dicionário'!$A$1:$B$153,2,0),"Erro")</f>
        <v>2</v>
      </c>
      <c r="BG9" s="3">
        <v>0.0</v>
      </c>
      <c r="BH9" s="3" t="s">
        <v>240</v>
      </c>
      <c r="BI9" s="3">
        <f>IFERROR(VLOOKUP(BH9,'Dicionário'!$A$1:$B$153,2,0),"Erro")</f>
        <v>3</v>
      </c>
      <c r="BJ9" s="3">
        <v>0.0</v>
      </c>
      <c r="BK9" s="3" t="s">
        <v>241</v>
      </c>
      <c r="BL9" s="3">
        <f>IFERROR(VLOOKUP(BK9,'Dicionário'!$A$1:$B$153,2,0),"Erro")</f>
        <v>2</v>
      </c>
      <c r="BM9" s="3">
        <v>0.0</v>
      </c>
      <c r="BN9" s="3" t="s">
        <v>146</v>
      </c>
      <c r="BO9" s="3">
        <f>IFERROR(VLOOKUP(BN9,'Dicionário'!$A$1:$B$153,2,0),"Erro")</f>
        <v>2</v>
      </c>
      <c r="BP9" s="3">
        <v>96.0</v>
      </c>
      <c r="BQ9" s="3" t="s">
        <v>141</v>
      </c>
      <c r="BR9" s="3">
        <f>IFERROR(VLOOKUP(BQ9,'Dicionário'!$A$1:$B$153,2,0),"Erro")</f>
        <v>2</v>
      </c>
      <c r="BS9" s="3">
        <v>88.0</v>
      </c>
      <c r="BT9" s="3" t="s">
        <v>141</v>
      </c>
      <c r="BU9" s="3">
        <f>IFERROR(VLOOKUP(BT9,'Dicionário'!$A$1:$B$153,2,0),"Erro")</f>
        <v>2</v>
      </c>
      <c r="BV9" s="3">
        <v>217.0</v>
      </c>
      <c r="BW9" s="3" t="s">
        <v>216</v>
      </c>
      <c r="BX9" s="3">
        <f>IFERROR(VLOOKUP(BW9,'Dicionário'!$A$1:$B$153,2,0),"Erro")</f>
        <v>2</v>
      </c>
      <c r="BY9" s="3" t="s">
        <v>143</v>
      </c>
      <c r="BZ9" s="3">
        <v>154.0</v>
      </c>
      <c r="CA9" s="3" t="s">
        <v>144</v>
      </c>
      <c r="CB9" s="3">
        <f>IFERROR(VLOOKUP(CA9,'Dicionário'!$A$1:$B$153,2,0),"Erro")</f>
        <v>2</v>
      </c>
      <c r="CC9" s="3">
        <v>180.0</v>
      </c>
      <c r="CD9" s="3">
        <v>0.0</v>
      </c>
      <c r="CE9" s="3" t="s">
        <v>146</v>
      </c>
      <c r="CF9" s="3">
        <f>IFERROR(VLOOKUP(CE9,'Dicionário'!$A$1:$B$153,2,0),"Erro")</f>
        <v>2</v>
      </c>
      <c r="CG9" s="3">
        <v>1206.0</v>
      </c>
      <c r="CH9" s="3" t="s">
        <v>242</v>
      </c>
      <c r="CI9" s="3">
        <f>IFERROR(VLOOKUP(CH9,'Dicionário'!$A$1:$B$153,2,0),"Erro")</f>
        <v>2</v>
      </c>
      <c r="CJ9" s="3">
        <v>200.0</v>
      </c>
      <c r="CK9" s="3" t="s">
        <v>147</v>
      </c>
      <c r="CL9" s="9">
        <f>IFERROR(VLOOKUP(CK9,'Dicionário'!$A$1:$B$153,2,0),"Erro")</f>
        <v>2</v>
      </c>
      <c r="CM9" s="3" t="s">
        <v>243</v>
      </c>
      <c r="CN9" s="3">
        <v>1.0</v>
      </c>
      <c r="CO9" s="3">
        <v>0.0</v>
      </c>
      <c r="CP9" s="3">
        <v>0.0</v>
      </c>
      <c r="CQ9" s="3" t="s">
        <v>146</v>
      </c>
      <c r="CR9" s="9">
        <f>IFERROR(VLOOKUP(CQ9,'Dicionário'!$A$1:$B$153,2,0),"Erro")</f>
        <v>2</v>
      </c>
      <c r="CS9" s="3">
        <v>0.0</v>
      </c>
      <c r="CT9" s="3" t="s">
        <v>146</v>
      </c>
      <c r="CU9" s="9">
        <f>IFERROR(VLOOKUP(CT9,'Dicionário'!$A$1:$B$153,2,0),"Erro")</f>
        <v>2</v>
      </c>
      <c r="CV9" s="3">
        <v>0.0</v>
      </c>
      <c r="CW9" s="3" t="s">
        <v>146</v>
      </c>
      <c r="CX9" s="9">
        <f>IFERROR(VLOOKUP(CW9,'Dicionário'!$A$1:$B$153,2,0),"Erro")</f>
        <v>2</v>
      </c>
      <c r="CY9" s="3">
        <v>0.0</v>
      </c>
      <c r="CZ9" s="3" t="s">
        <v>146</v>
      </c>
      <c r="DA9" s="9">
        <f>IFERROR(VLOOKUP(CZ9,'Dicionário'!$A$1:$B$153,2,0),"Erro")</f>
        <v>2</v>
      </c>
      <c r="DC9" s="3" t="s">
        <v>151</v>
      </c>
      <c r="DD9" s="3" t="s">
        <v>152</v>
      </c>
      <c r="DE9" s="9">
        <f>IFERROR(VLOOKUP(DD9,'Dicionário'!$A$1:$B$153,2,0),"Erro")</f>
        <v>2</v>
      </c>
      <c r="DF9" s="3" t="s">
        <v>153</v>
      </c>
      <c r="DG9" s="3" t="s">
        <v>154</v>
      </c>
      <c r="DH9" s="9">
        <f>IFERROR(VLOOKUP(DG9,'Dicionário'!$A$1:$B$153,2,0),"Erro")</f>
        <v>4</v>
      </c>
      <c r="DI9" s="3" t="s">
        <v>155</v>
      </c>
      <c r="DJ9" s="9">
        <f>IFERROR(VLOOKUP(DI9,'Dicionário'!$A$1:$B$153,2,0),"Erro")</f>
        <v>2</v>
      </c>
      <c r="DK9" s="3" t="s">
        <v>177</v>
      </c>
      <c r="DL9" s="9">
        <f>IFERROR(VLOOKUP(DK9,'Dicionário'!$A$1:$B$153,2,0),"Erro")</f>
        <v>3</v>
      </c>
      <c r="DM9" s="3" t="s">
        <v>230</v>
      </c>
      <c r="DN9" s="9">
        <f>IFERROR(VLOOKUP(DM9,'Dicionário'!$A$1:$B$153,2,0),"Erro")</f>
        <v>7</v>
      </c>
      <c r="DO9" s="8">
        <f>IFERROR(VLOOKUP(N9,Sympla!B:AE,24,0), "erro")</f>
        <v>2022</v>
      </c>
      <c r="DP9" s="8">
        <f t="shared" si="2"/>
        <v>19</v>
      </c>
      <c r="DQ9" s="8" t="str">
        <f>IFERROR(VLOOKUP(N9,Sympla!B:AE,20,0), "erro")</f>
        <v>Mulher cis</v>
      </c>
      <c r="DR9" s="8">
        <f>IFERROR(VLOOKUP(AC9,'Dicionário'!$A$1:$B$153,2,0), "erro")</f>
        <v>2</v>
      </c>
      <c r="DS9" s="8">
        <f>IFERROR(VLOOKUP(AD9,'Dicionário'!$A$1:$B$153,2,0), "erro")</f>
        <v>2</v>
      </c>
    </row>
    <row r="10">
      <c r="A10" s="4">
        <v>45128.81921180556</v>
      </c>
      <c r="B10" s="3" t="s">
        <v>157</v>
      </c>
      <c r="C10" s="3" t="s">
        <v>247</v>
      </c>
      <c r="D10" s="3" t="s">
        <v>117</v>
      </c>
      <c r="E10" s="3" t="s">
        <v>123</v>
      </c>
      <c r="F10" s="3" t="s">
        <v>248</v>
      </c>
      <c r="G10" s="3">
        <v>5.0</v>
      </c>
      <c r="H10" s="3">
        <v>2.0</v>
      </c>
      <c r="I10" s="3">
        <v>1.0</v>
      </c>
      <c r="J10" s="3" t="s">
        <v>119</v>
      </c>
      <c r="K10" s="3" t="s">
        <v>180</v>
      </c>
      <c r="L10" s="3" t="s">
        <v>249</v>
      </c>
      <c r="M10" s="3">
        <v>2.023040012E9</v>
      </c>
      <c r="N10" s="3" t="s">
        <v>250</v>
      </c>
      <c r="O10" s="3">
        <v>1.1976440668E10</v>
      </c>
      <c r="P10" s="3">
        <v>3.99665651E8</v>
      </c>
      <c r="Q10" s="3" t="s">
        <v>123</v>
      </c>
      <c r="R10" s="3">
        <v>3.8192247856E10</v>
      </c>
      <c r="S10" s="6">
        <v>37690.0</v>
      </c>
      <c r="T10" s="3" t="s">
        <v>124</v>
      </c>
      <c r="U10" s="3" t="s">
        <v>125</v>
      </c>
      <c r="V10" s="3" t="s">
        <v>251</v>
      </c>
      <c r="W10" s="7" t="s">
        <v>252</v>
      </c>
      <c r="X10" s="3" t="s">
        <v>168</v>
      </c>
      <c r="Y10" s="3" t="s">
        <v>129</v>
      </c>
      <c r="Z10" s="3" t="s">
        <v>130</v>
      </c>
      <c r="AA10" s="3" t="s">
        <v>131</v>
      </c>
      <c r="AC10" s="3" t="s">
        <v>117</v>
      </c>
      <c r="AD10" s="3" t="s">
        <v>117</v>
      </c>
      <c r="AE10" s="3">
        <v>4.0</v>
      </c>
      <c r="AF10" s="3">
        <v>4.0</v>
      </c>
      <c r="AG10" s="3">
        <v>0.0</v>
      </c>
      <c r="AH10" s="8">
        <f t="shared" si="1"/>
        <v>8</v>
      </c>
      <c r="AI10" s="3" t="s">
        <v>132</v>
      </c>
      <c r="AJ10" s="3">
        <v>0.0</v>
      </c>
      <c r="AK10" s="3" t="s">
        <v>133</v>
      </c>
      <c r="AL10" s="3">
        <f>IFERROR(VLOOKUP(AK10,'Dicionário'!$A$1:$B$153,2,0),"Erro")</f>
        <v>2</v>
      </c>
      <c r="AM10" s="3">
        <v>0.0</v>
      </c>
      <c r="AN10" s="3" t="s">
        <v>133</v>
      </c>
      <c r="AO10" s="3">
        <f>IFERROR(VLOOKUP(AN10,'Dicionário'!$A$1:$B$153,2,0),"Erro")</f>
        <v>2</v>
      </c>
      <c r="AP10" s="3">
        <v>650.0</v>
      </c>
      <c r="AQ10" s="3">
        <f t="shared" si="3"/>
        <v>0</v>
      </c>
      <c r="AR10" s="3" t="s">
        <v>135</v>
      </c>
      <c r="AS10" s="3">
        <f>IFERROR(VLOOKUP(AR10,'Dicionário'!$A$1:$B$153,2,0),"Erro")</f>
        <v>2</v>
      </c>
      <c r="AT10" s="3">
        <v>0.0</v>
      </c>
      <c r="AU10" s="3" t="s">
        <v>133</v>
      </c>
      <c r="AV10" s="3">
        <f>IFERROR(VLOOKUP(AU10,'Dicionário'!$A$1:$B$153,2,0),"Erro")</f>
        <v>2</v>
      </c>
      <c r="AW10" s="3">
        <v>0.0</v>
      </c>
      <c r="AX10" s="3" t="s">
        <v>133</v>
      </c>
      <c r="AY10" s="3">
        <f>IFERROR(VLOOKUP(AX10,'Dicionário'!$A$1:$B$153,2,0),"Erro")</f>
        <v>2</v>
      </c>
      <c r="AZ10" s="3">
        <v>0.0</v>
      </c>
      <c r="BA10" s="3" t="s">
        <v>133</v>
      </c>
      <c r="BB10" s="3">
        <f>IFERROR(VLOOKUP(BA10,'Dicionário'!$A$1:$B$153,2,0),"Erro")</f>
        <v>2</v>
      </c>
      <c r="BC10" s="3">
        <v>600.0</v>
      </c>
      <c r="BD10" s="3" t="s">
        <v>253</v>
      </c>
      <c r="BE10" s="3">
        <f>IFERROR(VLOOKUP(BD10,'Dicionário'!$A$1:$B$153,2,0),"Erro")</f>
        <v>0</v>
      </c>
      <c r="BF10" s="3" t="s">
        <v>254</v>
      </c>
      <c r="BG10" s="3">
        <v>0.0</v>
      </c>
      <c r="BH10" s="3" t="s">
        <v>240</v>
      </c>
      <c r="BI10" s="3">
        <f>IFERROR(VLOOKUP(BH10,'Dicionário'!$A$1:$B$153,2,0),"Erro")</f>
        <v>3</v>
      </c>
      <c r="BJ10" s="3">
        <v>0.0</v>
      </c>
      <c r="BK10" s="3" t="s">
        <v>241</v>
      </c>
      <c r="BL10" s="3">
        <f>IFERROR(VLOOKUP(BK10,'Dicionário'!$A$1:$B$153,2,0),"Erro")</f>
        <v>2</v>
      </c>
      <c r="BM10" s="3">
        <v>0.0</v>
      </c>
      <c r="BN10" s="3" t="s">
        <v>146</v>
      </c>
      <c r="BO10" s="3">
        <f>IFERROR(VLOOKUP(BN10,'Dicionário'!$A$1:$B$153,2,0),"Erro")</f>
        <v>2</v>
      </c>
      <c r="BP10" s="3">
        <v>76.0</v>
      </c>
      <c r="BQ10" s="3" t="s">
        <v>141</v>
      </c>
      <c r="BR10" s="3">
        <f>IFERROR(VLOOKUP(BQ10,'Dicionário'!$A$1:$B$153,2,0),"Erro")</f>
        <v>2</v>
      </c>
      <c r="BS10" s="3">
        <v>76.0</v>
      </c>
      <c r="BT10" s="3" t="s">
        <v>255</v>
      </c>
      <c r="BU10" s="3">
        <f>IFERROR(VLOOKUP(BT10,'Dicionário'!$A$1:$B$153,2,0),"Erro")</f>
        <v>0</v>
      </c>
      <c r="BV10" s="3">
        <v>0.0</v>
      </c>
      <c r="BW10" s="3" t="s">
        <v>146</v>
      </c>
      <c r="BX10" s="3">
        <f>IFERROR(VLOOKUP(BW10,'Dicionário'!$A$1:$B$153,2,0),"Erro")</f>
        <v>2</v>
      </c>
      <c r="BY10" s="3" t="s">
        <v>143</v>
      </c>
      <c r="BZ10" s="3">
        <v>0.0</v>
      </c>
      <c r="CA10" s="3" t="s">
        <v>146</v>
      </c>
      <c r="CB10" s="3">
        <f>IFERROR(VLOOKUP(CA10,'Dicionário'!$A$1:$B$153,2,0),"Erro")</f>
        <v>2</v>
      </c>
      <c r="CC10" s="3">
        <v>0.0</v>
      </c>
      <c r="CD10" s="3">
        <v>0.0</v>
      </c>
      <c r="CE10" s="3" t="s">
        <v>146</v>
      </c>
      <c r="CF10" s="3">
        <f>IFERROR(VLOOKUP(CE10,'Dicionário'!$A$1:$B$153,2,0),"Erro")</f>
        <v>2</v>
      </c>
      <c r="CG10" s="3">
        <v>0.0</v>
      </c>
      <c r="CH10" s="3" t="s">
        <v>146</v>
      </c>
      <c r="CI10" s="3">
        <f>IFERROR(VLOOKUP(CH10,'Dicionário'!$A$1:$B$153,2,0),"Erro")</f>
        <v>2</v>
      </c>
      <c r="CJ10" s="3">
        <v>0.0</v>
      </c>
      <c r="CK10" s="3" t="s">
        <v>146</v>
      </c>
      <c r="CL10" s="9">
        <f>IFERROR(VLOOKUP(CK10,'Dicionário'!$A$1:$B$153,2,0),"Erro")</f>
        <v>2</v>
      </c>
      <c r="CN10" s="3">
        <v>0.0</v>
      </c>
      <c r="CO10" s="3">
        <v>0.0</v>
      </c>
      <c r="CP10" s="3">
        <v>0.0</v>
      </c>
      <c r="CQ10" s="3" t="s">
        <v>146</v>
      </c>
      <c r="CR10" s="9">
        <f>IFERROR(VLOOKUP(CQ10,'Dicionário'!$A$1:$B$153,2,0),"Erro")</f>
        <v>2</v>
      </c>
      <c r="CS10" s="3">
        <v>0.0</v>
      </c>
      <c r="CT10" s="3" t="s">
        <v>146</v>
      </c>
      <c r="CU10" s="9">
        <f>IFERROR(VLOOKUP(CT10,'Dicionário'!$A$1:$B$153,2,0),"Erro")</f>
        <v>2</v>
      </c>
      <c r="CV10" s="3">
        <v>0.0</v>
      </c>
      <c r="CW10" s="3" t="s">
        <v>146</v>
      </c>
      <c r="CX10" s="9">
        <f>IFERROR(VLOOKUP(CW10,'Dicionário'!$A$1:$B$153,2,0),"Erro")</f>
        <v>2</v>
      </c>
      <c r="CY10" s="3">
        <v>0.0</v>
      </c>
      <c r="CZ10" s="3" t="s">
        <v>146</v>
      </c>
      <c r="DA10" s="9">
        <f>IFERROR(VLOOKUP(CZ10,'Dicionário'!$A$1:$B$153,2,0),"Erro")</f>
        <v>2</v>
      </c>
      <c r="DC10" s="3" t="s">
        <v>304</v>
      </c>
      <c r="DD10" s="3" t="s">
        <v>151</v>
      </c>
      <c r="DE10" s="9">
        <f>IFERROR(VLOOKUP(DD10,'Dicionário'!$A$1:$B$153,2,0),"Erro")</f>
        <v>1</v>
      </c>
      <c r="DF10" s="3" t="s">
        <v>153</v>
      </c>
      <c r="DG10" s="3" t="s">
        <v>123</v>
      </c>
      <c r="DH10" s="9">
        <f>IFERROR(VLOOKUP(DG10,'Dicionário'!$A$1:$B$153,2,0),"Erro")</f>
        <v>2</v>
      </c>
      <c r="DI10" s="3" t="s">
        <v>155</v>
      </c>
      <c r="DJ10" s="9">
        <f>IFERROR(VLOOKUP(DI10,'Dicionário'!$A$1:$B$153,2,0),"Erro")</f>
        <v>2</v>
      </c>
      <c r="DK10" s="3" t="s">
        <v>156</v>
      </c>
      <c r="DL10" s="9">
        <f>IFERROR(VLOOKUP(DK10,'Dicionário'!$A$1:$B$153,2,0),"Erro")</f>
        <v>5</v>
      </c>
      <c r="DM10" s="3" t="s">
        <v>230</v>
      </c>
      <c r="DN10" s="9">
        <f>IFERROR(VLOOKUP(DM10,'Dicionário'!$A$1:$B$153,2,0),"Erro")</f>
        <v>7</v>
      </c>
      <c r="DO10" s="8">
        <f>IFERROR(VLOOKUP(N10,Sympla!B:AE,24,0), "erro")</f>
        <v>2021</v>
      </c>
      <c r="DP10" s="8">
        <f t="shared" si="2"/>
        <v>20</v>
      </c>
      <c r="DQ10" s="8" t="str">
        <f>IFERROR(VLOOKUP(N10,Sympla!B:AE,20,0), "erro")</f>
        <v>Mulher cis</v>
      </c>
      <c r="DR10" s="8">
        <f>IFERROR(VLOOKUP(AC10,'Dicionário'!$A$1:$B$153,2,0), "erro")</f>
        <v>1</v>
      </c>
      <c r="DS10" s="8">
        <f>IFERROR(VLOOKUP(AD10,'Dicionário'!$A$1:$B$153,2,0), "erro")</f>
        <v>1</v>
      </c>
    </row>
    <row r="11">
      <c r="A11" s="4">
        <v>45128.88090993055</v>
      </c>
      <c r="B11" s="3" t="s">
        <v>258</v>
      </c>
      <c r="C11" s="3" t="s">
        <v>259</v>
      </c>
      <c r="D11" s="3" t="s">
        <v>117</v>
      </c>
      <c r="E11" s="3" t="s">
        <v>123</v>
      </c>
      <c r="F11" s="3" t="s">
        <v>260</v>
      </c>
      <c r="G11" s="3">
        <v>2.0</v>
      </c>
      <c r="H11" s="3">
        <v>1.0</v>
      </c>
      <c r="I11" s="3" t="s">
        <v>161</v>
      </c>
      <c r="J11" s="3" t="s">
        <v>119</v>
      </c>
      <c r="K11" s="3" t="s">
        <v>261</v>
      </c>
      <c r="L11" s="3" t="s">
        <v>262</v>
      </c>
      <c r="M11" s="3">
        <v>2.023040014E9</v>
      </c>
      <c r="N11" s="3" t="s">
        <v>263</v>
      </c>
      <c r="O11" s="3">
        <v>1.1944737028E10</v>
      </c>
      <c r="P11" s="3">
        <v>5.64588155E8</v>
      </c>
      <c r="R11" s="3">
        <v>4.8103857874E10</v>
      </c>
      <c r="S11" s="6">
        <v>38421.0</v>
      </c>
      <c r="T11" s="3" t="s">
        <v>165</v>
      </c>
      <c r="U11" s="3" t="s">
        <v>125</v>
      </c>
      <c r="V11" s="3" t="s">
        <v>264</v>
      </c>
      <c r="W11" s="7" t="s">
        <v>265</v>
      </c>
      <c r="X11" s="3" t="s">
        <v>168</v>
      </c>
      <c r="Y11" s="3" t="s">
        <v>129</v>
      </c>
      <c r="Z11" s="3" t="s">
        <v>130</v>
      </c>
      <c r="AA11" s="3" t="s">
        <v>131</v>
      </c>
      <c r="AC11" s="3" t="s">
        <v>123</v>
      </c>
      <c r="AD11" s="3" t="s">
        <v>123</v>
      </c>
      <c r="AE11" s="3">
        <v>3.0</v>
      </c>
      <c r="AF11" s="3">
        <v>3.0</v>
      </c>
      <c r="AH11" s="8">
        <f t="shared" si="1"/>
        <v>6</v>
      </c>
      <c r="AI11" s="3" t="s">
        <v>226</v>
      </c>
      <c r="AJ11" s="3">
        <v>0.0</v>
      </c>
      <c r="AK11" s="3" t="s">
        <v>133</v>
      </c>
      <c r="AL11" s="3">
        <f>IFERROR(VLOOKUP(AK11,'Dicionário'!$A$1:$B$153,2,0),"Erro")</f>
        <v>2</v>
      </c>
      <c r="AM11" s="3">
        <v>3000.0</v>
      </c>
      <c r="AN11" s="3" t="s">
        <v>266</v>
      </c>
      <c r="AO11" s="3">
        <f>IFERROR(VLOOKUP(AN11,'Dicionário'!$A$1:$B$153,2,0),"Erro")</f>
        <v>2</v>
      </c>
      <c r="AP11" s="3">
        <v>2000.0</v>
      </c>
      <c r="AQ11" s="3">
        <f t="shared" si="3"/>
        <v>0</v>
      </c>
      <c r="AR11" s="3" t="s">
        <v>267</v>
      </c>
      <c r="AS11" s="3">
        <f>IFERROR(VLOOKUP(AR11,'Dicionário'!$A$1:$B$153,2,0),"Erro")</f>
        <v>0</v>
      </c>
      <c r="AT11" s="3">
        <v>0.0</v>
      </c>
      <c r="AU11" s="3" t="s">
        <v>133</v>
      </c>
      <c r="AV11" s="3">
        <f>IFERROR(VLOOKUP(AU11,'Dicionário'!$A$1:$B$153,2,0),"Erro")</f>
        <v>2</v>
      </c>
      <c r="AW11" s="3">
        <v>0.0</v>
      </c>
      <c r="AX11" s="3" t="s">
        <v>133</v>
      </c>
      <c r="AY11" s="3">
        <f>IFERROR(VLOOKUP(AX11,'Dicionário'!$A$1:$B$153,2,0),"Erro")</f>
        <v>2</v>
      </c>
      <c r="AZ11" s="3">
        <v>0.0</v>
      </c>
      <c r="BA11" s="3" t="s">
        <v>133</v>
      </c>
      <c r="BB11" s="3">
        <f>IFERROR(VLOOKUP(BA11,'Dicionário'!$A$1:$B$153,2,0),"Erro")</f>
        <v>2</v>
      </c>
      <c r="BC11" s="3">
        <v>0.0</v>
      </c>
      <c r="BD11" s="3" t="s">
        <v>133</v>
      </c>
      <c r="BE11" s="3">
        <f>IFERROR(VLOOKUP(BD11,'Dicionário'!$A$1:$B$153,2,0),"Erro")</f>
        <v>2</v>
      </c>
      <c r="BF11" s="3" t="s">
        <v>268</v>
      </c>
      <c r="BG11" s="3">
        <v>0.0</v>
      </c>
      <c r="BH11" s="3" t="s">
        <v>138</v>
      </c>
      <c r="BI11" s="3">
        <f>IFERROR(VLOOKUP(BH11,'Dicionário'!$A$1:$B$153,2,0),"Erro")</f>
        <v>1</v>
      </c>
      <c r="BJ11" s="3">
        <v>0.0</v>
      </c>
      <c r="BK11" s="3" t="s">
        <v>139</v>
      </c>
      <c r="BL11" s="3">
        <f>IFERROR(VLOOKUP(BK11,'Dicionário'!$A$1:$B$153,2,0),"Erro")</f>
        <v>2</v>
      </c>
      <c r="BM11" s="3">
        <v>0.0</v>
      </c>
      <c r="BN11" s="3" t="s">
        <v>140</v>
      </c>
      <c r="BO11" s="3">
        <f>IFERROR(VLOOKUP(BN11,'Dicionário'!$A$1:$B$153,2,0),"Erro")</f>
        <v>0</v>
      </c>
      <c r="BP11" s="3">
        <v>96.0</v>
      </c>
      <c r="BQ11" s="3" t="s">
        <v>141</v>
      </c>
      <c r="BR11" s="3">
        <f>IFERROR(VLOOKUP(BQ11,'Dicionário'!$A$1:$B$153,2,0),"Erro")</f>
        <v>2</v>
      </c>
      <c r="BS11" s="3">
        <v>151.0</v>
      </c>
      <c r="BT11" s="3" t="s">
        <v>141</v>
      </c>
      <c r="BU11" s="3">
        <f>IFERROR(VLOOKUP(BT11,'Dicionário'!$A$1:$B$153,2,0),"Erro")</f>
        <v>2</v>
      </c>
      <c r="BV11" s="3">
        <v>100.0</v>
      </c>
      <c r="BW11" s="3" t="s">
        <v>142</v>
      </c>
      <c r="BX11" s="3">
        <f>IFERROR(VLOOKUP(BW11,'Dicionário'!$A$1:$B$153,2,0),"Erro")</f>
        <v>0</v>
      </c>
      <c r="BY11" s="3" t="s">
        <v>143</v>
      </c>
      <c r="BZ11" s="3">
        <v>97.0</v>
      </c>
      <c r="CA11" s="3" t="s">
        <v>144</v>
      </c>
      <c r="CB11" s="3">
        <f>IFERROR(VLOOKUP(CA11,'Dicionário'!$A$1:$B$153,2,0),"Erro")</f>
        <v>2</v>
      </c>
      <c r="CC11" s="3">
        <v>300.0</v>
      </c>
      <c r="CD11" s="3">
        <v>0.0</v>
      </c>
      <c r="CE11" s="3" t="s">
        <v>146</v>
      </c>
      <c r="CF11" s="3">
        <f>IFERROR(VLOOKUP(CE11,'Dicionário'!$A$1:$B$153,2,0),"Erro")</f>
        <v>2</v>
      </c>
      <c r="CG11" s="3">
        <v>0.0</v>
      </c>
      <c r="CH11" s="3" t="s">
        <v>146</v>
      </c>
      <c r="CI11" s="3">
        <f>IFERROR(VLOOKUP(CH11,'Dicionário'!$A$1:$B$153,2,0),"Erro")</f>
        <v>2</v>
      </c>
      <c r="CJ11" s="3">
        <v>700.0</v>
      </c>
      <c r="CK11" s="3" t="s">
        <v>269</v>
      </c>
      <c r="CL11" s="9">
        <f>IFERROR(VLOOKUP(CK11,'Dicionário'!$A$1:$B$153,2,0),"Erro")</f>
        <v>0</v>
      </c>
      <c r="CN11" s="3">
        <v>1.0</v>
      </c>
      <c r="CO11" s="3">
        <v>0.0</v>
      </c>
      <c r="CP11" s="3">
        <v>0.0</v>
      </c>
      <c r="CQ11" s="3" t="s">
        <v>146</v>
      </c>
      <c r="CR11" s="9">
        <f>IFERROR(VLOOKUP(CQ11,'Dicionário'!$A$1:$B$153,2,0),"Erro")</f>
        <v>2</v>
      </c>
      <c r="CS11" s="3">
        <v>0.0</v>
      </c>
      <c r="CT11" s="3" t="s">
        <v>150</v>
      </c>
      <c r="CU11" s="9">
        <f>IFERROR(VLOOKUP(CT11,'Dicionário'!$A$1:$B$153,2,0),"Erro")</f>
        <v>2</v>
      </c>
      <c r="CV11" s="3">
        <v>0.0</v>
      </c>
      <c r="CW11" s="3" t="s">
        <v>146</v>
      </c>
      <c r="CX11" s="9">
        <f>IFERROR(VLOOKUP(CW11,'Dicionário'!$A$1:$B$153,2,0),"Erro")</f>
        <v>2</v>
      </c>
      <c r="CY11" s="3">
        <v>0.0</v>
      </c>
      <c r="CZ11" s="3" t="s">
        <v>146</v>
      </c>
      <c r="DA11" s="9">
        <f>IFERROR(VLOOKUP(CZ11,'Dicionário'!$A$1:$B$153,2,0),"Erro")</f>
        <v>2</v>
      </c>
      <c r="DB11" s="3" t="s">
        <v>244</v>
      </c>
      <c r="DC11" s="3" t="s">
        <v>152</v>
      </c>
      <c r="DD11" s="3" t="s">
        <v>152</v>
      </c>
      <c r="DE11" s="9">
        <f>IFERROR(VLOOKUP(DD11,'Dicionário'!$A$1:$B$153,2,0),"Erro")</f>
        <v>2</v>
      </c>
      <c r="DF11" s="3" t="s">
        <v>153</v>
      </c>
      <c r="DG11" s="3" t="s">
        <v>245</v>
      </c>
      <c r="DH11" s="9">
        <f>IFERROR(VLOOKUP(DG11,'Dicionário'!$A$1:$B$153,2,0),"Erro")</f>
        <v>3</v>
      </c>
      <c r="DI11" s="3" t="s">
        <v>155</v>
      </c>
      <c r="DJ11" s="9">
        <f>IFERROR(VLOOKUP(DI11,'Dicionário'!$A$1:$B$153,2,0),"Erro")</f>
        <v>2</v>
      </c>
      <c r="DK11" s="3" t="s">
        <v>246</v>
      </c>
      <c r="DL11" s="9">
        <f>IFERROR(VLOOKUP(DK11,'Dicionário'!$A$1:$B$153,2,0),"Erro")</f>
        <v>6</v>
      </c>
      <c r="DM11" s="3" t="s">
        <v>246</v>
      </c>
      <c r="DN11" s="9">
        <f>IFERROR(VLOOKUP(DM11,'Dicionário'!$A$1:$B$153,2,0),"Erro")</f>
        <v>6</v>
      </c>
      <c r="DO11" s="8">
        <f>IFERROR(VLOOKUP(N11,Sympla!B:AE,24,0), "erro")</f>
        <v>2022</v>
      </c>
      <c r="DP11" s="8">
        <f t="shared" si="2"/>
        <v>18</v>
      </c>
      <c r="DQ11" s="8" t="str">
        <f>IFERROR(VLOOKUP(N11,Sympla!B:AE,20,0), "erro")</f>
        <v>Mulher cis</v>
      </c>
      <c r="DR11" s="8">
        <f>IFERROR(VLOOKUP(AC11,'Dicionário'!$A$1:$B$153,2,0), "erro")</f>
        <v>2</v>
      </c>
      <c r="DS11" s="8">
        <f>IFERROR(VLOOKUP(AD11,'Dicionário'!$A$1:$B$153,2,0), "erro")</f>
        <v>2</v>
      </c>
    </row>
    <row r="12">
      <c r="A12" s="4">
        <v>45128.960343125</v>
      </c>
      <c r="B12" s="3" t="s">
        <v>273</v>
      </c>
      <c r="C12" s="3" t="s">
        <v>274</v>
      </c>
      <c r="D12" s="3" t="s">
        <v>117</v>
      </c>
      <c r="E12" s="3" t="s">
        <v>123</v>
      </c>
      <c r="F12" s="3" t="s">
        <v>275</v>
      </c>
      <c r="G12" s="3">
        <v>1.0</v>
      </c>
      <c r="H12" s="3">
        <v>1.0</v>
      </c>
      <c r="I12" s="3">
        <v>1.0</v>
      </c>
      <c r="J12" s="3" t="s">
        <v>180</v>
      </c>
      <c r="K12" s="3" t="s">
        <v>119</v>
      </c>
      <c r="L12" s="3" t="s">
        <v>276</v>
      </c>
      <c r="M12" s="3">
        <v>2.023040015E9</v>
      </c>
      <c r="N12" s="3" t="s">
        <v>277</v>
      </c>
      <c r="O12" s="3">
        <v>1.1914473198E10</v>
      </c>
      <c r="P12" s="3">
        <v>1.9414700765E10</v>
      </c>
      <c r="Q12" s="3" t="s">
        <v>123</v>
      </c>
      <c r="R12" s="3">
        <v>1.9414700765E10</v>
      </c>
      <c r="S12" s="6">
        <v>37054.0</v>
      </c>
      <c r="T12" s="3" t="s">
        <v>165</v>
      </c>
      <c r="U12" s="3" t="s">
        <v>125</v>
      </c>
      <c r="V12" s="3" t="s">
        <v>278</v>
      </c>
      <c r="W12" s="7" t="s">
        <v>279</v>
      </c>
      <c r="X12" s="3" t="s">
        <v>168</v>
      </c>
      <c r="Y12" s="3" t="s">
        <v>129</v>
      </c>
      <c r="Z12" s="3" t="s">
        <v>130</v>
      </c>
      <c r="AA12" s="3" t="s">
        <v>131</v>
      </c>
      <c r="AB12" s="3" t="s">
        <v>280</v>
      </c>
      <c r="AC12" s="3" t="s">
        <v>117</v>
      </c>
      <c r="AD12" s="3" t="s">
        <v>117</v>
      </c>
      <c r="AE12" s="3">
        <v>1.0</v>
      </c>
      <c r="AF12" s="3">
        <v>1.0</v>
      </c>
      <c r="AH12" s="8">
        <f t="shared" si="1"/>
        <v>2</v>
      </c>
      <c r="AI12" s="3" t="s">
        <v>226</v>
      </c>
      <c r="AJ12" s="3">
        <v>2455.0</v>
      </c>
      <c r="AK12" s="3" t="s">
        <v>134</v>
      </c>
      <c r="AL12" s="3">
        <f>IFERROR(VLOOKUP(AK12,'Dicionário'!$A$1:$B$153,2,0),"Erro")</f>
        <v>2</v>
      </c>
      <c r="AM12" s="3">
        <v>0.0</v>
      </c>
      <c r="AN12" s="3" t="s">
        <v>133</v>
      </c>
      <c r="AO12" s="3">
        <f>IFERROR(VLOOKUP(AN12,'Dicionário'!$A$1:$B$153,2,0),"Erro")</f>
        <v>2</v>
      </c>
      <c r="AP12" s="3">
        <v>0.0</v>
      </c>
      <c r="AQ12" s="3">
        <f t="shared" si="3"/>
        <v>0</v>
      </c>
      <c r="AR12" s="3" t="s">
        <v>133</v>
      </c>
      <c r="AS12" s="3">
        <f>IFERROR(VLOOKUP(AR12,'Dicionário'!$A$1:$B$153,2,0),"Erro")</f>
        <v>2</v>
      </c>
      <c r="AT12" s="3">
        <v>0.0</v>
      </c>
      <c r="AU12" s="3" t="s">
        <v>133</v>
      </c>
      <c r="AV12" s="3">
        <f>IFERROR(VLOOKUP(AU12,'Dicionário'!$A$1:$B$153,2,0),"Erro")</f>
        <v>2</v>
      </c>
      <c r="AW12" s="3">
        <v>0.0</v>
      </c>
      <c r="AX12" s="3" t="s">
        <v>133</v>
      </c>
      <c r="AY12" s="3">
        <f>IFERROR(VLOOKUP(AX12,'Dicionário'!$A$1:$B$153,2,0),"Erro")</f>
        <v>2</v>
      </c>
      <c r="AZ12" s="3">
        <v>0.0</v>
      </c>
      <c r="BA12" s="3" t="s">
        <v>133</v>
      </c>
      <c r="BB12" s="3">
        <f>IFERROR(VLOOKUP(BA12,'Dicionário'!$A$1:$B$153,2,0),"Erro")</f>
        <v>2</v>
      </c>
      <c r="BC12" s="3">
        <v>0.0</v>
      </c>
      <c r="BD12" s="3" t="s">
        <v>133</v>
      </c>
      <c r="BE12" s="3">
        <f>IFERROR(VLOOKUP(BD12,'Dicionário'!$A$1:$B$153,2,0),"Erro")</f>
        <v>2</v>
      </c>
      <c r="BG12" s="3">
        <v>0.0</v>
      </c>
      <c r="BH12" s="3" t="s">
        <v>199</v>
      </c>
      <c r="BI12" s="3">
        <f>IFERROR(VLOOKUP(BH12,'Dicionário'!$A$1:$B$153,2,0),"Erro")</f>
        <v>2</v>
      </c>
      <c r="BJ12" s="3">
        <v>1050.0</v>
      </c>
      <c r="BK12" s="3" t="s">
        <v>228</v>
      </c>
      <c r="BL12" s="3">
        <f>IFERROR(VLOOKUP(BK12,'Dicionário'!$A$1:$B$153,2,0),"Erro")</f>
        <v>2</v>
      </c>
      <c r="BM12" s="3">
        <v>0.0</v>
      </c>
      <c r="BN12" s="3" t="s">
        <v>146</v>
      </c>
      <c r="BO12" s="3">
        <f>IFERROR(VLOOKUP(BN12,'Dicionário'!$A$1:$B$153,2,0),"Erro")</f>
        <v>2</v>
      </c>
      <c r="BP12" s="3">
        <v>0.0</v>
      </c>
      <c r="BQ12" s="3" t="s">
        <v>141</v>
      </c>
      <c r="BR12" s="3">
        <f>IFERROR(VLOOKUP(BQ12,'Dicionário'!$A$1:$B$153,2,0),"Erro")</f>
        <v>2</v>
      </c>
      <c r="BS12" s="3">
        <v>0.0</v>
      </c>
      <c r="BT12" s="3" t="s">
        <v>141</v>
      </c>
      <c r="BU12" s="3">
        <f>IFERROR(VLOOKUP(BT12,'Dicionário'!$A$1:$B$153,2,0),"Erro")</f>
        <v>2</v>
      </c>
      <c r="BV12" s="3">
        <v>40.0</v>
      </c>
      <c r="BW12" s="3" t="s">
        <v>142</v>
      </c>
      <c r="BX12" s="3">
        <f>IFERROR(VLOOKUP(BW12,'Dicionário'!$A$1:$B$153,2,0),"Erro")</f>
        <v>0</v>
      </c>
      <c r="BY12" s="3" t="s">
        <v>186</v>
      </c>
      <c r="BZ12" s="3">
        <v>0.0</v>
      </c>
      <c r="CA12" s="3" t="s">
        <v>146</v>
      </c>
      <c r="CB12" s="3">
        <f>IFERROR(VLOOKUP(CA12,'Dicionário'!$A$1:$B$153,2,0),"Erro")</f>
        <v>2</v>
      </c>
      <c r="CC12" s="3">
        <v>157.0</v>
      </c>
      <c r="CD12" s="3">
        <v>0.0</v>
      </c>
      <c r="CE12" s="3" t="s">
        <v>146</v>
      </c>
      <c r="CF12" s="3">
        <f>IFERROR(VLOOKUP(CE12,'Dicionário'!$A$1:$B$153,2,0),"Erro")</f>
        <v>2</v>
      </c>
      <c r="CG12" s="3">
        <v>13.0</v>
      </c>
      <c r="CH12" s="3" t="s">
        <v>281</v>
      </c>
      <c r="CI12" s="3">
        <f>IFERROR(VLOOKUP(CH12,'Dicionário'!$A$1:$B$153,2,0),"Erro")</f>
        <v>2</v>
      </c>
      <c r="CJ12" s="3">
        <v>0.0</v>
      </c>
      <c r="CK12" s="3" t="s">
        <v>146</v>
      </c>
      <c r="CL12" s="9">
        <f>IFERROR(VLOOKUP(CK12,'Dicionário'!$A$1:$B$153,2,0),"Erro")</f>
        <v>2</v>
      </c>
      <c r="CN12" s="3">
        <v>0.0</v>
      </c>
      <c r="CO12" s="3">
        <v>0.0</v>
      </c>
      <c r="CP12" s="3">
        <v>0.0</v>
      </c>
      <c r="CQ12" s="3" t="s">
        <v>146</v>
      </c>
      <c r="CR12" s="9">
        <f>IFERROR(VLOOKUP(CQ12,'Dicionário'!$A$1:$B$153,2,0),"Erro")</f>
        <v>2</v>
      </c>
      <c r="CS12" s="3">
        <v>0.0</v>
      </c>
      <c r="CT12" s="3" t="s">
        <v>150</v>
      </c>
      <c r="CU12" s="9">
        <f>IFERROR(VLOOKUP(CT12,'Dicionário'!$A$1:$B$153,2,0),"Erro")</f>
        <v>2</v>
      </c>
      <c r="CV12" s="3">
        <v>0.0</v>
      </c>
      <c r="CW12" s="3" t="s">
        <v>150</v>
      </c>
      <c r="CX12" s="9">
        <f>IFERROR(VLOOKUP(CW12,'Dicionário'!$A$1:$B$153,2,0),"Erro")</f>
        <v>2</v>
      </c>
      <c r="CY12" s="3">
        <v>0.0</v>
      </c>
      <c r="CZ12" s="3" t="s">
        <v>146</v>
      </c>
      <c r="DA12" s="9">
        <f>IFERROR(VLOOKUP(CZ12,'Dicionário'!$A$1:$B$153,2,0),"Erro")</f>
        <v>2</v>
      </c>
      <c r="DB12" s="3" t="s">
        <v>593</v>
      </c>
      <c r="DC12" s="3" t="s">
        <v>151</v>
      </c>
      <c r="DD12" s="3" t="s">
        <v>151</v>
      </c>
      <c r="DE12" s="9">
        <f>IFERROR(VLOOKUP(DD12,'Dicionário'!$A$1:$B$153,2,0),"Erro")</f>
        <v>1</v>
      </c>
      <c r="DF12" s="3" t="s">
        <v>153</v>
      </c>
      <c r="DH12" s="10">
        <v>2.0</v>
      </c>
      <c r="DI12" s="3" t="s">
        <v>155</v>
      </c>
      <c r="DJ12" s="9">
        <f>IFERROR(VLOOKUP(DI12,'Dicionário'!$A$1:$B$153,2,0),"Erro")</f>
        <v>2</v>
      </c>
      <c r="DK12" s="3" t="s">
        <v>188</v>
      </c>
      <c r="DL12" s="9">
        <f>IFERROR(VLOOKUP(DK12,'Dicionário'!$A$1:$B$153,2,0),"Erro")</f>
        <v>1</v>
      </c>
      <c r="DM12" s="3" t="s">
        <v>188</v>
      </c>
      <c r="DN12" s="9">
        <f>IFERROR(VLOOKUP(DM12,'Dicionário'!$A$1:$B$153,2,0),"Erro")</f>
        <v>1</v>
      </c>
      <c r="DO12" s="8">
        <f>IFERROR(VLOOKUP(N12,Sympla!B:AE,24,0), "erro")</f>
        <v>2018</v>
      </c>
      <c r="DP12" s="8">
        <f t="shared" si="2"/>
        <v>22</v>
      </c>
      <c r="DQ12" s="8" t="str">
        <f>IFERROR(VLOOKUP(N12,Sympla!B:AE,20,0), "erro")</f>
        <v>Mulher cis</v>
      </c>
      <c r="DR12" s="8">
        <f>IFERROR(VLOOKUP(AC12,'Dicionário'!$A$1:$B$153,2,0), "erro")</f>
        <v>1</v>
      </c>
      <c r="DS12" s="8">
        <f>IFERROR(VLOOKUP(AD12,'Dicionário'!$A$1:$B$153,2,0), "erro")</f>
        <v>1</v>
      </c>
    </row>
    <row r="13">
      <c r="A13" s="4">
        <v>45129.674534907404</v>
      </c>
      <c r="B13" s="3" t="s">
        <v>282</v>
      </c>
      <c r="C13" s="3" t="s">
        <v>283</v>
      </c>
      <c r="D13" s="3" t="s">
        <v>117</v>
      </c>
      <c r="E13" s="3" t="s">
        <v>117</v>
      </c>
      <c r="F13" s="3" t="s">
        <v>284</v>
      </c>
      <c r="G13" s="3">
        <v>2.0</v>
      </c>
      <c r="H13" s="3">
        <v>1.0</v>
      </c>
      <c r="I13" s="3">
        <v>1.0</v>
      </c>
      <c r="J13" s="3" t="s">
        <v>180</v>
      </c>
      <c r="K13" s="3" t="s">
        <v>119</v>
      </c>
      <c r="L13" s="3" t="s">
        <v>285</v>
      </c>
      <c r="M13" s="3">
        <v>2.023040017E9</v>
      </c>
      <c r="N13" s="3" t="s">
        <v>286</v>
      </c>
      <c r="O13" s="3">
        <v>1.197224369E10</v>
      </c>
      <c r="P13" s="3">
        <v>5.71790616E8</v>
      </c>
      <c r="Q13" s="3" t="s">
        <v>123</v>
      </c>
      <c r="R13" s="3">
        <v>2.3955367843E10</v>
      </c>
      <c r="S13" s="6">
        <v>37774.0</v>
      </c>
      <c r="T13" s="3" t="s">
        <v>287</v>
      </c>
      <c r="U13" s="3" t="s">
        <v>125</v>
      </c>
      <c r="V13" s="3" t="s">
        <v>288</v>
      </c>
      <c r="W13" s="7" t="s">
        <v>289</v>
      </c>
      <c r="X13" s="3" t="s">
        <v>290</v>
      </c>
      <c r="Y13" s="3" t="s">
        <v>129</v>
      </c>
      <c r="Z13" s="3" t="s">
        <v>130</v>
      </c>
      <c r="AA13" s="3" t="s">
        <v>131</v>
      </c>
      <c r="AC13" s="3" t="s">
        <v>123</v>
      </c>
      <c r="AD13" s="3" t="s">
        <v>117</v>
      </c>
      <c r="AE13" s="3">
        <v>4.0</v>
      </c>
      <c r="AF13" s="3">
        <v>4.0</v>
      </c>
      <c r="AH13" s="8">
        <f t="shared" si="1"/>
        <v>8</v>
      </c>
      <c r="AI13" s="3" t="s">
        <v>226</v>
      </c>
      <c r="AJ13" s="3">
        <v>0.0</v>
      </c>
      <c r="AK13" s="3" t="s">
        <v>133</v>
      </c>
      <c r="AL13" s="3">
        <f>IFERROR(VLOOKUP(AK13,'Dicionário'!$A$1:$B$153,2,0),"Erro")</f>
        <v>2</v>
      </c>
      <c r="AM13" s="3">
        <v>2415.0</v>
      </c>
      <c r="AN13" s="3" t="s">
        <v>134</v>
      </c>
      <c r="AO13" s="3">
        <f>IFERROR(VLOOKUP(AN13,'Dicionário'!$A$1:$B$153,2,0),"Erro")</f>
        <v>2</v>
      </c>
      <c r="AP13" s="3">
        <v>1280.0</v>
      </c>
      <c r="AQ13" s="3">
        <f t="shared" si="3"/>
        <v>0</v>
      </c>
      <c r="AR13" s="3" t="s">
        <v>134</v>
      </c>
      <c r="AS13" s="3">
        <f>IFERROR(VLOOKUP(AR13,'Dicionário'!$A$1:$B$153,2,0),"Erro")</f>
        <v>2</v>
      </c>
      <c r="AT13" s="3">
        <v>0.0</v>
      </c>
      <c r="AU13" s="3" t="s">
        <v>133</v>
      </c>
      <c r="AV13" s="3">
        <f>IFERROR(VLOOKUP(AU13,'Dicionário'!$A$1:$B$153,2,0),"Erro")</f>
        <v>2</v>
      </c>
      <c r="AW13" s="3">
        <v>0.0</v>
      </c>
      <c r="AX13" s="3" t="s">
        <v>133</v>
      </c>
      <c r="AY13" s="3">
        <f>IFERROR(VLOOKUP(AX13,'Dicionário'!$A$1:$B$153,2,0),"Erro")</f>
        <v>2</v>
      </c>
      <c r="AZ13" s="3">
        <v>0.0</v>
      </c>
      <c r="BA13" s="3" t="s">
        <v>133</v>
      </c>
      <c r="BB13" s="3">
        <f>IFERROR(VLOOKUP(BA13,'Dicionário'!$A$1:$B$153,2,0),"Erro")</f>
        <v>2</v>
      </c>
      <c r="BC13" s="3">
        <v>0.0</v>
      </c>
      <c r="BD13" s="3" t="s">
        <v>133</v>
      </c>
      <c r="BE13" s="3">
        <f>IFERROR(VLOOKUP(BD13,'Dicionário'!$A$1:$B$153,2,0),"Erro")</f>
        <v>2</v>
      </c>
      <c r="BG13" s="3">
        <v>0.0</v>
      </c>
      <c r="BH13" s="3" t="s">
        <v>138</v>
      </c>
      <c r="BI13" s="3">
        <f>IFERROR(VLOOKUP(BH13,'Dicionário'!$A$1:$B$153,2,0),"Erro")</f>
        <v>1</v>
      </c>
      <c r="BJ13" s="3">
        <v>0.0</v>
      </c>
      <c r="BK13" s="3" t="s">
        <v>139</v>
      </c>
      <c r="BL13" s="3">
        <f>IFERROR(VLOOKUP(BK13,'Dicionário'!$A$1:$B$153,2,0),"Erro")</f>
        <v>2</v>
      </c>
      <c r="BM13" s="3">
        <v>0.0</v>
      </c>
      <c r="BN13" s="3" t="s">
        <v>291</v>
      </c>
      <c r="BO13" s="3">
        <f>IFERROR(VLOOKUP(BN13,'Dicionário'!$A$1:$B$153,2,0),"Erro")</f>
        <v>2</v>
      </c>
      <c r="BP13" s="3">
        <v>48.0</v>
      </c>
      <c r="BQ13" s="3" t="s">
        <v>141</v>
      </c>
      <c r="BR13" s="3">
        <f>IFERROR(VLOOKUP(BQ13,'Dicionário'!$A$1:$B$153,2,0),"Erro")</f>
        <v>2</v>
      </c>
      <c r="BS13" s="3">
        <v>125.0</v>
      </c>
      <c r="BT13" s="3" t="s">
        <v>141</v>
      </c>
      <c r="BU13" s="3">
        <f>IFERROR(VLOOKUP(BT13,'Dicionário'!$A$1:$B$153,2,0),"Erro")</f>
        <v>2</v>
      </c>
      <c r="BV13" s="3">
        <v>130.0</v>
      </c>
      <c r="BW13" s="3" t="s">
        <v>142</v>
      </c>
      <c r="BX13" s="3">
        <f>IFERROR(VLOOKUP(BW13,'Dicionário'!$A$1:$B$153,2,0),"Erro")</f>
        <v>0</v>
      </c>
      <c r="BY13" s="3" t="s">
        <v>143</v>
      </c>
      <c r="BZ13" s="3">
        <v>40.0</v>
      </c>
      <c r="CA13" s="3" t="s">
        <v>217</v>
      </c>
      <c r="CB13" s="3">
        <f>IFERROR(VLOOKUP(CA13,'Dicionário'!$A$1:$B$153,2,0),"Erro")</f>
        <v>0</v>
      </c>
      <c r="CC13" s="3">
        <v>233.0</v>
      </c>
      <c r="CD13" s="3">
        <v>0.0</v>
      </c>
      <c r="CE13" s="3" t="s">
        <v>146</v>
      </c>
      <c r="CF13" s="3">
        <f>IFERROR(VLOOKUP(CE13,'Dicionário'!$A$1:$B$153,2,0),"Erro")</f>
        <v>2</v>
      </c>
      <c r="CG13" s="3">
        <v>140.0</v>
      </c>
      <c r="CH13" s="3" t="s">
        <v>292</v>
      </c>
      <c r="CI13" s="3">
        <f>IFERROR(VLOOKUP(CH13,'Dicionário'!$A$1:$B$153,2,0),"Erro")</f>
        <v>0</v>
      </c>
      <c r="CJ13" s="3">
        <v>116.0</v>
      </c>
      <c r="CK13" s="3" t="s">
        <v>147</v>
      </c>
      <c r="CL13" s="9">
        <f>IFERROR(VLOOKUP(CK13,'Dicionário'!$A$1:$B$153,2,0),"Erro")</f>
        <v>2</v>
      </c>
      <c r="CM13" s="3" t="s">
        <v>293</v>
      </c>
      <c r="CN13" s="3">
        <v>1.0</v>
      </c>
      <c r="CO13" s="3">
        <v>0.0</v>
      </c>
      <c r="CP13" s="3">
        <v>0.0</v>
      </c>
      <c r="CQ13" s="3" t="s">
        <v>146</v>
      </c>
      <c r="CR13" s="9">
        <f>IFERROR(VLOOKUP(CQ13,'Dicionário'!$A$1:$B$153,2,0),"Erro")</f>
        <v>2</v>
      </c>
      <c r="CS13" s="3">
        <v>0.0</v>
      </c>
      <c r="CT13" s="3" t="s">
        <v>146</v>
      </c>
      <c r="CU13" s="9">
        <f>IFERROR(VLOOKUP(CT13,'Dicionário'!$A$1:$B$153,2,0),"Erro")</f>
        <v>2</v>
      </c>
      <c r="CV13" s="3">
        <v>0.0</v>
      </c>
      <c r="CW13" s="3" t="s">
        <v>146</v>
      </c>
      <c r="CX13" s="9">
        <f>IFERROR(VLOOKUP(CW13,'Dicionário'!$A$1:$B$153,2,0),"Erro")</f>
        <v>2</v>
      </c>
      <c r="CY13" s="3">
        <v>0.0</v>
      </c>
      <c r="CZ13" s="3" t="s">
        <v>146</v>
      </c>
      <c r="DA13" s="9">
        <f>IFERROR(VLOOKUP(CZ13,'Dicionário'!$A$1:$B$153,2,0),"Erro")</f>
        <v>2</v>
      </c>
      <c r="DC13" s="3" t="s">
        <v>151</v>
      </c>
      <c r="DD13" s="3" t="s">
        <v>152</v>
      </c>
      <c r="DE13" s="9">
        <f>IFERROR(VLOOKUP(DD13,'Dicionário'!$A$1:$B$153,2,0),"Erro")</f>
        <v>2</v>
      </c>
      <c r="DF13" s="3" t="s">
        <v>153</v>
      </c>
      <c r="DG13" s="3" t="s">
        <v>154</v>
      </c>
      <c r="DH13" s="9">
        <f>IFERROR(VLOOKUP(DG13,'Dicionário'!$A$1:$B$153,2,0),"Erro")</f>
        <v>4</v>
      </c>
      <c r="DI13" s="3" t="s">
        <v>155</v>
      </c>
      <c r="DJ13" s="9">
        <f>IFERROR(VLOOKUP(DI13,'Dicionário'!$A$1:$B$153,2,0),"Erro")</f>
        <v>2</v>
      </c>
      <c r="DK13" s="3" t="s">
        <v>207</v>
      </c>
      <c r="DL13" s="9">
        <f>IFERROR(VLOOKUP(DK13,'Dicionário'!$A$1:$B$153,2,0),"Erro")</f>
        <v>2</v>
      </c>
      <c r="DM13" s="3" t="s">
        <v>156</v>
      </c>
      <c r="DN13" s="9">
        <f>IFERROR(VLOOKUP(DM13,'Dicionário'!$A$1:$B$153,2,0),"Erro")</f>
        <v>5</v>
      </c>
      <c r="DO13" s="8">
        <f>IFERROR(VLOOKUP(N13,Sympla!B:AE,24,0), "erro")</f>
        <v>2020</v>
      </c>
      <c r="DP13" s="8">
        <f t="shared" si="2"/>
        <v>20</v>
      </c>
      <c r="DQ13" s="8" t="str">
        <f>IFERROR(VLOOKUP(N13,Sympla!B:AE,20,0), "erro")</f>
        <v>Homem cis</v>
      </c>
      <c r="DR13" s="8">
        <f>IFERROR(VLOOKUP(AC13,'Dicionário'!$A$1:$B$153,2,0), "erro")</f>
        <v>2</v>
      </c>
      <c r="DS13" s="8">
        <f>IFERROR(VLOOKUP(AD13,'Dicionário'!$A$1:$B$153,2,0), "erro")</f>
        <v>1</v>
      </c>
    </row>
    <row r="14">
      <c r="A14" s="4">
        <v>45129.6488284838</v>
      </c>
      <c r="B14" s="3" t="s">
        <v>296</v>
      </c>
      <c r="C14" s="3" t="s">
        <v>297</v>
      </c>
      <c r="D14" s="3" t="s">
        <v>117</v>
      </c>
      <c r="E14" s="3" t="s">
        <v>117</v>
      </c>
      <c r="F14" s="3" t="s">
        <v>123</v>
      </c>
      <c r="G14" s="3">
        <v>2.0</v>
      </c>
      <c r="H14" s="3" t="s">
        <v>160</v>
      </c>
      <c r="I14" s="3" t="s">
        <v>161</v>
      </c>
      <c r="J14" s="3" t="s">
        <v>180</v>
      </c>
      <c r="K14" s="3" t="s">
        <v>119</v>
      </c>
      <c r="L14" s="3" t="s">
        <v>298</v>
      </c>
      <c r="M14" s="3">
        <v>2.023040018E9</v>
      </c>
      <c r="N14" s="3" t="s">
        <v>299</v>
      </c>
      <c r="O14" s="3">
        <v>1.1985626743E10</v>
      </c>
      <c r="P14" s="3">
        <v>5.3231131E8</v>
      </c>
      <c r="Q14" s="3" t="s">
        <v>123</v>
      </c>
      <c r="R14" s="3">
        <v>1.2625454474E10</v>
      </c>
      <c r="S14" s="6">
        <v>38676.0</v>
      </c>
      <c r="T14" s="3" t="s">
        <v>124</v>
      </c>
      <c r="U14" s="3" t="s">
        <v>125</v>
      </c>
      <c r="V14" s="3" t="s">
        <v>300</v>
      </c>
      <c r="W14" s="7" t="s">
        <v>301</v>
      </c>
      <c r="X14" s="3" t="s">
        <v>302</v>
      </c>
      <c r="Y14" s="3" t="s">
        <v>129</v>
      </c>
      <c r="Z14" s="3" t="s">
        <v>130</v>
      </c>
      <c r="AA14" s="3" t="s">
        <v>131</v>
      </c>
      <c r="AC14" s="3" t="s">
        <v>123</v>
      </c>
      <c r="AD14" s="3" t="s">
        <v>123</v>
      </c>
      <c r="AE14" s="3">
        <v>5.0</v>
      </c>
      <c r="AF14" s="3">
        <v>5.0</v>
      </c>
      <c r="AH14" s="8">
        <f t="shared" si="1"/>
        <v>10</v>
      </c>
      <c r="AI14" s="3" t="s">
        <v>132</v>
      </c>
      <c r="AJ14" s="3">
        <v>0.0</v>
      </c>
      <c r="AK14" s="3" t="s">
        <v>133</v>
      </c>
      <c r="AL14" s="3">
        <f>IFERROR(VLOOKUP(AK14,'Dicionário'!$A$1:$B$153,2,0),"Erro")</f>
        <v>2</v>
      </c>
      <c r="AM14" s="3">
        <v>2300.0</v>
      </c>
      <c r="AN14" s="3" t="s">
        <v>135</v>
      </c>
      <c r="AO14" s="3">
        <f>IFERROR(VLOOKUP(AN14,'Dicionário'!$A$1:$B$153,2,0),"Erro")</f>
        <v>2</v>
      </c>
      <c r="AP14" s="3">
        <v>0.0</v>
      </c>
      <c r="AQ14" s="3">
        <f t="shared" si="3"/>
        <v>0</v>
      </c>
      <c r="AR14" s="3" t="s">
        <v>133</v>
      </c>
      <c r="AS14" s="3">
        <f>IFERROR(VLOOKUP(AR14,'Dicionário'!$A$1:$B$153,2,0),"Erro")</f>
        <v>2</v>
      </c>
      <c r="AT14" s="3">
        <v>0.0</v>
      </c>
      <c r="AU14" s="3" t="s">
        <v>133</v>
      </c>
      <c r="AV14" s="3">
        <f>IFERROR(VLOOKUP(AU14,'Dicionário'!$A$1:$B$153,2,0),"Erro")</f>
        <v>2</v>
      </c>
      <c r="AW14" s="3">
        <v>0.0</v>
      </c>
      <c r="AX14" s="3" t="s">
        <v>133</v>
      </c>
      <c r="AY14" s="3">
        <f>IFERROR(VLOOKUP(AX14,'Dicionário'!$A$1:$B$153,2,0),"Erro")</f>
        <v>2</v>
      </c>
      <c r="AZ14" s="3">
        <v>0.0</v>
      </c>
      <c r="BA14" s="3" t="s">
        <v>133</v>
      </c>
      <c r="BB14" s="3">
        <f>IFERROR(VLOOKUP(BA14,'Dicionário'!$A$1:$B$153,2,0),"Erro")</f>
        <v>2</v>
      </c>
      <c r="BC14" s="3">
        <v>750.0</v>
      </c>
      <c r="BD14" s="3" t="s">
        <v>136</v>
      </c>
      <c r="BE14" s="3">
        <f>IFERROR(VLOOKUP(BD14,'Dicionário'!$A$1:$B$153,2,0),"Erro")</f>
        <v>2</v>
      </c>
      <c r="BG14" s="3">
        <v>0.0</v>
      </c>
      <c r="BH14" s="3" t="s">
        <v>199</v>
      </c>
      <c r="BI14" s="3">
        <f>IFERROR(VLOOKUP(BH14,'Dicionário'!$A$1:$B$153,2,0),"Erro")</f>
        <v>2</v>
      </c>
      <c r="BJ14" s="3">
        <v>900.0</v>
      </c>
      <c r="BK14" s="3" t="s">
        <v>228</v>
      </c>
      <c r="BL14" s="3">
        <f>IFERROR(VLOOKUP(BK14,'Dicionário'!$A$1:$B$153,2,0),"Erro")</f>
        <v>2</v>
      </c>
      <c r="BM14" s="3">
        <v>0.0</v>
      </c>
      <c r="BN14" s="3" t="s">
        <v>146</v>
      </c>
      <c r="BO14" s="3">
        <f>IFERROR(VLOOKUP(BN14,'Dicionário'!$A$1:$B$153,2,0),"Erro")</f>
        <v>2</v>
      </c>
      <c r="BP14" s="3">
        <v>84.0</v>
      </c>
      <c r="BQ14" s="3" t="s">
        <v>141</v>
      </c>
      <c r="BR14" s="3">
        <f>IFERROR(VLOOKUP(BQ14,'Dicionário'!$A$1:$B$153,2,0),"Erro")</f>
        <v>2</v>
      </c>
      <c r="BS14" s="3">
        <v>199.0</v>
      </c>
      <c r="BT14" s="3" t="s">
        <v>141</v>
      </c>
      <c r="BU14" s="3">
        <f>IFERROR(VLOOKUP(BT14,'Dicionário'!$A$1:$B$153,2,0),"Erro")</f>
        <v>2</v>
      </c>
      <c r="BV14" s="3">
        <v>0.0</v>
      </c>
      <c r="BW14" s="3" t="s">
        <v>146</v>
      </c>
      <c r="BX14" s="3">
        <f>IFERROR(VLOOKUP(BW14,'Dicionário'!$A$1:$B$153,2,0),"Erro")</f>
        <v>2</v>
      </c>
      <c r="BY14" s="3" t="s">
        <v>303</v>
      </c>
      <c r="BZ14" s="3">
        <v>35.0</v>
      </c>
      <c r="CA14" s="3" t="s">
        <v>144</v>
      </c>
      <c r="CB14" s="3">
        <f>IFERROR(VLOOKUP(CA14,'Dicionário'!$A$1:$B$153,2,0),"Erro")</f>
        <v>2</v>
      </c>
      <c r="CC14" s="3">
        <v>0.0</v>
      </c>
      <c r="CD14" s="3">
        <v>0.0</v>
      </c>
      <c r="CE14" s="3" t="s">
        <v>146</v>
      </c>
      <c r="CF14" s="3">
        <f>IFERROR(VLOOKUP(CE14,'Dicionário'!$A$1:$B$153,2,0),"Erro")</f>
        <v>2</v>
      </c>
      <c r="CG14" s="3">
        <v>160.0</v>
      </c>
      <c r="CH14" s="3" t="s">
        <v>242</v>
      </c>
      <c r="CI14" s="3">
        <f>IFERROR(VLOOKUP(CH14,'Dicionário'!$A$1:$B$153,2,0),"Erro")</f>
        <v>2</v>
      </c>
      <c r="CJ14" s="3">
        <v>0.0</v>
      </c>
      <c r="CK14" s="3" t="s">
        <v>146</v>
      </c>
      <c r="CL14" s="9">
        <f>IFERROR(VLOOKUP(CK14,'Dicionário'!$A$1:$B$153,2,0),"Erro")</f>
        <v>2</v>
      </c>
      <c r="CN14" s="3">
        <v>1.0</v>
      </c>
      <c r="CO14" s="3">
        <v>0.0</v>
      </c>
      <c r="CP14" s="3">
        <v>0.0</v>
      </c>
      <c r="CQ14" s="3" t="s">
        <v>146</v>
      </c>
      <c r="CR14" s="9">
        <f>IFERROR(VLOOKUP(CQ14,'Dicionário'!$A$1:$B$153,2,0),"Erro")</f>
        <v>2</v>
      </c>
      <c r="CS14" s="3">
        <v>0.0</v>
      </c>
      <c r="CT14" s="3" t="s">
        <v>146</v>
      </c>
      <c r="CU14" s="9">
        <f>IFERROR(VLOOKUP(CT14,'Dicionário'!$A$1:$B$153,2,0),"Erro")</f>
        <v>2</v>
      </c>
      <c r="CV14" s="3">
        <v>0.0</v>
      </c>
      <c r="CW14" s="3" t="s">
        <v>146</v>
      </c>
      <c r="CX14" s="9">
        <f>IFERROR(VLOOKUP(CW14,'Dicionário'!$A$1:$B$153,2,0),"Erro")</f>
        <v>2</v>
      </c>
      <c r="CY14" s="3">
        <v>0.0</v>
      </c>
      <c r="CZ14" s="3" t="s">
        <v>146</v>
      </c>
      <c r="DA14" s="9">
        <f>IFERROR(VLOOKUP(CZ14,'Dicionário'!$A$1:$B$153,2,0),"Erro")</f>
        <v>2</v>
      </c>
      <c r="DC14" s="3" t="s">
        <v>151</v>
      </c>
      <c r="DD14" s="3" t="s">
        <v>151</v>
      </c>
      <c r="DE14" s="9">
        <f>IFERROR(VLOOKUP(DD14,'Dicionário'!$A$1:$B$153,2,0),"Erro")</f>
        <v>1</v>
      </c>
      <c r="DF14" s="3" t="s">
        <v>153</v>
      </c>
      <c r="DG14" s="3" t="s">
        <v>123</v>
      </c>
      <c r="DH14" s="9">
        <f>IFERROR(VLOOKUP(DG14,'Dicionário'!$A$1:$B$153,2,0),"Erro")</f>
        <v>2</v>
      </c>
      <c r="DI14" s="3" t="s">
        <v>155</v>
      </c>
      <c r="DJ14" s="9">
        <f>IFERROR(VLOOKUP(DI14,'Dicionário'!$A$1:$B$153,2,0),"Erro")</f>
        <v>2</v>
      </c>
      <c r="DK14" s="3" t="s">
        <v>295</v>
      </c>
      <c r="DL14" s="9">
        <f>IFERROR(VLOOKUP(DK14,'Dicionário'!$A$1:$B$153,2,0),"Erro")</f>
        <v>4</v>
      </c>
      <c r="DM14" s="3" t="s">
        <v>295</v>
      </c>
      <c r="DN14" s="9">
        <f>IFERROR(VLOOKUP(DM14,'Dicionário'!$A$1:$B$153,2,0),"Erro")</f>
        <v>4</v>
      </c>
      <c r="DO14" s="8">
        <f>IFERROR(VLOOKUP(N14,Sympla!B:AE,24,0), "erro")</f>
        <v>2022</v>
      </c>
      <c r="DP14" s="8">
        <f t="shared" si="2"/>
        <v>17</v>
      </c>
      <c r="DQ14" s="8" t="str">
        <f>IFERROR(VLOOKUP(N14,Sympla!B:AE,20,0), "erro")</f>
        <v>Mulher cis</v>
      </c>
      <c r="DR14" s="8">
        <f>IFERROR(VLOOKUP(AC14,'Dicionário'!$A$1:$B$153,2,0), "erro")</f>
        <v>2</v>
      </c>
      <c r="DS14" s="8">
        <f>IFERROR(VLOOKUP(AD14,'Dicionário'!$A$1:$B$153,2,0), "erro")</f>
        <v>2</v>
      </c>
    </row>
    <row r="15">
      <c r="A15" s="4">
        <v>45129.94018989583</v>
      </c>
      <c r="B15" s="3" t="s">
        <v>115</v>
      </c>
      <c r="C15" s="3" t="s">
        <v>305</v>
      </c>
      <c r="D15" s="3" t="s">
        <v>117</v>
      </c>
      <c r="E15" s="3" t="s">
        <v>117</v>
      </c>
      <c r="F15" s="3" t="s">
        <v>123</v>
      </c>
      <c r="G15" s="3">
        <v>2.0</v>
      </c>
      <c r="H15" s="3" t="s">
        <v>160</v>
      </c>
      <c r="I15" s="3" t="s">
        <v>161</v>
      </c>
      <c r="J15" s="3" t="s">
        <v>119</v>
      </c>
      <c r="K15" s="3" t="s">
        <v>180</v>
      </c>
      <c r="L15" s="3" t="s">
        <v>306</v>
      </c>
      <c r="M15" s="3">
        <v>2.023040026E9</v>
      </c>
      <c r="N15" s="3" t="s">
        <v>307</v>
      </c>
      <c r="O15" s="3">
        <v>1.1961764102E10</v>
      </c>
      <c r="P15" s="3">
        <v>6.425891E8</v>
      </c>
      <c r="Q15" s="3" t="s">
        <v>123</v>
      </c>
      <c r="R15" s="3">
        <v>5.42137878E10</v>
      </c>
      <c r="S15" s="6">
        <v>38153.0</v>
      </c>
      <c r="T15" s="3" t="s">
        <v>124</v>
      </c>
      <c r="U15" s="3" t="s">
        <v>125</v>
      </c>
      <c r="V15" s="3" t="s">
        <v>308</v>
      </c>
      <c r="W15" s="7" t="s">
        <v>309</v>
      </c>
      <c r="X15" s="3" t="s">
        <v>310</v>
      </c>
      <c r="Y15" s="3" t="s">
        <v>129</v>
      </c>
      <c r="Z15" s="3" t="s">
        <v>130</v>
      </c>
      <c r="AA15" s="3" t="s">
        <v>131</v>
      </c>
      <c r="AC15" s="3" t="s">
        <v>123</v>
      </c>
      <c r="AD15" s="3" t="s">
        <v>123</v>
      </c>
      <c r="AE15" s="3">
        <v>2.0</v>
      </c>
      <c r="AF15" s="3">
        <v>2.0</v>
      </c>
      <c r="AG15" s="3">
        <v>0.0</v>
      </c>
      <c r="AH15" s="8">
        <f t="shared" si="1"/>
        <v>4</v>
      </c>
      <c r="AI15" s="3" t="s">
        <v>226</v>
      </c>
      <c r="AJ15" s="3">
        <v>0.0</v>
      </c>
      <c r="AK15" s="3" t="s">
        <v>133</v>
      </c>
      <c r="AL15" s="3">
        <f>IFERROR(VLOOKUP(AK15,'Dicionário'!$A$1:$B$153,2,0),"Erro")</f>
        <v>2</v>
      </c>
      <c r="AM15" s="3">
        <v>0.0</v>
      </c>
      <c r="AN15" s="3" t="s">
        <v>133</v>
      </c>
      <c r="AO15" s="3">
        <f>IFERROR(VLOOKUP(AN15,'Dicionário'!$A$1:$B$153,2,0),"Erro")</f>
        <v>2</v>
      </c>
      <c r="AP15" s="3">
        <v>1667.0</v>
      </c>
      <c r="AQ15" s="3">
        <f t="shared" si="3"/>
        <v>0</v>
      </c>
      <c r="AR15" s="3" t="s">
        <v>134</v>
      </c>
      <c r="AS15" s="3">
        <f>IFERROR(VLOOKUP(AR15,'Dicionário'!$A$1:$B$153,2,0),"Erro")</f>
        <v>2</v>
      </c>
      <c r="AT15" s="3">
        <v>0.0</v>
      </c>
      <c r="AU15" s="3" t="s">
        <v>133</v>
      </c>
      <c r="AV15" s="3">
        <f>IFERROR(VLOOKUP(AU15,'Dicionário'!$A$1:$B$153,2,0),"Erro")</f>
        <v>2</v>
      </c>
      <c r="AW15" s="3">
        <v>0.0</v>
      </c>
      <c r="AX15" s="3" t="s">
        <v>133</v>
      </c>
      <c r="AY15" s="3">
        <f>IFERROR(VLOOKUP(AX15,'Dicionário'!$A$1:$B$153,2,0),"Erro")</f>
        <v>2</v>
      </c>
      <c r="AZ15" s="3">
        <v>0.0</v>
      </c>
      <c r="BA15" s="3" t="s">
        <v>133</v>
      </c>
      <c r="BB15" s="3">
        <f>IFERROR(VLOOKUP(BA15,'Dicionário'!$A$1:$B$153,2,0),"Erro")</f>
        <v>2</v>
      </c>
      <c r="BC15" s="3">
        <v>0.0</v>
      </c>
      <c r="BD15" s="3" t="s">
        <v>133</v>
      </c>
      <c r="BE15" s="3">
        <f>IFERROR(VLOOKUP(BD15,'Dicionário'!$A$1:$B$153,2,0),"Erro")</f>
        <v>2</v>
      </c>
      <c r="BG15" s="3">
        <v>0.0</v>
      </c>
      <c r="BH15" s="3" t="s">
        <v>199</v>
      </c>
      <c r="BI15" s="3">
        <f>IFERROR(VLOOKUP(BH15,'Dicionário'!$A$1:$B$153,2,0),"Erro")</f>
        <v>2</v>
      </c>
      <c r="BJ15" s="3">
        <v>500.0</v>
      </c>
      <c r="BK15" s="3" t="s">
        <v>200</v>
      </c>
      <c r="BL15" s="3">
        <f>IFERROR(VLOOKUP(BK15,'Dicionário'!$A$1:$B$153,2,0),"Erro")</f>
        <v>0</v>
      </c>
      <c r="BM15" s="3">
        <v>0.0</v>
      </c>
      <c r="BN15" s="3" t="s">
        <v>146</v>
      </c>
      <c r="BO15" s="3">
        <f>IFERROR(VLOOKUP(BN15,'Dicionário'!$A$1:$B$153,2,0),"Erro")</f>
        <v>2</v>
      </c>
      <c r="BP15" s="3">
        <v>71.0</v>
      </c>
      <c r="BQ15" s="3" t="s">
        <v>141</v>
      </c>
      <c r="BR15" s="3">
        <f>IFERROR(VLOOKUP(BQ15,'Dicionário'!$A$1:$B$153,2,0),"Erro")</f>
        <v>2</v>
      </c>
      <c r="BS15" s="3">
        <v>161.0</v>
      </c>
      <c r="BT15" s="3" t="s">
        <v>141</v>
      </c>
      <c r="BU15" s="3">
        <f>IFERROR(VLOOKUP(BT15,'Dicionário'!$A$1:$B$153,2,0),"Erro")</f>
        <v>2</v>
      </c>
      <c r="BV15" s="3">
        <v>73.0</v>
      </c>
      <c r="BW15" s="3" t="s">
        <v>216</v>
      </c>
      <c r="BX15" s="3">
        <f>IFERROR(VLOOKUP(BW15,'Dicionário'!$A$1:$B$153,2,0),"Erro")</f>
        <v>2</v>
      </c>
      <c r="BY15" s="3" t="s">
        <v>186</v>
      </c>
      <c r="BZ15" s="3">
        <v>101.0</v>
      </c>
      <c r="CA15" s="3" t="s">
        <v>144</v>
      </c>
      <c r="CB15" s="3">
        <f>IFERROR(VLOOKUP(CA15,'Dicionário'!$A$1:$B$153,2,0),"Erro")</f>
        <v>2</v>
      </c>
      <c r="CC15" s="3">
        <v>0.0</v>
      </c>
      <c r="CD15" s="3">
        <v>0.0</v>
      </c>
      <c r="CE15" s="3" t="s">
        <v>146</v>
      </c>
      <c r="CF15" s="3">
        <f>IFERROR(VLOOKUP(CE15,'Dicionário'!$A$1:$B$153,2,0),"Erro")</f>
        <v>2</v>
      </c>
      <c r="CG15" s="3">
        <v>0.0</v>
      </c>
      <c r="CH15" s="3" t="s">
        <v>146</v>
      </c>
      <c r="CI15" s="3">
        <f>IFERROR(VLOOKUP(CH15,'Dicionário'!$A$1:$B$153,2,0),"Erro")</f>
        <v>2</v>
      </c>
      <c r="CJ15" s="3">
        <v>140.0</v>
      </c>
      <c r="CK15" s="3" t="s">
        <v>147</v>
      </c>
      <c r="CL15" s="9">
        <f>IFERROR(VLOOKUP(CK15,'Dicionário'!$A$1:$B$153,2,0),"Erro")</f>
        <v>2</v>
      </c>
      <c r="CM15" s="3" t="s">
        <v>311</v>
      </c>
      <c r="CN15" s="3">
        <v>0.0</v>
      </c>
      <c r="CO15" s="3">
        <v>0.0</v>
      </c>
      <c r="CP15" s="3">
        <v>0.0</v>
      </c>
      <c r="CQ15" s="3" t="s">
        <v>146</v>
      </c>
      <c r="CR15" s="9">
        <f>IFERROR(VLOOKUP(CQ15,'Dicionário'!$A$1:$B$153,2,0),"Erro")</f>
        <v>2</v>
      </c>
      <c r="CS15" s="3">
        <v>0.0</v>
      </c>
      <c r="CT15" s="3" t="s">
        <v>150</v>
      </c>
      <c r="CU15" s="9">
        <f>IFERROR(VLOOKUP(CT15,'Dicionário'!$A$1:$B$153,2,0),"Erro")</f>
        <v>2</v>
      </c>
      <c r="CV15" s="3">
        <v>0.0</v>
      </c>
      <c r="CW15" s="3" t="s">
        <v>146</v>
      </c>
      <c r="CX15" s="9">
        <f>IFERROR(VLOOKUP(CW15,'Dicionário'!$A$1:$B$153,2,0),"Erro")</f>
        <v>2</v>
      </c>
      <c r="CY15" s="3">
        <v>600.0</v>
      </c>
      <c r="CZ15" s="3" t="s">
        <v>270</v>
      </c>
      <c r="DA15" s="9">
        <f>IFERROR(VLOOKUP(CZ15,'Dicionário'!$A$1:$B$153,2,0),"Erro")</f>
        <v>0</v>
      </c>
      <c r="DC15" s="3" t="s">
        <v>151</v>
      </c>
      <c r="DD15" s="3" t="s">
        <v>151</v>
      </c>
      <c r="DE15" s="9">
        <f>IFERROR(VLOOKUP(DD15,'Dicionário'!$A$1:$B$153,2,0),"Erro")</f>
        <v>1</v>
      </c>
      <c r="DF15" s="3" t="s">
        <v>153</v>
      </c>
      <c r="DG15" s="3" t="s">
        <v>123</v>
      </c>
      <c r="DH15" s="9">
        <f>IFERROR(VLOOKUP(DG15,'Dicionário'!$A$1:$B$153,2,0),"Erro")</f>
        <v>2</v>
      </c>
      <c r="DI15" s="3" t="s">
        <v>155</v>
      </c>
      <c r="DJ15" s="9">
        <f>IFERROR(VLOOKUP(DI15,'Dicionário'!$A$1:$B$153,2,0),"Erro")</f>
        <v>2</v>
      </c>
      <c r="DK15" s="3" t="s">
        <v>188</v>
      </c>
      <c r="DL15" s="9">
        <f>IFERROR(VLOOKUP(DK15,'Dicionário'!$A$1:$B$153,2,0),"Erro")</f>
        <v>1</v>
      </c>
      <c r="DM15" s="3" t="s">
        <v>156</v>
      </c>
      <c r="DN15" s="9">
        <f>IFERROR(VLOOKUP(DM15,'Dicionário'!$A$1:$B$153,2,0),"Erro")</f>
        <v>5</v>
      </c>
      <c r="DO15" s="8">
        <f>IFERROR(VLOOKUP(N15,Sympla!B:AE,24,0), "erro")</f>
        <v>2021</v>
      </c>
      <c r="DP15" s="8">
        <f t="shared" si="2"/>
        <v>19</v>
      </c>
      <c r="DQ15" s="8" t="str">
        <f>IFERROR(VLOOKUP(N15,Sympla!B:AE,20,0), "erro")</f>
        <v>Homem cis</v>
      </c>
      <c r="DR15" s="8">
        <f>IFERROR(VLOOKUP(AC15,'Dicionário'!$A$1:$B$153,2,0), "erro")</f>
        <v>2</v>
      </c>
      <c r="DS15" s="8">
        <f>IFERROR(VLOOKUP(AD15,'Dicionário'!$A$1:$B$153,2,0), "erro")</f>
        <v>2</v>
      </c>
    </row>
    <row r="16">
      <c r="A16" s="4">
        <v>45128.678723958335</v>
      </c>
      <c r="B16" s="3" t="s">
        <v>313</v>
      </c>
      <c r="C16" s="3" t="s">
        <v>314</v>
      </c>
      <c r="D16" s="3" t="s">
        <v>117</v>
      </c>
      <c r="E16" s="3" t="s">
        <v>123</v>
      </c>
      <c r="F16" s="3" t="s">
        <v>123</v>
      </c>
      <c r="G16" s="3">
        <v>1.0</v>
      </c>
      <c r="H16" s="3" t="s">
        <v>160</v>
      </c>
      <c r="I16" s="3" t="s">
        <v>161</v>
      </c>
      <c r="J16" s="3" t="s">
        <v>119</v>
      </c>
      <c r="K16" s="3" t="s">
        <v>180</v>
      </c>
      <c r="L16" s="3" t="s">
        <v>315</v>
      </c>
      <c r="M16" s="3">
        <v>2.023040027E9</v>
      </c>
      <c r="N16" s="3" t="s">
        <v>316</v>
      </c>
      <c r="O16" s="3">
        <v>1.1958821316E10</v>
      </c>
      <c r="P16" s="3" t="s">
        <v>317</v>
      </c>
      <c r="Q16" s="3" t="s">
        <v>123</v>
      </c>
      <c r="R16" s="3">
        <v>3.9835744831E10</v>
      </c>
      <c r="S16" s="6">
        <v>38751.0</v>
      </c>
      <c r="T16" s="3" t="s">
        <v>165</v>
      </c>
      <c r="U16" s="3" t="s">
        <v>125</v>
      </c>
      <c r="V16" s="3" t="s">
        <v>318</v>
      </c>
      <c r="W16" s="7" t="s">
        <v>319</v>
      </c>
      <c r="X16" s="3" t="s">
        <v>168</v>
      </c>
      <c r="Y16" s="3" t="s">
        <v>129</v>
      </c>
      <c r="Z16" s="3" t="s">
        <v>130</v>
      </c>
      <c r="AA16" s="3" t="s">
        <v>131</v>
      </c>
      <c r="AC16" s="3" t="s">
        <v>123</v>
      </c>
      <c r="AD16" s="3" t="s">
        <v>123</v>
      </c>
      <c r="AE16" s="3">
        <v>4.0</v>
      </c>
      <c r="AF16" s="3">
        <v>3.0</v>
      </c>
      <c r="AG16" s="3">
        <v>1.0</v>
      </c>
      <c r="AH16" s="8">
        <f t="shared" si="1"/>
        <v>7</v>
      </c>
      <c r="AI16" s="3" t="s">
        <v>226</v>
      </c>
      <c r="AJ16" s="3">
        <v>0.0</v>
      </c>
      <c r="AK16" s="3" t="s">
        <v>133</v>
      </c>
      <c r="AL16" s="3">
        <f>IFERROR(VLOOKUP(AK16,'Dicionário'!$A$1:$B$153,2,0),"Erro")</f>
        <v>2</v>
      </c>
      <c r="AM16" s="3">
        <v>2289.0</v>
      </c>
      <c r="AN16" s="3" t="s">
        <v>134</v>
      </c>
      <c r="AO16" s="3">
        <f>IFERROR(VLOOKUP(AN16,'Dicionário'!$A$1:$B$153,2,0),"Erro")</f>
        <v>2</v>
      </c>
      <c r="AP16" s="3">
        <v>0.0</v>
      </c>
      <c r="AQ16" s="3">
        <v>0.0</v>
      </c>
      <c r="AR16" s="3" t="s">
        <v>133</v>
      </c>
      <c r="AS16" s="3">
        <f>IFERROR(VLOOKUP(AR16,'Dicionário'!$A$1:$B$153,2,0),"Erro")</f>
        <v>2</v>
      </c>
      <c r="AT16" s="3">
        <v>0.0</v>
      </c>
      <c r="AU16" s="3" t="s">
        <v>133</v>
      </c>
      <c r="AV16" s="3">
        <f>IFERROR(VLOOKUP(AU16,'Dicionário'!$A$1:$B$153,2,0),"Erro")</f>
        <v>2</v>
      </c>
      <c r="AW16" s="3">
        <v>0.0</v>
      </c>
      <c r="AX16" s="3" t="s">
        <v>133</v>
      </c>
      <c r="AY16" s="3">
        <f>IFERROR(VLOOKUP(AX16,'Dicionário'!$A$1:$B$153,2,0),"Erro")</f>
        <v>2</v>
      </c>
      <c r="AZ16" s="3">
        <v>0.0</v>
      </c>
      <c r="BA16" s="3" t="s">
        <v>133</v>
      </c>
      <c r="BB16" s="3">
        <f>IFERROR(VLOOKUP(BA16,'Dicionário'!$A$1:$B$153,2,0),"Erro")</f>
        <v>2</v>
      </c>
      <c r="BC16" s="3">
        <v>800.0</v>
      </c>
      <c r="BD16" s="3" t="s">
        <v>253</v>
      </c>
      <c r="BE16" s="3">
        <f>IFERROR(VLOOKUP(BD16,'Dicionário'!$A$1:$B$153,2,0),"Erro")</f>
        <v>0</v>
      </c>
      <c r="BG16" s="3">
        <v>0.0</v>
      </c>
      <c r="BH16" s="3" t="s">
        <v>240</v>
      </c>
      <c r="BI16" s="3">
        <f>IFERROR(VLOOKUP(BH16,'Dicionário'!$A$1:$B$153,2,0),"Erro")</f>
        <v>3</v>
      </c>
      <c r="BJ16" s="3">
        <v>0.0</v>
      </c>
      <c r="BK16" s="3" t="s">
        <v>241</v>
      </c>
      <c r="BL16" s="3">
        <f>IFERROR(VLOOKUP(BK16,'Dicionário'!$A$1:$B$153,2,0),"Erro")</f>
        <v>2</v>
      </c>
      <c r="BM16" s="3">
        <v>0.0</v>
      </c>
      <c r="BN16" s="3" t="s">
        <v>146</v>
      </c>
      <c r="BO16" s="3">
        <f>IFERROR(VLOOKUP(BN16,'Dicionário'!$A$1:$B$153,2,0),"Erro")</f>
        <v>2</v>
      </c>
      <c r="BP16" s="3">
        <v>72.0</v>
      </c>
      <c r="BQ16" s="3" t="s">
        <v>141</v>
      </c>
      <c r="BR16" s="3">
        <f>IFERROR(VLOOKUP(BQ16,'Dicionário'!$A$1:$B$153,2,0),"Erro")</f>
        <v>2</v>
      </c>
      <c r="BS16" s="3">
        <v>129.0</v>
      </c>
      <c r="BT16" s="3" t="s">
        <v>141</v>
      </c>
      <c r="BU16" s="3">
        <f>IFERROR(VLOOKUP(BT16,'Dicionário'!$A$1:$B$153,2,0),"Erro")</f>
        <v>2</v>
      </c>
      <c r="BV16" s="3">
        <v>53.0</v>
      </c>
      <c r="BW16" s="3" t="s">
        <v>216</v>
      </c>
      <c r="BX16" s="3">
        <f>IFERROR(VLOOKUP(BW16,'Dicionário'!$A$1:$B$153,2,0),"Erro")</f>
        <v>2</v>
      </c>
      <c r="BY16" s="3" t="s">
        <v>143</v>
      </c>
      <c r="BZ16" s="3">
        <v>110.0</v>
      </c>
      <c r="CA16" s="3" t="s">
        <v>144</v>
      </c>
      <c r="CB16" s="3">
        <f>IFERROR(VLOOKUP(CA16,'Dicionário'!$A$1:$B$153,2,0),"Erro")</f>
        <v>2</v>
      </c>
      <c r="CC16" s="3">
        <v>125.0</v>
      </c>
      <c r="CD16" s="3">
        <v>0.0</v>
      </c>
      <c r="CE16" s="3" t="s">
        <v>146</v>
      </c>
      <c r="CF16" s="3">
        <f>IFERROR(VLOOKUP(CE16,'Dicionário'!$A$1:$B$153,2,0),"Erro")</f>
        <v>2</v>
      </c>
      <c r="CG16" s="3">
        <v>144.0</v>
      </c>
      <c r="CH16" s="3" t="s">
        <v>242</v>
      </c>
      <c r="CI16" s="3">
        <f>IFERROR(VLOOKUP(CH16,'Dicionário'!$A$1:$B$153,2,0),"Erro")</f>
        <v>2</v>
      </c>
      <c r="CJ16" s="3">
        <v>0.0</v>
      </c>
      <c r="CK16" s="3" t="s">
        <v>146</v>
      </c>
      <c r="CL16" s="9">
        <f>IFERROR(VLOOKUP(CK16,'Dicionário'!$A$1:$B$153,2,0),"Erro")</f>
        <v>2</v>
      </c>
      <c r="CN16" s="3">
        <v>1.0</v>
      </c>
      <c r="CO16" s="3">
        <v>0.0</v>
      </c>
      <c r="CP16" s="3">
        <v>0.0</v>
      </c>
      <c r="CQ16" s="3" t="s">
        <v>146</v>
      </c>
      <c r="CR16" s="9">
        <f>IFERROR(VLOOKUP(CQ16,'Dicionário'!$A$1:$B$153,2,0),"Erro")</f>
        <v>2</v>
      </c>
      <c r="CS16" s="3">
        <v>0.0</v>
      </c>
      <c r="CT16" s="3" t="s">
        <v>271</v>
      </c>
      <c r="CU16" s="9">
        <f>IFERROR(VLOOKUP(CT16,'Dicionário'!$A$1:$B$153,2,0),"Erro")</f>
        <v>2</v>
      </c>
      <c r="CV16" s="3">
        <v>0.0</v>
      </c>
      <c r="CW16" s="3" t="s">
        <v>271</v>
      </c>
      <c r="CX16" s="9">
        <f>IFERROR(VLOOKUP(CW16,'Dicionário'!$A$1:$B$153,2,0),"Erro")</f>
        <v>2</v>
      </c>
      <c r="CY16" s="3">
        <v>0.0</v>
      </c>
      <c r="CZ16" s="3" t="s">
        <v>146</v>
      </c>
      <c r="DA16" s="9">
        <f>IFERROR(VLOOKUP(CZ16,'Dicionário'!$A$1:$B$153,2,0),"Erro")</f>
        <v>2</v>
      </c>
      <c r="DB16" s="3" t="s">
        <v>544</v>
      </c>
      <c r="DC16" s="3" t="s">
        <v>151</v>
      </c>
      <c r="DD16" s="3" t="s">
        <v>151</v>
      </c>
      <c r="DE16" s="9">
        <f>IFERROR(VLOOKUP(DD16,'Dicionário'!$A$1:$B$153,2,0),"Erro")</f>
        <v>1</v>
      </c>
      <c r="DF16" s="3" t="s">
        <v>153</v>
      </c>
      <c r="DH16" s="10">
        <v>2.0</v>
      </c>
      <c r="DI16" s="3" t="s">
        <v>155</v>
      </c>
      <c r="DJ16" s="9">
        <f>IFERROR(VLOOKUP(DI16,'Dicionário'!$A$1:$B$153,2,0),"Erro")</f>
        <v>2</v>
      </c>
      <c r="DK16" s="3" t="s">
        <v>312</v>
      </c>
      <c r="DL16" s="9">
        <f>IFERROR(VLOOKUP(DK16,'Dicionário'!$A$1:$B$153,2,0),"Erro")</f>
        <v>1</v>
      </c>
      <c r="DM16" s="3" t="s">
        <v>207</v>
      </c>
      <c r="DN16" s="9">
        <f>IFERROR(VLOOKUP(DM16,'Dicionário'!$A$1:$B$153,2,0),"Erro")</f>
        <v>2</v>
      </c>
      <c r="DO16" s="8">
        <f>IFERROR(VLOOKUP(N16,Sympla!B:AE,24,0), "erro")</f>
        <v>2023</v>
      </c>
      <c r="DP16" s="8">
        <f t="shared" si="2"/>
        <v>17</v>
      </c>
      <c r="DQ16" s="8" t="str">
        <f>IFERROR(VLOOKUP(N16,Sympla!B:AE,20,0), "erro")</f>
        <v>Mulher cis</v>
      </c>
      <c r="DR16" s="8">
        <f>IFERROR(VLOOKUP(AC16,'Dicionário'!$A$1:$B$153,2,0), "erro")</f>
        <v>2</v>
      </c>
      <c r="DS16" s="8">
        <f>IFERROR(VLOOKUP(AD16,'Dicionário'!$A$1:$B$153,2,0), "erro")</f>
        <v>2</v>
      </c>
    </row>
    <row r="17">
      <c r="A17" s="4">
        <v>45128.71267357639</v>
      </c>
      <c r="B17" s="3" t="s">
        <v>178</v>
      </c>
      <c r="C17" s="3" t="s">
        <v>321</v>
      </c>
      <c r="D17" s="3" t="s">
        <v>117</v>
      </c>
      <c r="E17" s="3" t="s">
        <v>123</v>
      </c>
      <c r="F17" s="3" t="s">
        <v>123</v>
      </c>
      <c r="G17" s="3">
        <v>1.0</v>
      </c>
      <c r="H17" s="3" t="s">
        <v>160</v>
      </c>
      <c r="I17" s="3" t="s">
        <v>161</v>
      </c>
      <c r="J17" s="3" t="s">
        <v>322</v>
      </c>
      <c r="K17" s="3" t="s">
        <v>322</v>
      </c>
      <c r="L17" s="3" t="s">
        <v>323</v>
      </c>
      <c r="M17" s="3">
        <v>2.02304003E9</v>
      </c>
      <c r="N17" s="3" t="s">
        <v>324</v>
      </c>
      <c r="O17" s="3">
        <v>1.1962803477E10</v>
      </c>
      <c r="P17" s="3">
        <v>6.0599618E8</v>
      </c>
      <c r="Q17" s="3" t="s">
        <v>123</v>
      </c>
      <c r="R17" s="3">
        <v>5.3394397803E10</v>
      </c>
      <c r="S17" s="6">
        <v>38187.0</v>
      </c>
      <c r="T17" s="3" t="s">
        <v>165</v>
      </c>
      <c r="U17" s="3" t="s">
        <v>125</v>
      </c>
      <c r="V17" s="3" t="s">
        <v>325</v>
      </c>
      <c r="W17" s="7" t="s">
        <v>326</v>
      </c>
      <c r="X17" s="3" t="s">
        <v>168</v>
      </c>
      <c r="Y17" s="3" t="s">
        <v>129</v>
      </c>
      <c r="Z17" s="3" t="s">
        <v>130</v>
      </c>
      <c r="AA17" s="3" t="s">
        <v>131</v>
      </c>
      <c r="AB17" s="3" t="s">
        <v>327</v>
      </c>
      <c r="AC17" s="3" t="s">
        <v>123</v>
      </c>
      <c r="AD17" s="3" t="s">
        <v>117</v>
      </c>
      <c r="AE17" s="3">
        <v>3.0</v>
      </c>
      <c r="AF17" s="3">
        <v>3.0</v>
      </c>
      <c r="AH17" s="8">
        <f t="shared" si="1"/>
        <v>6</v>
      </c>
      <c r="AI17" s="3" t="s">
        <v>226</v>
      </c>
      <c r="AJ17" s="3">
        <v>0.0</v>
      </c>
      <c r="AK17" s="3" t="s">
        <v>133</v>
      </c>
      <c r="AL17" s="3">
        <f>IFERROR(VLOOKUP(AK17,'Dicionário'!$A$1:$B$153,2,0),"Erro")</f>
        <v>2</v>
      </c>
      <c r="AM17" s="3">
        <v>0.0</v>
      </c>
      <c r="AN17" s="3" t="s">
        <v>133</v>
      </c>
      <c r="AO17" s="3">
        <f>IFERROR(VLOOKUP(AN17,'Dicionário'!$A$1:$B$153,2,0),"Erro")</f>
        <v>2</v>
      </c>
      <c r="AP17" s="3">
        <v>0.0</v>
      </c>
      <c r="AQ17" s="3">
        <f t="shared" ref="AQ17:AQ21" si="4">(CV17-CS17)/12</f>
        <v>-82.83333333</v>
      </c>
      <c r="AR17" s="3" t="s">
        <v>133</v>
      </c>
      <c r="AS17" s="3">
        <f>IFERROR(VLOOKUP(AR17,'Dicionário'!$A$1:$B$153,2,0),"Erro")</f>
        <v>2</v>
      </c>
      <c r="AT17" s="3">
        <v>2544.0</v>
      </c>
      <c r="AU17" s="3" t="s">
        <v>253</v>
      </c>
      <c r="AV17" s="3">
        <f>IFERROR(VLOOKUP(AU17,'Dicionário'!$A$1:$B$153,2,0),"Erro")</f>
        <v>0</v>
      </c>
      <c r="AW17" s="3">
        <v>0.0</v>
      </c>
      <c r="AX17" s="3" t="s">
        <v>133</v>
      </c>
      <c r="AY17" s="3">
        <f>IFERROR(VLOOKUP(AX17,'Dicionário'!$A$1:$B$153,2,0),"Erro")</f>
        <v>2</v>
      </c>
      <c r="AZ17" s="3">
        <v>0.0</v>
      </c>
      <c r="BA17" s="3" t="s">
        <v>133</v>
      </c>
      <c r="BB17" s="3">
        <f>IFERROR(VLOOKUP(BA17,'Dicionário'!$A$1:$B$153,2,0),"Erro")</f>
        <v>2</v>
      </c>
      <c r="BC17" s="3">
        <v>0.0</v>
      </c>
      <c r="BD17" s="3" t="s">
        <v>133</v>
      </c>
      <c r="BE17" s="3">
        <f>IFERROR(VLOOKUP(BD17,'Dicionário'!$A$1:$B$153,2,0),"Erro")</f>
        <v>2</v>
      </c>
      <c r="BG17" s="3">
        <v>0.0</v>
      </c>
      <c r="BH17" s="3" t="s">
        <v>199</v>
      </c>
      <c r="BI17" s="3">
        <f>IFERROR(VLOOKUP(BH17,'Dicionário'!$A$1:$B$153,2,0),"Erro")</f>
        <v>2</v>
      </c>
      <c r="BJ17" s="3">
        <v>3200.0</v>
      </c>
      <c r="BK17" s="3" t="s">
        <v>328</v>
      </c>
      <c r="BL17" s="3">
        <f>IFERROR(VLOOKUP(BK17,'Dicionário'!$A$1:$B$153,2,0),"Erro")</f>
        <v>0</v>
      </c>
      <c r="BM17" s="3">
        <v>0.0</v>
      </c>
      <c r="BN17" s="3" t="s">
        <v>146</v>
      </c>
      <c r="BO17" s="3">
        <f>IFERROR(VLOOKUP(BN17,'Dicionário'!$A$1:$B$153,2,0),"Erro")</f>
        <v>2</v>
      </c>
      <c r="BP17" s="3">
        <v>80.0</v>
      </c>
      <c r="BQ17" s="3" t="s">
        <v>329</v>
      </c>
      <c r="BR17" s="3">
        <f>IFERROR(VLOOKUP(BQ17,'Dicionário'!$A$1:$B$153,2,0),"Erro")</f>
        <v>0</v>
      </c>
      <c r="BS17" s="3">
        <v>60.0</v>
      </c>
      <c r="BT17" s="3" t="s">
        <v>255</v>
      </c>
      <c r="BU17" s="3">
        <f>IFERROR(VLOOKUP(BT17,'Dicionário'!$A$1:$B$153,2,0),"Erro")</f>
        <v>0</v>
      </c>
      <c r="BV17" s="3">
        <v>90.0</v>
      </c>
      <c r="BW17" s="3" t="s">
        <v>216</v>
      </c>
      <c r="BX17" s="3">
        <f>IFERROR(VLOOKUP(BW17,'Dicionário'!$A$1:$B$153,2,0),"Erro")</f>
        <v>2</v>
      </c>
      <c r="BY17" s="3" t="s">
        <v>143</v>
      </c>
      <c r="BZ17" s="3">
        <v>120.0</v>
      </c>
      <c r="CA17" s="3" t="s">
        <v>217</v>
      </c>
      <c r="CB17" s="3">
        <f>IFERROR(VLOOKUP(CA17,'Dicionário'!$A$1:$B$153,2,0),"Erro")</f>
        <v>0</v>
      </c>
      <c r="CC17" s="3">
        <v>40.0</v>
      </c>
      <c r="CD17" s="3">
        <v>0.0</v>
      </c>
      <c r="CE17" s="3" t="s">
        <v>146</v>
      </c>
      <c r="CF17" s="3">
        <f>IFERROR(VLOOKUP(CE17,'Dicionário'!$A$1:$B$153,2,0),"Erro")</f>
        <v>2</v>
      </c>
      <c r="CG17" s="3">
        <v>0.0</v>
      </c>
      <c r="CH17" s="3" t="s">
        <v>146</v>
      </c>
      <c r="CI17" s="3">
        <f>IFERROR(VLOOKUP(CH17,'Dicionário'!$A$1:$B$153,2,0),"Erro")</f>
        <v>2</v>
      </c>
      <c r="CJ17" s="3">
        <v>200.0</v>
      </c>
      <c r="CK17" s="3" t="s">
        <v>147</v>
      </c>
      <c r="CL17" s="9">
        <f>IFERROR(VLOOKUP(CK17,'Dicionário'!$A$1:$B$153,2,0),"Erro")</f>
        <v>2</v>
      </c>
      <c r="CM17" s="3" t="s">
        <v>330</v>
      </c>
      <c r="CN17" s="3">
        <v>0.0</v>
      </c>
      <c r="CO17" s="3">
        <v>0.0</v>
      </c>
      <c r="CP17" s="3">
        <v>1100.0</v>
      </c>
      <c r="CQ17" s="3" t="s">
        <v>203</v>
      </c>
      <c r="CR17" s="9">
        <f>IFERROR(VLOOKUP(CQ17,'Dicionário'!$A$1:$B$153,2,0),"Erro")</f>
        <v>2</v>
      </c>
      <c r="CS17" s="3">
        <v>994.0</v>
      </c>
      <c r="CT17" s="3" t="s">
        <v>150</v>
      </c>
      <c r="CU17" s="9">
        <f>IFERROR(VLOOKUP(CT17,'Dicionário'!$A$1:$B$153,2,0),"Erro")</f>
        <v>2</v>
      </c>
      <c r="CV17" s="3">
        <v>0.0</v>
      </c>
      <c r="CW17" s="3" t="s">
        <v>150</v>
      </c>
      <c r="CX17" s="9">
        <f>IFERROR(VLOOKUP(CW17,'Dicionário'!$A$1:$B$153,2,0),"Erro")</f>
        <v>2</v>
      </c>
      <c r="CY17" s="3">
        <v>57650.0</v>
      </c>
      <c r="CZ17" s="3" t="s">
        <v>445</v>
      </c>
      <c r="DA17" s="9">
        <f>IFERROR(VLOOKUP(CZ17,'Dicionário'!$A$1:$B$153,2,0),"Erro")</f>
        <v>2</v>
      </c>
      <c r="DC17" s="3" t="s">
        <v>151</v>
      </c>
      <c r="DD17" s="3" t="s">
        <v>151</v>
      </c>
      <c r="DE17" s="9">
        <f>IFERROR(VLOOKUP(DD17,'Dicionário'!$A$1:$B$153,2,0),"Erro")</f>
        <v>1</v>
      </c>
      <c r="DF17" s="3" t="s">
        <v>153</v>
      </c>
      <c r="DH17" s="10">
        <v>2.0</v>
      </c>
      <c r="DI17" s="3" t="s">
        <v>155</v>
      </c>
      <c r="DJ17" s="9">
        <f>IFERROR(VLOOKUP(DI17,'Dicionário'!$A$1:$B$153,2,0),"Erro")</f>
        <v>2</v>
      </c>
      <c r="DK17" s="3" t="s">
        <v>177</v>
      </c>
      <c r="DL17" s="9">
        <f>IFERROR(VLOOKUP(DK17,'Dicionário'!$A$1:$B$153,2,0),"Erro")</f>
        <v>3</v>
      </c>
      <c r="DM17" s="3" t="s">
        <v>156</v>
      </c>
      <c r="DN17" s="9">
        <f>IFERROR(VLOOKUP(DM17,'Dicionário'!$A$1:$B$153,2,0),"Erro")</f>
        <v>5</v>
      </c>
      <c r="DO17" s="8">
        <f>IFERROR(VLOOKUP(N17,Sympla!B:AE,24,0), "erro")</f>
        <v>2022</v>
      </c>
      <c r="DP17" s="8">
        <f t="shared" si="2"/>
        <v>19</v>
      </c>
      <c r="DQ17" s="8" t="str">
        <f>IFERROR(VLOOKUP(N17,Sympla!B:AE,20,0), "erro")</f>
        <v>Homem trans</v>
      </c>
      <c r="DR17" s="8">
        <f>IFERROR(VLOOKUP(AC17,'Dicionário'!$A$1:$B$153,2,0), "erro")</f>
        <v>2</v>
      </c>
      <c r="DS17" s="8">
        <f>IFERROR(VLOOKUP(AD17,'Dicionário'!$A$1:$B$153,2,0), "erro")</f>
        <v>1</v>
      </c>
    </row>
    <row r="18">
      <c r="A18" s="4">
        <v>45128.77046550926</v>
      </c>
      <c r="B18" s="3" t="s">
        <v>157</v>
      </c>
      <c r="C18" s="3" t="s">
        <v>331</v>
      </c>
      <c r="D18" s="3" t="s">
        <v>117</v>
      </c>
      <c r="E18" s="3" t="s">
        <v>117</v>
      </c>
      <c r="F18" s="3" t="s">
        <v>123</v>
      </c>
      <c r="G18" s="3">
        <v>1.0</v>
      </c>
      <c r="H18" s="3">
        <v>1.0</v>
      </c>
      <c r="I18" s="3" t="s">
        <v>161</v>
      </c>
      <c r="J18" s="3" t="s">
        <v>119</v>
      </c>
      <c r="K18" s="3" t="s">
        <v>180</v>
      </c>
      <c r="L18" s="3" t="s">
        <v>332</v>
      </c>
      <c r="M18" s="3">
        <v>2.023040034E9</v>
      </c>
      <c r="N18" s="3" t="s">
        <v>333</v>
      </c>
      <c r="O18" s="3">
        <v>1.1949884515E10</v>
      </c>
      <c r="P18" s="3" t="s">
        <v>334</v>
      </c>
      <c r="Q18" s="3" t="s">
        <v>123</v>
      </c>
      <c r="R18" s="3">
        <v>3.9268839873E10</v>
      </c>
      <c r="S18" s="6">
        <v>33841.0</v>
      </c>
      <c r="T18" s="3" t="s">
        <v>165</v>
      </c>
      <c r="U18" s="3" t="s">
        <v>125</v>
      </c>
      <c r="V18" s="3" t="s">
        <v>335</v>
      </c>
      <c r="W18" s="7" t="s">
        <v>336</v>
      </c>
      <c r="X18" s="3" t="s">
        <v>168</v>
      </c>
      <c r="Y18" s="3" t="s">
        <v>129</v>
      </c>
      <c r="Z18" s="3" t="s">
        <v>130</v>
      </c>
      <c r="AA18" s="3">
        <v>1.0</v>
      </c>
      <c r="AC18" s="3" t="s">
        <v>123</v>
      </c>
      <c r="AD18" s="3" t="s">
        <v>117</v>
      </c>
      <c r="AE18" s="3">
        <v>3.0</v>
      </c>
      <c r="AF18" s="3">
        <v>3.0</v>
      </c>
      <c r="AH18" s="8">
        <f t="shared" si="1"/>
        <v>6</v>
      </c>
      <c r="AI18" s="3" t="s">
        <v>226</v>
      </c>
      <c r="AJ18" s="3">
        <v>0.0</v>
      </c>
      <c r="AK18" s="3" t="s">
        <v>266</v>
      </c>
      <c r="AL18" s="3">
        <f>IFERROR(VLOOKUP(AK18,'Dicionário'!$A$1:$B$153,2,0),"Erro")</f>
        <v>2</v>
      </c>
      <c r="AM18" s="3">
        <v>0.0</v>
      </c>
      <c r="AN18" s="3" t="s">
        <v>133</v>
      </c>
      <c r="AO18" s="3">
        <f>IFERROR(VLOOKUP(AN18,'Dicionário'!$A$1:$B$153,2,0),"Erro")</f>
        <v>2</v>
      </c>
      <c r="AP18" s="3">
        <v>2210.0</v>
      </c>
      <c r="AQ18" s="3">
        <f t="shared" si="4"/>
        <v>0</v>
      </c>
      <c r="AR18" s="3" t="s">
        <v>134</v>
      </c>
      <c r="AS18" s="3">
        <f>IFERROR(VLOOKUP(AR18,'Dicionário'!$A$1:$B$153,2,0),"Erro")</f>
        <v>2</v>
      </c>
      <c r="AT18" s="3">
        <v>0.0</v>
      </c>
      <c r="AU18" s="3" t="s">
        <v>133</v>
      </c>
      <c r="AV18" s="3">
        <f>IFERROR(VLOOKUP(AU18,'Dicionário'!$A$1:$B$153,2,0),"Erro")</f>
        <v>2</v>
      </c>
      <c r="AW18" s="3">
        <v>0.0</v>
      </c>
      <c r="AX18" s="3" t="s">
        <v>133</v>
      </c>
      <c r="AY18" s="3">
        <f>IFERROR(VLOOKUP(AX18,'Dicionário'!$A$1:$B$153,2,0),"Erro")</f>
        <v>2</v>
      </c>
      <c r="AZ18" s="3">
        <v>0.0</v>
      </c>
      <c r="BA18" s="3" t="s">
        <v>133</v>
      </c>
      <c r="BB18" s="3">
        <f>IFERROR(VLOOKUP(BA18,'Dicionário'!$A$1:$B$153,2,0),"Erro")</f>
        <v>2</v>
      </c>
      <c r="BC18" s="3">
        <v>0.0</v>
      </c>
      <c r="BD18" s="3" t="s">
        <v>133</v>
      </c>
      <c r="BE18" s="3">
        <f>IFERROR(VLOOKUP(BD18,'Dicionário'!$A$1:$B$153,2,0),"Erro")</f>
        <v>2</v>
      </c>
      <c r="BF18" s="3" t="s">
        <v>337</v>
      </c>
      <c r="BG18" s="3">
        <v>0.0</v>
      </c>
      <c r="BH18" s="3" t="s">
        <v>199</v>
      </c>
      <c r="BI18" s="3">
        <f>IFERROR(VLOOKUP(BH18,'Dicionário'!$A$1:$B$153,2,0),"Erro")</f>
        <v>2</v>
      </c>
      <c r="BJ18" s="3">
        <v>800.0</v>
      </c>
      <c r="BK18" s="3" t="s">
        <v>228</v>
      </c>
      <c r="BL18" s="3">
        <f>IFERROR(VLOOKUP(BK18,'Dicionário'!$A$1:$B$153,2,0),"Erro")</f>
        <v>2</v>
      </c>
      <c r="BM18" s="3">
        <v>0.0</v>
      </c>
      <c r="BN18" s="3" t="s">
        <v>146</v>
      </c>
      <c r="BO18" s="3">
        <f>IFERROR(VLOOKUP(BN18,'Dicionário'!$A$1:$B$153,2,0),"Erro")</f>
        <v>2</v>
      </c>
      <c r="BP18" s="3">
        <v>135.0</v>
      </c>
      <c r="BQ18" s="3" t="s">
        <v>141</v>
      </c>
      <c r="BR18" s="3">
        <f>IFERROR(VLOOKUP(BQ18,'Dicionário'!$A$1:$B$153,2,0),"Erro")</f>
        <v>2</v>
      </c>
      <c r="BS18" s="3">
        <v>367.0</v>
      </c>
      <c r="BT18" s="3" t="s">
        <v>141</v>
      </c>
      <c r="BU18" s="3">
        <f>IFERROR(VLOOKUP(BT18,'Dicionário'!$A$1:$B$153,2,0),"Erro")</f>
        <v>2</v>
      </c>
      <c r="BV18" s="3">
        <v>40.0</v>
      </c>
      <c r="BW18" s="3" t="s">
        <v>142</v>
      </c>
      <c r="BX18" s="3">
        <f>IFERROR(VLOOKUP(BW18,'Dicionário'!$A$1:$B$153,2,0),"Erro")</f>
        <v>0</v>
      </c>
      <c r="BY18" s="3" t="s">
        <v>303</v>
      </c>
      <c r="BZ18" s="3">
        <v>0.0</v>
      </c>
      <c r="CA18" s="3" t="s">
        <v>146</v>
      </c>
      <c r="CB18" s="3">
        <f>IFERROR(VLOOKUP(CA18,'Dicionário'!$A$1:$B$153,2,0),"Erro")</f>
        <v>2</v>
      </c>
      <c r="CC18" s="3">
        <v>0.0</v>
      </c>
      <c r="CD18" s="3">
        <v>0.0</v>
      </c>
      <c r="CE18" s="3" t="s">
        <v>146</v>
      </c>
      <c r="CF18" s="3">
        <f>IFERROR(VLOOKUP(CE18,'Dicionário'!$A$1:$B$153,2,0),"Erro")</f>
        <v>2</v>
      </c>
      <c r="CG18" s="3">
        <v>0.0</v>
      </c>
      <c r="CH18" s="3" t="s">
        <v>146</v>
      </c>
      <c r="CI18" s="3">
        <f>IFERROR(VLOOKUP(CH18,'Dicionário'!$A$1:$B$153,2,0),"Erro")</f>
        <v>2</v>
      </c>
      <c r="CJ18" s="3">
        <v>64.0</v>
      </c>
      <c r="CK18" s="3" t="s">
        <v>147</v>
      </c>
      <c r="CL18" s="9">
        <f>IFERROR(VLOOKUP(CK18,'Dicionário'!$A$1:$B$153,2,0),"Erro")</f>
        <v>2</v>
      </c>
      <c r="CM18" s="3" t="s">
        <v>338</v>
      </c>
      <c r="CN18" s="3">
        <v>0.0</v>
      </c>
      <c r="CO18" s="3">
        <v>0.0</v>
      </c>
      <c r="CP18" s="3">
        <v>0.0</v>
      </c>
      <c r="CQ18" s="3" t="s">
        <v>146</v>
      </c>
      <c r="CR18" s="9">
        <f>IFERROR(VLOOKUP(CQ18,'Dicionário'!$A$1:$B$153,2,0),"Erro")</f>
        <v>2</v>
      </c>
      <c r="CS18" s="3">
        <v>0.0</v>
      </c>
      <c r="CT18" s="3" t="s">
        <v>146</v>
      </c>
      <c r="CU18" s="9">
        <f>IFERROR(VLOOKUP(CT18,'Dicionário'!$A$1:$B$153,2,0),"Erro")</f>
        <v>2</v>
      </c>
      <c r="CV18" s="3">
        <v>0.0</v>
      </c>
      <c r="CW18" s="3" t="s">
        <v>146</v>
      </c>
      <c r="CX18" s="9">
        <f>IFERROR(VLOOKUP(CW18,'Dicionário'!$A$1:$B$153,2,0),"Erro")</f>
        <v>2</v>
      </c>
      <c r="CY18" s="3">
        <v>0.0</v>
      </c>
      <c r="CZ18" s="3" t="s">
        <v>146</v>
      </c>
      <c r="DA18" s="9">
        <f>IFERROR(VLOOKUP(CZ18,'Dicionário'!$A$1:$B$153,2,0),"Erro")</f>
        <v>2</v>
      </c>
      <c r="DC18" s="3" t="s">
        <v>151</v>
      </c>
      <c r="DD18" s="3" t="s">
        <v>151</v>
      </c>
      <c r="DE18" s="9">
        <f>IFERROR(VLOOKUP(DD18,'Dicionário'!$A$1:$B$153,2,0),"Erro")</f>
        <v>1</v>
      </c>
      <c r="DF18" s="3" t="s">
        <v>153</v>
      </c>
      <c r="DG18" s="3" t="s">
        <v>123</v>
      </c>
      <c r="DH18" s="9">
        <f>IFERROR(VLOOKUP(DG18,'Dicionário'!$A$1:$B$153,2,0),"Erro")</f>
        <v>2</v>
      </c>
      <c r="DI18" s="3" t="s">
        <v>155</v>
      </c>
      <c r="DJ18" s="9">
        <f>IFERROR(VLOOKUP(DI18,'Dicionário'!$A$1:$B$153,2,0),"Erro")</f>
        <v>2</v>
      </c>
      <c r="DK18" s="3" t="s">
        <v>188</v>
      </c>
      <c r="DL18" s="9">
        <f>IFERROR(VLOOKUP(DK18,'Dicionário'!$A$1:$B$153,2,0),"Erro")</f>
        <v>1</v>
      </c>
      <c r="DM18" s="3" t="s">
        <v>188</v>
      </c>
      <c r="DN18" s="9">
        <f>IFERROR(VLOOKUP(DM18,'Dicionário'!$A$1:$B$153,2,0),"Erro")</f>
        <v>1</v>
      </c>
      <c r="DO18" s="8">
        <f>IFERROR(VLOOKUP(N18,Sympla!B:AE,24,0), "erro")</f>
        <v>2011</v>
      </c>
      <c r="DP18" s="8">
        <f t="shared" si="2"/>
        <v>31</v>
      </c>
      <c r="DQ18" s="8" t="str">
        <f>IFERROR(VLOOKUP(N18,Sympla!B:AE,20,0), "erro")</f>
        <v>Homem cis</v>
      </c>
      <c r="DR18" s="8">
        <f>IFERROR(VLOOKUP(AC18,'Dicionário'!$A$1:$B$153,2,0), "erro")</f>
        <v>2</v>
      </c>
      <c r="DS18" s="8">
        <f>IFERROR(VLOOKUP(AD18,'Dicionário'!$A$1:$B$153,2,0), "erro")</f>
        <v>1</v>
      </c>
    </row>
    <row r="19">
      <c r="A19" s="4">
        <v>45128.96883534722</v>
      </c>
      <c r="B19" s="3" t="s">
        <v>339</v>
      </c>
      <c r="C19" s="3" t="s">
        <v>340</v>
      </c>
      <c r="D19" s="3" t="s">
        <v>117</v>
      </c>
      <c r="E19" s="3" t="s">
        <v>117</v>
      </c>
      <c r="F19" s="3" t="s">
        <v>341</v>
      </c>
      <c r="G19" s="3">
        <v>1.0</v>
      </c>
      <c r="H19" s="3">
        <v>2.0</v>
      </c>
      <c r="I19" s="3" t="s">
        <v>161</v>
      </c>
      <c r="J19" s="3" t="s">
        <v>180</v>
      </c>
      <c r="K19" s="3" t="s">
        <v>261</v>
      </c>
      <c r="L19" s="3" t="s">
        <v>342</v>
      </c>
      <c r="M19" s="3">
        <v>2.023040036E9</v>
      </c>
      <c r="N19" s="3" t="s">
        <v>343</v>
      </c>
      <c r="O19" s="3">
        <v>1.1946350819E10</v>
      </c>
      <c r="P19" s="3">
        <v>5.20859601E8</v>
      </c>
      <c r="Q19" s="3" t="s">
        <v>123</v>
      </c>
      <c r="R19" s="3">
        <v>3.9692350819E10</v>
      </c>
      <c r="S19" s="6">
        <v>38220.0</v>
      </c>
      <c r="T19" s="3" t="s">
        <v>165</v>
      </c>
      <c r="U19" s="3" t="s">
        <v>125</v>
      </c>
      <c r="V19" s="3" t="s">
        <v>344</v>
      </c>
      <c r="W19" s="7" t="s">
        <v>345</v>
      </c>
      <c r="X19" s="3" t="s">
        <v>168</v>
      </c>
      <c r="Y19" s="3" t="s">
        <v>129</v>
      </c>
      <c r="Z19" s="3" t="s">
        <v>130</v>
      </c>
      <c r="AA19" s="3" t="s">
        <v>131</v>
      </c>
      <c r="AC19" s="3" t="s">
        <v>117</v>
      </c>
      <c r="AD19" s="3" t="s">
        <v>117</v>
      </c>
      <c r="AE19" s="3">
        <v>2.0</v>
      </c>
      <c r="AF19" s="3">
        <v>2.0</v>
      </c>
      <c r="AH19" s="8">
        <f t="shared" si="1"/>
        <v>4</v>
      </c>
      <c r="AI19" s="3" t="s">
        <v>132</v>
      </c>
      <c r="AJ19" s="3">
        <v>879.0</v>
      </c>
      <c r="AK19" s="3" t="s">
        <v>134</v>
      </c>
      <c r="AL19" s="3">
        <f>IFERROR(VLOOKUP(AK19,'Dicionário'!$A$1:$B$153,2,0),"Erro")</f>
        <v>2</v>
      </c>
      <c r="AM19" s="3">
        <v>1400.0</v>
      </c>
      <c r="AN19" s="3" t="s">
        <v>135</v>
      </c>
      <c r="AO19" s="3">
        <f>IFERROR(VLOOKUP(AN19,'Dicionário'!$A$1:$B$153,2,0),"Erro")</f>
        <v>2</v>
      </c>
      <c r="AP19" s="3">
        <v>0.0</v>
      </c>
      <c r="AQ19" s="3">
        <f t="shared" si="4"/>
        <v>0</v>
      </c>
      <c r="AR19" s="3" t="s">
        <v>133</v>
      </c>
      <c r="AS19" s="3">
        <f>IFERROR(VLOOKUP(AR19,'Dicionário'!$A$1:$B$153,2,0),"Erro")</f>
        <v>2</v>
      </c>
      <c r="AT19" s="3">
        <v>0.0</v>
      </c>
      <c r="AU19" s="3" t="s">
        <v>133</v>
      </c>
      <c r="AV19" s="3">
        <f>IFERROR(VLOOKUP(AU19,'Dicionário'!$A$1:$B$153,2,0),"Erro")</f>
        <v>2</v>
      </c>
      <c r="AW19" s="3">
        <v>0.0</v>
      </c>
      <c r="AX19" s="3" t="s">
        <v>133</v>
      </c>
      <c r="AY19" s="3">
        <f>IFERROR(VLOOKUP(AX19,'Dicionário'!$A$1:$B$153,2,0),"Erro")</f>
        <v>2</v>
      </c>
      <c r="AZ19" s="3">
        <v>0.0</v>
      </c>
      <c r="BA19" s="3" t="s">
        <v>133</v>
      </c>
      <c r="BB19" s="3">
        <f>IFERROR(VLOOKUP(BA19,'Dicionário'!$A$1:$B$153,2,0),"Erro")</f>
        <v>2</v>
      </c>
      <c r="BC19" s="3">
        <v>600.0</v>
      </c>
      <c r="BD19" s="3" t="s">
        <v>136</v>
      </c>
      <c r="BE19" s="3">
        <f>IFERROR(VLOOKUP(BD19,'Dicionário'!$A$1:$B$153,2,0),"Erro")</f>
        <v>2</v>
      </c>
      <c r="BG19" s="3">
        <v>0.0</v>
      </c>
      <c r="BH19" s="3" t="s">
        <v>240</v>
      </c>
      <c r="BI19" s="3">
        <f>IFERROR(VLOOKUP(BH19,'Dicionário'!$A$1:$B$153,2,0),"Erro")</f>
        <v>3</v>
      </c>
      <c r="BJ19" s="3">
        <v>0.0</v>
      </c>
      <c r="BK19" s="3" t="s">
        <v>241</v>
      </c>
      <c r="BL19" s="3">
        <f>IFERROR(VLOOKUP(BK19,'Dicionário'!$A$1:$B$153,2,0),"Erro")</f>
        <v>2</v>
      </c>
      <c r="BM19" s="3">
        <v>0.0</v>
      </c>
      <c r="BN19" s="3" t="s">
        <v>146</v>
      </c>
      <c r="BO19" s="3">
        <f>IFERROR(VLOOKUP(BN19,'Dicionário'!$A$1:$B$153,2,0),"Erro")</f>
        <v>2</v>
      </c>
      <c r="BP19" s="3">
        <v>20.0</v>
      </c>
      <c r="BQ19" s="3" t="s">
        <v>141</v>
      </c>
      <c r="BR19" s="3">
        <f>IFERROR(VLOOKUP(BQ19,'Dicionário'!$A$1:$B$153,2,0),"Erro")</f>
        <v>2</v>
      </c>
      <c r="BS19" s="3">
        <v>135.0</v>
      </c>
      <c r="BT19" s="3" t="s">
        <v>141</v>
      </c>
      <c r="BU19" s="3">
        <f>IFERROR(VLOOKUP(BT19,'Dicionário'!$A$1:$B$153,2,0),"Erro")</f>
        <v>2</v>
      </c>
      <c r="BV19" s="3">
        <v>30.0</v>
      </c>
      <c r="BW19" s="3" t="s">
        <v>346</v>
      </c>
      <c r="BX19" s="3">
        <f>IFERROR(VLOOKUP(BW19,'Dicionário'!$A$1:$B$153,2,0),"Erro")</f>
        <v>2</v>
      </c>
      <c r="BY19" s="3" t="s">
        <v>303</v>
      </c>
      <c r="BZ19" s="3">
        <v>0.0</v>
      </c>
      <c r="CA19" s="3" t="s">
        <v>146</v>
      </c>
      <c r="CB19" s="3">
        <f>IFERROR(VLOOKUP(CA19,'Dicionário'!$A$1:$B$153,2,0),"Erro")</f>
        <v>2</v>
      </c>
      <c r="CC19" s="3">
        <v>233.0</v>
      </c>
      <c r="CD19" s="3">
        <v>0.0</v>
      </c>
      <c r="CE19" s="3" t="s">
        <v>146</v>
      </c>
      <c r="CF19" s="3">
        <f>IFERROR(VLOOKUP(CE19,'Dicionário'!$A$1:$B$153,2,0),"Erro")</f>
        <v>2</v>
      </c>
      <c r="CG19" s="3">
        <v>0.0</v>
      </c>
      <c r="CH19" s="3" t="s">
        <v>146</v>
      </c>
      <c r="CI19" s="3">
        <f>IFERROR(VLOOKUP(CH19,'Dicionário'!$A$1:$B$153,2,0),"Erro")</f>
        <v>2</v>
      </c>
      <c r="CJ19" s="3">
        <v>130.0</v>
      </c>
      <c r="CK19" s="3" t="s">
        <v>147</v>
      </c>
      <c r="CL19" s="9">
        <f>IFERROR(VLOOKUP(CK19,'Dicionário'!$A$1:$B$153,2,0),"Erro")</f>
        <v>2</v>
      </c>
      <c r="CM19" s="3" t="s">
        <v>347</v>
      </c>
      <c r="CN19" s="3">
        <v>0.0</v>
      </c>
      <c r="CO19" s="3">
        <v>0.0</v>
      </c>
      <c r="CP19" s="3">
        <v>0.0</v>
      </c>
      <c r="CQ19" s="3" t="s">
        <v>146</v>
      </c>
      <c r="CR19" s="9">
        <f>IFERROR(VLOOKUP(CQ19,'Dicionário'!$A$1:$B$153,2,0),"Erro")</f>
        <v>2</v>
      </c>
      <c r="CS19" s="3">
        <v>1327.0</v>
      </c>
      <c r="CT19" s="3" t="s">
        <v>150</v>
      </c>
      <c r="CU19" s="9">
        <f>IFERROR(VLOOKUP(CT19,'Dicionário'!$A$1:$B$153,2,0),"Erro")</f>
        <v>2</v>
      </c>
      <c r="CV19" s="3">
        <v>1327.0</v>
      </c>
      <c r="CW19" s="3" t="s">
        <v>150</v>
      </c>
      <c r="CX19" s="9">
        <f>IFERROR(VLOOKUP(CW19,'Dicionário'!$A$1:$B$153,2,0),"Erro")</f>
        <v>2</v>
      </c>
      <c r="CY19" s="3">
        <v>0.0</v>
      </c>
      <c r="CZ19" s="3" t="s">
        <v>146</v>
      </c>
      <c r="DA19" s="9">
        <f>IFERROR(VLOOKUP(CZ19,'Dicionário'!$A$1:$B$153,2,0),"Erro")</f>
        <v>2</v>
      </c>
      <c r="DB19" s="3" t="s">
        <v>712</v>
      </c>
      <c r="DC19" s="3" t="s">
        <v>304</v>
      </c>
      <c r="DD19" s="3" t="s">
        <v>257</v>
      </c>
      <c r="DE19" s="9">
        <f>IFERROR(VLOOKUP(DD19,'Dicionário'!$A$1:$B$153,2,0),"Erro")</f>
        <v>3</v>
      </c>
      <c r="DF19" s="3" t="s">
        <v>153</v>
      </c>
      <c r="DG19" s="3" t="s">
        <v>123</v>
      </c>
      <c r="DH19" s="9">
        <f>IFERROR(VLOOKUP(DG19,'Dicionário'!$A$1:$B$153,2,0),"Erro")</f>
        <v>2</v>
      </c>
      <c r="DI19" s="3" t="s">
        <v>155</v>
      </c>
      <c r="DJ19" s="9">
        <f>IFERROR(VLOOKUP(DI19,'Dicionário'!$A$1:$B$153,2,0),"Erro")</f>
        <v>2</v>
      </c>
      <c r="DK19" s="3" t="s">
        <v>230</v>
      </c>
      <c r="DL19" s="9">
        <f>IFERROR(VLOOKUP(DK19,'Dicionário'!$A$1:$B$153,2,0),"Erro")</f>
        <v>7</v>
      </c>
      <c r="DM19" s="3" t="s">
        <v>230</v>
      </c>
      <c r="DN19" s="9">
        <f>IFERROR(VLOOKUP(DM19,'Dicionário'!$A$1:$B$153,2,0),"Erro")</f>
        <v>7</v>
      </c>
      <c r="DO19" s="8">
        <f>IFERROR(VLOOKUP(N19,Sympla!B:AE,24,0), "erro")</f>
        <v>2022</v>
      </c>
      <c r="DP19" s="8">
        <f t="shared" si="2"/>
        <v>19</v>
      </c>
      <c r="DQ19" s="8" t="str">
        <f>IFERROR(VLOOKUP(N19,Sympla!B:AE,20,0), "erro")</f>
        <v>Mulher cis</v>
      </c>
      <c r="DR19" s="8">
        <f>IFERROR(VLOOKUP(AC19,'Dicionário'!$A$1:$B$153,2,0), "erro")</f>
        <v>1</v>
      </c>
      <c r="DS19" s="8">
        <f>IFERROR(VLOOKUP(AD19,'Dicionário'!$A$1:$B$153,2,0), "erro")</f>
        <v>1</v>
      </c>
    </row>
    <row r="20">
      <c r="A20" s="4">
        <v>45128.93702336805</v>
      </c>
      <c r="B20" s="3" t="s">
        <v>348</v>
      </c>
      <c r="C20" s="3" t="s">
        <v>349</v>
      </c>
      <c r="D20" s="3" t="s">
        <v>117</v>
      </c>
      <c r="E20" s="3" t="s">
        <v>117</v>
      </c>
      <c r="F20" s="3" t="s">
        <v>123</v>
      </c>
      <c r="G20" s="3">
        <v>1.0</v>
      </c>
      <c r="H20" s="3" t="s">
        <v>160</v>
      </c>
      <c r="I20" s="3">
        <v>1.0</v>
      </c>
      <c r="J20" s="3" t="s">
        <v>119</v>
      </c>
      <c r="K20" s="3" t="s">
        <v>180</v>
      </c>
      <c r="L20" s="3" t="s">
        <v>350</v>
      </c>
      <c r="M20" s="3">
        <v>2.023040037E9</v>
      </c>
      <c r="N20" s="3" t="s">
        <v>351</v>
      </c>
      <c r="O20" s="3">
        <v>1.1945897468E10</v>
      </c>
      <c r="P20" s="3">
        <v>5.55107875E8</v>
      </c>
      <c r="Q20" s="3" t="s">
        <v>123</v>
      </c>
      <c r="R20" s="3">
        <v>4.5270670879E10</v>
      </c>
      <c r="S20" s="6">
        <v>37566.0</v>
      </c>
      <c r="T20" s="3" t="s">
        <v>287</v>
      </c>
      <c r="U20" s="3" t="s">
        <v>125</v>
      </c>
      <c r="V20" s="3" t="s">
        <v>352</v>
      </c>
      <c r="W20" s="7" t="s">
        <v>353</v>
      </c>
      <c r="X20" s="3" t="s">
        <v>168</v>
      </c>
      <c r="Y20" s="3" t="s">
        <v>129</v>
      </c>
      <c r="Z20" s="3" t="s">
        <v>130</v>
      </c>
      <c r="AA20" s="3" t="s">
        <v>131</v>
      </c>
      <c r="AC20" s="3" t="s">
        <v>123</v>
      </c>
      <c r="AD20" s="3" t="s">
        <v>117</v>
      </c>
      <c r="AE20" s="3">
        <v>4.0</v>
      </c>
      <c r="AF20" s="3">
        <v>4.0</v>
      </c>
      <c r="AH20" s="8">
        <f t="shared" si="1"/>
        <v>8</v>
      </c>
      <c r="AI20" s="3" t="s">
        <v>226</v>
      </c>
      <c r="AJ20" s="3">
        <v>0.0</v>
      </c>
      <c r="AK20" s="3" t="s">
        <v>133</v>
      </c>
      <c r="AL20" s="3">
        <f>IFERROR(VLOOKUP(AK20,'Dicionário'!$A$1:$B$153,2,0),"Erro")</f>
        <v>2</v>
      </c>
      <c r="AM20" s="3">
        <v>0.0</v>
      </c>
      <c r="AN20" s="3" t="s">
        <v>133</v>
      </c>
      <c r="AO20" s="3">
        <f>IFERROR(VLOOKUP(AN20,'Dicionário'!$A$1:$B$153,2,0),"Erro")</f>
        <v>2</v>
      </c>
      <c r="AP20" s="3">
        <v>0.0</v>
      </c>
      <c r="AQ20" s="3">
        <f t="shared" si="4"/>
        <v>0</v>
      </c>
      <c r="AR20" s="3" t="s">
        <v>133</v>
      </c>
      <c r="AS20" s="3">
        <f>IFERROR(VLOOKUP(AR20,'Dicionário'!$A$1:$B$153,2,0),"Erro")</f>
        <v>2</v>
      </c>
      <c r="AT20" s="3">
        <v>1850.0</v>
      </c>
      <c r="AU20" s="3" t="s">
        <v>266</v>
      </c>
      <c r="AV20" s="3">
        <f>IFERROR(VLOOKUP(AU20,'Dicionário'!$A$1:$B$153,2,0),"Erro")</f>
        <v>2</v>
      </c>
      <c r="AW20" s="3">
        <v>0.0</v>
      </c>
      <c r="AX20" s="3" t="s">
        <v>133</v>
      </c>
      <c r="AY20" s="3">
        <f>IFERROR(VLOOKUP(AX20,'Dicionário'!$A$1:$B$153,2,0),"Erro")</f>
        <v>2</v>
      </c>
      <c r="AZ20" s="3">
        <v>0.0</v>
      </c>
      <c r="BA20" s="3" t="s">
        <v>133</v>
      </c>
      <c r="BB20" s="3">
        <f>IFERROR(VLOOKUP(BA20,'Dicionário'!$A$1:$B$153,2,0),"Erro")</f>
        <v>2</v>
      </c>
      <c r="BC20" s="3">
        <v>709.0</v>
      </c>
      <c r="BD20" s="3" t="s">
        <v>253</v>
      </c>
      <c r="BE20" s="3">
        <f>IFERROR(VLOOKUP(BD20,'Dicionário'!$A$1:$B$153,2,0),"Erro")</f>
        <v>0</v>
      </c>
      <c r="BG20" s="3">
        <v>0.0</v>
      </c>
      <c r="BH20" s="3" t="s">
        <v>138</v>
      </c>
      <c r="BI20" s="3">
        <f>IFERROR(VLOOKUP(BH20,'Dicionário'!$A$1:$B$153,2,0),"Erro")</f>
        <v>1</v>
      </c>
      <c r="BJ20" s="3">
        <v>0.0</v>
      </c>
      <c r="BK20" s="3" t="s">
        <v>139</v>
      </c>
      <c r="BL20" s="3">
        <f>IFERROR(VLOOKUP(BK20,'Dicionário'!$A$1:$B$153,2,0),"Erro")</f>
        <v>2</v>
      </c>
      <c r="BM20" s="3">
        <v>5000.0</v>
      </c>
      <c r="BN20" s="3" t="s">
        <v>140</v>
      </c>
      <c r="BO20" s="3">
        <f>IFERROR(VLOOKUP(BN20,'Dicionário'!$A$1:$B$153,2,0),"Erro")</f>
        <v>0</v>
      </c>
      <c r="BP20" s="3">
        <v>154.0</v>
      </c>
      <c r="BQ20" s="3" t="s">
        <v>141</v>
      </c>
      <c r="BR20" s="3">
        <f>IFERROR(VLOOKUP(BQ20,'Dicionário'!$A$1:$B$153,2,0),"Erro")</f>
        <v>2</v>
      </c>
      <c r="BS20" s="3">
        <v>158.0</v>
      </c>
      <c r="BT20" s="3" t="s">
        <v>141</v>
      </c>
      <c r="BU20" s="3">
        <f>IFERROR(VLOOKUP(BT20,'Dicionário'!$A$1:$B$153,2,0),"Erro")</f>
        <v>2</v>
      </c>
      <c r="BV20" s="3">
        <v>60.0</v>
      </c>
      <c r="BW20" s="3" t="s">
        <v>142</v>
      </c>
      <c r="BX20" s="3">
        <f>IFERROR(VLOOKUP(BW20,'Dicionário'!$A$1:$B$153,2,0),"Erro")</f>
        <v>0</v>
      </c>
      <c r="BY20" s="3" t="s">
        <v>354</v>
      </c>
      <c r="BZ20" s="3">
        <v>0.0</v>
      </c>
      <c r="CA20" s="3" t="s">
        <v>146</v>
      </c>
      <c r="CB20" s="3">
        <f>IFERROR(VLOOKUP(CA20,'Dicionário'!$A$1:$B$153,2,0),"Erro")</f>
        <v>2</v>
      </c>
      <c r="CC20" s="3">
        <v>194.0</v>
      </c>
      <c r="CD20" s="3">
        <v>0.0</v>
      </c>
      <c r="CE20" s="3" t="s">
        <v>146</v>
      </c>
      <c r="CF20" s="3">
        <f>IFERROR(VLOOKUP(CE20,'Dicionário'!$A$1:$B$153,2,0),"Erro")</f>
        <v>2</v>
      </c>
      <c r="CG20" s="3">
        <v>0.0</v>
      </c>
      <c r="CH20" s="3" t="s">
        <v>146</v>
      </c>
      <c r="CI20" s="3">
        <f>IFERROR(VLOOKUP(CH20,'Dicionário'!$A$1:$B$153,2,0),"Erro")</f>
        <v>2</v>
      </c>
      <c r="CJ20" s="3">
        <v>220.0</v>
      </c>
      <c r="CK20" s="3" t="s">
        <v>147</v>
      </c>
      <c r="CL20" s="9">
        <f>IFERROR(VLOOKUP(CK20,'Dicionário'!$A$1:$B$153,2,0),"Erro")</f>
        <v>2</v>
      </c>
      <c r="CM20" s="3" t="s">
        <v>355</v>
      </c>
      <c r="CN20" s="3">
        <v>0.0</v>
      </c>
      <c r="CO20" s="3">
        <v>0.0</v>
      </c>
      <c r="CP20" s="3">
        <v>0.0</v>
      </c>
      <c r="CQ20" s="3" t="s">
        <v>146</v>
      </c>
      <c r="CR20" s="9">
        <f>IFERROR(VLOOKUP(CQ20,'Dicionário'!$A$1:$B$153,2,0),"Erro")</f>
        <v>2</v>
      </c>
      <c r="CS20" s="3">
        <v>0.0</v>
      </c>
      <c r="CT20" s="3" t="s">
        <v>146</v>
      </c>
      <c r="CU20" s="9">
        <f>IFERROR(VLOOKUP(CT20,'Dicionário'!$A$1:$B$153,2,0),"Erro")</f>
        <v>2</v>
      </c>
      <c r="CV20" s="3">
        <v>0.0</v>
      </c>
      <c r="CW20" s="3" t="s">
        <v>146</v>
      </c>
      <c r="CX20" s="9">
        <f>IFERROR(VLOOKUP(CW20,'Dicionário'!$A$1:$B$153,2,0),"Erro")</f>
        <v>2</v>
      </c>
      <c r="CY20" s="3">
        <v>0.0</v>
      </c>
      <c r="CZ20" s="3" t="s">
        <v>146</v>
      </c>
      <c r="DA20" s="9">
        <f>IFERROR(VLOOKUP(CZ20,'Dicionário'!$A$1:$B$153,2,0),"Erro")</f>
        <v>2</v>
      </c>
      <c r="DB20" s="3" t="s">
        <v>256</v>
      </c>
      <c r="DC20" s="3" t="s">
        <v>152</v>
      </c>
      <c r="DD20" s="3" t="s">
        <v>257</v>
      </c>
      <c r="DE20" s="9">
        <f>IFERROR(VLOOKUP(DD20,'Dicionário'!$A$1:$B$153,2,0),"Erro")</f>
        <v>3</v>
      </c>
      <c r="DF20" s="3" t="s">
        <v>153</v>
      </c>
      <c r="DG20" s="3" t="s">
        <v>154</v>
      </c>
      <c r="DH20" s="9">
        <f>IFERROR(VLOOKUP(DG20,'Dicionário'!$A$1:$B$153,2,0),"Erro")</f>
        <v>4</v>
      </c>
      <c r="DI20" s="3" t="s">
        <v>155</v>
      </c>
      <c r="DJ20" s="9">
        <f>IFERROR(VLOOKUP(DI20,'Dicionário'!$A$1:$B$153,2,0),"Erro")</f>
        <v>2</v>
      </c>
      <c r="DK20" s="3" t="s">
        <v>156</v>
      </c>
      <c r="DL20" s="9">
        <f>IFERROR(VLOOKUP(DK20,'Dicionário'!$A$1:$B$153,2,0),"Erro")</f>
        <v>5</v>
      </c>
      <c r="DM20" s="3" t="s">
        <v>156</v>
      </c>
      <c r="DN20" s="9">
        <f>IFERROR(VLOOKUP(DM20,'Dicionário'!$A$1:$B$153,2,0),"Erro")</f>
        <v>5</v>
      </c>
      <c r="DO20" s="8">
        <f>IFERROR(VLOOKUP(N20,Sympla!B:AE,24,0), "erro")</f>
        <v>2020</v>
      </c>
      <c r="DP20" s="8">
        <f t="shared" si="2"/>
        <v>20</v>
      </c>
      <c r="DQ20" s="8" t="str">
        <f>IFERROR(VLOOKUP(N20,Sympla!B:AE,20,0), "erro")</f>
        <v>Mulher cis</v>
      </c>
      <c r="DR20" s="8">
        <f>IFERROR(VLOOKUP(AC20,'Dicionário'!$A$1:$B$153,2,0), "erro")</f>
        <v>2</v>
      </c>
      <c r="DS20" s="8">
        <f>IFERROR(VLOOKUP(AD20,'Dicionário'!$A$1:$B$153,2,0), "erro")</f>
        <v>1</v>
      </c>
    </row>
    <row r="21">
      <c r="A21" s="4">
        <v>45128.90764385417</v>
      </c>
      <c r="B21" s="3" t="s">
        <v>356</v>
      </c>
      <c r="C21" s="3" t="s">
        <v>357</v>
      </c>
      <c r="D21" s="3" t="s">
        <v>117</v>
      </c>
      <c r="E21" s="3" t="s">
        <v>123</v>
      </c>
      <c r="F21" s="3" t="s">
        <v>358</v>
      </c>
      <c r="G21" s="3">
        <v>1.0</v>
      </c>
      <c r="H21" s="3">
        <v>1.0</v>
      </c>
      <c r="I21" s="3" t="s">
        <v>161</v>
      </c>
      <c r="J21" s="3" t="s">
        <v>119</v>
      </c>
      <c r="K21" s="3" t="s">
        <v>180</v>
      </c>
      <c r="L21" s="3" t="s">
        <v>359</v>
      </c>
      <c r="M21" s="3">
        <v>2.023040038E9</v>
      </c>
      <c r="N21" s="3" t="s">
        <v>360</v>
      </c>
      <c r="O21" s="3">
        <v>1.1962702006E10</v>
      </c>
      <c r="P21" s="3" t="s">
        <v>361</v>
      </c>
      <c r="Q21" s="3" t="s">
        <v>123</v>
      </c>
      <c r="R21" s="3">
        <v>5.3837783812E10</v>
      </c>
      <c r="S21" s="6">
        <v>38523.0</v>
      </c>
      <c r="T21" s="3" t="s">
        <v>165</v>
      </c>
      <c r="U21" s="3" t="s">
        <v>125</v>
      </c>
      <c r="V21" s="3" t="s">
        <v>362</v>
      </c>
      <c r="W21" s="7" t="s">
        <v>363</v>
      </c>
      <c r="X21" s="3" t="s">
        <v>196</v>
      </c>
      <c r="Y21" s="3" t="s">
        <v>129</v>
      </c>
      <c r="Z21" s="3" t="s">
        <v>130</v>
      </c>
      <c r="AA21" s="3" t="s">
        <v>131</v>
      </c>
      <c r="AC21" s="3" t="s">
        <v>117</v>
      </c>
      <c r="AD21" s="3" t="s">
        <v>117</v>
      </c>
      <c r="AE21" s="3">
        <v>5.0</v>
      </c>
      <c r="AF21" s="3">
        <v>2.0</v>
      </c>
      <c r="AH21" s="8">
        <f t="shared" si="1"/>
        <v>4</v>
      </c>
      <c r="AI21" s="3" t="s">
        <v>132</v>
      </c>
      <c r="AJ21" s="3">
        <v>660.0</v>
      </c>
      <c r="AK21" s="3" t="s">
        <v>253</v>
      </c>
      <c r="AL21" s="3">
        <f>IFERROR(VLOOKUP(AK21,'Dicionário'!$A$1:$B$153,2,0),"Erro")</f>
        <v>0</v>
      </c>
      <c r="AM21" s="3">
        <v>1200.0</v>
      </c>
      <c r="AN21" s="3" t="s">
        <v>267</v>
      </c>
      <c r="AO21" s="3">
        <f>IFERROR(VLOOKUP(AN21,'Dicionário'!$A$1:$B$153,2,0),"Erro")</f>
        <v>0</v>
      </c>
      <c r="AP21" s="3">
        <v>4200.0</v>
      </c>
      <c r="AQ21" s="3">
        <f t="shared" si="4"/>
        <v>0</v>
      </c>
      <c r="AR21" s="3" t="s">
        <v>267</v>
      </c>
      <c r="AS21" s="3">
        <f>IFERROR(VLOOKUP(AR21,'Dicionário'!$A$1:$B$153,2,0),"Erro")</f>
        <v>0</v>
      </c>
      <c r="AT21" s="3">
        <v>0.0</v>
      </c>
      <c r="AU21" s="3" t="s">
        <v>133</v>
      </c>
      <c r="AV21" s="3">
        <f>IFERROR(VLOOKUP(AU21,'Dicionário'!$A$1:$B$153,2,0),"Erro")</f>
        <v>2</v>
      </c>
      <c r="AW21" s="3">
        <v>0.0</v>
      </c>
      <c r="AX21" s="3" t="s">
        <v>133</v>
      </c>
      <c r="AY21" s="3">
        <f>IFERROR(VLOOKUP(AX21,'Dicionário'!$A$1:$B$153,2,0),"Erro")</f>
        <v>2</v>
      </c>
      <c r="AZ21" s="3">
        <v>0.0</v>
      </c>
      <c r="BA21" s="3" t="s">
        <v>133</v>
      </c>
      <c r="BB21" s="3">
        <f>IFERROR(VLOOKUP(BA21,'Dicionário'!$A$1:$B$153,2,0),"Erro")</f>
        <v>2</v>
      </c>
      <c r="BC21" s="3">
        <v>0.0</v>
      </c>
      <c r="BD21" s="3" t="s">
        <v>133</v>
      </c>
      <c r="BE21" s="3">
        <f>IFERROR(VLOOKUP(BD21,'Dicionário'!$A$1:$B$153,2,0),"Erro")</f>
        <v>2</v>
      </c>
      <c r="BG21" s="3">
        <v>0.0</v>
      </c>
      <c r="BH21" s="3" t="s">
        <v>240</v>
      </c>
      <c r="BI21" s="3">
        <f>IFERROR(VLOOKUP(BH21,'Dicionário'!$A$1:$B$153,2,0),"Erro")</f>
        <v>3</v>
      </c>
      <c r="BJ21" s="3">
        <v>0.0</v>
      </c>
      <c r="BK21" s="3" t="s">
        <v>241</v>
      </c>
      <c r="BL21" s="3">
        <f>IFERROR(VLOOKUP(BK21,'Dicionário'!$A$1:$B$153,2,0),"Erro")</f>
        <v>2</v>
      </c>
      <c r="BM21" s="3">
        <v>0.0</v>
      </c>
      <c r="BN21" s="3" t="s">
        <v>146</v>
      </c>
      <c r="BO21" s="3">
        <f>IFERROR(VLOOKUP(BN21,'Dicionário'!$A$1:$B$153,2,0),"Erro")</f>
        <v>2</v>
      </c>
      <c r="BP21" s="3">
        <v>0.0</v>
      </c>
      <c r="BQ21" s="3" t="s">
        <v>364</v>
      </c>
      <c r="BR21" s="3">
        <f>IFERROR(VLOOKUP(BQ21,'Dicionário'!$A$1:$B$153,2,0),"Erro")</f>
        <v>1</v>
      </c>
      <c r="BS21" s="3">
        <v>0.0</v>
      </c>
      <c r="BT21" s="3" t="s">
        <v>365</v>
      </c>
      <c r="BU21" s="3">
        <f>IFERROR(VLOOKUP(BT21,'Dicionário'!$A$1:$B$153,2,0),"Erro")</f>
        <v>1</v>
      </c>
      <c r="BV21" s="3">
        <v>206.0</v>
      </c>
      <c r="BW21" s="3" t="s">
        <v>366</v>
      </c>
      <c r="BX21" s="3">
        <f>IFERROR(VLOOKUP(BW21,'Dicionário'!$A$1:$B$153,2,0),"Erro")</f>
        <v>0</v>
      </c>
      <c r="BY21" s="3" t="s">
        <v>143</v>
      </c>
      <c r="BZ21" s="3">
        <v>311.0</v>
      </c>
      <c r="CA21" s="3" t="s">
        <v>367</v>
      </c>
      <c r="CB21" s="3">
        <f>IFERROR(VLOOKUP(CA21,'Dicionário'!$A$1:$B$153,2,0),"Erro")</f>
        <v>0</v>
      </c>
      <c r="CC21" s="3">
        <v>250.0</v>
      </c>
      <c r="CD21" s="3">
        <v>400.0</v>
      </c>
      <c r="CE21" s="3" t="s">
        <v>145</v>
      </c>
      <c r="CF21" s="3">
        <f>IFERROR(VLOOKUP(CE21,'Dicionário'!$A$1:$B$153,2,0),"Erro")</f>
        <v>0</v>
      </c>
      <c r="CG21" s="3">
        <v>0.0</v>
      </c>
      <c r="CH21" s="3" t="s">
        <v>146</v>
      </c>
      <c r="CI21" s="3">
        <f>IFERROR(VLOOKUP(CH21,'Dicionário'!$A$1:$B$153,2,0),"Erro")</f>
        <v>2</v>
      </c>
      <c r="CJ21" s="3">
        <v>510.0</v>
      </c>
      <c r="CK21" s="3" t="s">
        <v>269</v>
      </c>
      <c r="CL21" s="9">
        <f>IFERROR(VLOOKUP(CK21,'Dicionário'!$A$1:$B$153,2,0),"Erro")</f>
        <v>0</v>
      </c>
      <c r="CM21" s="3" t="s">
        <v>368</v>
      </c>
      <c r="CN21" s="3">
        <v>1.0</v>
      </c>
      <c r="CO21" s="3">
        <v>0.0</v>
      </c>
      <c r="CP21" s="3">
        <v>0.0</v>
      </c>
      <c r="CQ21" s="3" t="s">
        <v>146</v>
      </c>
      <c r="CR21" s="9">
        <f>IFERROR(VLOOKUP(CQ21,'Dicionário'!$A$1:$B$153,2,0),"Erro")</f>
        <v>2</v>
      </c>
      <c r="CS21" s="3">
        <v>0.0</v>
      </c>
      <c r="CT21" s="3" t="s">
        <v>146</v>
      </c>
      <c r="CU21" s="9">
        <f>IFERROR(VLOOKUP(CT21,'Dicionário'!$A$1:$B$153,2,0),"Erro")</f>
        <v>2</v>
      </c>
      <c r="CV21" s="3">
        <v>0.0</v>
      </c>
      <c r="CW21" s="3" t="s">
        <v>146</v>
      </c>
      <c r="CX21" s="9">
        <f>IFERROR(VLOOKUP(CW21,'Dicionário'!$A$1:$B$153,2,0),"Erro")</f>
        <v>2</v>
      </c>
      <c r="CY21" s="3">
        <v>0.0</v>
      </c>
      <c r="CZ21" s="3" t="s">
        <v>146</v>
      </c>
      <c r="DA21" s="9">
        <f>IFERROR(VLOOKUP(CZ21,'Dicionário'!$A$1:$B$153,2,0),"Erro")</f>
        <v>2</v>
      </c>
      <c r="DC21" s="3" t="s">
        <v>152</v>
      </c>
      <c r="DD21" s="3" t="s">
        <v>257</v>
      </c>
      <c r="DE21" s="9">
        <f>IFERROR(VLOOKUP(DD21,'Dicionário'!$A$1:$B$153,2,0),"Erro")</f>
        <v>3</v>
      </c>
      <c r="DF21" s="3" t="s">
        <v>153</v>
      </c>
      <c r="DG21" s="3" t="s">
        <v>123</v>
      </c>
      <c r="DH21" s="9">
        <f>IFERROR(VLOOKUP(DG21,'Dicionário'!$A$1:$B$153,2,0),"Erro")</f>
        <v>2</v>
      </c>
      <c r="DI21" s="3" t="s">
        <v>155</v>
      </c>
      <c r="DJ21" s="9">
        <f>IFERROR(VLOOKUP(DI21,'Dicionário'!$A$1:$B$153,2,0),"Erro")</f>
        <v>2</v>
      </c>
      <c r="DK21" s="3" t="s">
        <v>156</v>
      </c>
      <c r="DL21" s="9">
        <f>IFERROR(VLOOKUP(DK21,'Dicionário'!$A$1:$B$153,2,0),"Erro")</f>
        <v>5</v>
      </c>
      <c r="DM21" s="3" t="s">
        <v>230</v>
      </c>
      <c r="DN21" s="9">
        <f>IFERROR(VLOOKUP(DM21,'Dicionário'!$A$1:$B$153,2,0),"Erro")</f>
        <v>7</v>
      </c>
      <c r="DO21" s="3">
        <v>2022.0</v>
      </c>
      <c r="DP21" s="8">
        <f t="shared" si="2"/>
        <v>18</v>
      </c>
      <c r="DQ21" s="8" t="str">
        <f>IFERROR(VLOOKUP(N21,Sympla!B:AE,20,0), "erro")</f>
        <v>Homem cis</v>
      </c>
      <c r="DR21" s="8">
        <f>IFERROR(VLOOKUP(AC21,'Dicionário'!$A$1:$B$153,2,0), "erro")</f>
        <v>1</v>
      </c>
      <c r="DS21" s="8">
        <f>IFERROR(VLOOKUP(AD21,'Dicionário'!$A$1:$B$153,2,0), "erro")</f>
        <v>1</v>
      </c>
    </row>
    <row r="22">
      <c r="A22" s="4">
        <v>45129.78854256944</v>
      </c>
      <c r="B22" s="3" t="s">
        <v>370</v>
      </c>
      <c r="C22" s="3" t="s">
        <v>371</v>
      </c>
      <c r="D22" s="3" t="s">
        <v>117</v>
      </c>
      <c r="E22" s="3" t="s">
        <v>117</v>
      </c>
      <c r="F22" s="3" t="s">
        <v>123</v>
      </c>
      <c r="G22" s="3" t="s">
        <v>160</v>
      </c>
      <c r="H22" s="3" t="s">
        <v>160</v>
      </c>
      <c r="I22" s="3" t="s">
        <v>161</v>
      </c>
      <c r="J22" s="3" t="s">
        <v>119</v>
      </c>
      <c r="K22" s="3" t="s">
        <v>180</v>
      </c>
      <c r="L22" s="3" t="s">
        <v>372</v>
      </c>
      <c r="M22" s="3">
        <v>2.023040039E9</v>
      </c>
      <c r="N22" s="3" t="s">
        <v>373</v>
      </c>
      <c r="O22" s="3">
        <v>1.1978440076E10</v>
      </c>
      <c r="P22" s="3" t="s">
        <v>374</v>
      </c>
      <c r="Q22" s="3" t="s">
        <v>123</v>
      </c>
      <c r="R22" s="3">
        <v>7.0758610262E10</v>
      </c>
      <c r="S22" s="6">
        <v>38821.0</v>
      </c>
      <c r="T22" s="3" t="s">
        <v>165</v>
      </c>
      <c r="U22" s="3" t="s">
        <v>125</v>
      </c>
      <c r="V22" s="3" t="s">
        <v>375</v>
      </c>
      <c r="W22" s="7" t="s">
        <v>376</v>
      </c>
      <c r="X22" s="3" t="s">
        <v>168</v>
      </c>
      <c r="Y22" s="3" t="s">
        <v>129</v>
      </c>
      <c r="Z22" s="3" t="s">
        <v>130</v>
      </c>
      <c r="AA22" s="3" t="s">
        <v>131</v>
      </c>
      <c r="AC22" s="3" t="s">
        <v>123</v>
      </c>
      <c r="AD22" s="3" t="s">
        <v>123</v>
      </c>
      <c r="AE22" s="3">
        <v>2.0</v>
      </c>
      <c r="AF22" s="3">
        <v>2.0</v>
      </c>
      <c r="AH22" s="8">
        <f t="shared" si="1"/>
        <v>4</v>
      </c>
      <c r="AI22" s="3" t="s">
        <v>226</v>
      </c>
      <c r="AJ22" s="3">
        <v>0.0</v>
      </c>
      <c r="AK22" s="3" t="s">
        <v>133</v>
      </c>
      <c r="AL22" s="3">
        <f>IFERROR(VLOOKUP(AK22,'Dicionário'!$A$1:$B$153,2,0),"Erro")</f>
        <v>2</v>
      </c>
      <c r="AM22" s="3">
        <v>0.0</v>
      </c>
      <c r="AN22" s="3" t="s">
        <v>133</v>
      </c>
      <c r="AO22" s="3">
        <f>IFERROR(VLOOKUP(AN22,'Dicionário'!$A$1:$B$153,2,0),"Erro")</f>
        <v>2</v>
      </c>
      <c r="AP22" s="3">
        <v>0.0</v>
      </c>
      <c r="AQ22" s="3">
        <v>0.0</v>
      </c>
      <c r="AR22" s="3" t="s">
        <v>133</v>
      </c>
      <c r="AS22" s="3">
        <f>IFERROR(VLOOKUP(AR22,'Dicionário'!$A$1:$B$153,2,0),"Erro")</f>
        <v>2</v>
      </c>
      <c r="AT22" s="3">
        <v>1749.0</v>
      </c>
      <c r="AU22" s="3" t="s">
        <v>134</v>
      </c>
      <c r="AV22" s="3">
        <f>IFERROR(VLOOKUP(AU22,'Dicionário'!$A$1:$B$153,2,0),"Erro")</f>
        <v>2</v>
      </c>
      <c r="AW22" s="3">
        <v>0.0</v>
      </c>
      <c r="AX22" s="3" t="s">
        <v>133</v>
      </c>
      <c r="AY22" s="3">
        <f>IFERROR(VLOOKUP(AX22,'Dicionário'!$A$1:$B$153,2,0),"Erro")</f>
        <v>2</v>
      </c>
      <c r="AZ22" s="3">
        <v>0.0</v>
      </c>
      <c r="BA22" s="3" t="s">
        <v>133</v>
      </c>
      <c r="BB22" s="3">
        <f>IFERROR(VLOOKUP(BA22,'Dicionário'!$A$1:$B$153,2,0),"Erro")</f>
        <v>2</v>
      </c>
      <c r="BC22" s="3">
        <v>0.0</v>
      </c>
      <c r="BD22" s="3" t="s">
        <v>133</v>
      </c>
      <c r="BE22" s="3">
        <f>IFERROR(VLOOKUP(BD22,'Dicionário'!$A$1:$B$153,2,0),"Erro")</f>
        <v>2</v>
      </c>
      <c r="BG22" s="3">
        <v>0.0</v>
      </c>
      <c r="BH22" s="3" t="s">
        <v>199</v>
      </c>
      <c r="BI22" s="3">
        <f>IFERROR(VLOOKUP(BH22,'Dicionário'!$A$1:$B$153,2,0),"Erro")</f>
        <v>2</v>
      </c>
      <c r="BJ22" s="3">
        <v>1300.0</v>
      </c>
      <c r="BK22" s="3" t="s">
        <v>228</v>
      </c>
      <c r="BL22" s="3">
        <f>IFERROR(VLOOKUP(BK22,'Dicionário'!$A$1:$B$153,2,0),"Erro")</f>
        <v>2</v>
      </c>
      <c r="BM22" s="3">
        <v>100.0</v>
      </c>
      <c r="BN22" s="3" t="s">
        <v>172</v>
      </c>
      <c r="BO22" s="3">
        <f>IFERROR(VLOOKUP(BN22,'Dicionário'!$A$1:$B$153,2,0),"Erro")</f>
        <v>2</v>
      </c>
      <c r="BP22" s="3">
        <v>76.0</v>
      </c>
      <c r="BQ22" s="3" t="s">
        <v>141</v>
      </c>
      <c r="BR22" s="3">
        <f>IFERROR(VLOOKUP(BQ22,'Dicionário'!$A$1:$B$153,2,0),"Erro")</f>
        <v>2</v>
      </c>
      <c r="BS22" s="3">
        <v>44.0</v>
      </c>
      <c r="BT22" s="3" t="s">
        <v>141</v>
      </c>
      <c r="BU22" s="3">
        <f>IFERROR(VLOOKUP(BT22,'Dicionário'!$A$1:$B$153,2,0),"Erro")</f>
        <v>2</v>
      </c>
      <c r="BV22" s="3">
        <v>50.0</v>
      </c>
      <c r="BW22" s="3" t="s">
        <v>216</v>
      </c>
      <c r="BX22" s="3">
        <f>IFERROR(VLOOKUP(BW22,'Dicionário'!$A$1:$B$153,2,0),"Erro")</f>
        <v>2</v>
      </c>
      <c r="BY22" s="3" t="s">
        <v>143</v>
      </c>
      <c r="BZ22" s="3">
        <v>102.0</v>
      </c>
      <c r="CA22" s="3" t="s">
        <v>144</v>
      </c>
      <c r="CB22" s="3">
        <f>IFERROR(VLOOKUP(CA22,'Dicionário'!$A$1:$B$153,2,0),"Erro")</f>
        <v>2</v>
      </c>
      <c r="CC22" s="3">
        <v>200.0</v>
      </c>
      <c r="CD22" s="3">
        <v>0.0</v>
      </c>
      <c r="CE22" s="3" t="s">
        <v>146</v>
      </c>
      <c r="CF22" s="3">
        <f>IFERROR(VLOOKUP(CE22,'Dicionário'!$A$1:$B$153,2,0),"Erro")</f>
        <v>2</v>
      </c>
      <c r="CG22" s="3">
        <v>0.0</v>
      </c>
      <c r="CH22" s="3" t="s">
        <v>292</v>
      </c>
      <c r="CI22" s="3">
        <f>IFERROR(VLOOKUP(CH22,'Dicionário'!$A$1:$B$153,2,0),"Erro")</f>
        <v>0</v>
      </c>
      <c r="CJ22" s="3">
        <v>45.0</v>
      </c>
      <c r="CK22" s="3" t="s">
        <v>147</v>
      </c>
      <c r="CL22" s="9">
        <f>IFERROR(VLOOKUP(CK22,'Dicionário'!$A$1:$B$153,2,0),"Erro")</f>
        <v>2</v>
      </c>
      <c r="CM22" s="3" t="s">
        <v>377</v>
      </c>
      <c r="CN22" s="3">
        <v>0.0</v>
      </c>
      <c r="CO22" s="3">
        <v>0.0</v>
      </c>
      <c r="CP22" s="3">
        <v>2780.0</v>
      </c>
      <c r="CQ22" s="3" t="s">
        <v>150</v>
      </c>
      <c r="CR22" s="9">
        <f>IFERROR(VLOOKUP(CQ22,'Dicionário'!$A$1:$B$153,2,0),"Erro")</f>
        <v>2</v>
      </c>
      <c r="CS22" s="3">
        <v>13600.0</v>
      </c>
      <c r="CT22" s="3" t="s">
        <v>150</v>
      </c>
      <c r="CU22" s="9">
        <f>IFERROR(VLOOKUP(CT22,'Dicionário'!$A$1:$B$153,2,0),"Erro")</f>
        <v>2</v>
      </c>
      <c r="CV22" s="3">
        <v>4700.0</v>
      </c>
      <c r="CW22" s="3" t="s">
        <v>150</v>
      </c>
      <c r="CX22" s="9">
        <f>IFERROR(VLOOKUP(CW22,'Dicionário'!$A$1:$B$153,2,0),"Erro")</f>
        <v>2</v>
      </c>
      <c r="CY22" s="3">
        <v>0.0</v>
      </c>
      <c r="CZ22" s="3" t="s">
        <v>146</v>
      </c>
      <c r="DA22" s="9">
        <f>IFERROR(VLOOKUP(CZ22,'Dicionário'!$A$1:$B$153,2,0),"Erro")</f>
        <v>2</v>
      </c>
      <c r="DC22" s="3" t="s">
        <v>152</v>
      </c>
      <c r="DD22" s="3" t="s">
        <v>152</v>
      </c>
      <c r="DE22" s="9">
        <f>IFERROR(VLOOKUP(DD22,'Dicionário'!$A$1:$B$153,2,0),"Erro")</f>
        <v>2</v>
      </c>
      <c r="DF22" s="3" t="s">
        <v>153</v>
      </c>
      <c r="DG22" s="3" t="s">
        <v>704</v>
      </c>
      <c r="DH22" s="9">
        <f>IFERROR(VLOOKUP(DG22,'Dicionário'!$A$1:$B$153,2,0),"Erro")</f>
        <v>3</v>
      </c>
      <c r="DI22" s="3" t="s">
        <v>294</v>
      </c>
      <c r="DJ22" s="9">
        <f>IFERROR(VLOOKUP(DI22,'Dicionário'!$A$1:$B$153,2,0),"Erro")</f>
        <v>0</v>
      </c>
      <c r="DK22" s="3" t="s">
        <v>230</v>
      </c>
      <c r="DL22" s="9">
        <f>IFERROR(VLOOKUP(DK22,'Dicionário'!$A$1:$B$153,2,0),"Erro")</f>
        <v>7</v>
      </c>
      <c r="DM22" s="3" t="s">
        <v>230</v>
      </c>
      <c r="DN22" s="9">
        <f>IFERROR(VLOOKUP(DM22,'Dicionário'!$A$1:$B$153,2,0),"Erro")</f>
        <v>7</v>
      </c>
      <c r="DO22" s="8">
        <f>IFERROR(VLOOKUP(N22,Sympla!B:AE,24,0), "erro")</f>
        <v>2022</v>
      </c>
      <c r="DP22" s="8">
        <f t="shared" si="2"/>
        <v>17</v>
      </c>
      <c r="DQ22" s="8" t="str">
        <f>IFERROR(VLOOKUP(N22,Sympla!B:AE,20,0), "erro")</f>
        <v>Homem cis</v>
      </c>
      <c r="DR22" s="8">
        <f>IFERROR(VLOOKUP(AC22,'Dicionário'!$A$1:$B$153,2,0), "erro")</f>
        <v>2</v>
      </c>
      <c r="DS22" s="8">
        <f>IFERROR(VLOOKUP(AD22,'Dicionário'!$A$1:$B$153,2,0), "erro")</f>
        <v>2</v>
      </c>
    </row>
    <row r="23">
      <c r="A23" s="4">
        <v>45129.92517559028</v>
      </c>
      <c r="B23" s="3" t="s">
        <v>379</v>
      </c>
      <c r="C23" s="3" t="s">
        <v>380</v>
      </c>
      <c r="D23" s="3" t="s">
        <v>117</v>
      </c>
      <c r="E23" s="3" t="s">
        <v>123</v>
      </c>
      <c r="F23" s="3" t="s">
        <v>123</v>
      </c>
      <c r="G23" s="3">
        <v>1.0</v>
      </c>
      <c r="H23" s="3" t="s">
        <v>160</v>
      </c>
      <c r="I23" s="3" t="s">
        <v>161</v>
      </c>
      <c r="J23" s="3" t="s">
        <v>119</v>
      </c>
      <c r="K23" s="3" t="s">
        <v>180</v>
      </c>
      <c r="L23" s="3" t="s">
        <v>381</v>
      </c>
      <c r="M23" s="3">
        <v>2.023040044E9</v>
      </c>
      <c r="N23" s="3" t="s">
        <v>382</v>
      </c>
      <c r="O23" s="3">
        <v>1.1970334993E10</v>
      </c>
      <c r="P23" s="3">
        <v>5.95488535E8</v>
      </c>
      <c r="Q23" s="3" t="s">
        <v>123</v>
      </c>
      <c r="R23" s="3">
        <v>5.76605478E8</v>
      </c>
      <c r="S23" s="6">
        <v>38099.0</v>
      </c>
      <c r="T23" s="3" t="s">
        <v>165</v>
      </c>
      <c r="U23" s="3" t="s">
        <v>125</v>
      </c>
      <c r="V23" s="3" t="s">
        <v>383</v>
      </c>
      <c r="W23" s="7" t="s">
        <v>384</v>
      </c>
      <c r="X23" s="3" t="s">
        <v>385</v>
      </c>
      <c r="Y23" s="3" t="s">
        <v>129</v>
      </c>
      <c r="Z23" s="3" t="s">
        <v>130</v>
      </c>
      <c r="AA23" s="3" t="s">
        <v>131</v>
      </c>
      <c r="AC23" s="3" t="s">
        <v>123</v>
      </c>
      <c r="AD23" s="3" t="s">
        <v>123</v>
      </c>
      <c r="AE23" s="3">
        <v>4.0</v>
      </c>
      <c r="AF23" s="3">
        <v>4.0</v>
      </c>
      <c r="AH23" s="8">
        <f t="shared" si="1"/>
        <v>8</v>
      </c>
      <c r="AI23" s="3" t="s">
        <v>226</v>
      </c>
      <c r="AJ23" s="3">
        <v>0.0</v>
      </c>
      <c r="AK23" s="3" t="s">
        <v>133</v>
      </c>
      <c r="AL23" s="3">
        <f>IFERROR(VLOOKUP(AK23,'Dicionário'!$A$1:$B$153,2,0),"Erro")</f>
        <v>2</v>
      </c>
      <c r="AM23" s="3">
        <v>2197.0</v>
      </c>
      <c r="AN23" s="3" t="s">
        <v>386</v>
      </c>
      <c r="AO23" s="3">
        <f>IFERROR(VLOOKUP(AN23,'Dicionário'!$A$1:$B$153,2,0),"Erro")</f>
        <v>2</v>
      </c>
      <c r="AP23" s="3">
        <v>0.0</v>
      </c>
      <c r="AQ23" s="3">
        <f t="shared" ref="AQ23:AQ24" si="5">(CV23-CS23)/12</f>
        <v>10.66666667</v>
      </c>
      <c r="AR23" s="3" t="s">
        <v>133</v>
      </c>
      <c r="AS23" s="3">
        <f>IFERROR(VLOOKUP(AR23,'Dicionário'!$A$1:$B$153,2,0),"Erro")</f>
        <v>2</v>
      </c>
      <c r="AT23" s="3">
        <v>0.0</v>
      </c>
      <c r="AU23" s="3" t="s">
        <v>133</v>
      </c>
      <c r="AV23" s="3">
        <f>IFERROR(VLOOKUP(AU23,'Dicionário'!$A$1:$B$153,2,0),"Erro")</f>
        <v>2</v>
      </c>
      <c r="AW23" s="3">
        <v>0.0</v>
      </c>
      <c r="AX23" s="3" t="s">
        <v>133</v>
      </c>
      <c r="AY23" s="3">
        <f>IFERROR(VLOOKUP(AX23,'Dicionário'!$A$1:$B$153,2,0),"Erro")</f>
        <v>2</v>
      </c>
      <c r="AZ23" s="3">
        <v>0.0</v>
      </c>
      <c r="BA23" s="3" t="s">
        <v>133</v>
      </c>
      <c r="BB23" s="3">
        <f>IFERROR(VLOOKUP(BA23,'Dicionário'!$A$1:$B$153,2,0),"Erro")</f>
        <v>2</v>
      </c>
      <c r="BC23" s="3">
        <v>0.0</v>
      </c>
      <c r="BD23" s="3" t="s">
        <v>133</v>
      </c>
      <c r="BE23" s="3">
        <f>IFERROR(VLOOKUP(BD23,'Dicionário'!$A$1:$B$153,2,0),"Erro")</f>
        <v>2</v>
      </c>
      <c r="BG23" s="3">
        <v>0.0</v>
      </c>
      <c r="BH23" s="3" t="s">
        <v>240</v>
      </c>
      <c r="BI23" s="3">
        <f>IFERROR(VLOOKUP(BH23,'Dicionário'!$A$1:$B$153,2,0),"Erro")</f>
        <v>3</v>
      </c>
      <c r="BJ23" s="3">
        <v>0.0</v>
      </c>
      <c r="BK23" s="3" t="s">
        <v>241</v>
      </c>
      <c r="BL23" s="3">
        <f>IFERROR(VLOOKUP(BK23,'Dicionário'!$A$1:$B$153,2,0),"Erro")</f>
        <v>2</v>
      </c>
      <c r="BM23" s="3">
        <v>0.0</v>
      </c>
      <c r="BN23" s="3" t="s">
        <v>146</v>
      </c>
      <c r="BO23" s="3">
        <f>IFERROR(VLOOKUP(BN23,'Dicionário'!$A$1:$B$153,2,0),"Erro")</f>
        <v>2</v>
      </c>
      <c r="BP23" s="3">
        <v>75.0</v>
      </c>
      <c r="BQ23" s="3" t="s">
        <v>141</v>
      </c>
      <c r="BR23" s="3">
        <f>IFERROR(VLOOKUP(BQ23,'Dicionário'!$A$1:$B$153,2,0),"Erro")</f>
        <v>2</v>
      </c>
      <c r="BS23" s="3">
        <v>125.0</v>
      </c>
      <c r="BT23" s="3" t="s">
        <v>141</v>
      </c>
      <c r="BU23" s="3">
        <f>IFERROR(VLOOKUP(BT23,'Dicionário'!$A$1:$B$153,2,0),"Erro")</f>
        <v>2</v>
      </c>
      <c r="BV23" s="3">
        <v>0.0</v>
      </c>
      <c r="BW23" s="3" t="s">
        <v>146</v>
      </c>
      <c r="BX23" s="3">
        <f>IFERROR(VLOOKUP(BW23,'Dicionário'!$A$1:$B$153,2,0),"Erro")</f>
        <v>2</v>
      </c>
      <c r="BY23" s="3" t="s">
        <v>143</v>
      </c>
      <c r="BZ23" s="3">
        <v>100.0</v>
      </c>
      <c r="CA23" s="3" t="s">
        <v>144</v>
      </c>
      <c r="CB23" s="3">
        <f>IFERROR(VLOOKUP(CA23,'Dicionário'!$A$1:$B$153,2,0),"Erro")</f>
        <v>2</v>
      </c>
      <c r="CC23" s="3">
        <v>300.0</v>
      </c>
      <c r="CD23" s="3">
        <v>0.0</v>
      </c>
      <c r="CE23" s="3" t="s">
        <v>146</v>
      </c>
      <c r="CF23" s="3">
        <f>IFERROR(VLOOKUP(CE23,'Dicionário'!$A$1:$B$153,2,0),"Erro")</f>
        <v>2</v>
      </c>
      <c r="CG23" s="3">
        <v>0.0</v>
      </c>
      <c r="CH23" s="3" t="s">
        <v>146</v>
      </c>
      <c r="CI23" s="3">
        <f>IFERROR(VLOOKUP(CH23,'Dicionário'!$A$1:$B$153,2,0),"Erro")</f>
        <v>2</v>
      </c>
      <c r="CJ23" s="3">
        <v>100.0</v>
      </c>
      <c r="CK23" s="3" t="s">
        <v>147</v>
      </c>
      <c r="CL23" s="9">
        <f>IFERROR(VLOOKUP(CK23,'Dicionário'!$A$1:$B$153,2,0),"Erro")</f>
        <v>2</v>
      </c>
      <c r="CM23" s="3" t="s">
        <v>387</v>
      </c>
      <c r="CN23" s="3">
        <v>0.0</v>
      </c>
      <c r="CO23" s="3">
        <v>0.0</v>
      </c>
      <c r="CP23" s="3">
        <v>0.0</v>
      </c>
      <c r="CQ23" s="3" t="s">
        <v>146</v>
      </c>
      <c r="CR23" s="9">
        <f>IFERROR(VLOOKUP(CQ23,'Dicionário'!$A$1:$B$153,2,0),"Erro")</f>
        <v>2</v>
      </c>
      <c r="CS23" s="3">
        <v>92.0</v>
      </c>
      <c r="CT23" s="3" t="s">
        <v>150</v>
      </c>
      <c r="CU23" s="9">
        <f>IFERROR(VLOOKUP(CT23,'Dicionário'!$A$1:$B$153,2,0),"Erro")</f>
        <v>2</v>
      </c>
      <c r="CV23" s="3">
        <v>220.0</v>
      </c>
      <c r="CW23" s="3" t="s">
        <v>150</v>
      </c>
      <c r="CX23" s="9">
        <f>IFERROR(VLOOKUP(CW23,'Dicionário'!$A$1:$B$153,2,0),"Erro")</f>
        <v>2</v>
      </c>
      <c r="CY23" s="3">
        <v>1709.0</v>
      </c>
      <c r="CZ23" s="3" t="s">
        <v>150</v>
      </c>
      <c r="DA23" s="9">
        <f>IFERROR(VLOOKUP(CZ23,'Dicionário'!$A$1:$B$153,2,0),"Erro")</f>
        <v>2</v>
      </c>
      <c r="DC23" s="3" t="s">
        <v>151</v>
      </c>
      <c r="DD23" s="3" t="s">
        <v>151</v>
      </c>
      <c r="DE23" s="9">
        <f>IFERROR(VLOOKUP(DD23,'Dicionário'!$A$1:$B$153,2,0),"Erro")</f>
        <v>1</v>
      </c>
      <c r="DF23" s="3" t="s">
        <v>205</v>
      </c>
      <c r="DG23" s="3" t="s">
        <v>123</v>
      </c>
      <c r="DH23" s="9">
        <f>IFERROR(VLOOKUP(DG23,'Dicionário'!$A$1:$B$153,2,0),"Erro")</f>
        <v>2</v>
      </c>
      <c r="DI23" s="3" t="s">
        <v>155</v>
      </c>
      <c r="DJ23" s="9">
        <f>IFERROR(VLOOKUP(DI23,'Dicionário'!$A$1:$B$153,2,0),"Erro")</f>
        <v>2</v>
      </c>
      <c r="DK23" s="3" t="s">
        <v>156</v>
      </c>
      <c r="DL23" s="9">
        <f>IFERROR(VLOOKUP(DK23,'Dicionário'!$A$1:$B$153,2,0),"Erro")</f>
        <v>5</v>
      </c>
      <c r="DM23" s="3" t="s">
        <v>295</v>
      </c>
      <c r="DN23" s="9">
        <f>IFERROR(VLOOKUP(DM23,'Dicionário'!$A$1:$B$153,2,0),"Erro")</f>
        <v>4</v>
      </c>
      <c r="DO23" s="8">
        <f>IFERROR(VLOOKUP(N23,Sympla!B:AE,24,0), "erro")</f>
        <v>2023</v>
      </c>
      <c r="DP23" s="8">
        <f t="shared" si="2"/>
        <v>19</v>
      </c>
      <c r="DQ23" s="8" t="str">
        <f>IFERROR(VLOOKUP(N23,Sympla!B:AE,20,0), "erro")</f>
        <v>Não-binárie</v>
      </c>
      <c r="DR23" s="8">
        <f>IFERROR(VLOOKUP(AC23,'Dicionário'!$A$1:$B$153,2,0), "erro")</f>
        <v>2</v>
      </c>
      <c r="DS23" s="8">
        <f>IFERROR(VLOOKUP(AD23,'Dicionário'!$A$1:$B$153,2,0), "erro")</f>
        <v>2</v>
      </c>
    </row>
    <row r="24">
      <c r="A24" s="4">
        <v>45128.8450787037</v>
      </c>
      <c r="B24" s="3" t="s">
        <v>388</v>
      </c>
      <c r="C24" s="3" t="s">
        <v>389</v>
      </c>
      <c r="D24" s="3" t="s">
        <v>117</v>
      </c>
      <c r="E24" s="3" t="s">
        <v>123</v>
      </c>
      <c r="F24" s="3" t="s">
        <v>123</v>
      </c>
      <c r="G24" s="3" t="s">
        <v>160</v>
      </c>
      <c r="H24" s="3" t="s">
        <v>160</v>
      </c>
      <c r="I24" s="3" t="s">
        <v>161</v>
      </c>
      <c r="J24" s="3" t="s">
        <v>119</v>
      </c>
      <c r="K24" s="3" t="s">
        <v>390</v>
      </c>
      <c r="L24" s="3" t="s">
        <v>391</v>
      </c>
      <c r="M24" s="3">
        <v>2.023040042E9</v>
      </c>
      <c r="N24" s="3" t="s">
        <v>392</v>
      </c>
      <c r="O24" s="3">
        <v>1.1910932241E10</v>
      </c>
      <c r="P24" s="3" t="s">
        <v>393</v>
      </c>
      <c r="Q24" s="3" t="s">
        <v>123</v>
      </c>
      <c r="R24" s="3">
        <v>6.03746278E10</v>
      </c>
      <c r="S24" s="6">
        <v>38321.0</v>
      </c>
      <c r="T24" s="3" t="s">
        <v>124</v>
      </c>
      <c r="U24" s="3" t="s">
        <v>125</v>
      </c>
      <c r="V24" s="3" t="s">
        <v>394</v>
      </c>
      <c r="W24" s="7" t="s">
        <v>395</v>
      </c>
      <c r="X24" s="3" t="s">
        <v>168</v>
      </c>
      <c r="Y24" s="3" t="s">
        <v>129</v>
      </c>
      <c r="Z24" s="3" t="s">
        <v>130</v>
      </c>
      <c r="AA24" s="3" t="s">
        <v>131</v>
      </c>
      <c r="AC24" s="3" t="s">
        <v>123</v>
      </c>
      <c r="AD24" s="3" t="s">
        <v>123</v>
      </c>
      <c r="AE24" s="3">
        <v>4.0</v>
      </c>
      <c r="AF24" s="3">
        <v>4.0</v>
      </c>
      <c r="AG24" s="3">
        <v>0.0</v>
      </c>
      <c r="AH24" s="8">
        <f t="shared" si="1"/>
        <v>8</v>
      </c>
      <c r="AI24" s="3" t="s">
        <v>226</v>
      </c>
      <c r="AJ24" s="3">
        <v>0.0</v>
      </c>
      <c r="AK24" s="3" t="s">
        <v>133</v>
      </c>
      <c r="AL24" s="3">
        <f>IFERROR(VLOOKUP(AK24,'Dicionário'!$A$1:$B$153,2,0),"Erro")</f>
        <v>2</v>
      </c>
      <c r="AM24" s="3">
        <v>2069.0</v>
      </c>
      <c r="AN24" s="3" t="s">
        <v>136</v>
      </c>
      <c r="AO24" s="3">
        <f>IFERROR(VLOOKUP(AN24,'Dicionário'!$A$1:$B$153,2,0),"Erro")</f>
        <v>2</v>
      </c>
      <c r="AP24" s="3">
        <v>0.0</v>
      </c>
      <c r="AQ24" s="3">
        <f t="shared" si="5"/>
        <v>0</v>
      </c>
      <c r="AR24" s="3" t="s">
        <v>133</v>
      </c>
      <c r="AS24" s="3">
        <f>IFERROR(VLOOKUP(AR24,'Dicionário'!$A$1:$B$153,2,0),"Erro")</f>
        <v>2</v>
      </c>
      <c r="AT24" s="3">
        <v>0.0</v>
      </c>
      <c r="AU24" s="3" t="s">
        <v>133</v>
      </c>
      <c r="AV24" s="3">
        <f>IFERROR(VLOOKUP(AU24,'Dicionário'!$A$1:$B$153,2,0),"Erro")</f>
        <v>2</v>
      </c>
      <c r="AW24" s="3">
        <v>0.0</v>
      </c>
      <c r="AX24" s="3" t="s">
        <v>133</v>
      </c>
      <c r="AY24" s="3">
        <f>IFERROR(VLOOKUP(AX24,'Dicionário'!$A$1:$B$153,2,0),"Erro")</f>
        <v>2</v>
      </c>
      <c r="AZ24" s="3">
        <v>0.0</v>
      </c>
      <c r="BA24" s="3" t="s">
        <v>133</v>
      </c>
      <c r="BB24" s="3">
        <f>IFERROR(VLOOKUP(BA24,'Dicionário'!$A$1:$B$153,2,0),"Erro")</f>
        <v>2</v>
      </c>
      <c r="BC24" s="3">
        <v>0.0</v>
      </c>
      <c r="BD24" s="3" t="s">
        <v>133</v>
      </c>
      <c r="BE24" s="3">
        <f>IFERROR(VLOOKUP(BD24,'Dicionário'!$A$1:$B$153,2,0),"Erro")</f>
        <v>2</v>
      </c>
      <c r="BF24" s="3" t="s">
        <v>396</v>
      </c>
      <c r="BG24" s="3">
        <v>0.0</v>
      </c>
      <c r="BH24" s="3" t="s">
        <v>240</v>
      </c>
      <c r="BI24" s="3">
        <f>IFERROR(VLOOKUP(BH24,'Dicionário'!$A$1:$B$153,2,0),"Erro")</f>
        <v>3</v>
      </c>
      <c r="BJ24" s="3">
        <v>0.0</v>
      </c>
      <c r="BK24" s="3" t="s">
        <v>241</v>
      </c>
      <c r="BL24" s="3">
        <f>IFERROR(VLOOKUP(BK24,'Dicionário'!$A$1:$B$153,2,0),"Erro")</f>
        <v>2</v>
      </c>
      <c r="BM24" s="3">
        <v>0.0</v>
      </c>
      <c r="BN24" s="3" t="s">
        <v>397</v>
      </c>
      <c r="BO24" s="3">
        <f>IFERROR(VLOOKUP(BN24,'Dicionário'!$A$1:$B$153,2,0),"Erro")</f>
        <v>2</v>
      </c>
      <c r="BP24" s="3">
        <v>75.0</v>
      </c>
      <c r="BQ24" s="3" t="s">
        <v>141</v>
      </c>
      <c r="BR24" s="3">
        <f>IFERROR(VLOOKUP(BQ24,'Dicionário'!$A$1:$B$153,2,0),"Erro")</f>
        <v>2</v>
      </c>
      <c r="BS24" s="3">
        <v>236.0</v>
      </c>
      <c r="BT24" s="3" t="s">
        <v>141</v>
      </c>
      <c r="BU24" s="3">
        <f>IFERROR(VLOOKUP(BT24,'Dicionário'!$A$1:$B$153,2,0),"Erro")</f>
        <v>2</v>
      </c>
      <c r="BV24" s="3">
        <v>100.0</v>
      </c>
      <c r="BW24" s="3" t="s">
        <v>142</v>
      </c>
      <c r="BX24" s="3">
        <f>IFERROR(VLOOKUP(BW24,'Dicionário'!$A$1:$B$153,2,0),"Erro")</f>
        <v>0</v>
      </c>
      <c r="BY24" s="3" t="s">
        <v>143</v>
      </c>
      <c r="BZ24" s="3">
        <v>120.0</v>
      </c>
      <c r="CA24" s="3" t="s">
        <v>144</v>
      </c>
      <c r="CB24" s="3">
        <f>IFERROR(VLOOKUP(CA24,'Dicionário'!$A$1:$B$153,2,0),"Erro")</f>
        <v>2</v>
      </c>
      <c r="CC24" s="3">
        <v>40.0</v>
      </c>
      <c r="CD24" s="3">
        <v>0.0</v>
      </c>
      <c r="CE24" s="3" t="s">
        <v>146</v>
      </c>
      <c r="CF24" s="3">
        <f>IFERROR(VLOOKUP(CE24,'Dicionário'!$A$1:$B$153,2,0),"Erro")</f>
        <v>2</v>
      </c>
      <c r="CG24" s="3">
        <v>0.0</v>
      </c>
      <c r="CH24" s="3" t="s">
        <v>146</v>
      </c>
      <c r="CI24" s="3">
        <f>IFERROR(VLOOKUP(CH24,'Dicionário'!$A$1:$B$153,2,0),"Erro")</f>
        <v>2</v>
      </c>
      <c r="CJ24" s="3">
        <v>105.0</v>
      </c>
      <c r="CK24" s="3" t="s">
        <v>269</v>
      </c>
      <c r="CL24" s="9">
        <f>IFERROR(VLOOKUP(CK24,'Dicionário'!$A$1:$B$153,2,0),"Erro")</f>
        <v>0</v>
      </c>
      <c r="CM24" s="3" t="s">
        <v>293</v>
      </c>
      <c r="CN24" s="3">
        <v>0.0</v>
      </c>
      <c r="CO24" s="3">
        <v>0.0</v>
      </c>
      <c r="CP24" s="3">
        <v>0.0</v>
      </c>
      <c r="CQ24" s="3" t="s">
        <v>146</v>
      </c>
      <c r="CR24" s="9">
        <f>IFERROR(VLOOKUP(CQ24,'Dicionário'!$A$1:$B$153,2,0),"Erro")</f>
        <v>2</v>
      </c>
      <c r="CS24" s="3">
        <v>0.0</v>
      </c>
      <c r="CT24" s="3" t="s">
        <v>146</v>
      </c>
      <c r="CU24" s="9">
        <f>IFERROR(VLOOKUP(CT24,'Dicionário'!$A$1:$B$153,2,0),"Erro")</f>
        <v>2</v>
      </c>
      <c r="CV24" s="3">
        <v>0.0</v>
      </c>
      <c r="CW24" s="3" t="s">
        <v>146</v>
      </c>
      <c r="CX24" s="9">
        <f>IFERROR(VLOOKUP(CW24,'Dicionário'!$A$1:$B$153,2,0),"Erro")</f>
        <v>2</v>
      </c>
      <c r="CY24" s="3">
        <v>0.0</v>
      </c>
      <c r="CZ24" s="3" t="s">
        <v>146</v>
      </c>
      <c r="DA24" s="9">
        <f>IFERROR(VLOOKUP(CZ24,'Dicionário'!$A$1:$B$153,2,0),"Erro")</f>
        <v>2</v>
      </c>
      <c r="DB24" s="3" t="s">
        <v>398</v>
      </c>
      <c r="DC24" s="3" t="s">
        <v>152</v>
      </c>
      <c r="DD24" s="3" t="s">
        <v>152</v>
      </c>
      <c r="DE24" s="9">
        <f>IFERROR(VLOOKUP(DD24,'Dicionário'!$A$1:$B$153,2,0),"Erro")</f>
        <v>2</v>
      </c>
      <c r="DF24" s="3" t="s">
        <v>153</v>
      </c>
      <c r="DG24" s="3" t="s">
        <v>123</v>
      </c>
      <c r="DH24" s="9">
        <f>IFERROR(VLOOKUP(DG24,'Dicionário'!$A$1:$B$153,2,0),"Erro")</f>
        <v>2</v>
      </c>
      <c r="DI24" s="3" t="s">
        <v>399</v>
      </c>
      <c r="DJ24" s="9">
        <f>IFERROR(VLOOKUP(DI24,'Dicionário'!$A$1:$B$153,2,0),"Erro")</f>
        <v>1</v>
      </c>
      <c r="DK24" s="3" t="s">
        <v>246</v>
      </c>
      <c r="DL24" s="9">
        <f>IFERROR(VLOOKUP(DK24,'Dicionário'!$A$1:$B$153,2,0),"Erro")</f>
        <v>6</v>
      </c>
      <c r="DM24" s="3" t="s">
        <v>156</v>
      </c>
      <c r="DN24" s="9">
        <f>IFERROR(VLOOKUP(DM24,'Dicionário'!$A$1:$B$153,2,0),"Erro")</f>
        <v>5</v>
      </c>
      <c r="DO24" s="8">
        <f>IFERROR(VLOOKUP(N24,Sympla!B:AE,24,0), "erro")</f>
        <v>2022</v>
      </c>
      <c r="DP24" s="8">
        <f t="shared" si="2"/>
        <v>18</v>
      </c>
      <c r="DQ24" s="8" t="str">
        <f>IFERROR(VLOOKUP(N24,Sympla!B:AE,20,0), "erro")</f>
        <v>Homem cis</v>
      </c>
      <c r="DR24" s="8">
        <f>IFERROR(VLOOKUP(AC24,'Dicionário'!$A$1:$B$153,2,0), "erro")</f>
        <v>2</v>
      </c>
      <c r="DS24" s="8">
        <f>IFERROR(VLOOKUP(AD24,'Dicionário'!$A$1:$B$153,2,0), "erro")</f>
        <v>2</v>
      </c>
    </row>
    <row r="25">
      <c r="A25" s="4">
        <v>45129.84796950231</v>
      </c>
      <c r="B25" s="3" t="s">
        <v>400</v>
      </c>
      <c r="C25" s="3" t="s">
        <v>401</v>
      </c>
      <c r="D25" s="3" t="s">
        <v>117</v>
      </c>
      <c r="E25" s="3" t="s">
        <v>117</v>
      </c>
      <c r="F25" s="3" t="s">
        <v>123</v>
      </c>
      <c r="G25" s="3">
        <v>2.0</v>
      </c>
      <c r="H25" s="3">
        <v>2.0</v>
      </c>
      <c r="I25" s="3" t="s">
        <v>161</v>
      </c>
      <c r="J25" s="3" t="s">
        <v>119</v>
      </c>
      <c r="K25" s="3" t="s">
        <v>180</v>
      </c>
      <c r="L25" s="3" t="s">
        <v>402</v>
      </c>
      <c r="M25" s="3">
        <v>2.023040048E9</v>
      </c>
      <c r="N25" s="3" t="s">
        <v>403</v>
      </c>
      <c r="O25" s="3">
        <v>1.1949368648E10</v>
      </c>
      <c r="P25" s="3">
        <v>5.95206232E8</v>
      </c>
      <c r="Q25" s="3" t="s">
        <v>123</v>
      </c>
      <c r="R25" s="3">
        <v>5.0522999824E10</v>
      </c>
      <c r="S25" s="6">
        <v>38402.0</v>
      </c>
      <c r="T25" s="3" t="s">
        <v>124</v>
      </c>
      <c r="U25" s="3" t="s">
        <v>125</v>
      </c>
      <c r="V25" s="3" t="s">
        <v>404</v>
      </c>
      <c r="W25" s="7" t="s">
        <v>405</v>
      </c>
      <c r="X25" s="3" t="s">
        <v>290</v>
      </c>
      <c r="Y25" s="3" t="s">
        <v>129</v>
      </c>
      <c r="Z25" s="3" t="s">
        <v>130</v>
      </c>
      <c r="AA25" s="3" t="s">
        <v>131</v>
      </c>
      <c r="AC25" s="3" t="s">
        <v>123</v>
      </c>
      <c r="AD25" s="3" t="s">
        <v>117</v>
      </c>
      <c r="AE25" s="3">
        <v>4.0</v>
      </c>
      <c r="AF25" s="3">
        <v>4.0</v>
      </c>
      <c r="AH25" s="8">
        <f t="shared" si="1"/>
        <v>8</v>
      </c>
      <c r="AI25" s="3" t="s">
        <v>226</v>
      </c>
      <c r="AJ25" s="3">
        <v>0.0</v>
      </c>
      <c r="AK25" s="3" t="s">
        <v>133</v>
      </c>
      <c r="AL25" s="3">
        <f>IFERROR(VLOOKUP(AK25,'Dicionário'!$A$1:$B$153,2,0),"Erro")</f>
        <v>2</v>
      </c>
      <c r="AM25" s="3">
        <v>2276.0</v>
      </c>
      <c r="AN25" s="3" t="s">
        <v>386</v>
      </c>
      <c r="AO25" s="3">
        <f>IFERROR(VLOOKUP(AN25,'Dicionário'!$A$1:$B$153,2,0),"Erro")</f>
        <v>2</v>
      </c>
      <c r="AP25" s="3">
        <v>0.0</v>
      </c>
      <c r="AQ25" s="3">
        <v>0.0</v>
      </c>
      <c r="AR25" s="3" t="s">
        <v>133</v>
      </c>
      <c r="AS25" s="3">
        <f>IFERROR(VLOOKUP(AR25,'Dicionário'!$A$1:$B$153,2,0),"Erro")</f>
        <v>2</v>
      </c>
      <c r="AT25" s="3">
        <v>0.0</v>
      </c>
      <c r="AU25" s="3" t="s">
        <v>133</v>
      </c>
      <c r="AV25" s="3">
        <f>IFERROR(VLOOKUP(AU25,'Dicionário'!$A$1:$B$153,2,0),"Erro")</f>
        <v>2</v>
      </c>
      <c r="AW25" s="3">
        <v>0.0</v>
      </c>
      <c r="AX25" s="3" t="s">
        <v>133</v>
      </c>
      <c r="AY25" s="3">
        <f>IFERROR(VLOOKUP(AX25,'Dicionário'!$A$1:$B$153,2,0),"Erro")</f>
        <v>2</v>
      </c>
      <c r="AZ25" s="3">
        <v>0.0</v>
      </c>
      <c r="BA25" s="3" t="s">
        <v>133</v>
      </c>
      <c r="BB25" s="3">
        <f>IFERROR(VLOOKUP(BA25,'Dicionário'!$A$1:$B$153,2,0),"Erro")</f>
        <v>2</v>
      </c>
      <c r="BC25" s="3">
        <v>0.0</v>
      </c>
      <c r="BD25" s="3" t="s">
        <v>133</v>
      </c>
      <c r="BE25" s="3">
        <f>IFERROR(VLOOKUP(BD25,'Dicionário'!$A$1:$B$153,2,0),"Erro")</f>
        <v>2</v>
      </c>
      <c r="BG25" s="3">
        <v>0.0</v>
      </c>
      <c r="BH25" s="3" t="s">
        <v>138</v>
      </c>
      <c r="BI25" s="3">
        <f>IFERROR(VLOOKUP(BH25,'Dicionário'!$A$1:$B$153,2,0),"Erro")</f>
        <v>1</v>
      </c>
      <c r="BJ25" s="3">
        <v>0.0</v>
      </c>
      <c r="BK25" s="3" t="s">
        <v>139</v>
      </c>
      <c r="BL25" s="3">
        <f>IFERROR(VLOOKUP(BK25,'Dicionário'!$A$1:$B$153,2,0),"Erro")</f>
        <v>2</v>
      </c>
      <c r="BM25" s="3">
        <v>299.0</v>
      </c>
      <c r="BN25" s="3" t="s">
        <v>172</v>
      </c>
      <c r="BO25" s="3">
        <f>IFERROR(VLOOKUP(BN25,'Dicionário'!$A$1:$B$153,2,0),"Erro")</f>
        <v>2</v>
      </c>
      <c r="BP25" s="3">
        <v>74.0</v>
      </c>
      <c r="BQ25" s="3" t="s">
        <v>141</v>
      </c>
      <c r="BR25" s="3">
        <f>IFERROR(VLOOKUP(BQ25,'Dicionário'!$A$1:$B$153,2,0),"Erro")</f>
        <v>2</v>
      </c>
      <c r="BS25" s="3">
        <v>175.0</v>
      </c>
      <c r="BT25" s="3" t="s">
        <v>141</v>
      </c>
      <c r="BU25" s="3">
        <f>IFERROR(VLOOKUP(BT25,'Dicionário'!$A$1:$B$153,2,0),"Erro")</f>
        <v>2</v>
      </c>
      <c r="BV25" s="3">
        <v>144.0</v>
      </c>
      <c r="BW25" s="3" t="s">
        <v>216</v>
      </c>
      <c r="BX25" s="3">
        <f>IFERROR(VLOOKUP(BW25,'Dicionário'!$A$1:$B$153,2,0),"Erro")</f>
        <v>2</v>
      </c>
      <c r="BY25" s="3" t="s">
        <v>143</v>
      </c>
      <c r="BZ25" s="3">
        <v>123.0</v>
      </c>
      <c r="CA25" s="3" t="s">
        <v>144</v>
      </c>
      <c r="CB25" s="3">
        <f>IFERROR(VLOOKUP(CA25,'Dicionário'!$A$1:$B$153,2,0),"Erro")</f>
        <v>2</v>
      </c>
      <c r="CC25" s="3">
        <v>300.0</v>
      </c>
      <c r="CD25" s="3">
        <v>0.0</v>
      </c>
      <c r="CE25" s="3" t="s">
        <v>146</v>
      </c>
      <c r="CF25" s="3">
        <f>IFERROR(VLOOKUP(CE25,'Dicionário'!$A$1:$B$153,2,0),"Erro")</f>
        <v>2</v>
      </c>
      <c r="CG25" s="3">
        <v>0.0</v>
      </c>
      <c r="CH25" s="3" t="s">
        <v>146</v>
      </c>
      <c r="CI25" s="3">
        <f>IFERROR(VLOOKUP(CH25,'Dicionário'!$A$1:$B$153,2,0),"Erro")</f>
        <v>2</v>
      </c>
      <c r="CJ25" s="3">
        <v>350.0</v>
      </c>
      <c r="CK25" s="3" t="s">
        <v>406</v>
      </c>
      <c r="CL25" s="9">
        <f>IFERROR(VLOOKUP(CK25,'Dicionário'!$A$1:$B$153,2,0),"Erro")</f>
        <v>2</v>
      </c>
      <c r="CM25" s="3" t="s">
        <v>407</v>
      </c>
      <c r="CN25" s="3">
        <v>1.0</v>
      </c>
      <c r="CO25" s="3">
        <v>0.0</v>
      </c>
      <c r="CP25" s="3">
        <v>0.0</v>
      </c>
      <c r="CQ25" s="3" t="s">
        <v>146</v>
      </c>
      <c r="CR25" s="9">
        <f>IFERROR(VLOOKUP(CQ25,'Dicionário'!$A$1:$B$153,2,0),"Erro")</f>
        <v>2</v>
      </c>
      <c r="CS25" s="3">
        <v>0.0</v>
      </c>
      <c r="CT25" s="3" t="s">
        <v>146</v>
      </c>
      <c r="CU25" s="9">
        <f>IFERROR(VLOOKUP(CT25,'Dicionário'!$A$1:$B$153,2,0),"Erro")</f>
        <v>2</v>
      </c>
      <c r="CV25" s="3">
        <v>0.0</v>
      </c>
      <c r="CW25" s="3" t="s">
        <v>146</v>
      </c>
      <c r="CX25" s="9">
        <f>IFERROR(VLOOKUP(CW25,'Dicionário'!$A$1:$B$153,2,0),"Erro")</f>
        <v>2</v>
      </c>
      <c r="CY25" s="3">
        <v>0.0</v>
      </c>
      <c r="CZ25" s="3" t="s">
        <v>146</v>
      </c>
      <c r="DA25" s="9">
        <f>IFERROR(VLOOKUP(CZ25,'Dicionário'!$A$1:$B$153,2,0),"Erro")</f>
        <v>2</v>
      </c>
      <c r="DC25" s="3" t="s">
        <v>151</v>
      </c>
      <c r="DD25" s="3" t="s">
        <v>151</v>
      </c>
      <c r="DE25" s="9">
        <f>IFERROR(VLOOKUP(DD25,'Dicionário'!$A$1:$B$153,2,0),"Erro")</f>
        <v>1</v>
      </c>
      <c r="DF25" s="3" t="s">
        <v>153</v>
      </c>
      <c r="DG25" s="3" t="s">
        <v>123</v>
      </c>
      <c r="DH25" s="9">
        <f>IFERROR(VLOOKUP(DG25,'Dicionário'!$A$1:$B$153,2,0),"Erro")</f>
        <v>2</v>
      </c>
      <c r="DI25" s="3" t="s">
        <v>155</v>
      </c>
      <c r="DJ25" s="9">
        <f>IFERROR(VLOOKUP(DI25,'Dicionário'!$A$1:$B$153,2,0),"Erro")</f>
        <v>2</v>
      </c>
      <c r="DK25" s="3" t="s">
        <v>177</v>
      </c>
      <c r="DL25" s="9">
        <f>IFERROR(VLOOKUP(DK25,'Dicionário'!$A$1:$B$153,2,0),"Erro")</f>
        <v>3</v>
      </c>
      <c r="DM25" s="3" t="s">
        <v>207</v>
      </c>
      <c r="DN25" s="9">
        <f>IFERROR(VLOOKUP(DM25,'Dicionário'!$A$1:$B$153,2,0),"Erro")</f>
        <v>2</v>
      </c>
      <c r="DO25" s="8">
        <f>IFERROR(VLOOKUP(N25,Sympla!B:AE,24,0), "erro")</f>
        <v>2022</v>
      </c>
      <c r="DP25" s="8">
        <f t="shared" si="2"/>
        <v>18</v>
      </c>
      <c r="DQ25" s="8" t="str">
        <f>IFERROR(VLOOKUP(N25,Sympla!B:AE,20,0), "erro")</f>
        <v>Mulher cis</v>
      </c>
      <c r="DR25" s="8">
        <f>IFERROR(VLOOKUP(AC25,'Dicionário'!$A$1:$B$153,2,0), "erro")</f>
        <v>2</v>
      </c>
      <c r="DS25" s="8">
        <f>IFERROR(VLOOKUP(AD25,'Dicionário'!$A$1:$B$153,2,0), "erro")</f>
        <v>1</v>
      </c>
    </row>
    <row r="26">
      <c r="A26" s="4">
        <v>45129.65195503472</v>
      </c>
      <c r="B26" s="3" t="s">
        <v>408</v>
      </c>
      <c r="C26" s="3" t="s">
        <v>409</v>
      </c>
      <c r="D26" s="3" t="s">
        <v>117</v>
      </c>
      <c r="E26" s="3" t="s">
        <v>123</v>
      </c>
      <c r="F26" s="3" t="s">
        <v>123</v>
      </c>
      <c r="G26" s="3" t="s">
        <v>160</v>
      </c>
      <c r="H26" s="3" t="s">
        <v>160</v>
      </c>
      <c r="I26" s="3" t="s">
        <v>161</v>
      </c>
      <c r="J26" s="3" t="s">
        <v>119</v>
      </c>
      <c r="K26" s="3" t="s">
        <v>120</v>
      </c>
      <c r="L26" s="3" t="s">
        <v>410</v>
      </c>
      <c r="M26" s="3">
        <v>2.023040049E9</v>
      </c>
      <c r="N26" s="3" t="s">
        <v>411</v>
      </c>
      <c r="O26" s="3">
        <v>1.1957973917E10</v>
      </c>
      <c r="P26" s="3">
        <v>6.06560944E8</v>
      </c>
      <c r="Q26" s="3" t="s">
        <v>123</v>
      </c>
      <c r="R26" s="3">
        <v>4.471490583E10</v>
      </c>
      <c r="S26" s="6">
        <v>38570.0</v>
      </c>
      <c r="T26" s="3" t="s">
        <v>165</v>
      </c>
      <c r="U26" s="3" t="s">
        <v>125</v>
      </c>
      <c r="V26" s="3" t="s">
        <v>412</v>
      </c>
      <c r="W26" s="7" t="s">
        <v>413</v>
      </c>
      <c r="X26" s="3" t="s">
        <v>168</v>
      </c>
      <c r="Y26" s="3" t="s">
        <v>129</v>
      </c>
      <c r="Z26" s="3" t="s">
        <v>130</v>
      </c>
      <c r="AA26" s="3" t="s">
        <v>131</v>
      </c>
      <c r="AB26" s="3" t="s">
        <v>414</v>
      </c>
      <c r="AC26" s="3" t="s">
        <v>123</v>
      </c>
      <c r="AD26" s="3" t="s">
        <v>123</v>
      </c>
      <c r="AE26" s="3">
        <v>2.0</v>
      </c>
      <c r="AF26" s="3">
        <v>1.0</v>
      </c>
      <c r="AG26" s="3">
        <v>1.0</v>
      </c>
      <c r="AH26" s="8">
        <f t="shared" si="1"/>
        <v>3</v>
      </c>
      <c r="AI26" s="3" t="s">
        <v>226</v>
      </c>
      <c r="AJ26" s="3">
        <v>0.0</v>
      </c>
      <c r="AK26" s="3" t="s">
        <v>133</v>
      </c>
      <c r="AL26" s="3">
        <f>IFERROR(VLOOKUP(AK26,'Dicionário'!$A$1:$B$153,2,0),"Erro")</f>
        <v>2</v>
      </c>
      <c r="AM26" s="3">
        <v>0.0</v>
      </c>
      <c r="AN26" s="3" t="s">
        <v>133</v>
      </c>
      <c r="AO26" s="3">
        <f>IFERROR(VLOOKUP(AN26,'Dicionário'!$A$1:$B$153,2,0),"Erro")</f>
        <v>2</v>
      </c>
      <c r="AP26" s="3">
        <v>2606.0</v>
      </c>
      <c r="AQ26" s="3">
        <v>0.0</v>
      </c>
      <c r="AR26" s="3" t="s">
        <v>266</v>
      </c>
      <c r="AS26" s="3">
        <f>IFERROR(VLOOKUP(AR26,'Dicionário'!$A$1:$B$153,2,0),"Erro")</f>
        <v>2</v>
      </c>
      <c r="AT26" s="3">
        <v>0.0</v>
      </c>
      <c r="AU26" s="3" t="s">
        <v>133</v>
      </c>
      <c r="AV26" s="3">
        <f>IFERROR(VLOOKUP(AU26,'Dicionário'!$A$1:$B$153,2,0),"Erro")</f>
        <v>2</v>
      </c>
      <c r="AW26" s="3">
        <v>0.0</v>
      </c>
      <c r="AX26" s="3" t="s">
        <v>133</v>
      </c>
      <c r="AY26" s="3">
        <f>IFERROR(VLOOKUP(AX26,'Dicionário'!$A$1:$B$153,2,0),"Erro")</f>
        <v>2</v>
      </c>
      <c r="AZ26" s="3">
        <v>0.0</v>
      </c>
      <c r="BA26" s="3" t="s">
        <v>133</v>
      </c>
      <c r="BB26" s="3">
        <f>IFERROR(VLOOKUP(BA26,'Dicionário'!$A$1:$B$153,2,0),"Erro")</f>
        <v>2</v>
      </c>
      <c r="BC26" s="3">
        <v>0.0</v>
      </c>
      <c r="BD26" s="3" t="s">
        <v>133</v>
      </c>
      <c r="BE26" s="3">
        <f>IFERROR(VLOOKUP(BD26,'Dicionário'!$A$1:$B$153,2,0),"Erro")</f>
        <v>2</v>
      </c>
      <c r="BF26" s="3" t="s">
        <v>415</v>
      </c>
      <c r="BG26" s="3">
        <v>1.0</v>
      </c>
      <c r="BH26" s="3" t="s">
        <v>138</v>
      </c>
      <c r="BI26" s="3">
        <f>IFERROR(VLOOKUP(BH26,'Dicionário'!$A$1:$B$153,2,0),"Erro")</f>
        <v>1</v>
      </c>
      <c r="BJ26" s="3">
        <v>300.0</v>
      </c>
      <c r="BK26" s="3" t="s">
        <v>416</v>
      </c>
      <c r="BL26" s="3">
        <f>IFERROR(VLOOKUP(BK26,'Dicionário'!$A$1:$B$153,2,0),"Erro")</f>
        <v>0</v>
      </c>
      <c r="BM26" s="3">
        <v>0.0</v>
      </c>
      <c r="BN26" s="3" t="s">
        <v>146</v>
      </c>
      <c r="BO26" s="3">
        <f>IFERROR(VLOOKUP(BN26,'Dicionário'!$A$1:$B$153,2,0),"Erro")</f>
        <v>2</v>
      </c>
      <c r="BP26" s="3">
        <v>75.0</v>
      </c>
      <c r="BQ26" s="3" t="s">
        <v>329</v>
      </c>
      <c r="BR26" s="3">
        <f>IFERROR(VLOOKUP(BQ26,'Dicionário'!$A$1:$B$153,2,0),"Erro")</f>
        <v>0</v>
      </c>
      <c r="BS26" s="3">
        <v>0.0</v>
      </c>
      <c r="BT26" s="3" t="s">
        <v>255</v>
      </c>
      <c r="BU26" s="3">
        <f>IFERROR(VLOOKUP(BT26,'Dicionário'!$A$1:$B$153,2,0),"Erro")</f>
        <v>0</v>
      </c>
      <c r="BV26" s="3">
        <v>13.0</v>
      </c>
      <c r="BW26" s="3" t="s">
        <v>216</v>
      </c>
      <c r="BX26" s="3">
        <f>IFERROR(VLOOKUP(BW26,'Dicionário'!$A$1:$B$153,2,0),"Erro")</f>
        <v>2</v>
      </c>
      <c r="BY26" s="3" t="s">
        <v>143</v>
      </c>
      <c r="BZ26" s="3">
        <v>139.0</v>
      </c>
      <c r="CA26" s="3" t="s">
        <v>144</v>
      </c>
      <c r="CB26" s="3">
        <f>IFERROR(VLOOKUP(CA26,'Dicionário'!$A$1:$B$153,2,0),"Erro")</f>
        <v>2</v>
      </c>
      <c r="CC26" s="3">
        <v>66.0</v>
      </c>
      <c r="CD26" s="3">
        <v>0.0</v>
      </c>
      <c r="CE26" s="3" t="s">
        <v>146</v>
      </c>
      <c r="CF26" s="3">
        <f>IFERROR(VLOOKUP(CE26,'Dicionário'!$A$1:$B$153,2,0),"Erro")</f>
        <v>2</v>
      </c>
      <c r="CG26" s="3">
        <v>0.0</v>
      </c>
      <c r="CH26" s="3" t="s">
        <v>146</v>
      </c>
      <c r="CI26" s="3">
        <f>IFERROR(VLOOKUP(CH26,'Dicionário'!$A$1:$B$153,2,0),"Erro")</f>
        <v>2</v>
      </c>
      <c r="CJ26" s="3">
        <v>55.0</v>
      </c>
      <c r="CK26" s="3" t="s">
        <v>146</v>
      </c>
      <c r="CL26" s="9">
        <f>IFERROR(VLOOKUP(CK26,'Dicionário'!$A$1:$B$153,2,0),"Erro")</f>
        <v>2</v>
      </c>
      <c r="CN26" s="3">
        <v>0.0</v>
      </c>
      <c r="CO26" s="3">
        <v>0.0</v>
      </c>
      <c r="CP26" s="3">
        <v>0.0</v>
      </c>
      <c r="CQ26" s="3" t="s">
        <v>146</v>
      </c>
      <c r="CR26" s="9">
        <f>IFERROR(VLOOKUP(CQ26,'Dicionário'!$A$1:$B$153,2,0),"Erro")</f>
        <v>2</v>
      </c>
      <c r="CS26" s="3">
        <v>0.0</v>
      </c>
      <c r="CT26" s="3" t="s">
        <v>146</v>
      </c>
      <c r="CU26" s="9">
        <f>IFERROR(VLOOKUP(CT26,'Dicionário'!$A$1:$B$153,2,0),"Erro")</f>
        <v>2</v>
      </c>
      <c r="CV26" s="3">
        <v>0.0</v>
      </c>
      <c r="CW26" s="3" t="s">
        <v>146</v>
      </c>
      <c r="CX26" s="9">
        <f>IFERROR(VLOOKUP(CW26,'Dicionário'!$A$1:$B$153,2,0),"Erro")</f>
        <v>2</v>
      </c>
      <c r="CY26" s="3">
        <v>856.0</v>
      </c>
      <c r="CZ26" s="3" t="s">
        <v>150</v>
      </c>
      <c r="DA26" s="9">
        <f>IFERROR(VLOOKUP(CZ26,'Dicionário'!$A$1:$B$153,2,0),"Erro")</f>
        <v>2</v>
      </c>
      <c r="DC26" s="3" t="s">
        <v>151</v>
      </c>
      <c r="DD26" s="3" t="s">
        <v>151</v>
      </c>
      <c r="DE26" s="9">
        <f>IFERROR(VLOOKUP(DD26,'Dicionário'!$A$1:$B$153,2,0),"Erro")</f>
        <v>1</v>
      </c>
      <c r="DF26" s="3" t="s">
        <v>153</v>
      </c>
      <c r="DH26" s="10">
        <v>2.0</v>
      </c>
      <c r="DI26" s="3" t="s">
        <v>155</v>
      </c>
      <c r="DJ26" s="9">
        <f>IFERROR(VLOOKUP(DI26,'Dicionário'!$A$1:$B$153,2,0),"Erro")</f>
        <v>2</v>
      </c>
      <c r="DK26" s="3" t="s">
        <v>295</v>
      </c>
      <c r="DL26" s="9">
        <f>IFERROR(VLOOKUP(DK26,'Dicionário'!$A$1:$B$153,2,0),"Erro")</f>
        <v>4</v>
      </c>
      <c r="DM26" s="3" t="s">
        <v>207</v>
      </c>
      <c r="DN26" s="9">
        <f>IFERROR(VLOOKUP(DM26,'Dicionário'!$A$1:$B$153,2,0),"Erro")</f>
        <v>2</v>
      </c>
      <c r="DO26" s="8">
        <f>IFERROR(VLOOKUP(N26,Sympla!B:AE,24,0), "erro")</f>
        <v>2023</v>
      </c>
      <c r="DP26" s="8">
        <f t="shared" si="2"/>
        <v>18</v>
      </c>
      <c r="DQ26" s="8" t="str">
        <f>IFERROR(VLOOKUP(N26,Sympla!B:AE,20,0), "erro")</f>
        <v>Mulher cis</v>
      </c>
      <c r="DR26" s="8">
        <f>IFERROR(VLOOKUP(AC26,'Dicionário'!$A$1:$B$153,2,0), "erro")</f>
        <v>2</v>
      </c>
      <c r="DS26" s="8">
        <f>IFERROR(VLOOKUP(AD26,'Dicionário'!$A$1:$B$153,2,0), "erro")</f>
        <v>2</v>
      </c>
    </row>
    <row r="27">
      <c r="A27" s="4">
        <v>45128.69410486111</v>
      </c>
      <c r="B27" s="3" t="s">
        <v>419</v>
      </c>
      <c r="C27" s="3" t="s">
        <v>420</v>
      </c>
      <c r="D27" s="3" t="s">
        <v>117</v>
      </c>
      <c r="E27" s="3" t="s">
        <v>123</v>
      </c>
      <c r="F27" s="3" t="s">
        <v>123</v>
      </c>
      <c r="G27" s="3">
        <v>3.0</v>
      </c>
      <c r="H27" s="3">
        <v>2.0</v>
      </c>
      <c r="I27" s="3">
        <v>2.0</v>
      </c>
      <c r="J27" s="3" t="s">
        <v>119</v>
      </c>
      <c r="K27" s="3" t="s">
        <v>261</v>
      </c>
      <c r="L27" s="3" t="s">
        <v>1327</v>
      </c>
      <c r="M27" s="3">
        <v>2.023040052E9</v>
      </c>
      <c r="N27" s="3" t="s">
        <v>422</v>
      </c>
      <c r="O27" s="3">
        <v>1.1945943082E10</v>
      </c>
      <c r="P27" s="3">
        <v>3.91474297E8</v>
      </c>
      <c r="Q27" s="3" t="s">
        <v>123</v>
      </c>
      <c r="R27" s="3">
        <v>3.4878183888E10</v>
      </c>
      <c r="S27" s="6">
        <v>36400.0</v>
      </c>
      <c r="T27" s="3" t="s">
        <v>287</v>
      </c>
      <c r="U27" s="3" t="s">
        <v>125</v>
      </c>
      <c r="V27" s="3" t="s">
        <v>423</v>
      </c>
      <c r="W27" s="7" t="s">
        <v>424</v>
      </c>
      <c r="X27" s="3" t="s">
        <v>168</v>
      </c>
      <c r="Y27" s="3" t="s">
        <v>129</v>
      </c>
      <c r="Z27" s="3" t="s">
        <v>130</v>
      </c>
      <c r="AA27" s="3" t="s">
        <v>131</v>
      </c>
      <c r="AC27" s="3" t="s">
        <v>117</v>
      </c>
      <c r="AD27" s="3" t="s">
        <v>117</v>
      </c>
      <c r="AE27" s="3">
        <v>2.0</v>
      </c>
      <c r="AF27" s="3">
        <v>1.0</v>
      </c>
      <c r="AH27" s="8">
        <f t="shared" si="1"/>
        <v>2</v>
      </c>
      <c r="AI27" s="3" t="s">
        <v>132</v>
      </c>
      <c r="AJ27" s="3">
        <v>1200.0</v>
      </c>
      <c r="AK27" s="3" t="s">
        <v>135</v>
      </c>
      <c r="AL27" s="3">
        <f>IFERROR(VLOOKUP(AK27,'Dicionário'!$A$1:$B$153,2,0),"Erro")</f>
        <v>2</v>
      </c>
      <c r="AM27" s="3">
        <v>0.0</v>
      </c>
      <c r="AN27" s="3" t="s">
        <v>133</v>
      </c>
      <c r="AO27" s="3">
        <f>IFERROR(VLOOKUP(AN27,'Dicionário'!$A$1:$B$153,2,0),"Erro")</f>
        <v>2</v>
      </c>
      <c r="AP27" s="3">
        <v>3802.0</v>
      </c>
      <c r="AQ27" s="3">
        <f t="shared" ref="AQ27:AQ28" si="6">(CV27-CS27)/12</f>
        <v>0</v>
      </c>
      <c r="AR27" s="3" t="s">
        <v>134</v>
      </c>
      <c r="AS27" s="3">
        <f>IFERROR(VLOOKUP(AR27,'Dicionário'!$A$1:$B$153,2,0),"Erro")</f>
        <v>2</v>
      </c>
      <c r="AT27" s="3">
        <v>0.0</v>
      </c>
      <c r="AU27" s="3" t="s">
        <v>133</v>
      </c>
      <c r="AV27" s="3">
        <f>IFERROR(VLOOKUP(AU27,'Dicionário'!$A$1:$B$153,2,0),"Erro")</f>
        <v>2</v>
      </c>
      <c r="AW27" s="3">
        <v>0.0</v>
      </c>
      <c r="AX27" s="3" t="s">
        <v>133</v>
      </c>
      <c r="AY27" s="3">
        <f>IFERROR(VLOOKUP(AX27,'Dicionário'!$A$1:$B$153,2,0),"Erro")</f>
        <v>2</v>
      </c>
      <c r="AZ27" s="3">
        <v>0.0</v>
      </c>
      <c r="BA27" s="3" t="s">
        <v>133</v>
      </c>
      <c r="BB27" s="3">
        <f>IFERROR(VLOOKUP(BA27,'Dicionário'!$A$1:$B$153,2,0),"Erro")</f>
        <v>2</v>
      </c>
      <c r="BC27" s="3">
        <v>0.0</v>
      </c>
      <c r="BD27" s="3" t="s">
        <v>133</v>
      </c>
      <c r="BE27" s="3">
        <f>IFERROR(VLOOKUP(BD27,'Dicionário'!$A$1:$B$153,2,0),"Erro")</f>
        <v>2</v>
      </c>
      <c r="BF27" s="7" t="s">
        <v>425</v>
      </c>
      <c r="BG27" s="3">
        <v>0.0</v>
      </c>
      <c r="BH27" s="3" t="s">
        <v>199</v>
      </c>
      <c r="BI27" s="3">
        <f>IFERROR(VLOOKUP(BH27,'Dicionário'!$A$1:$B$153,2,0),"Erro")</f>
        <v>2</v>
      </c>
      <c r="BJ27" s="3">
        <v>1000.0</v>
      </c>
      <c r="BK27" s="3" t="s">
        <v>200</v>
      </c>
      <c r="BL27" s="3">
        <f>IFERROR(VLOOKUP(BK27,'Dicionário'!$A$1:$B$153,2,0),"Erro")</f>
        <v>0</v>
      </c>
      <c r="BM27" s="3">
        <v>1218.0</v>
      </c>
      <c r="BN27" s="3" t="s">
        <v>140</v>
      </c>
      <c r="BO27" s="3">
        <f>IFERROR(VLOOKUP(BN27,'Dicionário'!$A$1:$B$153,2,0),"Erro")</f>
        <v>0</v>
      </c>
      <c r="BP27" s="3">
        <v>70.0</v>
      </c>
      <c r="BQ27" s="3" t="s">
        <v>329</v>
      </c>
      <c r="BR27" s="3">
        <f>IFERROR(VLOOKUP(BQ27,'Dicionário'!$A$1:$B$153,2,0),"Erro")</f>
        <v>0</v>
      </c>
      <c r="BS27" s="3">
        <v>168.0</v>
      </c>
      <c r="BT27" s="3" t="s">
        <v>255</v>
      </c>
      <c r="BU27" s="3">
        <f>IFERROR(VLOOKUP(BT27,'Dicionário'!$A$1:$B$153,2,0),"Erro")</f>
        <v>0</v>
      </c>
      <c r="BV27" s="3">
        <v>0.0</v>
      </c>
      <c r="BW27" s="3" t="s">
        <v>146</v>
      </c>
      <c r="BX27" s="3">
        <f>IFERROR(VLOOKUP(BW27,'Dicionário'!$A$1:$B$153,2,0),"Erro")</f>
        <v>2</v>
      </c>
      <c r="BY27" s="3" t="s">
        <v>143</v>
      </c>
      <c r="BZ27" s="3">
        <v>127.0</v>
      </c>
      <c r="CA27" s="3" t="s">
        <v>217</v>
      </c>
      <c r="CB27" s="3">
        <f>IFERROR(VLOOKUP(CA27,'Dicionário'!$A$1:$B$153,2,0),"Erro")</f>
        <v>0</v>
      </c>
      <c r="CC27" s="3">
        <v>550.0</v>
      </c>
      <c r="CD27" s="3">
        <v>0.0</v>
      </c>
      <c r="CE27" s="3" t="s">
        <v>146</v>
      </c>
      <c r="CF27" s="3">
        <f>IFERROR(VLOOKUP(CE27,'Dicionário'!$A$1:$B$153,2,0),"Erro")</f>
        <v>2</v>
      </c>
      <c r="CG27" s="3">
        <v>23.0</v>
      </c>
      <c r="CH27" s="3" t="s">
        <v>281</v>
      </c>
      <c r="CI27" s="3">
        <f>IFERROR(VLOOKUP(CH27,'Dicionário'!$A$1:$B$153,2,0),"Erro")</f>
        <v>2</v>
      </c>
      <c r="CJ27" s="3">
        <v>440.0</v>
      </c>
      <c r="CK27" s="3" t="s">
        <v>269</v>
      </c>
      <c r="CL27" s="9">
        <f>IFERROR(VLOOKUP(CK27,'Dicionário'!$A$1:$B$153,2,0),"Erro")</f>
        <v>0</v>
      </c>
      <c r="CM27" s="3" t="s">
        <v>426</v>
      </c>
      <c r="CN27" s="3">
        <v>1.0</v>
      </c>
      <c r="CO27" s="3">
        <v>0.0</v>
      </c>
      <c r="CP27" s="3">
        <v>0.0</v>
      </c>
      <c r="CQ27" s="3" t="s">
        <v>270</v>
      </c>
      <c r="CR27" s="9">
        <f>IFERROR(VLOOKUP(CQ27,'Dicionário'!$A$1:$B$153,2,0),"Erro")</f>
        <v>0</v>
      </c>
      <c r="CS27" s="3">
        <v>0.0</v>
      </c>
      <c r="CT27" s="3" t="s">
        <v>271</v>
      </c>
      <c r="CU27" s="9">
        <f>IFERROR(VLOOKUP(CT27,'Dicionário'!$A$1:$B$153,2,0),"Erro")</f>
        <v>2</v>
      </c>
      <c r="CV27" s="3">
        <v>0.0</v>
      </c>
      <c r="CW27" s="3" t="s">
        <v>271</v>
      </c>
      <c r="CX27" s="9">
        <f>IFERROR(VLOOKUP(CW27,'Dicionário'!$A$1:$B$153,2,0),"Erro")</f>
        <v>2</v>
      </c>
      <c r="CY27" s="3">
        <v>0.0</v>
      </c>
      <c r="CZ27" s="3" t="s">
        <v>146</v>
      </c>
      <c r="DA27" s="9">
        <f>IFERROR(VLOOKUP(CZ27,'Dicionário'!$A$1:$B$153,2,0),"Erro")</f>
        <v>2</v>
      </c>
      <c r="DB27" s="3" t="s">
        <v>272</v>
      </c>
      <c r="DC27" s="3" t="s">
        <v>152</v>
      </c>
      <c r="DD27" s="3" t="s">
        <v>152</v>
      </c>
      <c r="DE27" s="9">
        <f>IFERROR(VLOOKUP(DD27,'Dicionário'!$A$1:$B$153,2,0),"Erro")</f>
        <v>2</v>
      </c>
      <c r="DF27" s="3" t="s">
        <v>153</v>
      </c>
      <c r="DG27" s="3" t="s">
        <v>154</v>
      </c>
      <c r="DH27" s="9">
        <f>IFERROR(VLOOKUP(DG27,'Dicionário'!$A$1:$B$153,2,0),"Erro")</f>
        <v>4</v>
      </c>
      <c r="DI27" s="3" t="s">
        <v>155</v>
      </c>
      <c r="DJ27" s="9">
        <f>IFERROR(VLOOKUP(DI27,'Dicionário'!$A$1:$B$153,2,0),"Erro")</f>
        <v>2</v>
      </c>
      <c r="DK27" s="3" t="s">
        <v>156</v>
      </c>
      <c r="DL27" s="9">
        <f>IFERROR(VLOOKUP(DK27,'Dicionário'!$A$1:$B$153,2,0),"Erro")</f>
        <v>5</v>
      </c>
      <c r="DM27" s="3" t="s">
        <v>207</v>
      </c>
      <c r="DN27" s="9">
        <f>IFERROR(VLOOKUP(DM27,'Dicionário'!$A$1:$B$153,2,0),"Erro")</f>
        <v>2</v>
      </c>
      <c r="DO27" s="8">
        <f>IFERROR(VLOOKUP(N27,Sympla!B:AE,24,0), "erro")</f>
        <v>2018</v>
      </c>
      <c r="DP27" s="8">
        <f t="shared" si="2"/>
        <v>24</v>
      </c>
      <c r="DQ27" s="8" t="str">
        <f>IFERROR(VLOOKUP(N27,Sympla!B:AE,20,0), "erro")</f>
        <v>Não-binárie</v>
      </c>
      <c r="DR27" s="8">
        <f>IFERROR(VLOOKUP(AC27,'Dicionário'!$A$1:$B$153,2,0), "erro")</f>
        <v>1</v>
      </c>
      <c r="DS27" s="8">
        <f>IFERROR(VLOOKUP(AD27,'Dicionário'!$A$1:$B$153,2,0), "erro")</f>
        <v>1</v>
      </c>
    </row>
    <row r="28">
      <c r="A28" s="4">
        <v>45129.752613414355</v>
      </c>
      <c r="B28" s="3" t="s">
        <v>427</v>
      </c>
      <c r="C28" s="3" t="s">
        <v>428</v>
      </c>
      <c r="D28" s="3" t="s">
        <v>117</v>
      </c>
      <c r="E28" s="3" t="s">
        <v>123</v>
      </c>
      <c r="F28" s="3" t="s">
        <v>123</v>
      </c>
      <c r="G28" s="3" t="s">
        <v>160</v>
      </c>
      <c r="H28" s="3" t="s">
        <v>160</v>
      </c>
      <c r="I28" s="3" t="s">
        <v>161</v>
      </c>
      <c r="J28" s="3" t="s">
        <v>119</v>
      </c>
      <c r="K28" s="3" t="s">
        <v>180</v>
      </c>
      <c r="L28" s="3" t="s">
        <v>429</v>
      </c>
      <c r="M28" s="3">
        <v>2.023040053E9</v>
      </c>
      <c r="N28" s="3" t="s">
        <v>430</v>
      </c>
      <c r="O28" s="3">
        <v>1.1976484645E10</v>
      </c>
      <c r="P28" s="3">
        <v>5.54355462E8</v>
      </c>
      <c r="Q28" s="3" t="s">
        <v>123</v>
      </c>
      <c r="R28" s="3">
        <v>5.4523442843E10</v>
      </c>
      <c r="S28" s="6">
        <v>38420.0</v>
      </c>
      <c r="T28" s="3" t="s">
        <v>287</v>
      </c>
      <c r="U28" s="3" t="s">
        <v>125</v>
      </c>
      <c r="V28" s="3" t="s">
        <v>431</v>
      </c>
      <c r="W28" s="7" t="s">
        <v>432</v>
      </c>
      <c r="X28" s="3" t="s">
        <v>168</v>
      </c>
      <c r="Y28" s="3" t="s">
        <v>129</v>
      </c>
      <c r="Z28" s="3" t="s">
        <v>130</v>
      </c>
      <c r="AA28" s="3" t="s">
        <v>131</v>
      </c>
      <c r="AC28" s="3" t="s">
        <v>123</v>
      </c>
      <c r="AD28" s="3" t="s">
        <v>117</v>
      </c>
      <c r="AE28" s="3">
        <v>2.0</v>
      </c>
      <c r="AF28" s="3">
        <v>2.0</v>
      </c>
      <c r="AH28" s="8">
        <f t="shared" si="1"/>
        <v>4</v>
      </c>
      <c r="AI28" s="3" t="s">
        <v>226</v>
      </c>
      <c r="AJ28" s="3">
        <v>0.0</v>
      </c>
      <c r="AK28" s="3" t="s">
        <v>133</v>
      </c>
      <c r="AL28" s="3">
        <f>IFERROR(VLOOKUP(AK28,'Dicionário'!$A$1:$B$153,2,0),"Erro")</f>
        <v>2</v>
      </c>
      <c r="AM28" s="3">
        <v>0.0</v>
      </c>
      <c r="AN28" s="3" t="s">
        <v>133</v>
      </c>
      <c r="AO28" s="3">
        <f>IFERROR(VLOOKUP(AN28,'Dicionário'!$A$1:$B$153,2,0),"Erro")</f>
        <v>2</v>
      </c>
      <c r="AP28" s="3">
        <v>4674.0</v>
      </c>
      <c r="AQ28" s="3">
        <f t="shared" si="6"/>
        <v>0</v>
      </c>
      <c r="AR28" s="3" t="s">
        <v>134</v>
      </c>
      <c r="AS28" s="3">
        <f>IFERROR(VLOOKUP(AR28,'Dicionário'!$A$1:$B$153,2,0),"Erro")</f>
        <v>2</v>
      </c>
      <c r="AT28" s="3">
        <v>0.0</v>
      </c>
      <c r="AU28" s="3" t="s">
        <v>133</v>
      </c>
      <c r="AV28" s="3">
        <f>IFERROR(VLOOKUP(AU28,'Dicionário'!$A$1:$B$153,2,0),"Erro")</f>
        <v>2</v>
      </c>
      <c r="AW28" s="3">
        <v>0.0</v>
      </c>
      <c r="AX28" s="3" t="s">
        <v>133</v>
      </c>
      <c r="AY28" s="3">
        <f>IFERROR(VLOOKUP(AX28,'Dicionário'!$A$1:$B$153,2,0),"Erro")</f>
        <v>2</v>
      </c>
      <c r="AZ28" s="3">
        <v>0.0</v>
      </c>
      <c r="BA28" s="3" t="s">
        <v>133</v>
      </c>
      <c r="BB28" s="3">
        <f>IFERROR(VLOOKUP(BA28,'Dicionário'!$A$1:$B$153,2,0),"Erro")</f>
        <v>2</v>
      </c>
      <c r="BC28" s="3">
        <v>0.0</v>
      </c>
      <c r="BD28" s="3" t="s">
        <v>133</v>
      </c>
      <c r="BE28" s="3">
        <f>IFERROR(VLOOKUP(BD28,'Dicionário'!$A$1:$B$153,2,0),"Erro")</f>
        <v>2</v>
      </c>
      <c r="BF28" s="3" t="s">
        <v>433</v>
      </c>
      <c r="BG28" s="3">
        <v>0.0</v>
      </c>
      <c r="BH28" s="3" t="s">
        <v>199</v>
      </c>
      <c r="BI28" s="3">
        <f>IFERROR(VLOOKUP(BH28,'Dicionário'!$A$1:$B$153,2,0),"Erro")</f>
        <v>2</v>
      </c>
      <c r="BJ28" s="3">
        <v>800.0</v>
      </c>
      <c r="BK28" s="3" t="s">
        <v>328</v>
      </c>
      <c r="BL28" s="3">
        <f>IFERROR(VLOOKUP(BK28,'Dicionário'!$A$1:$B$153,2,0),"Erro")</f>
        <v>0</v>
      </c>
      <c r="BM28" s="3">
        <v>1200.0</v>
      </c>
      <c r="BN28" s="3" t="s">
        <v>172</v>
      </c>
      <c r="BO28" s="3">
        <f>IFERROR(VLOOKUP(BN28,'Dicionário'!$A$1:$B$153,2,0),"Erro")</f>
        <v>2</v>
      </c>
      <c r="BP28" s="3">
        <v>74.0</v>
      </c>
      <c r="BQ28" s="3" t="s">
        <v>141</v>
      </c>
      <c r="BR28" s="3">
        <f>IFERROR(VLOOKUP(BQ28,'Dicionário'!$A$1:$B$153,2,0),"Erro")</f>
        <v>2</v>
      </c>
      <c r="BS28" s="3">
        <v>145.0</v>
      </c>
      <c r="BT28" s="3" t="s">
        <v>141</v>
      </c>
      <c r="BU28" s="3">
        <f>IFERROR(VLOOKUP(BT28,'Dicionário'!$A$1:$B$153,2,0),"Erro")</f>
        <v>2</v>
      </c>
      <c r="BV28" s="3">
        <v>65.0</v>
      </c>
      <c r="BW28" s="3" t="s">
        <v>216</v>
      </c>
      <c r="BX28" s="3">
        <f>IFERROR(VLOOKUP(BW28,'Dicionário'!$A$1:$B$153,2,0),"Erro")</f>
        <v>2</v>
      </c>
      <c r="BY28" s="3" t="s">
        <v>143</v>
      </c>
      <c r="BZ28" s="3">
        <v>99.0</v>
      </c>
      <c r="CA28" s="3" t="s">
        <v>144</v>
      </c>
      <c r="CB28" s="3">
        <f>IFERROR(VLOOKUP(CA28,'Dicionário'!$A$1:$B$153,2,0),"Erro")</f>
        <v>2</v>
      </c>
      <c r="CC28" s="3">
        <v>400.0</v>
      </c>
      <c r="CD28" s="3">
        <v>0.0</v>
      </c>
      <c r="CE28" s="3" t="s">
        <v>146</v>
      </c>
      <c r="CF28" s="3">
        <f>IFERROR(VLOOKUP(CE28,'Dicionário'!$A$1:$B$153,2,0),"Erro")</f>
        <v>2</v>
      </c>
      <c r="CG28" s="3">
        <v>950.0</v>
      </c>
      <c r="CH28" s="3" t="s">
        <v>292</v>
      </c>
      <c r="CI28" s="3">
        <f>IFERROR(VLOOKUP(CH28,'Dicionário'!$A$1:$B$153,2,0),"Erro")</f>
        <v>0</v>
      </c>
      <c r="CJ28" s="3">
        <v>400.0</v>
      </c>
      <c r="CK28" s="3" t="s">
        <v>269</v>
      </c>
      <c r="CL28" s="9">
        <f>IFERROR(VLOOKUP(CK28,'Dicionário'!$A$1:$B$153,2,0),"Erro")</f>
        <v>0</v>
      </c>
      <c r="CM28" s="3" t="s">
        <v>434</v>
      </c>
      <c r="CN28" s="3">
        <v>1.0</v>
      </c>
      <c r="CO28" s="3">
        <v>0.0</v>
      </c>
      <c r="CP28" s="3">
        <v>0.0</v>
      </c>
      <c r="CQ28" s="3" t="s">
        <v>146</v>
      </c>
      <c r="CR28" s="9">
        <f>IFERROR(VLOOKUP(CQ28,'Dicionário'!$A$1:$B$153,2,0),"Erro")</f>
        <v>2</v>
      </c>
      <c r="CS28" s="3">
        <v>0.0</v>
      </c>
      <c r="CT28" s="3" t="s">
        <v>146</v>
      </c>
      <c r="CU28" s="9">
        <f>IFERROR(VLOOKUP(CT28,'Dicionário'!$A$1:$B$153,2,0),"Erro")</f>
        <v>2</v>
      </c>
      <c r="CV28" s="3">
        <v>0.0</v>
      </c>
      <c r="CW28" s="3" t="s">
        <v>146</v>
      </c>
      <c r="CX28" s="9">
        <f>IFERROR(VLOOKUP(CW28,'Dicionário'!$A$1:$B$153,2,0),"Erro")</f>
        <v>2</v>
      </c>
      <c r="CY28" s="3">
        <v>0.0</v>
      </c>
      <c r="CZ28" s="3" t="s">
        <v>146</v>
      </c>
      <c r="DA28" s="9">
        <f>IFERROR(VLOOKUP(CZ28,'Dicionário'!$A$1:$B$153,2,0),"Erro")</f>
        <v>2</v>
      </c>
      <c r="DB28" s="3" t="s">
        <v>677</v>
      </c>
      <c r="DC28" s="3" t="s">
        <v>151</v>
      </c>
      <c r="DD28" s="3" t="s">
        <v>151</v>
      </c>
      <c r="DE28" s="9">
        <f>IFERROR(VLOOKUP(DD28,'Dicionário'!$A$1:$B$153,2,0),"Erro")</f>
        <v>1</v>
      </c>
      <c r="DF28" s="3" t="s">
        <v>205</v>
      </c>
      <c r="DG28" s="3" t="s">
        <v>123</v>
      </c>
      <c r="DH28" s="9">
        <f>IFERROR(VLOOKUP(DG28,'Dicionário'!$A$1:$B$153,2,0),"Erro")</f>
        <v>2</v>
      </c>
      <c r="DI28" s="3" t="s">
        <v>155</v>
      </c>
      <c r="DJ28" s="9">
        <f>IFERROR(VLOOKUP(DI28,'Dicionário'!$A$1:$B$153,2,0),"Erro")</f>
        <v>2</v>
      </c>
      <c r="DK28" s="3" t="s">
        <v>312</v>
      </c>
      <c r="DL28" s="9">
        <f>IFERROR(VLOOKUP(DK28,'Dicionário'!$A$1:$B$153,2,0),"Erro")</f>
        <v>1</v>
      </c>
      <c r="DM28" s="3" t="s">
        <v>177</v>
      </c>
      <c r="DN28" s="9">
        <f>IFERROR(VLOOKUP(DM28,'Dicionário'!$A$1:$B$153,2,0),"Erro")</f>
        <v>3</v>
      </c>
      <c r="DO28" s="8">
        <f>IFERROR(VLOOKUP(N28,Sympla!B:AE,24,0), "erro")</f>
        <v>2023</v>
      </c>
      <c r="DP28" s="8">
        <f t="shared" si="2"/>
        <v>18</v>
      </c>
      <c r="DQ28" s="8" t="str">
        <f>IFERROR(VLOOKUP(N28,Sympla!B:AE,20,0), "erro")</f>
        <v>Mulher cis</v>
      </c>
      <c r="DR28" s="8">
        <f>IFERROR(VLOOKUP(AC28,'Dicionário'!$A$1:$B$153,2,0), "erro")</f>
        <v>2</v>
      </c>
      <c r="DS28" s="8">
        <f>IFERROR(VLOOKUP(AD28,'Dicionário'!$A$1:$B$153,2,0), "erro")</f>
        <v>1</v>
      </c>
    </row>
    <row r="29">
      <c r="A29" s="4">
        <v>45128.77175364584</v>
      </c>
      <c r="B29" s="3" t="s">
        <v>419</v>
      </c>
      <c r="C29" s="3" t="s">
        <v>435</v>
      </c>
      <c r="D29" s="3" t="s">
        <v>117</v>
      </c>
      <c r="E29" s="3" t="s">
        <v>123</v>
      </c>
      <c r="F29" s="3" t="s">
        <v>436</v>
      </c>
      <c r="G29" s="3">
        <v>4.0</v>
      </c>
      <c r="H29" s="3" t="s">
        <v>160</v>
      </c>
      <c r="I29" s="3">
        <v>1.0</v>
      </c>
      <c r="J29" s="3" t="s">
        <v>180</v>
      </c>
      <c r="K29" s="3" t="s">
        <v>119</v>
      </c>
      <c r="L29" s="3" t="s">
        <v>437</v>
      </c>
      <c r="M29" s="3">
        <v>2.023040054E9</v>
      </c>
      <c r="N29" s="3" t="s">
        <v>438</v>
      </c>
      <c r="O29" s="3">
        <v>1.1987079032E10</v>
      </c>
      <c r="P29" s="3">
        <v>5.32381051E8</v>
      </c>
      <c r="Q29" s="3" t="s">
        <v>123</v>
      </c>
      <c r="R29" s="3">
        <v>3.4783278814E10</v>
      </c>
      <c r="S29" s="6">
        <v>37148.0</v>
      </c>
      <c r="T29" s="3" t="s">
        <v>165</v>
      </c>
      <c r="U29" s="3" t="s">
        <v>125</v>
      </c>
      <c r="V29" s="3" t="s">
        <v>439</v>
      </c>
      <c r="W29" s="7" t="s">
        <v>440</v>
      </c>
      <c r="X29" s="3" t="s">
        <v>441</v>
      </c>
      <c r="Y29" s="3" t="s">
        <v>129</v>
      </c>
      <c r="Z29" s="3" t="s">
        <v>130</v>
      </c>
      <c r="AA29" s="3" t="s">
        <v>131</v>
      </c>
      <c r="AC29" s="3" t="s">
        <v>123</v>
      </c>
      <c r="AD29" s="3" t="s">
        <v>123</v>
      </c>
      <c r="AE29" s="3">
        <v>3.0</v>
      </c>
      <c r="AF29" s="3">
        <v>3.0</v>
      </c>
      <c r="AH29" s="8">
        <f t="shared" si="1"/>
        <v>6</v>
      </c>
      <c r="AI29" s="3" t="s">
        <v>226</v>
      </c>
      <c r="AJ29" s="3">
        <v>0.0</v>
      </c>
      <c r="AK29" s="3" t="s">
        <v>133</v>
      </c>
      <c r="AL29" s="3">
        <f>IFERROR(VLOOKUP(AK29,'Dicionário'!$A$1:$B$153,2,0),"Erro")</f>
        <v>2</v>
      </c>
      <c r="AM29" s="3">
        <v>3114.0</v>
      </c>
      <c r="AN29" s="3" t="s">
        <v>386</v>
      </c>
      <c r="AO29" s="3">
        <f>IFERROR(VLOOKUP(AN29,'Dicionário'!$A$1:$B$153,2,0),"Erro")</f>
        <v>2</v>
      </c>
      <c r="AP29" s="3">
        <v>6021.0</v>
      </c>
      <c r="AQ29" s="3">
        <v>0.0</v>
      </c>
      <c r="AR29" s="3" t="s">
        <v>134</v>
      </c>
      <c r="AS29" s="3">
        <f>IFERROR(VLOOKUP(AR29,'Dicionário'!$A$1:$B$153,2,0),"Erro")</f>
        <v>2</v>
      </c>
      <c r="AT29" s="3">
        <v>0.0</v>
      </c>
      <c r="AU29" s="3" t="s">
        <v>133</v>
      </c>
      <c r="AV29" s="3">
        <f>IFERROR(VLOOKUP(AU29,'Dicionário'!$A$1:$B$153,2,0),"Erro")</f>
        <v>2</v>
      </c>
      <c r="AW29" s="3">
        <v>0.0</v>
      </c>
      <c r="AX29" s="3" t="s">
        <v>133</v>
      </c>
      <c r="AY29" s="3">
        <f>IFERROR(VLOOKUP(AX29,'Dicionário'!$A$1:$B$153,2,0),"Erro")</f>
        <v>2</v>
      </c>
      <c r="AZ29" s="3">
        <v>0.0</v>
      </c>
      <c r="BA29" s="3" t="s">
        <v>133</v>
      </c>
      <c r="BB29" s="3">
        <f>IFERROR(VLOOKUP(BA29,'Dicionário'!$A$1:$B$153,2,0),"Erro")</f>
        <v>2</v>
      </c>
      <c r="BC29" s="3">
        <v>876.0</v>
      </c>
      <c r="BD29" s="3" t="s">
        <v>134</v>
      </c>
      <c r="BE29" s="3">
        <f>IFERROR(VLOOKUP(BD29,'Dicionário'!$A$1:$B$153,2,0),"Erro")</f>
        <v>2</v>
      </c>
      <c r="BF29" s="3" t="s">
        <v>442</v>
      </c>
      <c r="BG29" s="3">
        <v>0.0</v>
      </c>
      <c r="BH29" s="3" t="s">
        <v>443</v>
      </c>
      <c r="BI29" s="3">
        <f>IFERROR(VLOOKUP(BH29,'Dicionário'!$A$1:$B$153,2,0),"Erro")</f>
        <v>4</v>
      </c>
      <c r="BJ29" s="3">
        <v>0.0</v>
      </c>
      <c r="BK29" s="3" t="s">
        <v>139</v>
      </c>
      <c r="BL29" s="3">
        <f>IFERROR(VLOOKUP(BK29,'Dicionário'!$A$1:$B$153,2,0),"Erro")</f>
        <v>2</v>
      </c>
      <c r="BM29" s="3">
        <v>4392.0</v>
      </c>
      <c r="BN29" s="3" t="s">
        <v>172</v>
      </c>
      <c r="BO29" s="3">
        <f>IFERROR(VLOOKUP(BN29,'Dicionário'!$A$1:$B$153,2,0),"Erro")</f>
        <v>2</v>
      </c>
      <c r="BP29" s="3">
        <v>80.0</v>
      </c>
      <c r="BQ29" s="3" t="s">
        <v>329</v>
      </c>
      <c r="BR29" s="3">
        <f>IFERROR(VLOOKUP(BQ29,'Dicionário'!$A$1:$B$153,2,0),"Erro")</f>
        <v>0</v>
      </c>
      <c r="BS29" s="3">
        <v>171.0</v>
      </c>
      <c r="BT29" s="3" t="s">
        <v>141</v>
      </c>
      <c r="BU29" s="3">
        <f>IFERROR(VLOOKUP(BT29,'Dicionário'!$A$1:$B$153,2,0),"Erro")</f>
        <v>2</v>
      </c>
      <c r="BV29" s="3">
        <v>73.0</v>
      </c>
      <c r="BW29" s="3" t="s">
        <v>216</v>
      </c>
      <c r="BX29" s="3">
        <f>IFERROR(VLOOKUP(BW29,'Dicionário'!$A$1:$B$153,2,0),"Erro")</f>
        <v>2</v>
      </c>
      <c r="BY29" s="3" t="s">
        <v>143</v>
      </c>
      <c r="BZ29" s="3">
        <v>100.0</v>
      </c>
      <c r="CA29" s="3" t="s">
        <v>217</v>
      </c>
      <c r="CB29" s="3">
        <f>IFERROR(VLOOKUP(CA29,'Dicionário'!$A$1:$B$153,2,0),"Erro")</f>
        <v>0</v>
      </c>
      <c r="CC29" s="3">
        <v>0.0</v>
      </c>
      <c r="CD29" s="3">
        <v>0.0</v>
      </c>
      <c r="CE29" s="3" t="s">
        <v>146</v>
      </c>
      <c r="CF29" s="3">
        <f>IFERROR(VLOOKUP(CE29,'Dicionário'!$A$1:$B$153,2,0),"Erro")</f>
        <v>2</v>
      </c>
      <c r="CG29" s="3">
        <v>363.0</v>
      </c>
      <c r="CH29" s="3" t="s">
        <v>281</v>
      </c>
      <c r="CI29" s="3">
        <f>IFERROR(VLOOKUP(CH29,'Dicionário'!$A$1:$B$153,2,0),"Erro")</f>
        <v>2</v>
      </c>
      <c r="CJ29" s="3">
        <v>525.0</v>
      </c>
      <c r="CK29" s="3" t="s">
        <v>406</v>
      </c>
      <c r="CL29" s="9">
        <f>IFERROR(VLOOKUP(CK29,'Dicionário'!$A$1:$B$153,2,0),"Erro")</f>
        <v>2</v>
      </c>
      <c r="CM29" s="3" t="s">
        <v>444</v>
      </c>
      <c r="CN29" s="3">
        <v>1.0</v>
      </c>
      <c r="CO29" s="3">
        <v>0.0</v>
      </c>
      <c r="CP29" s="3">
        <v>0.0</v>
      </c>
      <c r="CQ29" s="3" t="s">
        <v>270</v>
      </c>
      <c r="CR29" s="9">
        <f>IFERROR(VLOOKUP(CQ29,'Dicionário'!$A$1:$B$153,2,0),"Erro")</f>
        <v>0</v>
      </c>
      <c r="CS29" s="3">
        <v>662.0</v>
      </c>
      <c r="CT29" s="3" t="s">
        <v>150</v>
      </c>
      <c r="CU29" s="9">
        <f>IFERROR(VLOOKUP(CT29,'Dicionário'!$A$1:$B$153,2,0),"Erro")</f>
        <v>2</v>
      </c>
      <c r="CV29" s="3">
        <v>0.0</v>
      </c>
      <c r="CW29" s="3" t="s">
        <v>146</v>
      </c>
      <c r="CX29" s="9">
        <f>IFERROR(VLOOKUP(CW29,'Dicionário'!$A$1:$B$153,2,0),"Erro")</f>
        <v>2</v>
      </c>
      <c r="CY29" s="3">
        <v>1200.0</v>
      </c>
      <c r="CZ29" s="3" t="s">
        <v>533</v>
      </c>
      <c r="DA29" s="9">
        <f>IFERROR(VLOOKUP(CZ29,'Dicionário'!$A$1:$B$153,2,0),"Erro")</f>
        <v>1</v>
      </c>
      <c r="DB29" s="3" t="s">
        <v>534</v>
      </c>
      <c r="DC29" s="3" t="s">
        <v>151</v>
      </c>
      <c r="DD29" s="3" t="s">
        <v>151</v>
      </c>
      <c r="DE29" s="9">
        <f>IFERROR(VLOOKUP(DD29,'Dicionário'!$A$1:$B$153,2,0),"Erro")</f>
        <v>1</v>
      </c>
      <c r="DF29" s="3" t="s">
        <v>153</v>
      </c>
      <c r="DG29" s="3" t="s">
        <v>123</v>
      </c>
      <c r="DH29" s="9">
        <f>IFERROR(VLOOKUP(DG29,'Dicionário'!$A$1:$B$153,2,0),"Erro")</f>
        <v>2</v>
      </c>
      <c r="DI29" s="3" t="s">
        <v>155</v>
      </c>
      <c r="DJ29" s="9">
        <f>IFERROR(VLOOKUP(DI29,'Dicionário'!$A$1:$B$153,2,0),"Erro")</f>
        <v>2</v>
      </c>
      <c r="DK29" s="3" t="s">
        <v>156</v>
      </c>
      <c r="DL29" s="9">
        <f>IFERROR(VLOOKUP(DK29,'Dicionário'!$A$1:$B$153,2,0),"Erro")</f>
        <v>5</v>
      </c>
      <c r="DM29" s="3" t="s">
        <v>230</v>
      </c>
      <c r="DN29" s="9">
        <f>IFERROR(VLOOKUP(DM29,'Dicionário'!$A$1:$B$153,2,0),"Erro")</f>
        <v>7</v>
      </c>
      <c r="DO29" s="8">
        <f>IFERROR(VLOOKUP(N29,Sympla!B:AE,24,0), "erro")</f>
        <v>2017</v>
      </c>
      <c r="DP29" s="8">
        <f t="shared" si="2"/>
        <v>22</v>
      </c>
      <c r="DQ29" s="8" t="str">
        <f>IFERROR(VLOOKUP(N29,Sympla!B:AE,20,0), "erro")</f>
        <v>Mulher cis</v>
      </c>
      <c r="DR29" s="8">
        <f>IFERROR(VLOOKUP(AC29,'Dicionário'!$A$1:$B$153,2,0), "erro")</f>
        <v>2</v>
      </c>
      <c r="DS29" s="8">
        <f>IFERROR(VLOOKUP(AD29,'Dicionário'!$A$1:$B$153,2,0), "erro")</f>
        <v>2</v>
      </c>
    </row>
    <row r="30">
      <c r="A30" s="4">
        <v>45129.85794488426</v>
      </c>
      <c r="B30" s="3" t="s">
        <v>379</v>
      </c>
      <c r="C30" s="3" t="s">
        <v>446</v>
      </c>
      <c r="D30" s="3" t="s">
        <v>117</v>
      </c>
      <c r="E30" s="3" t="s">
        <v>123</v>
      </c>
      <c r="F30" s="3" t="s">
        <v>447</v>
      </c>
      <c r="G30" s="3">
        <v>3.0</v>
      </c>
      <c r="H30" s="3" t="s">
        <v>160</v>
      </c>
      <c r="I30" s="3" t="s">
        <v>161</v>
      </c>
      <c r="J30" s="3" t="s">
        <v>180</v>
      </c>
      <c r="K30" s="3" t="s">
        <v>119</v>
      </c>
      <c r="L30" s="3" t="s">
        <v>448</v>
      </c>
      <c r="M30" s="3">
        <v>2.023040055E9</v>
      </c>
      <c r="N30" s="3" t="s">
        <v>449</v>
      </c>
      <c r="O30" s="3">
        <v>1.1947248212E10</v>
      </c>
      <c r="P30" s="3" t="s">
        <v>450</v>
      </c>
      <c r="Q30" s="3" t="s">
        <v>123</v>
      </c>
      <c r="R30" s="3">
        <v>5.120835588E10</v>
      </c>
      <c r="S30" s="6">
        <v>38411.0</v>
      </c>
      <c r="T30" s="3" t="s">
        <v>124</v>
      </c>
      <c r="U30" s="3" t="s">
        <v>125</v>
      </c>
      <c r="V30" s="3" t="s">
        <v>451</v>
      </c>
      <c r="W30" s="7" t="s">
        <v>452</v>
      </c>
      <c r="X30" s="3" t="s">
        <v>290</v>
      </c>
      <c r="Y30" s="3" t="s">
        <v>129</v>
      </c>
      <c r="Z30" s="3" t="s">
        <v>130</v>
      </c>
      <c r="AA30" s="3" t="s">
        <v>131</v>
      </c>
      <c r="AC30" s="3" t="s">
        <v>117</v>
      </c>
      <c r="AD30" s="3" t="s">
        <v>117</v>
      </c>
      <c r="AE30" s="3">
        <v>5.0</v>
      </c>
      <c r="AF30" s="3">
        <v>5.0</v>
      </c>
      <c r="AH30" s="8">
        <f t="shared" si="1"/>
        <v>10</v>
      </c>
      <c r="AI30" s="3" t="s">
        <v>132</v>
      </c>
      <c r="AJ30" s="3">
        <v>800.0</v>
      </c>
      <c r="AK30" s="3" t="s">
        <v>267</v>
      </c>
      <c r="AL30" s="3">
        <f>IFERROR(VLOOKUP(AK30,'Dicionário'!$A$1:$B$153,2,0),"Erro")</f>
        <v>0</v>
      </c>
      <c r="AM30" s="3">
        <v>2600.0</v>
      </c>
      <c r="AN30" s="3" t="s">
        <v>267</v>
      </c>
      <c r="AO30" s="3">
        <f>IFERROR(VLOOKUP(AN30,'Dicionário'!$A$1:$B$153,2,0),"Erro")</f>
        <v>0</v>
      </c>
      <c r="AP30" s="3">
        <v>3908.0</v>
      </c>
      <c r="AQ30" s="3">
        <v>0.0</v>
      </c>
      <c r="AR30" s="3" t="s">
        <v>267</v>
      </c>
      <c r="AS30" s="3">
        <f>IFERROR(VLOOKUP(AR30,'Dicionário'!$A$1:$B$153,2,0),"Erro")</f>
        <v>0</v>
      </c>
      <c r="AT30" s="3">
        <v>0.0</v>
      </c>
      <c r="AU30" s="3" t="s">
        <v>133</v>
      </c>
      <c r="AV30" s="3">
        <f>IFERROR(VLOOKUP(AU30,'Dicionário'!$A$1:$B$153,2,0),"Erro")</f>
        <v>2</v>
      </c>
      <c r="AW30" s="3">
        <v>0.0</v>
      </c>
      <c r="AX30" s="3" t="s">
        <v>133</v>
      </c>
      <c r="AY30" s="3">
        <f>IFERROR(VLOOKUP(AX30,'Dicionário'!$A$1:$B$153,2,0),"Erro")</f>
        <v>2</v>
      </c>
      <c r="AZ30" s="3">
        <v>0.0</v>
      </c>
      <c r="BA30" s="3" t="s">
        <v>133</v>
      </c>
      <c r="BB30" s="3">
        <f>IFERROR(VLOOKUP(BA30,'Dicionário'!$A$1:$B$153,2,0),"Erro")</f>
        <v>2</v>
      </c>
      <c r="BC30" s="3">
        <v>0.0</v>
      </c>
      <c r="BD30" s="3" t="s">
        <v>133</v>
      </c>
      <c r="BE30" s="3">
        <f>IFERROR(VLOOKUP(BD30,'Dicionário'!$A$1:$B$153,2,0),"Erro")</f>
        <v>2</v>
      </c>
      <c r="BF30" s="3" t="s">
        <v>453</v>
      </c>
      <c r="BG30" s="3">
        <v>0.0</v>
      </c>
      <c r="BH30" s="3" t="s">
        <v>199</v>
      </c>
      <c r="BI30" s="3">
        <f>IFERROR(VLOOKUP(BH30,'Dicionário'!$A$1:$B$153,2,0),"Erro")</f>
        <v>2</v>
      </c>
      <c r="BJ30" s="3">
        <v>1320.0</v>
      </c>
      <c r="BK30" s="3" t="s">
        <v>328</v>
      </c>
      <c r="BL30" s="3">
        <f>IFERROR(VLOOKUP(BK30,'Dicionário'!$A$1:$B$153,2,0),"Erro")</f>
        <v>0</v>
      </c>
      <c r="BM30" s="3">
        <v>0.0</v>
      </c>
      <c r="BN30" s="3" t="s">
        <v>146</v>
      </c>
      <c r="BO30" s="3">
        <f>IFERROR(VLOOKUP(BN30,'Dicionário'!$A$1:$B$153,2,0),"Erro")</f>
        <v>2</v>
      </c>
      <c r="BP30" s="3">
        <v>149.0</v>
      </c>
      <c r="BQ30" s="3" t="s">
        <v>141</v>
      </c>
      <c r="BR30" s="3">
        <f>IFERROR(VLOOKUP(BQ30,'Dicionário'!$A$1:$B$153,2,0),"Erro")</f>
        <v>2</v>
      </c>
      <c r="BS30" s="3">
        <v>288.0</v>
      </c>
      <c r="BT30" s="3" t="s">
        <v>141</v>
      </c>
      <c r="BU30" s="3">
        <f>IFERROR(VLOOKUP(BT30,'Dicionário'!$A$1:$B$153,2,0),"Erro")</f>
        <v>2</v>
      </c>
      <c r="BV30" s="3">
        <v>107.0</v>
      </c>
      <c r="BW30" s="3" t="s">
        <v>142</v>
      </c>
      <c r="BX30" s="3">
        <f>IFERROR(VLOOKUP(BW30,'Dicionário'!$A$1:$B$153,2,0),"Erro")</f>
        <v>0</v>
      </c>
      <c r="BY30" s="3" t="s">
        <v>186</v>
      </c>
      <c r="BZ30" s="3">
        <v>271.0</v>
      </c>
      <c r="CA30" s="3" t="s">
        <v>217</v>
      </c>
      <c r="CB30" s="3">
        <f>IFERROR(VLOOKUP(CA30,'Dicionário'!$A$1:$B$153,2,0),"Erro")</f>
        <v>0</v>
      </c>
      <c r="CC30" s="3">
        <v>350.0</v>
      </c>
      <c r="CD30" s="3">
        <v>1600.0</v>
      </c>
      <c r="CE30" s="3" t="s">
        <v>145</v>
      </c>
      <c r="CF30" s="3">
        <f>IFERROR(VLOOKUP(CE30,'Dicionário'!$A$1:$B$153,2,0),"Erro")</f>
        <v>0</v>
      </c>
      <c r="CG30" s="3">
        <v>2000.0</v>
      </c>
      <c r="CH30" s="3" t="s">
        <v>292</v>
      </c>
      <c r="CI30" s="3">
        <f>IFERROR(VLOOKUP(CH30,'Dicionário'!$A$1:$B$153,2,0),"Erro")</f>
        <v>0</v>
      </c>
      <c r="CJ30" s="3">
        <v>0.0</v>
      </c>
      <c r="CK30" s="3" t="s">
        <v>146</v>
      </c>
      <c r="CL30" s="9">
        <f>IFERROR(VLOOKUP(CK30,'Dicionário'!$A$1:$B$153,2,0),"Erro")</f>
        <v>2</v>
      </c>
      <c r="CN30" s="3">
        <v>1.0</v>
      </c>
      <c r="CO30" s="3">
        <v>0.0</v>
      </c>
      <c r="CP30" s="3">
        <v>0.0</v>
      </c>
      <c r="CQ30" s="3" t="s">
        <v>146</v>
      </c>
      <c r="CR30" s="9">
        <f>IFERROR(VLOOKUP(CQ30,'Dicionário'!$A$1:$B$153,2,0),"Erro")</f>
        <v>2</v>
      </c>
      <c r="CS30" s="3">
        <v>0.0</v>
      </c>
      <c r="CT30" s="3" t="s">
        <v>146</v>
      </c>
      <c r="CU30" s="9">
        <f>IFERROR(VLOOKUP(CT30,'Dicionário'!$A$1:$B$153,2,0),"Erro")</f>
        <v>2</v>
      </c>
      <c r="CV30" s="3">
        <v>0.0</v>
      </c>
      <c r="CW30" s="3" t="s">
        <v>146</v>
      </c>
      <c r="CX30" s="9">
        <f>IFERROR(VLOOKUP(CW30,'Dicionário'!$A$1:$B$153,2,0),"Erro")</f>
        <v>2</v>
      </c>
      <c r="CY30" s="3">
        <v>0.0</v>
      </c>
      <c r="CZ30" s="3" t="s">
        <v>146</v>
      </c>
      <c r="DA30" s="9">
        <f>IFERROR(VLOOKUP(CZ30,'Dicionário'!$A$1:$B$153,2,0),"Erro")</f>
        <v>2</v>
      </c>
      <c r="DB30" s="3" t="s">
        <v>733</v>
      </c>
      <c r="DC30" s="3" t="s">
        <v>151</v>
      </c>
      <c r="DD30" s="3" t="s">
        <v>151</v>
      </c>
      <c r="DE30" s="9">
        <f>IFERROR(VLOOKUP(DD30,'Dicionário'!$A$1:$B$153,2,0),"Erro")</f>
        <v>1</v>
      </c>
      <c r="DF30" s="3" t="s">
        <v>205</v>
      </c>
      <c r="DG30" s="3" t="s">
        <v>123</v>
      </c>
      <c r="DH30" s="9">
        <f>IFERROR(VLOOKUP(DG30,'Dicionário'!$A$1:$B$153,2,0),"Erro")</f>
        <v>2</v>
      </c>
      <c r="DI30" s="3" t="s">
        <v>155</v>
      </c>
      <c r="DJ30" s="9">
        <f>IFERROR(VLOOKUP(DI30,'Dicionário'!$A$1:$B$153,2,0),"Erro")</f>
        <v>2</v>
      </c>
      <c r="DK30" s="3" t="s">
        <v>156</v>
      </c>
      <c r="DL30" s="9">
        <f>IFERROR(VLOOKUP(DK30,'Dicionário'!$A$1:$B$153,2,0),"Erro")</f>
        <v>5</v>
      </c>
      <c r="DM30" s="3" t="s">
        <v>207</v>
      </c>
      <c r="DN30" s="9">
        <f>IFERROR(VLOOKUP(DM30,'Dicionário'!$A$1:$B$153,2,0),"Erro")</f>
        <v>2</v>
      </c>
      <c r="DO30" s="8">
        <f>IFERROR(VLOOKUP(N30,Sympla!B:AE,24,0), "erro")</f>
        <v>2022</v>
      </c>
      <c r="DP30" s="8">
        <f t="shared" si="2"/>
        <v>18</v>
      </c>
      <c r="DQ30" s="8" t="str">
        <f>IFERROR(VLOOKUP(N30,Sympla!B:AE,20,0), "erro")</f>
        <v>Mulher cis</v>
      </c>
      <c r="DR30" s="8">
        <f>IFERROR(VLOOKUP(AC30,'Dicionário'!$A$1:$B$153,2,0), "erro")</f>
        <v>1</v>
      </c>
      <c r="DS30" s="8">
        <f>IFERROR(VLOOKUP(AD30,'Dicionário'!$A$1:$B$153,2,0), "erro")</f>
        <v>1</v>
      </c>
    </row>
    <row r="31">
      <c r="A31" s="4">
        <v>45128.9443502662</v>
      </c>
      <c r="B31" s="3" t="s">
        <v>339</v>
      </c>
      <c r="C31" s="3" t="s">
        <v>455</v>
      </c>
      <c r="D31" s="3" t="s">
        <v>117</v>
      </c>
      <c r="E31" s="3" t="s">
        <v>123</v>
      </c>
      <c r="F31" s="3" t="s">
        <v>456</v>
      </c>
      <c r="G31" s="3">
        <v>2.0</v>
      </c>
      <c r="H31" s="3">
        <v>3.0</v>
      </c>
      <c r="I31" s="3" t="s">
        <v>161</v>
      </c>
      <c r="J31" s="3" t="s">
        <v>119</v>
      </c>
      <c r="K31" s="3" t="s">
        <v>180</v>
      </c>
      <c r="L31" s="3" t="s">
        <v>457</v>
      </c>
      <c r="M31" s="3">
        <v>2.023040056E9</v>
      </c>
      <c r="N31" s="3" t="s">
        <v>458</v>
      </c>
      <c r="O31" s="3">
        <v>1.194206417E10</v>
      </c>
      <c r="P31" s="3" t="s">
        <v>459</v>
      </c>
      <c r="Q31" s="3" t="s">
        <v>123</v>
      </c>
      <c r="R31" s="3">
        <v>4.9790165889E10</v>
      </c>
      <c r="S31" s="6">
        <v>36777.0</v>
      </c>
      <c r="T31" s="3" t="s">
        <v>124</v>
      </c>
      <c r="U31" s="3" t="s">
        <v>125</v>
      </c>
      <c r="V31" s="3" t="s">
        <v>460</v>
      </c>
      <c r="W31" s="7" t="s">
        <v>461</v>
      </c>
      <c r="X31" s="3" t="s">
        <v>168</v>
      </c>
      <c r="Y31" s="3" t="s">
        <v>129</v>
      </c>
      <c r="Z31" s="3" t="s">
        <v>130</v>
      </c>
      <c r="AA31" s="3" t="s">
        <v>131</v>
      </c>
      <c r="AC31" s="3" t="s">
        <v>123</v>
      </c>
      <c r="AD31" s="3" t="s">
        <v>117</v>
      </c>
      <c r="AE31" s="3">
        <v>2.0</v>
      </c>
      <c r="AF31" s="3">
        <v>2.0</v>
      </c>
      <c r="AH31" s="8">
        <f t="shared" si="1"/>
        <v>4</v>
      </c>
      <c r="AI31" s="3" t="s">
        <v>226</v>
      </c>
      <c r="AJ31" s="3">
        <v>0.0</v>
      </c>
      <c r="AK31" s="3" t="s">
        <v>133</v>
      </c>
      <c r="AL31" s="3">
        <f>IFERROR(VLOOKUP(AK31,'Dicionário'!$A$1:$B$153,2,0),"Erro")</f>
        <v>2</v>
      </c>
      <c r="AM31" s="3">
        <v>0.0</v>
      </c>
      <c r="AN31" s="3" t="s">
        <v>133</v>
      </c>
      <c r="AO31" s="3">
        <f>IFERROR(VLOOKUP(AN31,'Dicionário'!$A$1:$B$153,2,0),"Erro")</f>
        <v>2</v>
      </c>
      <c r="AP31" s="3">
        <v>160.0</v>
      </c>
      <c r="AQ31" s="3">
        <v>0.0</v>
      </c>
      <c r="AR31" s="3" t="s">
        <v>133</v>
      </c>
      <c r="AS31" s="3">
        <f>IFERROR(VLOOKUP(AR31,'Dicionário'!$A$1:$B$153,2,0),"Erro")</f>
        <v>2</v>
      </c>
      <c r="AT31" s="3">
        <v>0.0</v>
      </c>
      <c r="AU31" s="3" t="s">
        <v>133</v>
      </c>
      <c r="AV31" s="3">
        <f>IFERROR(VLOOKUP(AU31,'Dicionário'!$A$1:$B$153,2,0),"Erro")</f>
        <v>2</v>
      </c>
      <c r="AW31" s="3">
        <v>0.0</v>
      </c>
      <c r="AX31" s="3" t="s">
        <v>133</v>
      </c>
      <c r="AY31" s="3">
        <f>IFERROR(VLOOKUP(AX31,'Dicionário'!$A$1:$B$153,2,0),"Erro")</f>
        <v>2</v>
      </c>
      <c r="AZ31" s="3">
        <v>2451.0</v>
      </c>
      <c r="BA31" s="3" t="s">
        <v>134</v>
      </c>
      <c r="BB31" s="3">
        <f>IFERROR(VLOOKUP(BA31,'Dicionário'!$A$1:$B$153,2,0),"Erro")</f>
        <v>2</v>
      </c>
      <c r="BC31" s="3">
        <v>0.0</v>
      </c>
      <c r="BD31" s="3" t="s">
        <v>133</v>
      </c>
      <c r="BE31" s="3">
        <f>IFERROR(VLOOKUP(BD31,'Dicionário'!$A$1:$B$153,2,0),"Erro")</f>
        <v>2</v>
      </c>
      <c r="BG31" s="3">
        <v>0.0</v>
      </c>
      <c r="BH31" s="3" t="s">
        <v>199</v>
      </c>
      <c r="BI31" s="3">
        <f>IFERROR(VLOOKUP(BH31,'Dicionário'!$A$1:$B$153,2,0),"Erro")</f>
        <v>2</v>
      </c>
      <c r="BJ31" s="3">
        <v>1891.0</v>
      </c>
      <c r="BK31" s="3" t="s">
        <v>228</v>
      </c>
      <c r="BL31" s="3">
        <f>IFERROR(VLOOKUP(BK31,'Dicionário'!$A$1:$B$153,2,0),"Erro")</f>
        <v>2</v>
      </c>
      <c r="BM31" s="3">
        <v>0.0</v>
      </c>
      <c r="BN31" s="3" t="s">
        <v>146</v>
      </c>
      <c r="BO31" s="3">
        <f>IFERROR(VLOOKUP(BN31,'Dicionário'!$A$1:$B$153,2,0),"Erro")</f>
        <v>2</v>
      </c>
      <c r="BP31" s="3">
        <v>0.0</v>
      </c>
      <c r="BQ31" s="3" t="s">
        <v>141</v>
      </c>
      <c r="BR31" s="3">
        <f>IFERROR(VLOOKUP(BQ31,'Dicionário'!$A$1:$B$153,2,0),"Erro")</f>
        <v>2</v>
      </c>
      <c r="BS31" s="3">
        <v>188.0</v>
      </c>
      <c r="BT31" s="3" t="s">
        <v>141</v>
      </c>
      <c r="BU31" s="3">
        <f>IFERROR(VLOOKUP(BT31,'Dicionário'!$A$1:$B$153,2,0),"Erro")</f>
        <v>2</v>
      </c>
      <c r="BV31" s="3">
        <v>76.0</v>
      </c>
      <c r="BW31" s="3" t="s">
        <v>216</v>
      </c>
      <c r="BX31" s="3">
        <f>IFERROR(VLOOKUP(BW31,'Dicionário'!$A$1:$B$153,2,0),"Erro")</f>
        <v>2</v>
      </c>
      <c r="BY31" s="3" t="s">
        <v>143</v>
      </c>
      <c r="BZ31" s="3">
        <v>118.0</v>
      </c>
      <c r="CA31" s="3" t="s">
        <v>144</v>
      </c>
      <c r="CB31" s="3">
        <f>IFERROR(VLOOKUP(CA31,'Dicionário'!$A$1:$B$153,2,0),"Erro")</f>
        <v>2</v>
      </c>
      <c r="CC31" s="3">
        <v>200.0</v>
      </c>
      <c r="CD31" s="3">
        <v>0.0</v>
      </c>
      <c r="CE31" s="3" t="s">
        <v>146</v>
      </c>
      <c r="CF31" s="3">
        <f>IFERROR(VLOOKUP(CE31,'Dicionário'!$A$1:$B$153,2,0),"Erro")</f>
        <v>2</v>
      </c>
      <c r="CG31" s="3">
        <v>0.0</v>
      </c>
      <c r="CH31" s="3" t="s">
        <v>146</v>
      </c>
      <c r="CI31" s="3">
        <f>IFERROR(VLOOKUP(CH31,'Dicionário'!$A$1:$B$153,2,0),"Erro")</f>
        <v>2</v>
      </c>
      <c r="CJ31" s="3">
        <v>258.0</v>
      </c>
      <c r="CK31" s="3" t="s">
        <v>147</v>
      </c>
      <c r="CL31" s="9">
        <f>IFERROR(VLOOKUP(CK31,'Dicionário'!$A$1:$B$153,2,0),"Erro")</f>
        <v>2</v>
      </c>
      <c r="CM31" s="3" t="s">
        <v>347</v>
      </c>
      <c r="CN31" s="3">
        <v>0.0</v>
      </c>
      <c r="CO31" s="3">
        <v>1.0</v>
      </c>
      <c r="CP31" s="3">
        <v>1118.0</v>
      </c>
      <c r="CQ31" s="3" t="s">
        <v>203</v>
      </c>
      <c r="CR31" s="9">
        <f>IFERROR(VLOOKUP(CQ31,'Dicionário'!$A$1:$B$153,2,0),"Erro")</f>
        <v>2</v>
      </c>
      <c r="CS31" s="3">
        <v>0.0</v>
      </c>
      <c r="CT31" s="3" t="s">
        <v>150</v>
      </c>
      <c r="CU31" s="9">
        <f>IFERROR(VLOOKUP(CT31,'Dicionário'!$A$1:$B$153,2,0),"Erro")</f>
        <v>2</v>
      </c>
      <c r="CV31" s="3">
        <v>1478.0</v>
      </c>
      <c r="CW31" s="3" t="s">
        <v>150</v>
      </c>
      <c r="CX31" s="9">
        <f>IFERROR(VLOOKUP(CW31,'Dicionário'!$A$1:$B$153,2,0),"Erro")</f>
        <v>2</v>
      </c>
      <c r="CY31" s="3">
        <v>0.0</v>
      </c>
      <c r="CZ31" s="3" t="s">
        <v>146</v>
      </c>
      <c r="DA31" s="9">
        <f>IFERROR(VLOOKUP(CZ31,'Dicionário'!$A$1:$B$153,2,0),"Erro")</f>
        <v>2</v>
      </c>
      <c r="DC31" s="3" t="s">
        <v>151</v>
      </c>
      <c r="DD31" s="3" t="s">
        <v>151</v>
      </c>
      <c r="DE31" s="9">
        <f>IFERROR(VLOOKUP(DD31,'Dicionário'!$A$1:$B$153,2,0),"Erro")</f>
        <v>1</v>
      </c>
      <c r="DF31" s="3" t="s">
        <v>153</v>
      </c>
      <c r="DG31" s="3" t="s">
        <v>123</v>
      </c>
      <c r="DH31" s="9">
        <f>IFERROR(VLOOKUP(DG31,'Dicionário'!$A$1:$B$153,2,0),"Erro")</f>
        <v>2</v>
      </c>
      <c r="DI31" s="3" t="s">
        <v>155</v>
      </c>
      <c r="DJ31" s="9">
        <f>IFERROR(VLOOKUP(DI31,'Dicionário'!$A$1:$B$153,2,0),"Erro")</f>
        <v>2</v>
      </c>
      <c r="DK31" s="3" t="s">
        <v>295</v>
      </c>
      <c r="DL31" s="9">
        <f>IFERROR(VLOOKUP(DK31,'Dicionário'!$A$1:$B$153,2,0),"Erro")</f>
        <v>4</v>
      </c>
      <c r="DM31" s="3" t="s">
        <v>230</v>
      </c>
      <c r="DN31" s="9">
        <f>IFERROR(VLOOKUP(DM31,'Dicionário'!$A$1:$B$153,2,0),"Erro")</f>
        <v>7</v>
      </c>
      <c r="DO31" s="8">
        <f>IFERROR(VLOOKUP(N31,Sympla!B:AE,24,0), "erro")</f>
        <v>2018</v>
      </c>
      <c r="DP31" s="8">
        <f t="shared" si="2"/>
        <v>23</v>
      </c>
      <c r="DQ31" s="8" t="str">
        <f>IFERROR(VLOOKUP(N31,Sympla!B:AE,20,0), "erro")</f>
        <v>Mulher cis</v>
      </c>
      <c r="DR31" s="8">
        <f>IFERROR(VLOOKUP(AC31,'Dicionário'!$A$1:$B$153,2,0), "erro")</f>
        <v>2</v>
      </c>
      <c r="DS31" s="8">
        <f>IFERROR(VLOOKUP(AD31,'Dicionário'!$A$1:$B$153,2,0), "erro")</f>
        <v>1</v>
      </c>
    </row>
    <row r="32">
      <c r="A32" s="4">
        <v>45129.86296940972</v>
      </c>
      <c r="B32" s="3" t="s">
        <v>208</v>
      </c>
      <c r="C32" s="3" t="s">
        <v>462</v>
      </c>
      <c r="D32" s="3" t="s">
        <v>117</v>
      </c>
      <c r="E32" s="3" t="s">
        <v>123</v>
      </c>
      <c r="F32" s="3" t="s">
        <v>123</v>
      </c>
      <c r="G32" s="3">
        <v>1.0</v>
      </c>
      <c r="H32" s="3">
        <v>2.0</v>
      </c>
      <c r="I32" s="3" t="s">
        <v>161</v>
      </c>
      <c r="J32" s="3" t="s">
        <v>119</v>
      </c>
      <c r="K32" s="3" t="s">
        <v>180</v>
      </c>
      <c r="L32" s="3" t="s">
        <v>463</v>
      </c>
      <c r="M32" s="3">
        <v>2.023040061E9</v>
      </c>
      <c r="N32" s="3" t="s">
        <v>464</v>
      </c>
      <c r="O32" s="3">
        <v>1.1992725946E10</v>
      </c>
      <c r="P32" s="3">
        <v>6.0847723E8</v>
      </c>
      <c r="Q32" s="3" t="s">
        <v>123</v>
      </c>
      <c r="R32" s="3">
        <v>5.3237754838E10</v>
      </c>
      <c r="S32" s="6">
        <v>38400.0</v>
      </c>
      <c r="T32" s="3" t="s">
        <v>124</v>
      </c>
      <c r="U32" s="3" t="s">
        <v>125</v>
      </c>
      <c r="V32" s="3">
        <v>0.0</v>
      </c>
      <c r="W32" s="7" t="s">
        <v>465</v>
      </c>
      <c r="X32" s="3" t="s">
        <v>168</v>
      </c>
      <c r="Y32" s="3" t="s">
        <v>129</v>
      </c>
      <c r="Z32" s="3" t="s">
        <v>130</v>
      </c>
      <c r="AA32" s="3" t="s">
        <v>131</v>
      </c>
      <c r="AC32" s="3" t="s">
        <v>123</v>
      </c>
      <c r="AD32" s="3" t="s">
        <v>123</v>
      </c>
      <c r="AE32" s="3">
        <v>3.0</v>
      </c>
      <c r="AF32" s="3">
        <v>3.0</v>
      </c>
      <c r="AH32" s="8">
        <f t="shared" si="1"/>
        <v>6</v>
      </c>
      <c r="AI32" s="3" t="s">
        <v>132</v>
      </c>
      <c r="AJ32" s="3">
        <v>0.0</v>
      </c>
      <c r="AK32" s="3" t="s">
        <v>133</v>
      </c>
      <c r="AL32" s="3">
        <f>IFERROR(VLOOKUP(AK32,'Dicionário'!$A$1:$B$153,2,0),"Erro")</f>
        <v>2</v>
      </c>
      <c r="AM32" s="3">
        <v>4646.0</v>
      </c>
      <c r="AN32" s="3" t="s">
        <v>253</v>
      </c>
      <c r="AO32" s="3">
        <f>IFERROR(VLOOKUP(AN32,'Dicionário'!$A$1:$B$153,2,0),"Erro")</f>
        <v>0</v>
      </c>
      <c r="AP32" s="3">
        <v>0.0</v>
      </c>
      <c r="AQ32" s="3">
        <f>(CV32-CS32)/12</f>
        <v>0</v>
      </c>
      <c r="AR32" s="3" t="s">
        <v>133</v>
      </c>
      <c r="AS32" s="3">
        <f>IFERROR(VLOOKUP(AR32,'Dicionário'!$A$1:$B$153,2,0),"Erro")</f>
        <v>2</v>
      </c>
      <c r="AT32" s="3">
        <v>0.0</v>
      </c>
      <c r="AU32" s="3" t="s">
        <v>133</v>
      </c>
      <c r="AV32" s="3">
        <f>IFERROR(VLOOKUP(AU32,'Dicionário'!$A$1:$B$153,2,0),"Erro")</f>
        <v>2</v>
      </c>
      <c r="AW32" s="3">
        <v>0.0</v>
      </c>
      <c r="AX32" s="3" t="s">
        <v>133</v>
      </c>
      <c r="AY32" s="3">
        <f>IFERROR(VLOOKUP(AX32,'Dicionário'!$A$1:$B$153,2,0),"Erro")</f>
        <v>2</v>
      </c>
      <c r="AZ32" s="3">
        <v>0.0</v>
      </c>
      <c r="BA32" s="3" t="s">
        <v>133</v>
      </c>
      <c r="BB32" s="3">
        <f>IFERROR(VLOOKUP(BA32,'Dicionário'!$A$1:$B$153,2,0),"Erro")</f>
        <v>2</v>
      </c>
      <c r="BC32" s="3">
        <v>0.0</v>
      </c>
      <c r="BD32" s="3" t="s">
        <v>133</v>
      </c>
      <c r="BE32" s="3">
        <f>IFERROR(VLOOKUP(BD32,'Dicionário'!$A$1:$B$153,2,0),"Erro")</f>
        <v>2</v>
      </c>
      <c r="BG32" s="3">
        <v>1.0</v>
      </c>
      <c r="BH32" s="3" t="s">
        <v>199</v>
      </c>
      <c r="BI32" s="3">
        <f>IFERROR(VLOOKUP(BH32,'Dicionário'!$A$1:$B$153,2,0),"Erro")</f>
        <v>2</v>
      </c>
      <c r="BJ32" s="3">
        <v>2400.0</v>
      </c>
      <c r="BK32" s="3" t="s">
        <v>328</v>
      </c>
      <c r="BL32" s="3">
        <f>IFERROR(VLOOKUP(BK32,'Dicionário'!$A$1:$B$153,2,0),"Erro")</f>
        <v>0</v>
      </c>
      <c r="BM32" s="3">
        <v>270.0</v>
      </c>
      <c r="BN32" s="3" t="s">
        <v>140</v>
      </c>
      <c r="BO32" s="3">
        <f>IFERROR(VLOOKUP(BN32,'Dicionário'!$A$1:$B$153,2,0),"Erro")</f>
        <v>0</v>
      </c>
      <c r="BP32" s="3">
        <v>100.0</v>
      </c>
      <c r="BQ32" s="3" t="s">
        <v>329</v>
      </c>
      <c r="BR32" s="3">
        <f>IFERROR(VLOOKUP(BQ32,'Dicionário'!$A$1:$B$153,2,0),"Erro")</f>
        <v>0</v>
      </c>
      <c r="BS32" s="3">
        <v>100.0</v>
      </c>
      <c r="BT32" s="3" t="s">
        <v>255</v>
      </c>
      <c r="BU32" s="3">
        <f>IFERROR(VLOOKUP(BT32,'Dicionário'!$A$1:$B$153,2,0),"Erro")</f>
        <v>0</v>
      </c>
      <c r="BV32" s="3">
        <v>118.0</v>
      </c>
      <c r="BW32" s="3" t="s">
        <v>216</v>
      </c>
      <c r="BX32" s="3">
        <f>IFERROR(VLOOKUP(BW32,'Dicionário'!$A$1:$B$153,2,0),"Erro")</f>
        <v>2</v>
      </c>
      <c r="BY32" s="3" t="s">
        <v>143</v>
      </c>
      <c r="BZ32" s="3">
        <v>118.0</v>
      </c>
      <c r="CA32" s="3" t="s">
        <v>144</v>
      </c>
      <c r="CB32" s="3">
        <f>IFERROR(VLOOKUP(CA32,'Dicionário'!$A$1:$B$153,2,0),"Erro")</f>
        <v>2</v>
      </c>
      <c r="CC32" s="3">
        <v>600.0</v>
      </c>
      <c r="CD32" s="3">
        <v>0.0</v>
      </c>
      <c r="CE32" s="3" t="s">
        <v>146</v>
      </c>
      <c r="CF32" s="3">
        <f>IFERROR(VLOOKUP(CE32,'Dicionário'!$A$1:$B$153,2,0),"Erro")</f>
        <v>2</v>
      </c>
      <c r="CG32" s="3">
        <v>1800.0</v>
      </c>
      <c r="CH32" s="3" t="s">
        <v>292</v>
      </c>
      <c r="CI32" s="3">
        <f>IFERROR(VLOOKUP(CH32,'Dicionário'!$A$1:$B$153,2,0),"Erro")</f>
        <v>0</v>
      </c>
      <c r="CJ32" s="3">
        <v>200.0</v>
      </c>
      <c r="CK32" s="3" t="s">
        <v>147</v>
      </c>
      <c r="CL32" s="9">
        <f>IFERROR(VLOOKUP(CK32,'Dicionário'!$A$1:$B$153,2,0),"Erro")</f>
        <v>2</v>
      </c>
      <c r="CM32" s="3" t="s">
        <v>466</v>
      </c>
      <c r="CN32" s="3">
        <v>1.0</v>
      </c>
      <c r="CO32" s="3">
        <v>0.0</v>
      </c>
      <c r="CP32" s="3">
        <v>0.0</v>
      </c>
      <c r="CQ32" s="3" t="s">
        <v>146</v>
      </c>
      <c r="CR32" s="9">
        <f>IFERROR(VLOOKUP(CQ32,'Dicionário'!$A$1:$B$153,2,0),"Erro")</f>
        <v>2</v>
      </c>
      <c r="CS32" s="3">
        <v>0.0</v>
      </c>
      <c r="CT32" s="3" t="s">
        <v>146</v>
      </c>
      <c r="CU32" s="9">
        <f>IFERROR(VLOOKUP(CT32,'Dicionário'!$A$1:$B$153,2,0),"Erro")</f>
        <v>2</v>
      </c>
      <c r="CV32" s="3">
        <v>0.0</v>
      </c>
      <c r="CW32" s="3" t="s">
        <v>146</v>
      </c>
      <c r="CX32" s="9">
        <f>IFERROR(VLOOKUP(CW32,'Dicionário'!$A$1:$B$153,2,0),"Erro")</f>
        <v>2</v>
      </c>
      <c r="CY32" s="3">
        <v>0.0</v>
      </c>
      <c r="CZ32" s="3" t="s">
        <v>146</v>
      </c>
      <c r="DA32" s="9">
        <f>IFERROR(VLOOKUP(CZ32,'Dicionário'!$A$1:$B$153,2,0),"Erro")</f>
        <v>2</v>
      </c>
      <c r="DC32" s="3" t="s">
        <v>151</v>
      </c>
      <c r="DD32" s="3" t="s">
        <v>151</v>
      </c>
      <c r="DE32" s="9">
        <f>IFERROR(VLOOKUP(DD32,'Dicionário'!$A$1:$B$153,2,0),"Erro")</f>
        <v>1</v>
      </c>
      <c r="DF32" s="3" t="s">
        <v>153</v>
      </c>
      <c r="DH32" s="10">
        <v>2.0</v>
      </c>
      <c r="DI32" s="3" t="s">
        <v>155</v>
      </c>
      <c r="DJ32" s="9">
        <f>IFERROR(VLOOKUP(DI32,'Dicionário'!$A$1:$B$153,2,0),"Erro")</f>
        <v>2</v>
      </c>
      <c r="DK32" s="3" t="s">
        <v>207</v>
      </c>
      <c r="DL32" s="9">
        <f>IFERROR(VLOOKUP(DK32,'Dicionário'!$A$1:$B$153,2,0),"Erro")</f>
        <v>2</v>
      </c>
      <c r="DM32" s="3" t="s">
        <v>246</v>
      </c>
      <c r="DN32" s="9">
        <f>IFERROR(VLOOKUP(DM32,'Dicionário'!$A$1:$B$153,2,0),"Erro")</f>
        <v>6</v>
      </c>
      <c r="DO32" s="8">
        <f>IFERROR(VLOOKUP(N32,Sympla!B:AE,24,0), "erro")</f>
        <v>2022</v>
      </c>
      <c r="DP32" s="8">
        <f t="shared" si="2"/>
        <v>18</v>
      </c>
      <c r="DQ32" s="8" t="str">
        <f>IFERROR(VLOOKUP(N32,Sympla!B:AE,20,0), "erro")</f>
        <v>Homem cis</v>
      </c>
      <c r="DR32" s="8">
        <f>IFERROR(VLOOKUP(AC32,'Dicionário'!$A$1:$B$153,2,0), "erro")</f>
        <v>2</v>
      </c>
      <c r="DS32" s="8">
        <f>IFERROR(VLOOKUP(AD32,'Dicionário'!$A$1:$B$153,2,0), "erro")</f>
        <v>2</v>
      </c>
    </row>
    <row r="33">
      <c r="A33" s="4">
        <v>45128.89306162037</v>
      </c>
      <c r="B33" s="3" t="s">
        <v>313</v>
      </c>
      <c r="C33" s="3" t="s">
        <v>468</v>
      </c>
      <c r="D33" s="3" t="s">
        <v>117</v>
      </c>
      <c r="E33" s="3" t="s">
        <v>123</v>
      </c>
      <c r="F33" s="3" t="s">
        <v>123</v>
      </c>
      <c r="G33" s="3">
        <v>1.0</v>
      </c>
      <c r="H33" s="3">
        <v>1.0</v>
      </c>
      <c r="I33" s="3" t="s">
        <v>161</v>
      </c>
      <c r="J33" s="3" t="s">
        <v>119</v>
      </c>
      <c r="K33" s="3" t="s">
        <v>120</v>
      </c>
      <c r="L33" s="3" t="s">
        <v>469</v>
      </c>
      <c r="M33" s="3">
        <v>2.02304006E9</v>
      </c>
      <c r="N33" s="3" t="s">
        <v>470</v>
      </c>
      <c r="O33" s="3">
        <v>1.1958401396E10</v>
      </c>
      <c r="P33" s="3">
        <v>6.74046961E8</v>
      </c>
      <c r="Q33" s="3" t="s">
        <v>123</v>
      </c>
      <c r="R33" s="3">
        <v>4.7067777801E10</v>
      </c>
      <c r="S33" s="6">
        <v>38248.0</v>
      </c>
      <c r="T33" s="3" t="s">
        <v>165</v>
      </c>
      <c r="U33" s="3" t="s">
        <v>125</v>
      </c>
      <c r="V33" s="3" t="s">
        <v>471</v>
      </c>
      <c r="W33" s="7" t="s">
        <v>472</v>
      </c>
      <c r="X33" s="3" t="s">
        <v>168</v>
      </c>
      <c r="Y33" s="3" t="s">
        <v>129</v>
      </c>
      <c r="Z33" s="3" t="s">
        <v>130</v>
      </c>
      <c r="AA33" s="3" t="s">
        <v>131</v>
      </c>
      <c r="AC33" s="3" t="s">
        <v>123</v>
      </c>
      <c r="AD33" s="3" t="s">
        <v>117</v>
      </c>
      <c r="AE33" s="3">
        <v>5.0</v>
      </c>
      <c r="AF33" s="3">
        <v>5.0</v>
      </c>
      <c r="AG33" s="3">
        <v>0.0</v>
      </c>
      <c r="AH33" s="8">
        <f t="shared" si="1"/>
        <v>10</v>
      </c>
      <c r="AI33" s="3" t="s">
        <v>226</v>
      </c>
      <c r="AJ33" s="3">
        <v>0.0</v>
      </c>
      <c r="AK33" s="3" t="s">
        <v>133</v>
      </c>
      <c r="AL33" s="3">
        <f>IFERROR(VLOOKUP(AK33,'Dicionário'!$A$1:$B$153,2,0),"Erro")</f>
        <v>2</v>
      </c>
      <c r="AM33" s="3">
        <v>2078.0</v>
      </c>
      <c r="AN33" s="3" t="s">
        <v>134</v>
      </c>
      <c r="AO33" s="3">
        <f>IFERROR(VLOOKUP(AN33,'Dicionário'!$A$1:$B$153,2,0),"Erro")</f>
        <v>2</v>
      </c>
      <c r="AP33" s="3">
        <v>2178.0</v>
      </c>
      <c r="AQ33" s="3">
        <v>0.0</v>
      </c>
      <c r="AR33" s="3" t="s">
        <v>134</v>
      </c>
      <c r="AS33" s="3">
        <f>IFERROR(VLOOKUP(AR33,'Dicionário'!$A$1:$B$153,2,0),"Erro")</f>
        <v>2</v>
      </c>
      <c r="AT33" s="3">
        <v>0.0</v>
      </c>
      <c r="AU33" s="3" t="s">
        <v>133</v>
      </c>
      <c r="AV33" s="3">
        <f>IFERROR(VLOOKUP(AU33,'Dicionário'!$A$1:$B$153,2,0),"Erro")</f>
        <v>2</v>
      </c>
      <c r="AW33" s="3">
        <v>0.0</v>
      </c>
      <c r="AX33" s="3" t="s">
        <v>133</v>
      </c>
      <c r="AY33" s="3">
        <f>IFERROR(VLOOKUP(AX33,'Dicionário'!$A$1:$B$153,2,0),"Erro")</f>
        <v>2</v>
      </c>
      <c r="AZ33" s="3">
        <v>0.0</v>
      </c>
      <c r="BA33" s="3" t="s">
        <v>133</v>
      </c>
      <c r="BB33" s="3">
        <f>IFERROR(VLOOKUP(BA33,'Dicionário'!$A$1:$B$153,2,0),"Erro")</f>
        <v>2</v>
      </c>
      <c r="BC33" s="3">
        <v>0.0</v>
      </c>
      <c r="BD33" s="3" t="s">
        <v>133</v>
      </c>
      <c r="BE33" s="3">
        <f>IFERROR(VLOOKUP(BD33,'Dicionário'!$A$1:$B$153,2,0),"Erro")</f>
        <v>2</v>
      </c>
      <c r="BF33" s="3" t="s">
        <v>473</v>
      </c>
      <c r="BG33" s="3">
        <v>0.0</v>
      </c>
      <c r="BH33" s="3" t="s">
        <v>138</v>
      </c>
      <c r="BI33" s="3">
        <f>IFERROR(VLOOKUP(BH33,'Dicionário'!$A$1:$B$153,2,0),"Erro")</f>
        <v>1</v>
      </c>
      <c r="BJ33" s="3">
        <v>0.0</v>
      </c>
      <c r="BK33" s="3" t="s">
        <v>139</v>
      </c>
      <c r="BL33" s="3">
        <f>IFERROR(VLOOKUP(BK33,'Dicionário'!$A$1:$B$153,2,0),"Erro")</f>
        <v>2</v>
      </c>
      <c r="BM33" s="3">
        <v>0.0</v>
      </c>
      <c r="BN33" s="3" t="s">
        <v>397</v>
      </c>
      <c r="BO33" s="3">
        <f>IFERROR(VLOOKUP(BN33,'Dicionário'!$A$1:$B$153,2,0),"Erro")</f>
        <v>2</v>
      </c>
      <c r="BP33" s="3">
        <v>19.0</v>
      </c>
      <c r="BQ33" s="3" t="s">
        <v>141</v>
      </c>
      <c r="BR33" s="3">
        <f>IFERROR(VLOOKUP(BQ33,'Dicionário'!$A$1:$B$153,2,0),"Erro")</f>
        <v>2</v>
      </c>
      <c r="BS33" s="3">
        <v>155.0</v>
      </c>
      <c r="BT33" s="3" t="s">
        <v>141</v>
      </c>
      <c r="BU33" s="3">
        <f>IFERROR(VLOOKUP(BT33,'Dicionário'!$A$1:$B$153,2,0),"Erro")</f>
        <v>2</v>
      </c>
      <c r="BV33" s="3">
        <v>155.0</v>
      </c>
      <c r="BW33" s="3" t="s">
        <v>216</v>
      </c>
      <c r="BX33" s="3">
        <f>IFERROR(VLOOKUP(BW33,'Dicionário'!$A$1:$B$153,2,0),"Erro")</f>
        <v>2</v>
      </c>
      <c r="BY33" s="3" t="s">
        <v>143</v>
      </c>
      <c r="BZ33" s="3">
        <v>0.0</v>
      </c>
      <c r="CA33" s="3" t="s">
        <v>146</v>
      </c>
      <c r="CB33" s="3">
        <f>IFERROR(VLOOKUP(CA33,'Dicionário'!$A$1:$B$153,2,0),"Erro")</f>
        <v>2</v>
      </c>
      <c r="CC33" s="3">
        <v>622.0</v>
      </c>
      <c r="CD33" s="3">
        <v>0.0</v>
      </c>
      <c r="CE33" s="3" t="s">
        <v>146</v>
      </c>
      <c r="CF33" s="3">
        <f>IFERROR(VLOOKUP(CE33,'Dicionário'!$A$1:$B$153,2,0),"Erro")</f>
        <v>2</v>
      </c>
      <c r="CG33" s="3">
        <v>0.0</v>
      </c>
      <c r="CH33" s="3" t="s">
        <v>146</v>
      </c>
      <c r="CI33" s="3">
        <f>IFERROR(VLOOKUP(CH33,'Dicionário'!$A$1:$B$153,2,0),"Erro")</f>
        <v>2</v>
      </c>
      <c r="CJ33" s="3">
        <v>150.0</v>
      </c>
      <c r="CK33" s="3" t="s">
        <v>147</v>
      </c>
      <c r="CL33" s="9">
        <f>IFERROR(VLOOKUP(CK33,'Dicionário'!$A$1:$B$153,2,0),"Erro")</f>
        <v>2</v>
      </c>
      <c r="CM33" s="3" t="s">
        <v>474</v>
      </c>
      <c r="CN33" s="3">
        <v>1.0</v>
      </c>
      <c r="CO33" s="3">
        <v>0.0</v>
      </c>
      <c r="CP33" s="3">
        <v>0.0</v>
      </c>
      <c r="CQ33" s="3" t="s">
        <v>146</v>
      </c>
      <c r="CR33" s="9">
        <f>IFERROR(VLOOKUP(CQ33,'Dicionário'!$A$1:$B$153,2,0),"Erro")</f>
        <v>2</v>
      </c>
      <c r="CS33" s="3">
        <v>0.0</v>
      </c>
      <c r="CT33" s="3" t="s">
        <v>146</v>
      </c>
      <c r="CU33" s="9">
        <f>IFERROR(VLOOKUP(CT33,'Dicionário'!$A$1:$B$153,2,0),"Erro")</f>
        <v>2</v>
      </c>
      <c r="CV33" s="3">
        <v>0.0</v>
      </c>
      <c r="CW33" s="3" t="s">
        <v>146</v>
      </c>
      <c r="CX33" s="9">
        <f>IFERROR(VLOOKUP(CW33,'Dicionário'!$A$1:$B$153,2,0),"Erro")</f>
        <v>2</v>
      </c>
      <c r="CY33" s="3">
        <v>0.0</v>
      </c>
      <c r="CZ33" s="3" t="s">
        <v>146</v>
      </c>
      <c r="DA33" s="9">
        <f>IFERROR(VLOOKUP(CZ33,'Dicionário'!$A$1:$B$153,2,0),"Erro")</f>
        <v>2</v>
      </c>
      <c r="DC33" s="3" t="s">
        <v>304</v>
      </c>
      <c r="DD33" s="3" t="s">
        <v>151</v>
      </c>
      <c r="DE33" s="9">
        <f>IFERROR(VLOOKUP(DD33,'Dicionário'!$A$1:$B$153,2,0),"Erro")</f>
        <v>1</v>
      </c>
      <c r="DF33" s="3" t="s">
        <v>205</v>
      </c>
      <c r="DG33" s="3" t="s">
        <v>123</v>
      </c>
      <c r="DH33" s="9">
        <f>IFERROR(VLOOKUP(DG33,'Dicionário'!$A$1:$B$153,2,0),"Erro")</f>
        <v>2</v>
      </c>
      <c r="DI33" s="3" t="s">
        <v>155</v>
      </c>
      <c r="DJ33" s="9">
        <f>IFERROR(VLOOKUP(DI33,'Dicionário'!$A$1:$B$153,2,0),"Erro")</f>
        <v>2</v>
      </c>
      <c r="DK33" s="3" t="s">
        <v>295</v>
      </c>
      <c r="DL33" s="9">
        <f>IFERROR(VLOOKUP(DK33,'Dicionário'!$A$1:$B$153,2,0),"Erro")</f>
        <v>4</v>
      </c>
      <c r="DM33" s="3" t="s">
        <v>246</v>
      </c>
      <c r="DN33" s="9">
        <f>IFERROR(VLOOKUP(DM33,'Dicionário'!$A$1:$B$153,2,0),"Erro")</f>
        <v>6</v>
      </c>
      <c r="DO33" s="3">
        <v>2023.0</v>
      </c>
      <c r="DP33" s="8">
        <f t="shared" si="2"/>
        <v>19</v>
      </c>
      <c r="DQ33" s="8" t="str">
        <f>IFERROR(VLOOKUP(N33,Sympla!B:AE,20,0), "erro")</f>
        <v>Homem cis</v>
      </c>
      <c r="DR33" s="8">
        <f>IFERROR(VLOOKUP(AC33,'Dicionário'!$A$1:$B$153,2,0), "erro")</f>
        <v>2</v>
      </c>
      <c r="DS33" s="8">
        <f>IFERROR(VLOOKUP(AD33,'Dicionário'!$A$1:$B$153,2,0), "erro")</f>
        <v>1</v>
      </c>
    </row>
    <row r="34">
      <c r="A34" s="4">
        <v>45128.94631251157</v>
      </c>
      <c r="B34" s="3" t="s">
        <v>388</v>
      </c>
      <c r="C34" s="3" t="s">
        <v>475</v>
      </c>
      <c r="D34" s="3" t="s">
        <v>117</v>
      </c>
      <c r="E34" s="3" t="s">
        <v>117</v>
      </c>
      <c r="F34" s="3" t="s">
        <v>476</v>
      </c>
      <c r="G34" s="3">
        <v>1.0</v>
      </c>
      <c r="H34" s="3">
        <v>1.0</v>
      </c>
      <c r="I34" s="3">
        <v>1.0</v>
      </c>
      <c r="J34" s="3" t="s">
        <v>119</v>
      </c>
      <c r="K34" s="3" t="s">
        <v>322</v>
      </c>
      <c r="L34" s="3" t="s">
        <v>477</v>
      </c>
      <c r="M34" s="3">
        <v>2.023040063E9</v>
      </c>
      <c r="N34" s="3" t="s">
        <v>478</v>
      </c>
      <c r="O34" s="3">
        <v>1.1916384362E10</v>
      </c>
      <c r="P34" s="3" t="s">
        <v>479</v>
      </c>
      <c r="Q34" s="3" t="s">
        <v>123</v>
      </c>
      <c r="R34" s="3">
        <v>2.3971407803E10</v>
      </c>
      <c r="S34" s="6">
        <v>37185.0</v>
      </c>
      <c r="T34" s="3" t="s">
        <v>165</v>
      </c>
      <c r="U34" s="3" t="s">
        <v>125</v>
      </c>
      <c r="V34" s="3" t="s">
        <v>480</v>
      </c>
      <c r="W34" s="7" t="s">
        <v>481</v>
      </c>
      <c r="X34" s="3" t="s">
        <v>310</v>
      </c>
      <c r="Y34" s="3" t="s">
        <v>129</v>
      </c>
      <c r="Z34" s="3" t="s">
        <v>130</v>
      </c>
      <c r="AA34" s="3" t="s">
        <v>131</v>
      </c>
      <c r="AC34" s="3" t="s">
        <v>117</v>
      </c>
      <c r="AD34" s="3" t="s">
        <v>117</v>
      </c>
      <c r="AE34" s="3">
        <v>6.0</v>
      </c>
      <c r="AF34" s="3">
        <v>0.0</v>
      </c>
      <c r="AG34" s="3">
        <v>6.0</v>
      </c>
      <c r="AH34" s="8">
        <f t="shared" si="1"/>
        <v>6</v>
      </c>
      <c r="AI34" s="3" t="s">
        <v>132</v>
      </c>
      <c r="AJ34" s="3">
        <v>600.0</v>
      </c>
      <c r="AK34" s="3" t="s">
        <v>135</v>
      </c>
      <c r="AL34" s="3">
        <f>IFERROR(VLOOKUP(AK34,'Dicionário'!$A$1:$B$153,2,0),"Erro")</f>
        <v>2</v>
      </c>
      <c r="AM34" s="3">
        <v>1500.0</v>
      </c>
      <c r="AN34" s="3" t="s">
        <v>267</v>
      </c>
      <c r="AO34" s="3">
        <f>IFERROR(VLOOKUP(AN34,'Dicionário'!$A$1:$B$153,2,0),"Erro")</f>
        <v>0</v>
      </c>
      <c r="AP34" s="3">
        <v>1500.0</v>
      </c>
      <c r="AQ34" s="3">
        <f t="shared" ref="AQ34:AQ39" si="7">(CV34-CS34)/12</f>
        <v>0</v>
      </c>
      <c r="AR34" s="3" t="s">
        <v>267</v>
      </c>
      <c r="AS34" s="3">
        <f>IFERROR(VLOOKUP(AR34,'Dicionário'!$A$1:$B$153,2,0),"Erro")</f>
        <v>0</v>
      </c>
      <c r="AT34" s="3">
        <v>0.0</v>
      </c>
      <c r="AU34" s="3" t="s">
        <v>133</v>
      </c>
      <c r="AV34" s="3">
        <f>IFERROR(VLOOKUP(AU34,'Dicionário'!$A$1:$B$153,2,0),"Erro")</f>
        <v>2</v>
      </c>
      <c r="AW34" s="3">
        <v>0.0</v>
      </c>
      <c r="AX34" s="3" t="s">
        <v>133</v>
      </c>
      <c r="AY34" s="3">
        <f>IFERROR(VLOOKUP(AX34,'Dicionário'!$A$1:$B$153,2,0),"Erro")</f>
        <v>2</v>
      </c>
      <c r="AZ34" s="3">
        <v>0.0</v>
      </c>
      <c r="BA34" s="3" t="s">
        <v>133</v>
      </c>
      <c r="BB34" s="3">
        <f>IFERROR(VLOOKUP(BA34,'Dicionário'!$A$1:$B$153,2,0),"Erro")</f>
        <v>2</v>
      </c>
      <c r="BC34" s="3">
        <v>3600.0</v>
      </c>
      <c r="BD34" s="3" t="s">
        <v>136</v>
      </c>
      <c r="BE34" s="3">
        <f>IFERROR(VLOOKUP(BD34,'Dicionário'!$A$1:$B$153,2,0),"Erro")</f>
        <v>2</v>
      </c>
      <c r="BF34" s="3" t="s">
        <v>482</v>
      </c>
      <c r="BG34" s="3">
        <v>0.0</v>
      </c>
      <c r="BH34" s="3" t="s">
        <v>199</v>
      </c>
      <c r="BI34" s="3">
        <f>IFERROR(VLOOKUP(BH34,'Dicionário'!$A$1:$B$153,2,0),"Erro")</f>
        <v>2</v>
      </c>
      <c r="BJ34" s="3">
        <v>1500.0</v>
      </c>
      <c r="BK34" s="3" t="s">
        <v>228</v>
      </c>
      <c r="BL34" s="3">
        <f>IFERROR(VLOOKUP(BK34,'Dicionário'!$A$1:$B$153,2,0),"Erro")</f>
        <v>2</v>
      </c>
      <c r="BM34" s="3">
        <v>0.0</v>
      </c>
      <c r="BN34" s="3" t="s">
        <v>146</v>
      </c>
      <c r="BO34" s="3">
        <f>IFERROR(VLOOKUP(BN34,'Dicionário'!$A$1:$B$153,2,0),"Erro")</f>
        <v>2</v>
      </c>
      <c r="BP34" s="3">
        <v>68.0</v>
      </c>
      <c r="BQ34" s="3" t="s">
        <v>141</v>
      </c>
      <c r="BR34" s="3">
        <f>IFERROR(VLOOKUP(BQ34,'Dicionário'!$A$1:$B$153,2,0),"Erro")</f>
        <v>2</v>
      </c>
      <c r="BS34" s="3">
        <v>127.0</v>
      </c>
      <c r="BT34" s="3" t="s">
        <v>141</v>
      </c>
      <c r="BU34" s="3">
        <f>IFERROR(VLOOKUP(BT34,'Dicionário'!$A$1:$B$153,2,0),"Erro")</f>
        <v>2</v>
      </c>
      <c r="BV34" s="3">
        <v>0.0</v>
      </c>
      <c r="BW34" s="3" t="s">
        <v>146</v>
      </c>
      <c r="BX34" s="3">
        <f>IFERROR(VLOOKUP(BW34,'Dicionário'!$A$1:$B$153,2,0),"Erro")</f>
        <v>2</v>
      </c>
      <c r="BY34" s="3" t="s">
        <v>303</v>
      </c>
      <c r="BZ34" s="3">
        <v>100.0</v>
      </c>
      <c r="CA34" s="3" t="s">
        <v>144</v>
      </c>
      <c r="CB34" s="3">
        <f>IFERROR(VLOOKUP(CA34,'Dicionário'!$A$1:$B$153,2,0),"Erro")</f>
        <v>2</v>
      </c>
      <c r="CC34" s="3">
        <v>1558.0</v>
      </c>
      <c r="CD34" s="3">
        <v>0.0</v>
      </c>
      <c r="CE34" s="3" t="s">
        <v>146</v>
      </c>
      <c r="CF34" s="3">
        <f>IFERROR(VLOOKUP(CE34,'Dicionário'!$A$1:$B$153,2,0),"Erro")</f>
        <v>2</v>
      </c>
      <c r="CG34" s="3">
        <v>0.0</v>
      </c>
      <c r="CH34" s="3" t="s">
        <v>146</v>
      </c>
      <c r="CI34" s="3">
        <f>IFERROR(VLOOKUP(CH34,'Dicionário'!$A$1:$B$153,2,0),"Erro")</f>
        <v>2</v>
      </c>
      <c r="CJ34" s="3">
        <v>60.0</v>
      </c>
      <c r="CK34" s="3" t="s">
        <v>147</v>
      </c>
      <c r="CL34" s="9">
        <f>IFERROR(VLOOKUP(CK34,'Dicionário'!$A$1:$B$153,2,0),"Erro")</f>
        <v>2</v>
      </c>
      <c r="CM34" s="3" t="s">
        <v>293</v>
      </c>
      <c r="CN34" s="3">
        <v>0.0</v>
      </c>
      <c r="CO34" s="3">
        <v>0.0</v>
      </c>
      <c r="CP34" s="3">
        <v>0.0</v>
      </c>
      <c r="CQ34" s="3" t="s">
        <v>270</v>
      </c>
      <c r="CR34" s="9">
        <f>IFERROR(VLOOKUP(CQ34,'Dicionário'!$A$1:$B$153,2,0),"Erro")</f>
        <v>0</v>
      </c>
      <c r="CS34" s="3">
        <v>0.0</v>
      </c>
      <c r="CT34" s="3" t="s">
        <v>140</v>
      </c>
      <c r="CU34" s="9">
        <f>IFERROR(VLOOKUP(CT34,'Dicionário'!$A$1:$B$153,2,0),"Erro")</f>
        <v>0</v>
      </c>
      <c r="CV34" s="3">
        <v>0.0</v>
      </c>
      <c r="CW34" s="3" t="s">
        <v>140</v>
      </c>
      <c r="CX34" s="9">
        <f>IFERROR(VLOOKUP(CW34,'Dicionário'!$A$1:$B$153,2,0),"Erro")</f>
        <v>0</v>
      </c>
      <c r="CY34" s="3">
        <v>0.0</v>
      </c>
      <c r="CZ34" s="3" t="s">
        <v>146</v>
      </c>
      <c r="DA34" s="9">
        <f>IFERROR(VLOOKUP(CZ34,'Dicionário'!$A$1:$B$153,2,0),"Erro")</f>
        <v>2</v>
      </c>
      <c r="DC34" s="3" t="s">
        <v>151</v>
      </c>
      <c r="DD34" s="3" t="s">
        <v>151</v>
      </c>
      <c r="DE34" s="9">
        <f>IFERROR(VLOOKUP(DD34,'Dicionário'!$A$1:$B$153,2,0),"Erro")</f>
        <v>1</v>
      </c>
      <c r="DF34" s="3" t="s">
        <v>205</v>
      </c>
      <c r="DH34" s="10">
        <v>2.0</v>
      </c>
      <c r="DI34" s="3" t="s">
        <v>155</v>
      </c>
      <c r="DJ34" s="9">
        <f>IFERROR(VLOOKUP(DI34,'Dicionário'!$A$1:$B$153,2,0),"Erro")</f>
        <v>2</v>
      </c>
      <c r="DK34" s="3" t="s">
        <v>156</v>
      </c>
      <c r="DL34" s="9">
        <f>IFERROR(VLOOKUP(DK34,'Dicionário'!$A$1:$B$153,2,0),"Erro")</f>
        <v>5</v>
      </c>
      <c r="DM34" s="3" t="s">
        <v>156</v>
      </c>
      <c r="DN34" s="9">
        <f>IFERROR(VLOOKUP(DM34,'Dicionário'!$A$1:$B$153,2,0),"Erro")</f>
        <v>5</v>
      </c>
      <c r="DO34" s="8">
        <f>IFERROR(VLOOKUP(N34,Sympla!B:AE,24,0), "erro")</f>
        <v>2019</v>
      </c>
      <c r="DP34" s="8">
        <f t="shared" si="2"/>
        <v>22</v>
      </c>
      <c r="DQ34" s="8" t="str">
        <f>IFERROR(VLOOKUP(N34,Sympla!B:AE,20,0), "erro")</f>
        <v>Homem cis</v>
      </c>
      <c r="DR34" s="8">
        <f>IFERROR(VLOOKUP(AC34,'Dicionário'!$A$1:$B$153,2,0), "erro")</f>
        <v>1</v>
      </c>
      <c r="DS34" s="8">
        <f>IFERROR(VLOOKUP(AD34,'Dicionário'!$A$1:$B$153,2,0), "erro")</f>
        <v>1</v>
      </c>
    </row>
    <row r="35">
      <c r="A35" s="4">
        <v>45128.94020722222</v>
      </c>
      <c r="B35" s="3" t="s">
        <v>484</v>
      </c>
      <c r="C35" s="3" t="s">
        <v>485</v>
      </c>
      <c r="D35" s="3" t="s">
        <v>117</v>
      </c>
      <c r="E35" s="3" t="s">
        <v>123</v>
      </c>
      <c r="F35" s="3" t="s">
        <v>486</v>
      </c>
      <c r="G35" s="3" t="s">
        <v>160</v>
      </c>
      <c r="H35" s="3" t="s">
        <v>160</v>
      </c>
      <c r="I35" s="3" t="s">
        <v>161</v>
      </c>
      <c r="J35" s="3" t="s">
        <v>180</v>
      </c>
      <c r="K35" s="3" t="s">
        <v>119</v>
      </c>
      <c r="L35" s="3" t="s">
        <v>487</v>
      </c>
      <c r="M35" s="3">
        <v>2.023040062E9</v>
      </c>
      <c r="N35" s="3" t="s">
        <v>488</v>
      </c>
      <c r="O35" s="3">
        <v>1.1981230733E10</v>
      </c>
      <c r="P35" s="3">
        <v>5.09461712E8</v>
      </c>
      <c r="Q35" s="3" t="s">
        <v>123</v>
      </c>
      <c r="R35" s="3">
        <v>5.147322884E10</v>
      </c>
      <c r="S35" s="6">
        <v>38159.0</v>
      </c>
      <c r="T35" s="3" t="s">
        <v>124</v>
      </c>
      <c r="U35" s="3" t="s">
        <v>125</v>
      </c>
      <c r="V35" s="3" t="s">
        <v>489</v>
      </c>
      <c r="W35" s="7" t="s">
        <v>490</v>
      </c>
      <c r="X35" s="3" t="s">
        <v>491</v>
      </c>
      <c r="Y35" s="3" t="s">
        <v>129</v>
      </c>
      <c r="Z35" s="3" t="s">
        <v>130</v>
      </c>
      <c r="AA35" s="3" t="s">
        <v>131</v>
      </c>
      <c r="AC35" s="3" t="s">
        <v>123</v>
      </c>
      <c r="AD35" s="3" t="s">
        <v>123</v>
      </c>
      <c r="AE35" s="3">
        <v>4.0</v>
      </c>
      <c r="AF35" s="3">
        <v>3.0</v>
      </c>
      <c r="AG35" s="3">
        <v>1.0</v>
      </c>
      <c r="AH35" s="8">
        <f t="shared" si="1"/>
        <v>7</v>
      </c>
      <c r="AI35" s="3" t="s">
        <v>132</v>
      </c>
      <c r="AJ35" s="3">
        <v>0.0</v>
      </c>
      <c r="AK35" s="3" t="s">
        <v>133</v>
      </c>
      <c r="AL35" s="3">
        <f>IFERROR(VLOOKUP(AK35,'Dicionário'!$A$1:$B$153,2,0),"Erro")</f>
        <v>2</v>
      </c>
      <c r="AM35" s="3">
        <v>1600.0</v>
      </c>
      <c r="AN35" s="3" t="s">
        <v>135</v>
      </c>
      <c r="AO35" s="3">
        <f>IFERROR(VLOOKUP(AN35,'Dicionário'!$A$1:$B$153,2,0),"Erro")</f>
        <v>2</v>
      </c>
      <c r="AP35" s="3">
        <v>0.0</v>
      </c>
      <c r="AQ35" s="3">
        <f t="shared" si="7"/>
        <v>0</v>
      </c>
      <c r="AR35" s="3" t="s">
        <v>133</v>
      </c>
      <c r="AS35" s="3">
        <f>IFERROR(VLOOKUP(AR35,'Dicionário'!$A$1:$B$153,2,0),"Erro")</f>
        <v>2</v>
      </c>
      <c r="AT35" s="3">
        <v>0.0</v>
      </c>
      <c r="AU35" s="3" t="s">
        <v>133</v>
      </c>
      <c r="AV35" s="3">
        <f>IFERROR(VLOOKUP(AU35,'Dicionário'!$A$1:$B$153,2,0),"Erro")</f>
        <v>2</v>
      </c>
      <c r="AW35" s="3">
        <v>0.0</v>
      </c>
      <c r="AX35" s="3" t="s">
        <v>133</v>
      </c>
      <c r="AY35" s="3">
        <f>IFERROR(VLOOKUP(AX35,'Dicionário'!$A$1:$B$153,2,0),"Erro")</f>
        <v>2</v>
      </c>
      <c r="AZ35" s="3">
        <v>0.0</v>
      </c>
      <c r="BA35" s="3" t="s">
        <v>133</v>
      </c>
      <c r="BB35" s="3">
        <f>IFERROR(VLOOKUP(BA35,'Dicionário'!$A$1:$B$153,2,0),"Erro")</f>
        <v>2</v>
      </c>
      <c r="BC35" s="3">
        <v>0.0</v>
      </c>
      <c r="BD35" s="3" t="s">
        <v>133</v>
      </c>
      <c r="BE35" s="3">
        <f>IFERROR(VLOOKUP(BD35,'Dicionário'!$A$1:$B$153,2,0),"Erro")</f>
        <v>2</v>
      </c>
      <c r="BF35" s="3" t="s">
        <v>492</v>
      </c>
      <c r="BG35" s="3">
        <v>0.0</v>
      </c>
      <c r="BH35" s="3" t="s">
        <v>240</v>
      </c>
      <c r="BI35" s="3">
        <f>IFERROR(VLOOKUP(BH35,'Dicionário'!$A$1:$B$153,2,0),"Erro")</f>
        <v>3</v>
      </c>
      <c r="BJ35" s="3">
        <v>0.0</v>
      </c>
      <c r="BK35" s="3" t="s">
        <v>241</v>
      </c>
      <c r="BL35" s="3">
        <f>IFERROR(VLOOKUP(BK35,'Dicionário'!$A$1:$B$153,2,0),"Erro")</f>
        <v>2</v>
      </c>
      <c r="BM35" s="3">
        <v>0.0</v>
      </c>
      <c r="BN35" s="3" t="s">
        <v>397</v>
      </c>
      <c r="BO35" s="3">
        <f>IFERROR(VLOOKUP(BN35,'Dicionário'!$A$1:$B$153,2,0),"Erro")</f>
        <v>2</v>
      </c>
      <c r="BP35" s="3">
        <v>239.0</v>
      </c>
      <c r="BQ35" s="3" t="s">
        <v>141</v>
      </c>
      <c r="BR35" s="3">
        <f>IFERROR(VLOOKUP(BQ35,'Dicionário'!$A$1:$B$153,2,0),"Erro")</f>
        <v>2</v>
      </c>
      <c r="BS35" s="3">
        <v>300.0</v>
      </c>
      <c r="BT35" s="3" t="s">
        <v>141</v>
      </c>
      <c r="BU35" s="3">
        <f>IFERROR(VLOOKUP(BT35,'Dicionário'!$A$1:$B$153,2,0),"Erro")</f>
        <v>2</v>
      </c>
      <c r="BV35" s="3">
        <v>36.0</v>
      </c>
      <c r="BW35" s="3" t="s">
        <v>142</v>
      </c>
      <c r="BX35" s="3">
        <f>IFERROR(VLOOKUP(BW35,'Dicionário'!$A$1:$B$153,2,0),"Erro")</f>
        <v>0</v>
      </c>
      <c r="BY35" s="3" t="s">
        <v>143</v>
      </c>
      <c r="BZ35" s="3">
        <v>0.0</v>
      </c>
      <c r="CA35" s="3" t="s">
        <v>146</v>
      </c>
      <c r="CB35" s="3">
        <f>IFERROR(VLOOKUP(CA35,'Dicionário'!$A$1:$B$153,2,0),"Erro")</f>
        <v>2</v>
      </c>
      <c r="CC35" s="3">
        <v>30.0</v>
      </c>
      <c r="CD35" s="3">
        <v>0.0</v>
      </c>
      <c r="CE35" s="3" t="s">
        <v>146</v>
      </c>
      <c r="CF35" s="3">
        <f>IFERROR(VLOOKUP(CE35,'Dicionário'!$A$1:$B$153,2,0),"Erro")</f>
        <v>2</v>
      </c>
      <c r="CG35" s="3">
        <v>0.0</v>
      </c>
      <c r="CH35" s="3" t="s">
        <v>146</v>
      </c>
      <c r="CI35" s="3">
        <f>IFERROR(VLOOKUP(CH35,'Dicionário'!$A$1:$B$153,2,0),"Erro")</f>
        <v>2</v>
      </c>
      <c r="CJ35" s="3">
        <v>40.0</v>
      </c>
      <c r="CK35" s="3" t="s">
        <v>147</v>
      </c>
      <c r="CL35" s="9">
        <f>IFERROR(VLOOKUP(CK35,'Dicionário'!$A$1:$B$153,2,0),"Erro")</f>
        <v>2</v>
      </c>
      <c r="CM35" s="3" t="s">
        <v>493</v>
      </c>
      <c r="CN35" s="3">
        <v>0.0</v>
      </c>
      <c r="CO35" s="3">
        <v>0.0</v>
      </c>
      <c r="CP35" s="3">
        <v>1144.0</v>
      </c>
      <c r="CQ35" s="3" t="s">
        <v>270</v>
      </c>
      <c r="CR35" s="9">
        <f>IFERROR(VLOOKUP(CQ35,'Dicionário'!$A$1:$B$153,2,0),"Erro")</f>
        <v>0</v>
      </c>
      <c r="CS35" s="3">
        <v>0.0</v>
      </c>
      <c r="CT35" s="3" t="s">
        <v>271</v>
      </c>
      <c r="CU35" s="9">
        <f>IFERROR(VLOOKUP(CT35,'Dicionário'!$A$1:$B$153,2,0),"Erro")</f>
        <v>2</v>
      </c>
      <c r="CV35" s="3">
        <v>0.0</v>
      </c>
      <c r="CW35" s="3" t="s">
        <v>271</v>
      </c>
      <c r="CX35" s="9">
        <f>IFERROR(VLOOKUP(CW35,'Dicionário'!$A$1:$B$153,2,0),"Erro")</f>
        <v>2</v>
      </c>
      <c r="CY35" s="3">
        <v>0.0</v>
      </c>
      <c r="CZ35" s="3" t="s">
        <v>146</v>
      </c>
      <c r="DA35" s="9">
        <f>IFERROR(VLOOKUP(CZ35,'Dicionário'!$A$1:$B$153,2,0),"Erro")</f>
        <v>2</v>
      </c>
      <c r="DB35" s="3" t="s">
        <v>369</v>
      </c>
      <c r="DC35" s="3" t="s">
        <v>151</v>
      </c>
      <c r="DD35" s="3" t="s">
        <v>152</v>
      </c>
      <c r="DE35" s="9">
        <f>IFERROR(VLOOKUP(DD35,'Dicionário'!$A$1:$B$153,2,0),"Erro")</f>
        <v>2</v>
      </c>
      <c r="DF35" s="3" t="s">
        <v>153</v>
      </c>
      <c r="DG35" s="3" t="s">
        <v>245</v>
      </c>
      <c r="DH35" s="9">
        <f>IFERROR(VLOOKUP(DG35,'Dicionário'!$A$1:$B$153,2,0),"Erro")</f>
        <v>3</v>
      </c>
      <c r="DI35" s="3" t="s">
        <v>155</v>
      </c>
      <c r="DJ35" s="9">
        <f>IFERROR(VLOOKUP(DI35,'Dicionário'!$A$1:$B$153,2,0),"Erro")</f>
        <v>2</v>
      </c>
      <c r="DK35" s="3" t="s">
        <v>230</v>
      </c>
      <c r="DL35" s="9">
        <f>IFERROR(VLOOKUP(DK35,'Dicionário'!$A$1:$B$153,2,0),"Erro")</f>
        <v>7</v>
      </c>
      <c r="DM35" s="3" t="s">
        <v>246</v>
      </c>
      <c r="DN35" s="9">
        <f>IFERROR(VLOOKUP(DM35,'Dicionário'!$A$1:$B$153,2,0),"Erro")</f>
        <v>6</v>
      </c>
      <c r="DO35" s="8">
        <f>IFERROR(VLOOKUP(N35,Sympla!B:AE,24,0), "erro")</f>
        <v>2023</v>
      </c>
      <c r="DP35" s="8">
        <f t="shared" si="2"/>
        <v>19</v>
      </c>
      <c r="DQ35" s="8" t="str">
        <f>IFERROR(VLOOKUP(N35,Sympla!B:AE,20,0), "erro")</f>
        <v>Prefiro não responder</v>
      </c>
      <c r="DR35" s="8">
        <f>IFERROR(VLOOKUP(AC35,'Dicionário'!$A$1:$B$153,2,0), "erro")</f>
        <v>2</v>
      </c>
      <c r="DS35" s="8">
        <f>IFERROR(VLOOKUP(AD35,'Dicionário'!$A$1:$B$153,2,0), "erro")</f>
        <v>2</v>
      </c>
    </row>
    <row r="36">
      <c r="A36" s="4">
        <v>45128.76538575231</v>
      </c>
      <c r="B36" s="3" t="s">
        <v>231</v>
      </c>
      <c r="C36" s="3" t="s">
        <v>495</v>
      </c>
      <c r="D36" s="3" t="s">
        <v>117</v>
      </c>
      <c r="E36" s="3" t="s">
        <v>117</v>
      </c>
      <c r="F36" s="3" t="s">
        <v>496</v>
      </c>
      <c r="G36" s="3">
        <v>1.0</v>
      </c>
      <c r="H36" s="3" t="s">
        <v>160</v>
      </c>
      <c r="I36" s="3" t="s">
        <v>161</v>
      </c>
      <c r="J36" s="3" t="s">
        <v>180</v>
      </c>
      <c r="K36" s="3" t="s">
        <v>119</v>
      </c>
      <c r="L36" s="3" t="s">
        <v>497</v>
      </c>
      <c r="M36" s="3">
        <v>2.023040068E9</v>
      </c>
      <c r="N36" s="3" t="s">
        <v>498</v>
      </c>
      <c r="O36" s="3">
        <v>1.1986750029E10</v>
      </c>
      <c r="P36" s="3">
        <v>5.79067919E8</v>
      </c>
      <c r="Q36" s="3" t="s">
        <v>123</v>
      </c>
      <c r="R36" s="3">
        <v>4.9785322807E10</v>
      </c>
      <c r="S36" s="6">
        <v>38442.0</v>
      </c>
      <c r="T36" s="3" t="s">
        <v>124</v>
      </c>
      <c r="U36" s="3" t="s">
        <v>125</v>
      </c>
      <c r="V36" s="3" t="s">
        <v>499</v>
      </c>
      <c r="W36" s="7" t="s">
        <v>500</v>
      </c>
      <c r="X36" s="3" t="s">
        <v>168</v>
      </c>
      <c r="Y36" s="3" t="s">
        <v>129</v>
      </c>
      <c r="Z36" s="3" t="s">
        <v>130</v>
      </c>
      <c r="AA36" s="3" t="s">
        <v>131</v>
      </c>
      <c r="AC36" s="3" t="s">
        <v>117</v>
      </c>
      <c r="AD36" s="3" t="s">
        <v>117</v>
      </c>
      <c r="AE36" s="3">
        <v>2.0</v>
      </c>
      <c r="AF36" s="3">
        <v>1.0</v>
      </c>
      <c r="AH36" s="8">
        <f t="shared" si="1"/>
        <v>2</v>
      </c>
      <c r="AI36" s="3" t="s">
        <v>226</v>
      </c>
      <c r="AJ36" s="3">
        <v>350.0</v>
      </c>
      <c r="AK36" s="3" t="s">
        <v>267</v>
      </c>
      <c r="AL36" s="3">
        <f>IFERROR(VLOOKUP(AK36,'Dicionário'!$A$1:$B$153,2,0),"Erro")</f>
        <v>0</v>
      </c>
      <c r="AM36" s="3">
        <v>0.0</v>
      </c>
      <c r="AN36" s="3" t="s">
        <v>133</v>
      </c>
      <c r="AO36" s="3">
        <f>IFERROR(VLOOKUP(AN36,'Dicionário'!$A$1:$B$153,2,0),"Erro")</f>
        <v>2</v>
      </c>
      <c r="AP36" s="3">
        <v>2600.0</v>
      </c>
      <c r="AQ36" s="3">
        <f t="shared" si="7"/>
        <v>0</v>
      </c>
      <c r="AR36" s="3" t="s">
        <v>197</v>
      </c>
      <c r="AS36" s="3">
        <f>IFERROR(VLOOKUP(AR36,'Dicionário'!$A$1:$B$153,2,0),"Erro")</f>
        <v>0</v>
      </c>
      <c r="AT36" s="3">
        <v>0.0</v>
      </c>
      <c r="AU36" s="3" t="s">
        <v>133</v>
      </c>
      <c r="AV36" s="3">
        <f>IFERROR(VLOOKUP(AU36,'Dicionário'!$A$1:$B$153,2,0),"Erro")</f>
        <v>2</v>
      </c>
      <c r="AW36" s="3">
        <v>0.0</v>
      </c>
      <c r="AX36" s="3" t="s">
        <v>133</v>
      </c>
      <c r="AY36" s="3">
        <f>IFERROR(VLOOKUP(AX36,'Dicionário'!$A$1:$B$153,2,0),"Erro")</f>
        <v>2</v>
      </c>
      <c r="AZ36" s="3">
        <v>0.0</v>
      </c>
      <c r="BA36" s="3" t="s">
        <v>133</v>
      </c>
      <c r="BB36" s="3">
        <f>IFERROR(VLOOKUP(BA36,'Dicionário'!$A$1:$B$153,2,0),"Erro")</f>
        <v>2</v>
      </c>
      <c r="BC36" s="3">
        <v>0.0</v>
      </c>
      <c r="BD36" s="3" t="s">
        <v>133</v>
      </c>
      <c r="BE36" s="3">
        <f>IFERROR(VLOOKUP(BD36,'Dicionário'!$A$1:$B$153,2,0),"Erro")</f>
        <v>2</v>
      </c>
      <c r="BG36" s="3">
        <v>0.0</v>
      </c>
      <c r="BH36" s="3" t="s">
        <v>199</v>
      </c>
      <c r="BI36" s="3">
        <f>IFERROR(VLOOKUP(BH36,'Dicionário'!$A$1:$B$153,2,0),"Erro")</f>
        <v>2</v>
      </c>
      <c r="BJ36" s="3">
        <v>850.0</v>
      </c>
      <c r="BK36" s="3" t="s">
        <v>228</v>
      </c>
      <c r="BL36" s="3">
        <f>IFERROR(VLOOKUP(BK36,'Dicionário'!$A$1:$B$153,2,0),"Erro")</f>
        <v>2</v>
      </c>
      <c r="BM36" s="3">
        <v>0.0</v>
      </c>
      <c r="BN36" s="3" t="s">
        <v>146</v>
      </c>
      <c r="BO36" s="3">
        <f>IFERROR(VLOOKUP(BN36,'Dicionário'!$A$1:$B$153,2,0),"Erro")</f>
        <v>2</v>
      </c>
      <c r="BP36" s="3">
        <v>100.0</v>
      </c>
      <c r="BQ36" s="3" t="s">
        <v>329</v>
      </c>
      <c r="BR36" s="3">
        <f>IFERROR(VLOOKUP(BQ36,'Dicionário'!$A$1:$B$153,2,0),"Erro")</f>
        <v>0</v>
      </c>
      <c r="BS36" s="3">
        <v>100.0</v>
      </c>
      <c r="BT36" s="3" t="s">
        <v>255</v>
      </c>
      <c r="BU36" s="3">
        <f>IFERROR(VLOOKUP(BT36,'Dicionário'!$A$1:$B$153,2,0),"Erro")</f>
        <v>0</v>
      </c>
      <c r="BV36" s="3">
        <v>0.0</v>
      </c>
      <c r="BW36" s="3" t="s">
        <v>146</v>
      </c>
      <c r="BX36" s="3">
        <f>IFERROR(VLOOKUP(BW36,'Dicionário'!$A$1:$B$153,2,0),"Erro")</f>
        <v>2</v>
      </c>
      <c r="BY36" s="3" t="s">
        <v>143</v>
      </c>
      <c r="BZ36" s="3">
        <v>0.0</v>
      </c>
      <c r="CA36" s="3" t="s">
        <v>146</v>
      </c>
      <c r="CB36" s="3">
        <f>IFERROR(VLOOKUP(CA36,'Dicionário'!$A$1:$B$153,2,0),"Erro")</f>
        <v>2</v>
      </c>
      <c r="CC36" s="3">
        <v>206.0</v>
      </c>
      <c r="CD36" s="3">
        <v>0.0</v>
      </c>
      <c r="CE36" s="3" t="s">
        <v>146</v>
      </c>
      <c r="CF36" s="3">
        <f>IFERROR(VLOOKUP(CE36,'Dicionário'!$A$1:$B$153,2,0),"Erro")</f>
        <v>2</v>
      </c>
      <c r="CG36" s="3">
        <v>0.0</v>
      </c>
      <c r="CH36" s="3" t="s">
        <v>146</v>
      </c>
      <c r="CI36" s="3">
        <f>IFERROR(VLOOKUP(CH36,'Dicionário'!$A$1:$B$153,2,0),"Erro")</f>
        <v>2</v>
      </c>
      <c r="CJ36" s="3">
        <v>0.0</v>
      </c>
      <c r="CK36" s="3" t="s">
        <v>146</v>
      </c>
      <c r="CL36" s="9">
        <f>IFERROR(VLOOKUP(CK36,'Dicionário'!$A$1:$B$153,2,0),"Erro")</f>
        <v>2</v>
      </c>
      <c r="CN36" s="3">
        <v>0.0</v>
      </c>
      <c r="CO36" s="3">
        <v>0.0</v>
      </c>
      <c r="CP36" s="3">
        <v>0.0</v>
      </c>
      <c r="CQ36" s="3" t="s">
        <v>146</v>
      </c>
      <c r="CR36" s="9">
        <f>IFERROR(VLOOKUP(CQ36,'Dicionário'!$A$1:$B$153,2,0),"Erro")</f>
        <v>2</v>
      </c>
      <c r="CS36" s="3">
        <v>0.0</v>
      </c>
      <c r="CT36" s="3" t="s">
        <v>146</v>
      </c>
      <c r="CU36" s="9">
        <f>IFERROR(VLOOKUP(CT36,'Dicionário'!$A$1:$B$153,2,0),"Erro")</f>
        <v>2</v>
      </c>
      <c r="CV36" s="3">
        <v>0.0</v>
      </c>
      <c r="CW36" s="3" t="s">
        <v>146</v>
      </c>
      <c r="CX36" s="9">
        <f>IFERROR(VLOOKUP(CW36,'Dicionário'!$A$1:$B$153,2,0),"Erro")</f>
        <v>2</v>
      </c>
      <c r="CY36" s="3">
        <v>0.0</v>
      </c>
      <c r="CZ36" s="3" t="s">
        <v>146</v>
      </c>
      <c r="DA36" s="9">
        <f>IFERROR(VLOOKUP(CZ36,'Dicionário'!$A$1:$B$153,2,0),"Erro")</f>
        <v>2</v>
      </c>
      <c r="DC36" s="3" t="s">
        <v>151</v>
      </c>
      <c r="DD36" s="3" t="s">
        <v>151</v>
      </c>
      <c r="DE36" s="9">
        <f>IFERROR(VLOOKUP(DD36,'Dicionário'!$A$1:$B$153,2,0),"Erro")</f>
        <v>1</v>
      </c>
      <c r="DF36" s="3" t="s">
        <v>153</v>
      </c>
      <c r="DG36" s="3" t="s">
        <v>123</v>
      </c>
      <c r="DH36" s="9">
        <f>IFERROR(VLOOKUP(DG36,'Dicionário'!$A$1:$B$153,2,0),"Erro")</f>
        <v>2</v>
      </c>
      <c r="DI36" s="3" t="s">
        <v>155</v>
      </c>
      <c r="DJ36" s="9">
        <f>IFERROR(VLOOKUP(DI36,'Dicionário'!$A$1:$B$153,2,0),"Erro")</f>
        <v>2</v>
      </c>
      <c r="DK36" s="3" t="s">
        <v>312</v>
      </c>
      <c r="DL36" s="9">
        <f>IFERROR(VLOOKUP(DK36,'Dicionário'!$A$1:$B$153,2,0),"Erro")</f>
        <v>1</v>
      </c>
      <c r="DM36" s="3" t="s">
        <v>156</v>
      </c>
      <c r="DN36" s="9">
        <f>IFERROR(VLOOKUP(DM36,'Dicionário'!$A$1:$B$153,2,0),"Erro")</f>
        <v>5</v>
      </c>
      <c r="DO36" s="8">
        <f>IFERROR(VLOOKUP(N36,Sympla!B:AE,24,0), "erro")</f>
        <v>2022</v>
      </c>
      <c r="DP36" s="8">
        <f t="shared" si="2"/>
        <v>18</v>
      </c>
      <c r="DQ36" s="8" t="str">
        <f>IFERROR(VLOOKUP(N36,Sympla!B:AE,20,0), "erro")</f>
        <v>Homem cis</v>
      </c>
      <c r="DR36" s="8">
        <f>IFERROR(VLOOKUP(AC36,'Dicionário'!$A$1:$B$153,2,0), "erro")</f>
        <v>1</v>
      </c>
      <c r="DS36" s="8">
        <f>IFERROR(VLOOKUP(AD36,'Dicionário'!$A$1:$B$153,2,0), "erro")</f>
        <v>1</v>
      </c>
    </row>
    <row r="37">
      <c r="A37" s="4">
        <v>45129.80100355324</v>
      </c>
      <c r="B37" s="3" t="s">
        <v>419</v>
      </c>
      <c r="C37" s="3" t="s">
        <v>501</v>
      </c>
      <c r="D37" s="3" t="s">
        <v>117</v>
      </c>
      <c r="E37" s="3" t="s">
        <v>117</v>
      </c>
      <c r="F37" s="3" t="s">
        <v>502</v>
      </c>
      <c r="G37" s="3">
        <v>2.0</v>
      </c>
      <c r="H37" s="3">
        <v>1.0</v>
      </c>
      <c r="I37" s="3" t="s">
        <v>161</v>
      </c>
      <c r="J37" s="3" t="s">
        <v>119</v>
      </c>
      <c r="K37" s="3" t="s">
        <v>180</v>
      </c>
      <c r="L37" s="3" t="s">
        <v>503</v>
      </c>
      <c r="M37" s="3">
        <v>2.023040071E9</v>
      </c>
      <c r="N37" s="3" t="s">
        <v>504</v>
      </c>
      <c r="O37" s="3">
        <v>1.195866078E10</v>
      </c>
      <c r="P37" s="3">
        <v>5.71314442E8</v>
      </c>
      <c r="Q37" s="3" t="s">
        <v>123</v>
      </c>
      <c r="R37" s="3">
        <v>5.0885934814E10</v>
      </c>
      <c r="S37" s="6">
        <v>37324.0</v>
      </c>
      <c r="T37" s="3" t="s">
        <v>124</v>
      </c>
      <c r="U37" s="3" t="s">
        <v>125</v>
      </c>
      <c r="V37" s="3" t="s">
        <v>505</v>
      </c>
      <c r="W37" s="7" t="s">
        <v>506</v>
      </c>
      <c r="X37" s="3" t="s">
        <v>168</v>
      </c>
      <c r="Y37" s="3" t="s">
        <v>129</v>
      </c>
      <c r="Z37" s="3" t="s">
        <v>130</v>
      </c>
      <c r="AA37" s="3" t="s">
        <v>131</v>
      </c>
      <c r="AC37" s="3" t="s">
        <v>117</v>
      </c>
      <c r="AD37" s="3" t="s">
        <v>117</v>
      </c>
      <c r="AE37" s="3">
        <v>1.0</v>
      </c>
      <c r="AF37" s="3">
        <v>1.0</v>
      </c>
      <c r="AH37" s="8">
        <f t="shared" si="1"/>
        <v>2</v>
      </c>
      <c r="AI37" s="3" t="s">
        <v>132</v>
      </c>
      <c r="AJ37" s="3">
        <v>1250.0</v>
      </c>
      <c r="AK37" s="3" t="s">
        <v>135</v>
      </c>
      <c r="AL37" s="3">
        <f>IFERROR(VLOOKUP(AK37,'Dicionário'!$A$1:$B$153,2,0),"Erro")</f>
        <v>2</v>
      </c>
      <c r="AM37" s="3">
        <v>0.0</v>
      </c>
      <c r="AN37" s="3" t="s">
        <v>133</v>
      </c>
      <c r="AO37" s="3">
        <f>IFERROR(VLOOKUP(AN37,'Dicionário'!$A$1:$B$153,2,0),"Erro")</f>
        <v>2</v>
      </c>
      <c r="AP37" s="3">
        <v>0.0</v>
      </c>
      <c r="AQ37" s="3">
        <f t="shared" si="7"/>
        <v>0</v>
      </c>
      <c r="AR37" s="3" t="s">
        <v>133</v>
      </c>
      <c r="AS37" s="3">
        <f>IFERROR(VLOOKUP(AR37,'Dicionário'!$A$1:$B$153,2,0),"Erro")</f>
        <v>2</v>
      </c>
      <c r="AT37" s="3">
        <v>0.0</v>
      </c>
      <c r="AU37" s="3" t="s">
        <v>133</v>
      </c>
      <c r="AV37" s="3">
        <f>IFERROR(VLOOKUP(AU37,'Dicionário'!$A$1:$B$153,2,0),"Erro")</f>
        <v>2</v>
      </c>
      <c r="AW37" s="3">
        <v>0.0</v>
      </c>
      <c r="AX37" s="3" t="s">
        <v>133</v>
      </c>
      <c r="AY37" s="3">
        <f>IFERROR(VLOOKUP(AX37,'Dicionário'!$A$1:$B$153,2,0),"Erro")</f>
        <v>2</v>
      </c>
      <c r="AZ37" s="3">
        <v>0.0</v>
      </c>
      <c r="BA37" s="3" t="s">
        <v>133</v>
      </c>
      <c r="BB37" s="3">
        <f>IFERROR(VLOOKUP(BA37,'Dicionário'!$A$1:$B$153,2,0),"Erro")</f>
        <v>2</v>
      </c>
      <c r="BC37" s="3">
        <v>0.0</v>
      </c>
      <c r="BD37" s="3" t="s">
        <v>133</v>
      </c>
      <c r="BE37" s="3">
        <f>IFERROR(VLOOKUP(BD37,'Dicionário'!$A$1:$B$153,2,0),"Erro")</f>
        <v>2</v>
      </c>
      <c r="BG37" s="3">
        <v>1.0</v>
      </c>
      <c r="BH37" s="3" t="s">
        <v>199</v>
      </c>
      <c r="BI37" s="3">
        <f>IFERROR(VLOOKUP(BH37,'Dicionário'!$A$1:$B$153,2,0),"Erro")</f>
        <v>2</v>
      </c>
      <c r="BJ37" s="3">
        <v>700.0</v>
      </c>
      <c r="BK37" s="3" t="s">
        <v>228</v>
      </c>
      <c r="BL37" s="3">
        <f>IFERROR(VLOOKUP(BK37,'Dicionário'!$A$1:$B$153,2,0),"Erro")</f>
        <v>2</v>
      </c>
      <c r="BM37" s="3">
        <v>0.0</v>
      </c>
      <c r="BN37" s="3" t="s">
        <v>146</v>
      </c>
      <c r="BO37" s="3">
        <f>IFERROR(VLOOKUP(BN37,'Dicionário'!$A$1:$B$153,2,0),"Erro")</f>
        <v>2</v>
      </c>
      <c r="BP37" s="3">
        <v>70.0</v>
      </c>
      <c r="BQ37" s="3" t="s">
        <v>329</v>
      </c>
      <c r="BR37" s="3">
        <f>IFERROR(VLOOKUP(BQ37,'Dicionário'!$A$1:$B$153,2,0),"Erro")</f>
        <v>0</v>
      </c>
      <c r="BS37" s="3">
        <v>94.0</v>
      </c>
      <c r="BT37" s="3" t="s">
        <v>141</v>
      </c>
      <c r="BU37" s="3">
        <f>IFERROR(VLOOKUP(BT37,'Dicionário'!$A$1:$B$153,2,0),"Erro")</f>
        <v>2</v>
      </c>
      <c r="BV37" s="3">
        <v>0.0</v>
      </c>
      <c r="BW37" s="3" t="s">
        <v>146</v>
      </c>
      <c r="BX37" s="3">
        <f>IFERROR(VLOOKUP(BW37,'Dicionário'!$A$1:$B$153,2,0),"Erro")</f>
        <v>2</v>
      </c>
      <c r="BY37" s="3" t="s">
        <v>143</v>
      </c>
      <c r="BZ37" s="3">
        <v>70.0</v>
      </c>
      <c r="CA37" s="3" t="s">
        <v>144</v>
      </c>
      <c r="CB37" s="3">
        <f>IFERROR(VLOOKUP(CA37,'Dicionário'!$A$1:$B$153,2,0),"Erro")</f>
        <v>2</v>
      </c>
      <c r="CC37" s="3">
        <v>80.0</v>
      </c>
      <c r="CD37" s="3">
        <v>0.0</v>
      </c>
      <c r="CE37" s="3" t="s">
        <v>146</v>
      </c>
      <c r="CF37" s="3">
        <f>IFERROR(VLOOKUP(CE37,'Dicionário'!$A$1:$B$153,2,0),"Erro")</f>
        <v>2</v>
      </c>
      <c r="CG37" s="3">
        <v>0.0</v>
      </c>
      <c r="CH37" s="3" t="s">
        <v>146</v>
      </c>
      <c r="CI37" s="3">
        <f>IFERROR(VLOOKUP(CH37,'Dicionário'!$A$1:$B$153,2,0),"Erro")</f>
        <v>2</v>
      </c>
      <c r="CJ37" s="3">
        <v>150.0</v>
      </c>
      <c r="CK37" s="3" t="s">
        <v>147</v>
      </c>
      <c r="CL37" s="9">
        <f>IFERROR(VLOOKUP(CK37,'Dicionário'!$A$1:$B$153,2,0),"Erro")</f>
        <v>2</v>
      </c>
      <c r="CM37" s="3" t="s">
        <v>507</v>
      </c>
      <c r="CN37" s="3">
        <v>0.0</v>
      </c>
      <c r="CO37" s="3">
        <v>1.0</v>
      </c>
      <c r="CP37" s="3">
        <v>130.0</v>
      </c>
      <c r="CQ37" s="3" t="s">
        <v>270</v>
      </c>
      <c r="CR37" s="9">
        <f>IFERROR(VLOOKUP(CQ37,'Dicionário'!$A$1:$B$153,2,0),"Erro")</f>
        <v>0</v>
      </c>
      <c r="CS37" s="3">
        <v>0.0</v>
      </c>
      <c r="CT37" s="3" t="s">
        <v>146</v>
      </c>
      <c r="CU37" s="9">
        <f>IFERROR(VLOOKUP(CT37,'Dicionário'!$A$1:$B$153,2,0),"Erro")</f>
        <v>2</v>
      </c>
      <c r="CV37" s="3">
        <v>0.0</v>
      </c>
      <c r="CW37" s="3" t="s">
        <v>146</v>
      </c>
      <c r="CX37" s="9">
        <f>IFERROR(VLOOKUP(CW37,'Dicionário'!$A$1:$B$153,2,0),"Erro")</f>
        <v>2</v>
      </c>
      <c r="CY37" s="3">
        <v>0.0</v>
      </c>
      <c r="CZ37" s="3" t="s">
        <v>146</v>
      </c>
      <c r="DA37" s="9">
        <f>IFERROR(VLOOKUP(CZ37,'Dicionário'!$A$1:$B$153,2,0),"Erro")</f>
        <v>2</v>
      </c>
      <c r="DB37" s="3" t="s">
        <v>494</v>
      </c>
      <c r="DC37" s="3" t="s">
        <v>151</v>
      </c>
      <c r="DD37" s="3" t="s">
        <v>151</v>
      </c>
      <c r="DE37" s="9">
        <f>IFERROR(VLOOKUP(DD37,'Dicionário'!$A$1:$B$153,2,0),"Erro")</f>
        <v>1</v>
      </c>
      <c r="DF37" s="3" t="s">
        <v>205</v>
      </c>
      <c r="DH37" s="10">
        <v>2.0</v>
      </c>
      <c r="DI37" s="3" t="s">
        <v>155</v>
      </c>
      <c r="DJ37" s="9">
        <f>IFERROR(VLOOKUP(DI37,'Dicionário'!$A$1:$B$153,2,0),"Erro")</f>
        <v>2</v>
      </c>
      <c r="DK37" s="3" t="s">
        <v>246</v>
      </c>
      <c r="DL37" s="9">
        <f>IFERROR(VLOOKUP(DK37,'Dicionário'!$A$1:$B$153,2,0),"Erro")</f>
        <v>6</v>
      </c>
      <c r="DM37" s="3" t="s">
        <v>156</v>
      </c>
      <c r="DN37" s="9">
        <f>IFERROR(VLOOKUP(DM37,'Dicionário'!$A$1:$B$153,2,0),"Erro")</f>
        <v>5</v>
      </c>
      <c r="DO37" s="8">
        <f>IFERROR(VLOOKUP(N37,Sympla!B:AE,24,0), "erro")</f>
        <v>2019</v>
      </c>
      <c r="DP37" s="8">
        <f t="shared" si="2"/>
        <v>21</v>
      </c>
      <c r="DQ37" s="8" t="str">
        <f>IFERROR(VLOOKUP(N37,Sympla!B:AE,20,0), "erro")</f>
        <v>Mulher cis</v>
      </c>
      <c r="DR37" s="8">
        <f>IFERROR(VLOOKUP(AC37,'Dicionário'!$A$1:$B$153,2,0), "erro")</f>
        <v>1</v>
      </c>
      <c r="DS37" s="8">
        <f>IFERROR(VLOOKUP(AD37,'Dicionário'!$A$1:$B$153,2,0), "erro")</f>
        <v>1</v>
      </c>
    </row>
    <row r="38">
      <c r="A38" s="4">
        <v>45129.93127136574</v>
      </c>
      <c r="B38" s="3" t="s">
        <v>508</v>
      </c>
      <c r="C38" s="3" t="s">
        <v>509</v>
      </c>
      <c r="D38" s="3" t="s">
        <v>117</v>
      </c>
      <c r="E38" s="3" t="s">
        <v>117</v>
      </c>
      <c r="F38" s="3" t="s">
        <v>510</v>
      </c>
      <c r="G38" s="3">
        <v>1.0</v>
      </c>
      <c r="H38" s="3">
        <v>1.0</v>
      </c>
      <c r="I38" s="3" t="s">
        <v>161</v>
      </c>
      <c r="J38" s="3" t="s">
        <v>119</v>
      </c>
      <c r="K38" s="3" t="s">
        <v>180</v>
      </c>
      <c r="L38" s="3" t="s">
        <v>511</v>
      </c>
      <c r="M38" s="3">
        <v>2.023040073E9</v>
      </c>
      <c r="N38" s="3" t="s">
        <v>512</v>
      </c>
      <c r="O38" s="3">
        <v>1.197195538E10</v>
      </c>
      <c r="P38" s="3">
        <v>5.48707728E8</v>
      </c>
      <c r="Q38" s="3" t="s">
        <v>123</v>
      </c>
      <c r="R38" s="3">
        <v>5.6183391883E10</v>
      </c>
      <c r="S38" s="6">
        <v>38217.0</v>
      </c>
      <c r="T38" s="3" t="s">
        <v>287</v>
      </c>
      <c r="U38" s="3" t="s">
        <v>125</v>
      </c>
      <c r="V38" s="3" t="s">
        <v>513</v>
      </c>
      <c r="W38" s="3">
        <v>8.992026E7</v>
      </c>
      <c r="X38" s="3" t="s">
        <v>514</v>
      </c>
      <c r="Y38" s="3" t="s">
        <v>129</v>
      </c>
      <c r="Z38" s="3" t="s">
        <v>130</v>
      </c>
      <c r="AA38" s="3" t="s">
        <v>131</v>
      </c>
      <c r="AC38" s="3" t="s">
        <v>123</v>
      </c>
      <c r="AD38" s="3" t="s">
        <v>123</v>
      </c>
      <c r="AE38" s="3">
        <v>4.0</v>
      </c>
      <c r="AF38" s="3">
        <v>4.0</v>
      </c>
      <c r="AH38" s="8">
        <f t="shared" si="1"/>
        <v>8</v>
      </c>
      <c r="AI38" s="3" t="s">
        <v>226</v>
      </c>
      <c r="AJ38" s="3">
        <v>0.0</v>
      </c>
      <c r="AK38" s="3" t="s">
        <v>133</v>
      </c>
      <c r="AL38" s="3">
        <f>IFERROR(VLOOKUP(AK38,'Dicionário'!$A$1:$B$153,2,0),"Erro")</f>
        <v>2</v>
      </c>
      <c r="AM38" s="3">
        <v>0.0</v>
      </c>
      <c r="AN38" s="3" t="s">
        <v>133</v>
      </c>
      <c r="AO38" s="3">
        <f>IFERROR(VLOOKUP(AN38,'Dicionário'!$A$1:$B$153,2,0),"Erro")</f>
        <v>2</v>
      </c>
      <c r="AP38" s="3">
        <v>1300.0</v>
      </c>
      <c r="AQ38" s="3">
        <f t="shared" si="7"/>
        <v>160.5833333</v>
      </c>
      <c r="AR38" s="3" t="s">
        <v>267</v>
      </c>
      <c r="AS38" s="3">
        <f>IFERROR(VLOOKUP(AR38,'Dicionário'!$A$1:$B$153,2,0),"Erro")</f>
        <v>0</v>
      </c>
      <c r="AT38" s="3">
        <v>0.0</v>
      </c>
      <c r="AU38" s="3" t="s">
        <v>133</v>
      </c>
      <c r="AV38" s="3">
        <f>IFERROR(VLOOKUP(AU38,'Dicionário'!$A$1:$B$153,2,0),"Erro")</f>
        <v>2</v>
      </c>
      <c r="AW38" s="3">
        <v>0.0</v>
      </c>
      <c r="AX38" s="3" t="s">
        <v>133</v>
      </c>
      <c r="AY38" s="3">
        <f>IFERROR(VLOOKUP(AX38,'Dicionário'!$A$1:$B$153,2,0),"Erro")</f>
        <v>2</v>
      </c>
      <c r="AZ38" s="3">
        <v>0.0</v>
      </c>
      <c r="BA38" s="3" t="s">
        <v>133</v>
      </c>
      <c r="BB38" s="3">
        <f>IFERROR(VLOOKUP(BA38,'Dicionário'!$A$1:$B$153,2,0),"Erro")</f>
        <v>2</v>
      </c>
      <c r="BC38" s="3">
        <v>0.0</v>
      </c>
      <c r="BD38" s="3" t="s">
        <v>133</v>
      </c>
      <c r="BE38" s="3">
        <f>IFERROR(VLOOKUP(BD38,'Dicionário'!$A$1:$B$153,2,0),"Erro")</f>
        <v>2</v>
      </c>
      <c r="BG38" s="3">
        <v>0.0</v>
      </c>
      <c r="BH38" s="3" t="s">
        <v>240</v>
      </c>
      <c r="BI38" s="3">
        <f>IFERROR(VLOOKUP(BH38,'Dicionário'!$A$1:$B$153,2,0),"Erro")</f>
        <v>3</v>
      </c>
      <c r="BJ38" s="3">
        <v>600.0</v>
      </c>
      <c r="BK38" s="3" t="s">
        <v>241</v>
      </c>
      <c r="BL38" s="3">
        <f>IFERROR(VLOOKUP(BK38,'Dicionário'!$A$1:$B$153,2,0),"Erro")</f>
        <v>2</v>
      </c>
      <c r="BM38" s="3">
        <v>0.0</v>
      </c>
      <c r="BN38" s="3" t="s">
        <v>146</v>
      </c>
      <c r="BO38" s="3">
        <f>IFERROR(VLOOKUP(BN38,'Dicionário'!$A$1:$B$153,2,0),"Erro")</f>
        <v>2</v>
      </c>
      <c r="BP38" s="3">
        <v>60.0</v>
      </c>
      <c r="BQ38" s="3" t="s">
        <v>515</v>
      </c>
      <c r="BR38" s="3">
        <f>IFERROR(VLOOKUP(BQ38,'Dicionário'!$A$1:$B$153,2,0),"Erro")</f>
        <v>2</v>
      </c>
      <c r="BS38" s="3">
        <v>308.0</v>
      </c>
      <c r="BT38" s="3" t="s">
        <v>141</v>
      </c>
      <c r="BU38" s="3">
        <f>IFERROR(VLOOKUP(BT38,'Dicionário'!$A$1:$B$153,2,0),"Erro")</f>
        <v>2</v>
      </c>
      <c r="BV38" s="3">
        <v>160.0</v>
      </c>
      <c r="BW38" s="3" t="s">
        <v>142</v>
      </c>
      <c r="BX38" s="3">
        <f>IFERROR(VLOOKUP(BW38,'Dicionário'!$A$1:$B$153,2,0),"Erro")</f>
        <v>0</v>
      </c>
      <c r="BY38" s="3" t="s">
        <v>143</v>
      </c>
      <c r="BZ38" s="3">
        <v>100.0</v>
      </c>
      <c r="CA38" s="3" t="s">
        <v>217</v>
      </c>
      <c r="CB38" s="3">
        <f>IFERROR(VLOOKUP(CA38,'Dicionário'!$A$1:$B$153,2,0),"Erro")</f>
        <v>0</v>
      </c>
      <c r="CC38" s="3">
        <v>300.0</v>
      </c>
      <c r="CD38" s="3">
        <v>0.0</v>
      </c>
      <c r="CE38" s="3" t="s">
        <v>146</v>
      </c>
      <c r="CF38" s="3">
        <f>IFERROR(VLOOKUP(CE38,'Dicionário'!$A$1:$B$153,2,0),"Erro")</f>
        <v>2</v>
      </c>
      <c r="CG38" s="3">
        <v>80.0</v>
      </c>
      <c r="CH38" s="3" t="s">
        <v>242</v>
      </c>
      <c r="CI38" s="3">
        <f>IFERROR(VLOOKUP(CH38,'Dicionário'!$A$1:$B$153,2,0),"Erro")</f>
        <v>2</v>
      </c>
      <c r="CJ38" s="3">
        <v>50.0</v>
      </c>
      <c r="CK38" s="3" t="s">
        <v>147</v>
      </c>
      <c r="CL38" s="9">
        <f>IFERROR(VLOOKUP(CK38,'Dicionário'!$A$1:$B$153,2,0),"Erro")</f>
        <v>2</v>
      </c>
      <c r="CM38" s="3" t="s">
        <v>516</v>
      </c>
      <c r="CN38" s="3">
        <v>0.0</v>
      </c>
      <c r="CO38" s="3">
        <v>0.0</v>
      </c>
      <c r="CP38" s="3">
        <v>0.0</v>
      </c>
      <c r="CQ38" s="3" t="s">
        <v>146</v>
      </c>
      <c r="CR38" s="9">
        <f>IFERROR(VLOOKUP(CQ38,'Dicionário'!$A$1:$B$153,2,0),"Erro")</f>
        <v>2</v>
      </c>
      <c r="CS38" s="3">
        <v>0.0</v>
      </c>
      <c r="CT38" s="3" t="s">
        <v>150</v>
      </c>
      <c r="CU38" s="9">
        <f>IFERROR(VLOOKUP(CT38,'Dicionário'!$A$1:$B$153,2,0),"Erro")</f>
        <v>2</v>
      </c>
      <c r="CV38" s="3">
        <v>1927.0</v>
      </c>
      <c r="CW38" s="3" t="s">
        <v>150</v>
      </c>
      <c r="CX38" s="9">
        <f>IFERROR(VLOOKUP(CW38,'Dicionário'!$A$1:$B$153,2,0),"Erro")</f>
        <v>2</v>
      </c>
      <c r="CY38" s="3">
        <v>0.0</v>
      </c>
      <c r="CZ38" s="3" t="s">
        <v>146</v>
      </c>
      <c r="DA38" s="9">
        <f>IFERROR(VLOOKUP(CZ38,'Dicionário'!$A$1:$B$153,2,0),"Erro")</f>
        <v>2</v>
      </c>
      <c r="DC38" s="3" t="s">
        <v>304</v>
      </c>
      <c r="DD38" s="3" t="s">
        <v>151</v>
      </c>
      <c r="DE38" s="9">
        <f>IFERROR(VLOOKUP(DD38,'Dicionário'!$A$1:$B$153,2,0),"Erro")</f>
        <v>1</v>
      </c>
      <c r="DF38" s="3" t="s">
        <v>153</v>
      </c>
      <c r="DH38" s="10">
        <v>2.0</v>
      </c>
      <c r="DI38" s="3" t="s">
        <v>155</v>
      </c>
      <c r="DJ38" s="9">
        <f>IFERROR(VLOOKUP(DI38,'Dicionário'!$A$1:$B$153,2,0),"Erro")</f>
        <v>2</v>
      </c>
      <c r="DK38" s="3" t="s">
        <v>156</v>
      </c>
      <c r="DL38" s="9">
        <f>IFERROR(VLOOKUP(DK38,'Dicionário'!$A$1:$B$153,2,0),"Erro")</f>
        <v>5</v>
      </c>
      <c r="DM38" s="3" t="s">
        <v>230</v>
      </c>
      <c r="DN38" s="9">
        <f>IFERROR(VLOOKUP(DM38,'Dicionário'!$A$1:$B$153,2,0),"Erro")</f>
        <v>7</v>
      </c>
      <c r="DO38" s="8">
        <f>IFERROR(VLOOKUP(N38,Sympla!B:AE,24,0), "erro")</f>
        <v>2022</v>
      </c>
      <c r="DP38" s="8">
        <f t="shared" si="2"/>
        <v>19</v>
      </c>
      <c r="DQ38" s="8" t="str">
        <f>IFERROR(VLOOKUP(N38,Sympla!B:AE,20,0), "erro")</f>
        <v>Mulher cis</v>
      </c>
      <c r="DR38" s="8">
        <f>IFERROR(VLOOKUP(AC38,'Dicionário'!$A$1:$B$153,2,0), "erro")</f>
        <v>2</v>
      </c>
      <c r="DS38" s="8">
        <f>IFERROR(VLOOKUP(AD38,'Dicionário'!$A$1:$B$153,2,0), "erro")</f>
        <v>2</v>
      </c>
    </row>
    <row r="39">
      <c r="A39" s="4">
        <v>45129.66824271991</v>
      </c>
      <c r="B39" s="3" t="s">
        <v>517</v>
      </c>
      <c r="C39" s="3" t="s">
        <v>518</v>
      </c>
      <c r="D39" s="3" t="s">
        <v>117</v>
      </c>
      <c r="E39" s="3" t="s">
        <v>123</v>
      </c>
      <c r="F39" s="3" t="s">
        <v>519</v>
      </c>
      <c r="G39" s="3">
        <v>1.0</v>
      </c>
      <c r="H39" s="3">
        <v>1.0</v>
      </c>
      <c r="I39" s="3" t="s">
        <v>161</v>
      </c>
      <c r="J39" s="3" t="s">
        <v>119</v>
      </c>
      <c r="K39" s="3" t="s">
        <v>180</v>
      </c>
      <c r="L39" s="3" t="s">
        <v>520</v>
      </c>
      <c r="M39" s="3">
        <v>2.023040024E9</v>
      </c>
      <c r="N39" s="3" t="s">
        <v>521</v>
      </c>
      <c r="O39" s="3">
        <v>1.1975872147E10</v>
      </c>
      <c r="P39" s="3">
        <v>5.51302422E8</v>
      </c>
      <c r="Q39" s="3" t="s">
        <v>123</v>
      </c>
      <c r="R39" s="3">
        <v>5.401873484E10</v>
      </c>
      <c r="S39" s="6">
        <v>38349.0</v>
      </c>
      <c r="T39" s="3" t="s">
        <v>124</v>
      </c>
      <c r="U39" s="3" t="s">
        <v>125</v>
      </c>
      <c r="V39" s="3" t="s">
        <v>522</v>
      </c>
      <c r="W39" s="7" t="s">
        <v>523</v>
      </c>
      <c r="X39" s="3" t="s">
        <v>196</v>
      </c>
      <c r="Y39" s="3" t="s">
        <v>129</v>
      </c>
      <c r="Z39" s="3" t="s">
        <v>130</v>
      </c>
      <c r="AA39" s="3" t="s">
        <v>131</v>
      </c>
      <c r="AC39" s="3" t="s">
        <v>123</v>
      </c>
      <c r="AD39" s="3" t="s">
        <v>123</v>
      </c>
      <c r="AE39" s="3">
        <v>4.0</v>
      </c>
      <c r="AF39" s="3">
        <v>0.0</v>
      </c>
      <c r="AH39" s="8">
        <f t="shared" si="1"/>
        <v>0</v>
      </c>
      <c r="AI39" s="3" t="s">
        <v>226</v>
      </c>
      <c r="AJ39" s="3">
        <v>0.0</v>
      </c>
      <c r="AK39" s="3" t="s">
        <v>133</v>
      </c>
      <c r="AL39" s="3">
        <f>IFERROR(VLOOKUP(AK39,'Dicionário'!$A$1:$B$153,2,0),"Erro")</f>
        <v>2</v>
      </c>
      <c r="AM39" s="3">
        <v>2000.0</v>
      </c>
      <c r="AN39" s="3" t="s">
        <v>267</v>
      </c>
      <c r="AO39" s="3">
        <f>IFERROR(VLOOKUP(AN39,'Dicionário'!$A$1:$B$153,2,0),"Erro")</f>
        <v>0</v>
      </c>
      <c r="AP39" s="3">
        <v>2000.0</v>
      </c>
      <c r="AQ39" s="3">
        <f t="shared" si="7"/>
        <v>0</v>
      </c>
      <c r="AR39" s="3" t="s">
        <v>267</v>
      </c>
      <c r="AS39" s="3">
        <f>IFERROR(VLOOKUP(AR39,'Dicionário'!$A$1:$B$153,2,0),"Erro")</f>
        <v>0</v>
      </c>
      <c r="AT39" s="3">
        <v>1300.0</v>
      </c>
      <c r="AU39" s="3" t="s">
        <v>267</v>
      </c>
      <c r="AV39" s="3">
        <f>IFERROR(VLOOKUP(AU39,'Dicionário'!$A$1:$B$153,2,0),"Erro")</f>
        <v>0</v>
      </c>
      <c r="AW39" s="3">
        <v>0.0</v>
      </c>
      <c r="AX39" s="3" t="s">
        <v>133</v>
      </c>
      <c r="AY39" s="3">
        <f>IFERROR(VLOOKUP(AX39,'Dicionário'!$A$1:$B$153,2,0),"Erro")</f>
        <v>2</v>
      </c>
      <c r="AZ39" s="3">
        <v>0.0</v>
      </c>
      <c r="BA39" s="3" t="s">
        <v>133</v>
      </c>
      <c r="BB39" s="3">
        <f>IFERROR(VLOOKUP(BA39,'Dicionário'!$A$1:$B$153,2,0),"Erro")</f>
        <v>2</v>
      </c>
      <c r="BC39" s="3">
        <v>0.0</v>
      </c>
      <c r="BD39" s="3" t="s">
        <v>133</v>
      </c>
      <c r="BE39" s="3">
        <f>IFERROR(VLOOKUP(BD39,'Dicionário'!$A$1:$B$153,2,0),"Erro")</f>
        <v>2</v>
      </c>
      <c r="BG39" s="3">
        <v>0.0</v>
      </c>
      <c r="BH39" s="3" t="s">
        <v>138</v>
      </c>
      <c r="BI39" s="3">
        <f>IFERROR(VLOOKUP(BH39,'Dicionário'!$A$1:$B$153,2,0),"Erro")</f>
        <v>1</v>
      </c>
      <c r="BJ39" s="3">
        <v>0.0</v>
      </c>
      <c r="BK39" s="3" t="s">
        <v>139</v>
      </c>
      <c r="BL39" s="3">
        <f>IFERROR(VLOOKUP(BK39,'Dicionário'!$A$1:$B$153,2,0),"Erro")</f>
        <v>2</v>
      </c>
      <c r="BM39" s="3">
        <v>0.0</v>
      </c>
      <c r="BN39" s="3" t="s">
        <v>146</v>
      </c>
      <c r="BO39" s="3">
        <f>IFERROR(VLOOKUP(BN39,'Dicionário'!$A$1:$B$153,2,0),"Erro")</f>
        <v>2</v>
      </c>
      <c r="BP39" s="3">
        <v>80.0</v>
      </c>
      <c r="BQ39" s="3" t="s">
        <v>329</v>
      </c>
      <c r="BR39" s="3">
        <f>IFERROR(VLOOKUP(BQ39,'Dicionário'!$A$1:$B$153,2,0),"Erro")</f>
        <v>0</v>
      </c>
      <c r="BS39" s="3">
        <v>80.0</v>
      </c>
      <c r="BT39" s="3" t="s">
        <v>255</v>
      </c>
      <c r="BU39" s="3">
        <f>IFERROR(VLOOKUP(BT39,'Dicionário'!$A$1:$B$153,2,0),"Erro")</f>
        <v>0</v>
      </c>
      <c r="BV39" s="3">
        <v>0.0</v>
      </c>
      <c r="BW39" s="3" t="s">
        <v>146</v>
      </c>
      <c r="BX39" s="3">
        <f>IFERROR(VLOOKUP(BW39,'Dicionário'!$A$1:$B$153,2,0),"Erro")</f>
        <v>2</v>
      </c>
      <c r="BY39" s="3" t="s">
        <v>186</v>
      </c>
      <c r="BZ39" s="3">
        <v>0.0</v>
      </c>
      <c r="CA39" s="3" t="s">
        <v>146</v>
      </c>
      <c r="CB39" s="3">
        <f>IFERROR(VLOOKUP(CA39,'Dicionário'!$A$1:$B$153,2,0),"Erro")</f>
        <v>2</v>
      </c>
      <c r="CC39" s="3">
        <v>200.0</v>
      </c>
      <c r="CD39" s="3">
        <v>0.0</v>
      </c>
      <c r="CE39" s="3" t="s">
        <v>146</v>
      </c>
      <c r="CF39" s="3">
        <f>IFERROR(VLOOKUP(CE39,'Dicionário'!$A$1:$B$153,2,0),"Erro")</f>
        <v>2</v>
      </c>
      <c r="CG39" s="3">
        <v>0.0</v>
      </c>
      <c r="CH39" s="3" t="s">
        <v>146</v>
      </c>
      <c r="CI39" s="3">
        <f>IFERROR(VLOOKUP(CH39,'Dicionário'!$A$1:$B$153,2,0),"Erro")</f>
        <v>2</v>
      </c>
      <c r="CJ39" s="3">
        <v>86.0</v>
      </c>
      <c r="CK39" s="3" t="s">
        <v>147</v>
      </c>
      <c r="CL39" s="9">
        <f>IFERROR(VLOOKUP(CK39,'Dicionário'!$A$1:$B$153,2,0),"Erro")</f>
        <v>2</v>
      </c>
      <c r="CM39" s="3" t="s">
        <v>524</v>
      </c>
      <c r="CN39" s="3">
        <v>1.0</v>
      </c>
      <c r="CO39" s="3">
        <v>0.0</v>
      </c>
      <c r="CP39" s="3">
        <v>0.0</v>
      </c>
      <c r="CQ39" s="3" t="s">
        <v>146</v>
      </c>
      <c r="CR39" s="9">
        <f>IFERROR(VLOOKUP(CQ39,'Dicionário'!$A$1:$B$153,2,0),"Erro")</f>
        <v>2</v>
      </c>
      <c r="CS39" s="3">
        <v>0.0</v>
      </c>
      <c r="CT39" s="3" t="s">
        <v>146</v>
      </c>
      <c r="CU39" s="9">
        <f>IFERROR(VLOOKUP(CT39,'Dicionário'!$A$1:$B$153,2,0),"Erro")</f>
        <v>2</v>
      </c>
      <c r="CV39" s="3">
        <v>0.0</v>
      </c>
      <c r="CW39" s="3" t="s">
        <v>146</v>
      </c>
      <c r="CX39" s="9">
        <f>IFERROR(VLOOKUP(CW39,'Dicionário'!$A$1:$B$153,2,0),"Erro")</f>
        <v>2</v>
      </c>
      <c r="CY39" s="3">
        <v>0.0</v>
      </c>
      <c r="CZ39" s="3" t="s">
        <v>146</v>
      </c>
      <c r="DA39" s="9">
        <f>IFERROR(VLOOKUP(CZ39,'Dicionário'!$A$1:$B$153,2,0),"Erro")</f>
        <v>2</v>
      </c>
      <c r="DB39" s="3" t="s">
        <v>483</v>
      </c>
      <c r="DC39" s="3" t="s">
        <v>151</v>
      </c>
      <c r="DD39" s="3" t="s">
        <v>151</v>
      </c>
      <c r="DE39" s="9">
        <f>IFERROR(VLOOKUP(DD39,'Dicionário'!$A$1:$B$153,2,0),"Erro")</f>
        <v>1</v>
      </c>
      <c r="DF39" s="3" t="s">
        <v>153</v>
      </c>
      <c r="DG39" s="3" t="s">
        <v>123</v>
      </c>
      <c r="DH39" s="9">
        <f>IFERROR(VLOOKUP(DG39,'Dicionário'!$A$1:$B$153,2,0),"Erro")</f>
        <v>2</v>
      </c>
      <c r="DI39" s="3" t="s">
        <v>155</v>
      </c>
      <c r="DJ39" s="9">
        <f>IFERROR(VLOOKUP(DI39,'Dicionário'!$A$1:$B$153,2,0),"Erro")</f>
        <v>2</v>
      </c>
      <c r="DK39" s="3" t="s">
        <v>156</v>
      </c>
      <c r="DL39" s="9">
        <f>IFERROR(VLOOKUP(DK39,'Dicionário'!$A$1:$B$153,2,0),"Erro")</f>
        <v>5</v>
      </c>
      <c r="DM39" s="3" t="s">
        <v>156</v>
      </c>
      <c r="DN39" s="9">
        <f>IFERROR(VLOOKUP(DM39,'Dicionário'!$A$1:$B$153,2,0),"Erro")</f>
        <v>5</v>
      </c>
      <c r="DO39" s="8">
        <f>IFERROR(VLOOKUP(N39,Sympla!B:AE,24,0), "erro")</f>
        <v>2022</v>
      </c>
      <c r="DP39" s="8">
        <f t="shared" si="2"/>
        <v>18</v>
      </c>
      <c r="DQ39" s="8" t="str">
        <f>IFERROR(VLOOKUP(N39,Sympla!B:AE,20,0), "erro")</f>
        <v>Mulher cis</v>
      </c>
      <c r="DR39" s="8">
        <f>IFERROR(VLOOKUP(AC39,'Dicionário'!$A$1:$B$153,2,0), "erro")</f>
        <v>2</v>
      </c>
      <c r="DS39" s="8">
        <f>IFERROR(VLOOKUP(AD39,'Dicionário'!$A$1:$B$153,2,0), "erro")</f>
        <v>2</v>
      </c>
    </row>
    <row r="40">
      <c r="A40" s="4">
        <v>45128.890114016205</v>
      </c>
      <c r="B40" s="3" t="s">
        <v>484</v>
      </c>
      <c r="C40" s="3" t="s">
        <v>525</v>
      </c>
      <c r="D40" s="3" t="s">
        <v>117</v>
      </c>
      <c r="E40" s="3" t="s">
        <v>123</v>
      </c>
      <c r="F40" s="3" t="s">
        <v>526</v>
      </c>
      <c r="G40" s="3">
        <v>1.0</v>
      </c>
      <c r="H40" s="3">
        <v>3.0</v>
      </c>
      <c r="I40" s="3" t="s">
        <v>161</v>
      </c>
      <c r="J40" s="3" t="s">
        <v>119</v>
      </c>
      <c r="K40" s="3" t="s">
        <v>180</v>
      </c>
      <c r="L40" s="3" t="s">
        <v>527</v>
      </c>
      <c r="M40" s="3">
        <v>2.02304008E9</v>
      </c>
      <c r="N40" s="3" t="s">
        <v>528</v>
      </c>
      <c r="O40" s="3">
        <v>1.1948849446E10</v>
      </c>
      <c r="P40" s="3">
        <v>5.4749993E8</v>
      </c>
      <c r="Q40" s="3" t="s">
        <v>123</v>
      </c>
      <c r="R40" s="3">
        <v>4.3406854885E10</v>
      </c>
      <c r="S40" s="6">
        <v>38406.0</v>
      </c>
      <c r="T40" s="3" t="s">
        <v>165</v>
      </c>
      <c r="U40" s="3" t="s">
        <v>125</v>
      </c>
      <c r="V40" s="3" t="s">
        <v>529</v>
      </c>
      <c r="W40" s="7" t="s">
        <v>530</v>
      </c>
      <c r="X40" s="3" t="s">
        <v>491</v>
      </c>
      <c r="Y40" s="3" t="s">
        <v>129</v>
      </c>
      <c r="Z40" s="3" t="s">
        <v>130</v>
      </c>
      <c r="AA40" s="3" t="s">
        <v>131</v>
      </c>
      <c r="AC40" s="3" t="s">
        <v>123</v>
      </c>
      <c r="AD40" s="3" t="s">
        <v>123</v>
      </c>
      <c r="AE40" s="3">
        <v>5.0</v>
      </c>
      <c r="AF40" s="3">
        <v>1.0</v>
      </c>
      <c r="AG40" s="3">
        <v>4.0</v>
      </c>
      <c r="AH40" s="8">
        <f t="shared" si="1"/>
        <v>6</v>
      </c>
      <c r="AI40" s="3" t="s">
        <v>226</v>
      </c>
      <c r="AJ40" s="3">
        <v>0.0</v>
      </c>
      <c r="AK40" s="3" t="s">
        <v>133</v>
      </c>
      <c r="AL40" s="3">
        <f>IFERROR(VLOOKUP(AK40,'Dicionário'!$A$1:$B$153,2,0),"Erro")</f>
        <v>2</v>
      </c>
      <c r="AM40" s="3">
        <v>0.0</v>
      </c>
      <c r="AN40" s="3" t="s">
        <v>133</v>
      </c>
      <c r="AO40" s="3">
        <f>IFERROR(VLOOKUP(AN40,'Dicionário'!$A$1:$B$153,2,0),"Erro")</f>
        <v>2</v>
      </c>
      <c r="AP40" s="3">
        <v>2103.0</v>
      </c>
      <c r="AQ40" s="3">
        <v>0.0</v>
      </c>
      <c r="AR40" s="3" t="s">
        <v>134</v>
      </c>
      <c r="AS40" s="3">
        <f>IFERROR(VLOOKUP(AR40,'Dicionário'!$A$1:$B$153,2,0),"Erro")</f>
        <v>2</v>
      </c>
      <c r="AT40" s="3">
        <v>0.0</v>
      </c>
      <c r="AU40" s="3" t="s">
        <v>133</v>
      </c>
      <c r="AV40" s="3">
        <f>IFERROR(VLOOKUP(AU40,'Dicionário'!$A$1:$B$153,2,0),"Erro")</f>
        <v>2</v>
      </c>
      <c r="AW40" s="3">
        <v>0.0</v>
      </c>
      <c r="AX40" s="3" t="s">
        <v>133</v>
      </c>
      <c r="AY40" s="3">
        <f>IFERROR(VLOOKUP(AX40,'Dicionário'!$A$1:$B$153,2,0),"Erro")</f>
        <v>2</v>
      </c>
      <c r="AZ40" s="3">
        <v>2500.0</v>
      </c>
      <c r="BA40" s="3" t="s">
        <v>267</v>
      </c>
      <c r="BB40" s="3">
        <f>IFERROR(VLOOKUP(BA40,'Dicionário'!$A$1:$B$153,2,0),"Erro")</f>
        <v>0</v>
      </c>
      <c r="BC40" s="3">
        <v>0.0</v>
      </c>
      <c r="BD40" s="3" t="s">
        <v>133</v>
      </c>
      <c r="BE40" s="3">
        <f>IFERROR(VLOOKUP(BD40,'Dicionário'!$A$1:$B$153,2,0),"Erro")</f>
        <v>2</v>
      </c>
      <c r="BG40" s="3">
        <v>1.0</v>
      </c>
      <c r="BH40" s="3" t="s">
        <v>138</v>
      </c>
      <c r="BI40" s="3">
        <f>IFERROR(VLOOKUP(BH40,'Dicionário'!$A$1:$B$153,2,0),"Erro")</f>
        <v>1</v>
      </c>
      <c r="BJ40" s="3">
        <v>842.0</v>
      </c>
      <c r="BK40" s="3" t="s">
        <v>185</v>
      </c>
      <c r="BL40" s="3">
        <f>IFERROR(VLOOKUP(BK40,'Dicionário'!$A$1:$B$153,2,0),"Erro")</f>
        <v>2</v>
      </c>
      <c r="BM40" s="3">
        <v>0.0</v>
      </c>
      <c r="BN40" s="3" t="s">
        <v>140</v>
      </c>
      <c r="BO40" s="3">
        <f>IFERROR(VLOOKUP(BN40,'Dicionário'!$A$1:$B$153,2,0),"Erro")</f>
        <v>0</v>
      </c>
      <c r="BP40" s="3">
        <v>151.0</v>
      </c>
      <c r="BQ40" s="3" t="s">
        <v>141</v>
      </c>
      <c r="BR40" s="3">
        <f>IFERROR(VLOOKUP(BQ40,'Dicionário'!$A$1:$B$153,2,0),"Erro")</f>
        <v>2</v>
      </c>
      <c r="BS40" s="3">
        <v>150.0</v>
      </c>
      <c r="BT40" s="3" t="s">
        <v>255</v>
      </c>
      <c r="BU40" s="3">
        <f>IFERROR(VLOOKUP(BT40,'Dicionário'!$A$1:$B$153,2,0),"Erro")</f>
        <v>0</v>
      </c>
      <c r="BV40" s="3">
        <v>200.0</v>
      </c>
      <c r="BW40" s="3" t="s">
        <v>142</v>
      </c>
      <c r="BX40" s="3">
        <f>IFERROR(VLOOKUP(BW40,'Dicionário'!$A$1:$B$153,2,0),"Erro")</f>
        <v>0</v>
      </c>
      <c r="BY40" s="3" t="s">
        <v>186</v>
      </c>
      <c r="BZ40" s="3">
        <v>100.0</v>
      </c>
      <c r="CA40" s="3" t="s">
        <v>217</v>
      </c>
      <c r="CB40" s="3">
        <f>IFERROR(VLOOKUP(CA40,'Dicionário'!$A$1:$B$153,2,0),"Erro")</f>
        <v>0</v>
      </c>
      <c r="CC40" s="3">
        <v>120.0</v>
      </c>
      <c r="CD40" s="3">
        <v>839.0</v>
      </c>
      <c r="CE40" s="3" t="s">
        <v>531</v>
      </c>
      <c r="CF40" s="3">
        <f>IFERROR(VLOOKUP(CE40,'Dicionário'!$A$1:$B$153,2,0),"Erro")</f>
        <v>1</v>
      </c>
      <c r="CG40" s="3">
        <v>0.0</v>
      </c>
      <c r="CH40" s="3" t="s">
        <v>146</v>
      </c>
      <c r="CI40" s="3">
        <f>IFERROR(VLOOKUP(CH40,'Dicionário'!$A$1:$B$153,2,0),"Erro")</f>
        <v>2</v>
      </c>
      <c r="CJ40" s="3">
        <v>100.0</v>
      </c>
      <c r="CK40" s="3" t="s">
        <v>147</v>
      </c>
      <c r="CL40" s="9">
        <f>IFERROR(VLOOKUP(CK40,'Dicionário'!$A$1:$B$153,2,0),"Erro")</f>
        <v>2</v>
      </c>
      <c r="CM40" s="3" t="s">
        <v>532</v>
      </c>
      <c r="CN40" s="3">
        <v>1.0</v>
      </c>
      <c r="CO40" s="3">
        <v>0.0</v>
      </c>
      <c r="CP40" s="3">
        <v>0.0</v>
      </c>
      <c r="CQ40" s="3" t="s">
        <v>146</v>
      </c>
      <c r="CR40" s="9">
        <f>IFERROR(VLOOKUP(CQ40,'Dicionário'!$A$1:$B$153,2,0),"Erro")</f>
        <v>2</v>
      </c>
      <c r="CS40" s="3">
        <v>0.0</v>
      </c>
      <c r="CT40" s="3" t="s">
        <v>146</v>
      </c>
      <c r="CU40" s="9">
        <f>IFERROR(VLOOKUP(CT40,'Dicionário'!$A$1:$B$153,2,0),"Erro")</f>
        <v>2</v>
      </c>
      <c r="CV40" s="3">
        <v>0.0</v>
      </c>
      <c r="CW40" s="3" t="s">
        <v>146</v>
      </c>
      <c r="CX40" s="9">
        <f>IFERROR(VLOOKUP(CW40,'Dicionário'!$A$1:$B$153,2,0),"Erro")</f>
        <v>2</v>
      </c>
      <c r="CY40" s="3">
        <v>0.0</v>
      </c>
      <c r="CZ40" s="3" t="s">
        <v>146</v>
      </c>
      <c r="DA40" s="9">
        <f>IFERROR(VLOOKUP(CZ40,'Dicionário'!$A$1:$B$153,2,0),"Erro")</f>
        <v>2</v>
      </c>
      <c r="DC40" s="3" t="s">
        <v>151</v>
      </c>
      <c r="DD40" s="3" t="s">
        <v>151</v>
      </c>
      <c r="DE40" s="9">
        <f>IFERROR(VLOOKUP(DD40,'Dicionário'!$A$1:$B$153,2,0),"Erro")</f>
        <v>1</v>
      </c>
      <c r="DF40" s="3" t="s">
        <v>153</v>
      </c>
      <c r="DG40" s="3" t="s">
        <v>123</v>
      </c>
      <c r="DH40" s="9">
        <f>IFERROR(VLOOKUP(DG40,'Dicionário'!$A$1:$B$153,2,0),"Erro")</f>
        <v>2</v>
      </c>
      <c r="DI40" s="3" t="s">
        <v>155</v>
      </c>
      <c r="DJ40" s="9">
        <f>IFERROR(VLOOKUP(DI40,'Dicionário'!$A$1:$B$153,2,0),"Erro")</f>
        <v>2</v>
      </c>
      <c r="DK40" s="3" t="s">
        <v>207</v>
      </c>
      <c r="DL40" s="9">
        <f>IFERROR(VLOOKUP(DK40,'Dicionário'!$A$1:$B$153,2,0),"Erro")</f>
        <v>2</v>
      </c>
      <c r="DM40" s="3" t="s">
        <v>207</v>
      </c>
      <c r="DN40" s="9">
        <f>IFERROR(VLOOKUP(DM40,'Dicionário'!$A$1:$B$153,2,0),"Erro")</f>
        <v>2</v>
      </c>
      <c r="DO40" s="8">
        <f>IFERROR(VLOOKUP(N40,Sympla!B:AE,24,0), "erro")</f>
        <v>2022</v>
      </c>
      <c r="DP40" s="8">
        <f t="shared" si="2"/>
        <v>18</v>
      </c>
      <c r="DQ40" s="8" t="str">
        <f>IFERROR(VLOOKUP(N40,Sympla!B:AE,20,0), "erro")</f>
        <v>Mulher cis</v>
      </c>
      <c r="DR40" s="8">
        <f>IFERROR(VLOOKUP(AC40,'Dicionário'!$A$1:$B$153,2,0), "erro")</f>
        <v>2</v>
      </c>
      <c r="DS40" s="8">
        <f>IFERROR(VLOOKUP(AD40,'Dicionário'!$A$1:$B$153,2,0), "erro")</f>
        <v>2</v>
      </c>
    </row>
    <row r="41">
      <c r="A41" s="4">
        <v>45128.770469317125</v>
      </c>
      <c r="B41" s="3" t="s">
        <v>535</v>
      </c>
      <c r="C41" s="3" t="s">
        <v>536</v>
      </c>
      <c r="D41" s="3" t="s">
        <v>117</v>
      </c>
      <c r="E41" s="3" t="s">
        <v>123</v>
      </c>
      <c r="F41" s="3" t="s">
        <v>123</v>
      </c>
      <c r="G41" s="3">
        <v>1.0</v>
      </c>
      <c r="H41" s="3">
        <v>1.0</v>
      </c>
      <c r="I41" s="3" t="s">
        <v>161</v>
      </c>
      <c r="J41" s="3" t="s">
        <v>180</v>
      </c>
      <c r="K41" s="3" t="s">
        <v>322</v>
      </c>
      <c r="L41" s="3" t="s">
        <v>537</v>
      </c>
      <c r="M41" s="3">
        <v>2.023040085E9</v>
      </c>
      <c r="N41" s="3" t="s">
        <v>538</v>
      </c>
      <c r="O41" s="3">
        <v>1.1986297679E10</v>
      </c>
      <c r="P41" s="3">
        <v>6.71395932E8</v>
      </c>
      <c r="Q41" s="3" t="s">
        <v>123</v>
      </c>
      <c r="R41" s="7" t="s">
        <v>539</v>
      </c>
      <c r="S41" s="6">
        <v>36777.0</v>
      </c>
      <c r="T41" s="3" t="s">
        <v>165</v>
      </c>
      <c r="U41" s="3" t="s">
        <v>125</v>
      </c>
      <c r="V41" s="3" t="s">
        <v>540</v>
      </c>
      <c r="W41" s="7" t="s">
        <v>541</v>
      </c>
      <c r="X41" s="3" t="s">
        <v>168</v>
      </c>
      <c r="Y41" s="3" t="s">
        <v>129</v>
      </c>
      <c r="Z41" s="3" t="s">
        <v>130</v>
      </c>
      <c r="AA41" s="3" t="s">
        <v>131</v>
      </c>
      <c r="AC41" s="3" t="s">
        <v>123</v>
      </c>
      <c r="AD41" s="3" t="s">
        <v>117</v>
      </c>
      <c r="AE41" s="3">
        <v>2.0</v>
      </c>
      <c r="AF41" s="3">
        <v>2.0</v>
      </c>
      <c r="AH41" s="8">
        <f t="shared" si="1"/>
        <v>4</v>
      </c>
      <c r="AI41" s="3" t="s">
        <v>226</v>
      </c>
      <c r="AJ41" s="3">
        <v>0.0</v>
      </c>
      <c r="AK41" s="3" t="s">
        <v>133</v>
      </c>
      <c r="AL41" s="3">
        <f>IFERROR(VLOOKUP(AK41,'Dicionário'!$A$1:$B$153,2,0),"Erro")</f>
        <v>2</v>
      </c>
      <c r="AM41" s="3">
        <v>0.0</v>
      </c>
      <c r="AN41" s="3" t="s">
        <v>133</v>
      </c>
      <c r="AO41" s="3">
        <f>IFERROR(VLOOKUP(AN41,'Dicionário'!$A$1:$B$153,2,0),"Erro")</f>
        <v>2</v>
      </c>
      <c r="AP41" s="3">
        <v>2200.0</v>
      </c>
      <c r="AQ41" s="3">
        <f t="shared" ref="AQ41:AQ42" si="8">(CV41-CS41)/12</f>
        <v>0</v>
      </c>
      <c r="AR41" s="3" t="s">
        <v>253</v>
      </c>
      <c r="AS41" s="3">
        <f>IFERROR(VLOOKUP(AR41,'Dicionário'!$A$1:$B$153,2,0),"Erro")</f>
        <v>0</v>
      </c>
      <c r="AT41" s="3">
        <v>0.0</v>
      </c>
      <c r="AU41" s="3" t="s">
        <v>133</v>
      </c>
      <c r="AV41" s="3">
        <f>IFERROR(VLOOKUP(AU41,'Dicionário'!$A$1:$B$153,2,0),"Erro")</f>
        <v>2</v>
      </c>
      <c r="AW41" s="3">
        <v>0.0</v>
      </c>
      <c r="AX41" s="3" t="s">
        <v>133</v>
      </c>
      <c r="AY41" s="3">
        <f>IFERROR(VLOOKUP(AX41,'Dicionário'!$A$1:$B$153,2,0),"Erro")</f>
        <v>2</v>
      </c>
      <c r="AZ41" s="3">
        <v>0.0</v>
      </c>
      <c r="BA41" s="3" t="s">
        <v>133</v>
      </c>
      <c r="BB41" s="3">
        <f>IFERROR(VLOOKUP(BA41,'Dicionário'!$A$1:$B$153,2,0),"Erro")</f>
        <v>2</v>
      </c>
      <c r="BC41" s="3">
        <v>0.0</v>
      </c>
      <c r="BD41" s="3" t="s">
        <v>133</v>
      </c>
      <c r="BE41" s="3">
        <f>IFERROR(VLOOKUP(BD41,'Dicionário'!$A$1:$B$153,2,0),"Erro")</f>
        <v>2</v>
      </c>
      <c r="BF41" s="3" t="s">
        <v>542</v>
      </c>
      <c r="BG41" s="3">
        <v>0.0</v>
      </c>
      <c r="BH41" s="3" t="s">
        <v>199</v>
      </c>
      <c r="BI41" s="3">
        <f>IFERROR(VLOOKUP(BH41,'Dicionário'!$A$1:$B$153,2,0),"Erro")</f>
        <v>2</v>
      </c>
      <c r="BJ41" s="3">
        <v>500.0</v>
      </c>
      <c r="BK41" s="3" t="s">
        <v>200</v>
      </c>
      <c r="BL41" s="3">
        <f>IFERROR(VLOOKUP(BK41,'Dicionário'!$A$1:$B$153,2,0),"Erro")</f>
        <v>0</v>
      </c>
      <c r="BM41" s="3">
        <v>0.0</v>
      </c>
      <c r="BN41" s="3" t="s">
        <v>146</v>
      </c>
      <c r="BO41" s="3">
        <f>IFERROR(VLOOKUP(BN41,'Dicionário'!$A$1:$B$153,2,0),"Erro")</f>
        <v>2</v>
      </c>
      <c r="BP41" s="3">
        <v>64.0</v>
      </c>
      <c r="BQ41" s="3" t="s">
        <v>141</v>
      </c>
      <c r="BR41" s="3">
        <f>IFERROR(VLOOKUP(BQ41,'Dicionário'!$A$1:$B$153,2,0),"Erro")</f>
        <v>2</v>
      </c>
      <c r="BS41" s="3">
        <v>133.0</v>
      </c>
      <c r="BT41" s="3" t="s">
        <v>141</v>
      </c>
      <c r="BU41" s="3">
        <f>IFERROR(VLOOKUP(BT41,'Dicionário'!$A$1:$B$153,2,0),"Erro")</f>
        <v>2</v>
      </c>
      <c r="BV41" s="3">
        <v>30.0</v>
      </c>
      <c r="BW41" s="3" t="s">
        <v>142</v>
      </c>
      <c r="BX41" s="3">
        <f>IFERROR(VLOOKUP(BW41,'Dicionário'!$A$1:$B$153,2,0),"Erro")</f>
        <v>0</v>
      </c>
      <c r="BY41" s="3" t="s">
        <v>143</v>
      </c>
      <c r="BZ41" s="3">
        <v>100.0</v>
      </c>
      <c r="CA41" s="3" t="s">
        <v>144</v>
      </c>
      <c r="CB41" s="3">
        <f>IFERROR(VLOOKUP(CA41,'Dicionário'!$A$1:$B$153,2,0),"Erro")</f>
        <v>2</v>
      </c>
      <c r="CC41" s="3">
        <v>218.0</v>
      </c>
      <c r="CD41" s="3">
        <v>0.0</v>
      </c>
      <c r="CE41" s="3" t="s">
        <v>146</v>
      </c>
      <c r="CF41" s="3">
        <f>IFERROR(VLOOKUP(CE41,'Dicionário'!$A$1:$B$153,2,0),"Erro")</f>
        <v>2</v>
      </c>
      <c r="CG41" s="3">
        <v>0.0</v>
      </c>
      <c r="CH41" s="3" t="s">
        <v>146</v>
      </c>
      <c r="CI41" s="3">
        <f>IFERROR(VLOOKUP(CH41,'Dicionário'!$A$1:$B$153,2,0),"Erro")</f>
        <v>2</v>
      </c>
      <c r="CJ41" s="3">
        <v>110.0</v>
      </c>
      <c r="CK41" s="3" t="s">
        <v>147</v>
      </c>
      <c r="CL41" s="9">
        <f>IFERROR(VLOOKUP(CK41,'Dicionário'!$A$1:$B$153,2,0),"Erro")</f>
        <v>2</v>
      </c>
      <c r="CM41" s="3" t="s">
        <v>543</v>
      </c>
      <c r="CN41" s="3">
        <v>0.0</v>
      </c>
      <c r="CO41" s="3">
        <v>0.0</v>
      </c>
      <c r="CP41" s="3">
        <v>0.0</v>
      </c>
      <c r="CQ41" s="3" t="s">
        <v>146</v>
      </c>
      <c r="CR41" s="9">
        <f>IFERROR(VLOOKUP(CQ41,'Dicionário'!$A$1:$B$153,2,0),"Erro")</f>
        <v>2</v>
      </c>
      <c r="CS41" s="3">
        <v>0.0</v>
      </c>
      <c r="CT41" s="3" t="s">
        <v>146</v>
      </c>
      <c r="CU41" s="9">
        <f>IFERROR(VLOOKUP(CT41,'Dicionário'!$A$1:$B$153,2,0),"Erro")</f>
        <v>2</v>
      </c>
      <c r="CV41" s="3">
        <v>0.0</v>
      </c>
      <c r="CW41" s="3" t="s">
        <v>146</v>
      </c>
      <c r="CX41" s="9">
        <f>IFERROR(VLOOKUP(CW41,'Dicionário'!$A$1:$B$153,2,0),"Erro")</f>
        <v>2</v>
      </c>
      <c r="CY41" s="3">
        <v>0.0</v>
      </c>
      <c r="CZ41" s="3" t="s">
        <v>146</v>
      </c>
      <c r="DA41" s="9">
        <f>IFERROR(VLOOKUP(CZ41,'Dicionário'!$A$1:$B$153,2,0),"Erro")</f>
        <v>2</v>
      </c>
      <c r="DC41" s="3" t="s">
        <v>152</v>
      </c>
      <c r="DD41" s="3" t="s">
        <v>151</v>
      </c>
      <c r="DE41" s="9">
        <f>IFERROR(VLOOKUP(DD41,'Dicionário'!$A$1:$B$153,2,0),"Erro")</f>
        <v>1</v>
      </c>
      <c r="DF41" s="3" t="s">
        <v>153</v>
      </c>
      <c r="DH41" s="10">
        <v>2.0</v>
      </c>
      <c r="DI41" s="3" t="s">
        <v>155</v>
      </c>
      <c r="DJ41" s="9">
        <f>IFERROR(VLOOKUP(DI41,'Dicionário'!$A$1:$B$153,2,0),"Erro")</f>
        <v>2</v>
      </c>
      <c r="DK41" s="3" t="s">
        <v>246</v>
      </c>
      <c r="DL41" s="9">
        <f>IFERROR(VLOOKUP(DK41,'Dicionário'!$A$1:$B$153,2,0),"Erro")</f>
        <v>6</v>
      </c>
      <c r="DM41" s="3" t="s">
        <v>156</v>
      </c>
      <c r="DN41" s="9">
        <f>IFERROR(VLOOKUP(DM41,'Dicionário'!$A$1:$B$153,2,0),"Erro")</f>
        <v>5</v>
      </c>
      <c r="DO41" s="8">
        <f>IFERROR(VLOOKUP(N41,Sympla!B:AE,24,0), "erro")</f>
        <v>2019</v>
      </c>
      <c r="DP41" s="8">
        <f t="shared" si="2"/>
        <v>23</v>
      </c>
      <c r="DQ41" s="8" t="str">
        <f>IFERROR(VLOOKUP(N41,Sympla!B:AE,20,0), "erro")</f>
        <v>Prefiro não responder</v>
      </c>
      <c r="DR41" s="8">
        <f>IFERROR(VLOOKUP(AC41,'Dicionário'!$A$1:$B$153,2,0), "erro")</f>
        <v>2</v>
      </c>
      <c r="DS41" s="8">
        <f>IFERROR(VLOOKUP(AD41,'Dicionário'!$A$1:$B$153,2,0), "erro")</f>
        <v>1</v>
      </c>
    </row>
    <row r="42">
      <c r="A42" s="4">
        <v>45129.91530165509</v>
      </c>
      <c r="B42" s="3" t="s">
        <v>508</v>
      </c>
      <c r="C42" s="3" t="s">
        <v>545</v>
      </c>
      <c r="D42" s="3" t="s">
        <v>117</v>
      </c>
      <c r="E42" s="3" t="s">
        <v>123</v>
      </c>
      <c r="F42" s="3" t="s">
        <v>123</v>
      </c>
      <c r="G42" s="3">
        <v>1.0</v>
      </c>
      <c r="H42" s="3" t="s">
        <v>160</v>
      </c>
      <c r="I42" s="3" t="s">
        <v>161</v>
      </c>
      <c r="J42" s="3" t="s">
        <v>119</v>
      </c>
      <c r="K42" s="3" t="s">
        <v>180</v>
      </c>
      <c r="L42" s="3" t="s">
        <v>546</v>
      </c>
      <c r="M42" s="3">
        <v>2.023040089E9</v>
      </c>
      <c r="N42" s="3" t="s">
        <v>547</v>
      </c>
      <c r="O42" s="3">
        <v>1.1975198651E10</v>
      </c>
      <c r="P42" s="3">
        <v>5.48803869E8</v>
      </c>
      <c r="Q42" s="3" t="s">
        <v>123</v>
      </c>
      <c r="R42" s="3">
        <v>2.4178833847E10</v>
      </c>
      <c r="S42" s="6">
        <v>37868.0</v>
      </c>
      <c r="T42" s="3" t="s">
        <v>124</v>
      </c>
      <c r="U42" s="3" t="s">
        <v>125</v>
      </c>
      <c r="V42" s="3" t="s">
        <v>548</v>
      </c>
      <c r="W42" s="7" t="s">
        <v>549</v>
      </c>
      <c r="X42" s="3" t="s">
        <v>168</v>
      </c>
      <c r="Y42" s="3" t="s">
        <v>129</v>
      </c>
      <c r="Z42" s="3" t="s">
        <v>130</v>
      </c>
      <c r="AA42" s="3" t="s">
        <v>131</v>
      </c>
      <c r="AC42" s="3" t="s">
        <v>123</v>
      </c>
      <c r="AD42" s="3" t="s">
        <v>117</v>
      </c>
      <c r="AE42" s="3">
        <v>2.0</v>
      </c>
      <c r="AF42" s="3">
        <v>2.0</v>
      </c>
      <c r="AH42" s="8">
        <f t="shared" si="1"/>
        <v>4</v>
      </c>
      <c r="AI42" s="3" t="s">
        <v>226</v>
      </c>
      <c r="AJ42" s="3">
        <v>0.0</v>
      </c>
      <c r="AK42" s="3" t="s">
        <v>133</v>
      </c>
      <c r="AL42" s="3">
        <f>IFERROR(VLOOKUP(AK42,'Dicionário'!$A$1:$B$153,2,0),"Erro")</f>
        <v>2</v>
      </c>
      <c r="AM42" s="3">
        <v>0.0</v>
      </c>
      <c r="AN42" s="3" t="s">
        <v>133</v>
      </c>
      <c r="AO42" s="3">
        <f>IFERROR(VLOOKUP(AN42,'Dicionário'!$A$1:$B$153,2,0),"Erro")</f>
        <v>2</v>
      </c>
      <c r="AP42" s="3">
        <v>2013.0</v>
      </c>
      <c r="AQ42" s="3">
        <f t="shared" si="8"/>
        <v>-17.16666667</v>
      </c>
      <c r="AR42" s="3" t="s">
        <v>134</v>
      </c>
      <c r="AS42" s="3">
        <f>IFERROR(VLOOKUP(AR42,'Dicionário'!$A$1:$B$153,2,0),"Erro")</f>
        <v>2</v>
      </c>
      <c r="AT42" s="3">
        <v>0.0</v>
      </c>
      <c r="AU42" s="3" t="s">
        <v>133</v>
      </c>
      <c r="AV42" s="3">
        <f>IFERROR(VLOOKUP(AU42,'Dicionário'!$A$1:$B$153,2,0),"Erro")</f>
        <v>2</v>
      </c>
      <c r="AW42" s="3">
        <v>0.0</v>
      </c>
      <c r="AX42" s="3" t="s">
        <v>133</v>
      </c>
      <c r="AY42" s="3">
        <f>IFERROR(VLOOKUP(AX42,'Dicionário'!$A$1:$B$153,2,0),"Erro")</f>
        <v>2</v>
      </c>
      <c r="AZ42" s="3">
        <v>0.0</v>
      </c>
      <c r="BA42" s="3" t="s">
        <v>133</v>
      </c>
      <c r="BB42" s="3">
        <f>IFERROR(VLOOKUP(BA42,'Dicionário'!$A$1:$B$153,2,0),"Erro")</f>
        <v>2</v>
      </c>
      <c r="BC42" s="3">
        <v>0.0</v>
      </c>
      <c r="BD42" s="3" t="s">
        <v>133</v>
      </c>
      <c r="BE42" s="3">
        <f>IFERROR(VLOOKUP(BD42,'Dicionário'!$A$1:$B$153,2,0),"Erro")</f>
        <v>2</v>
      </c>
      <c r="BG42" s="3">
        <v>0.0</v>
      </c>
      <c r="BH42" s="3" t="s">
        <v>199</v>
      </c>
      <c r="BI42" s="3">
        <f>IFERROR(VLOOKUP(BH42,'Dicionário'!$A$1:$B$153,2,0),"Erro")</f>
        <v>2</v>
      </c>
      <c r="BJ42" s="11">
        <v>1000.0</v>
      </c>
      <c r="BK42" s="3" t="s">
        <v>328</v>
      </c>
      <c r="BL42" s="3">
        <f>IFERROR(VLOOKUP(BK42,'Dicionário'!$A$1:$B$153,2,0),"Erro")</f>
        <v>0</v>
      </c>
      <c r="BM42" s="3">
        <v>0.0</v>
      </c>
      <c r="BN42" s="3" t="s">
        <v>146</v>
      </c>
      <c r="BO42" s="3">
        <f>IFERROR(VLOOKUP(BN42,'Dicionário'!$A$1:$B$153,2,0),"Erro")</f>
        <v>2</v>
      </c>
      <c r="BP42" s="3">
        <v>70.0</v>
      </c>
      <c r="BQ42" s="3" t="s">
        <v>329</v>
      </c>
      <c r="BR42" s="3">
        <f>IFERROR(VLOOKUP(BQ42,'Dicionário'!$A$1:$B$153,2,0),"Erro")</f>
        <v>0</v>
      </c>
      <c r="BS42" s="3">
        <v>56.0</v>
      </c>
      <c r="BT42" s="3" t="s">
        <v>141</v>
      </c>
      <c r="BU42" s="3">
        <f>IFERROR(VLOOKUP(BT42,'Dicionário'!$A$1:$B$153,2,0),"Erro")</f>
        <v>2</v>
      </c>
      <c r="BV42" s="3">
        <v>80.0</v>
      </c>
      <c r="BW42" s="3" t="s">
        <v>142</v>
      </c>
      <c r="BX42" s="3">
        <f>IFERROR(VLOOKUP(BW42,'Dicionário'!$A$1:$B$153,2,0),"Erro")</f>
        <v>0</v>
      </c>
      <c r="BY42" s="3" t="s">
        <v>186</v>
      </c>
      <c r="BZ42" s="3">
        <v>100.0</v>
      </c>
      <c r="CA42" s="3" t="s">
        <v>144</v>
      </c>
      <c r="CB42" s="3">
        <f>IFERROR(VLOOKUP(CA42,'Dicionário'!$A$1:$B$153,2,0),"Erro")</f>
        <v>2</v>
      </c>
      <c r="CC42" s="3">
        <v>70.0</v>
      </c>
      <c r="CD42" s="3">
        <v>0.0</v>
      </c>
      <c r="CE42" s="3" t="s">
        <v>146</v>
      </c>
      <c r="CF42" s="3">
        <f>IFERROR(VLOOKUP(CE42,'Dicionário'!$A$1:$B$153,2,0),"Erro")</f>
        <v>2</v>
      </c>
      <c r="CG42" s="3">
        <v>0.0</v>
      </c>
      <c r="CH42" s="3" t="s">
        <v>146</v>
      </c>
      <c r="CI42" s="3">
        <f>IFERROR(VLOOKUP(CH42,'Dicionário'!$A$1:$B$153,2,0),"Erro")</f>
        <v>2</v>
      </c>
      <c r="CJ42" s="3">
        <v>50.0</v>
      </c>
      <c r="CK42" s="3" t="s">
        <v>269</v>
      </c>
      <c r="CL42" s="9">
        <f>IFERROR(VLOOKUP(CK42,'Dicionário'!$A$1:$B$153,2,0),"Erro")</f>
        <v>0</v>
      </c>
      <c r="CM42" s="3" t="s">
        <v>550</v>
      </c>
      <c r="CN42" s="3">
        <v>0.0</v>
      </c>
      <c r="CO42" s="3">
        <v>0.0</v>
      </c>
      <c r="CP42" s="3">
        <v>0.0</v>
      </c>
      <c r="CQ42" s="3" t="s">
        <v>146</v>
      </c>
      <c r="CR42" s="9">
        <f>IFERROR(VLOOKUP(CQ42,'Dicionário'!$A$1:$B$153,2,0),"Erro")</f>
        <v>2</v>
      </c>
      <c r="CS42" s="3">
        <v>206.0</v>
      </c>
      <c r="CT42" s="3" t="s">
        <v>150</v>
      </c>
      <c r="CU42" s="9">
        <f>IFERROR(VLOOKUP(CT42,'Dicionário'!$A$1:$B$153,2,0),"Erro")</f>
        <v>2</v>
      </c>
      <c r="CV42" s="3">
        <v>0.0</v>
      </c>
      <c r="CW42" s="3" t="s">
        <v>146</v>
      </c>
      <c r="CX42" s="9">
        <f>IFERROR(VLOOKUP(CW42,'Dicionário'!$A$1:$B$153,2,0),"Erro")</f>
        <v>2</v>
      </c>
      <c r="CY42" s="3">
        <v>1500.0</v>
      </c>
      <c r="CZ42" s="3" t="s">
        <v>270</v>
      </c>
      <c r="DA42" s="9">
        <f>IFERROR(VLOOKUP(CZ42,'Dicionário'!$A$1:$B$153,2,0),"Erro")</f>
        <v>0</v>
      </c>
      <c r="DC42" s="3" t="s">
        <v>152</v>
      </c>
      <c r="DD42" s="3" t="s">
        <v>152</v>
      </c>
      <c r="DE42" s="9">
        <f>IFERROR(VLOOKUP(DD42,'Dicionário'!$A$1:$B$153,2,0),"Erro")</f>
        <v>2</v>
      </c>
      <c r="DF42" s="3" t="s">
        <v>153</v>
      </c>
      <c r="DG42" s="3" t="s">
        <v>123</v>
      </c>
      <c r="DH42" s="9">
        <f>IFERROR(VLOOKUP(DG42,'Dicionário'!$A$1:$B$153,2,0),"Erro")</f>
        <v>2</v>
      </c>
      <c r="DI42" s="3" t="s">
        <v>155</v>
      </c>
      <c r="DJ42" s="9">
        <f>IFERROR(VLOOKUP(DI42,'Dicionário'!$A$1:$B$153,2,0),"Erro")</f>
        <v>2</v>
      </c>
      <c r="DK42" s="3" t="s">
        <v>230</v>
      </c>
      <c r="DL42" s="9">
        <f>IFERROR(VLOOKUP(DK42,'Dicionário'!$A$1:$B$153,2,0),"Erro")</f>
        <v>7</v>
      </c>
      <c r="DM42" s="3" t="s">
        <v>230</v>
      </c>
      <c r="DN42" s="9">
        <f>IFERROR(VLOOKUP(DM42,'Dicionário'!$A$1:$B$153,2,0),"Erro")</f>
        <v>7</v>
      </c>
      <c r="DO42" s="8">
        <f>IFERROR(VLOOKUP(N42,Sympla!B:AE,24,0), "erro")</f>
        <v>2023</v>
      </c>
      <c r="DP42" s="8">
        <f t="shared" si="2"/>
        <v>20</v>
      </c>
      <c r="DQ42" s="8" t="str">
        <f>IFERROR(VLOOKUP(N42,Sympla!B:AE,20,0), "erro")</f>
        <v>Homem cis</v>
      </c>
      <c r="DR42" s="8">
        <f>IFERROR(VLOOKUP(AC42,'Dicionário'!$A$1:$B$153,2,0), "erro")</f>
        <v>2</v>
      </c>
      <c r="DS42" s="8">
        <f>IFERROR(VLOOKUP(AD42,'Dicionário'!$A$1:$B$153,2,0), "erro")</f>
        <v>1</v>
      </c>
    </row>
    <row r="43">
      <c r="A43" s="4">
        <v>45128.96456784722</v>
      </c>
      <c r="B43" s="3" t="s">
        <v>356</v>
      </c>
      <c r="C43" s="3" t="s">
        <v>551</v>
      </c>
      <c r="D43" s="3" t="s">
        <v>117</v>
      </c>
      <c r="E43" s="3" t="s">
        <v>123</v>
      </c>
      <c r="F43" s="3" t="s">
        <v>552</v>
      </c>
      <c r="G43" s="3">
        <v>1.0</v>
      </c>
      <c r="H43" s="3">
        <v>1.0</v>
      </c>
      <c r="I43" s="3" t="s">
        <v>161</v>
      </c>
      <c r="J43" s="3" t="s">
        <v>119</v>
      </c>
      <c r="K43" s="3" t="s">
        <v>180</v>
      </c>
      <c r="L43" s="3" t="s">
        <v>553</v>
      </c>
      <c r="M43" s="3">
        <v>2.023040088E9</v>
      </c>
      <c r="N43" s="3" t="s">
        <v>554</v>
      </c>
      <c r="O43" s="3">
        <v>1.3991101322E10</v>
      </c>
      <c r="P43" s="3">
        <v>6.26092401E8</v>
      </c>
      <c r="Q43" s="3" t="s">
        <v>123</v>
      </c>
      <c r="R43" s="3">
        <v>5.2766162801E10</v>
      </c>
      <c r="S43" s="6">
        <v>38349.0</v>
      </c>
      <c r="T43" s="3" t="s">
        <v>124</v>
      </c>
      <c r="U43" s="3" t="s">
        <v>125</v>
      </c>
      <c r="V43" s="3" t="s">
        <v>555</v>
      </c>
      <c r="W43" s="7" t="s">
        <v>556</v>
      </c>
      <c r="X43" s="3" t="s">
        <v>168</v>
      </c>
      <c r="Y43" s="3" t="s">
        <v>129</v>
      </c>
      <c r="Z43" s="3" t="s">
        <v>130</v>
      </c>
      <c r="AA43" s="3" t="s">
        <v>131</v>
      </c>
      <c r="AC43" s="3" t="s">
        <v>123</v>
      </c>
      <c r="AD43" s="3" t="s">
        <v>123</v>
      </c>
      <c r="AE43" s="3">
        <v>4.0</v>
      </c>
      <c r="AF43" s="3">
        <v>4.0</v>
      </c>
      <c r="AH43" s="8">
        <f t="shared" si="1"/>
        <v>8</v>
      </c>
      <c r="AI43" s="3" t="s">
        <v>132</v>
      </c>
      <c r="AJ43" s="3">
        <v>0.0</v>
      </c>
      <c r="AK43" s="3" t="s">
        <v>133</v>
      </c>
      <c r="AL43" s="3">
        <f>IFERROR(VLOOKUP(AK43,'Dicionário'!$A$1:$B$153,2,0),"Erro")</f>
        <v>2</v>
      </c>
      <c r="AM43" s="3">
        <v>6449.0</v>
      </c>
      <c r="AN43" s="3" t="s">
        <v>134</v>
      </c>
      <c r="AO43" s="3">
        <f>IFERROR(VLOOKUP(AN43,'Dicionário'!$A$1:$B$153,2,0),"Erro")</f>
        <v>2</v>
      </c>
      <c r="AP43" s="3">
        <v>1158.0</v>
      </c>
      <c r="AQ43" s="3">
        <v>0.0</v>
      </c>
      <c r="AR43" s="3" t="s">
        <v>134</v>
      </c>
      <c r="AS43" s="3">
        <f>IFERROR(VLOOKUP(AR43,'Dicionário'!$A$1:$B$153,2,0),"Erro")</f>
        <v>2</v>
      </c>
      <c r="AT43" s="3">
        <v>0.0</v>
      </c>
      <c r="AU43" s="3" t="s">
        <v>133</v>
      </c>
      <c r="AV43" s="3">
        <f>IFERROR(VLOOKUP(AU43,'Dicionário'!$A$1:$B$153,2,0),"Erro")</f>
        <v>2</v>
      </c>
      <c r="AW43" s="3">
        <v>0.0</v>
      </c>
      <c r="AX43" s="3" t="s">
        <v>133</v>
      </c>
      <c r="AY43" s="3">
        <f>IFERROR(VLOOKUP(AX43,'Dicionário'!$A$1:$B$153,2,0),"Erro")</f>
        <v>2</v>
      </c>
      <c r="AZ43" s="3">
        <v>0.0</v>
      </c>
      <c r="BA43" s="3" t="s">
        <v>133</v>
      </c>
      <c r="BB43" s="3">
        <f>IFERROR(VLOOKUP(BA43,'Dicionário'!$A$1:$B$153,2,0),"Erro")</f>
        <v>2</v>
      </c>
      <c r="BC43" s="3">
        <v>0.0</v>
      </c>
      <c r="BD43" s="3" t="s">
        <v>133</v>
      </c>
      <c r="BE43" s="3">
        <f>IFERROR(VLOOKUP(BD43,'Dicionário'!$A$1:$B$153,2,0),"Erro")</f>
        <v>2</v>
      </c>
      <c r="BG43" s="3">
        <v>0.0</v>
      </c>
      <c r="BH43" s="3" t="s">
        <v>199</v>
      </c>
      <c r="BI43" s="3">
        <f>IFERROR(VLOOKUP(BH43,'Dicionário'!$A$1:$B$153,2,0),"Erro")</f>
        <v>2</v>
      </c>
      <c r="BJ43" s="3">
        <v>3500.0</v>
      </c>
      <c r="BK43" s="3" t="s">
        <v>228</v>
      </c>
      <c r="BL43" s="3">
        <f>IFERROR(VLOOKUP(BK43,'Dicionário'!$A$1:$B$153,2,0),"Erro")</f>
        <v>2</v>
      </c>
      <c r="BM43" s="3">
        <v>0.0</v>
      </c>
      <c r="BN43" s="3" t="s">
        <v>146</v>
      </c>
      <c r="BO43" s="3">
        <f>IFERROR(VLOOKUP(BN43,'Dicionário'!$A$1:$B$153,2,0),"Erro")</f>
        <v>2</v>
      </c>
      <c r="BP43" s="3">
        <v>0.0</v>
      </c>
      <c r="BQ43" s="3" t="s">
        <v>557</v>
      </c>
      <c r="BR43" s="3">
        <f>IFERROR(VLOOKUP(BQ43,'Dicionário'!$A$1:$B$153,2,0),"Erro")</f>
        <v>2</v>
      </c>
      <c r="BS43" s="3">
        <v>350.0</v>
      </c>
      <c r="BT43" s="3" t="s">
        <v>255</v>
      </c>
      <c r="BU43" s="3">
        <f>IFERROR(VLOOKUP(BT43,'Dicionário'!$A$1:$B$153,2,0),"Erro")</f>
        <v>0</v>
      </c>
      <c r="BV43" s="3">
        <v>524.0</v>
      </c>
      <c r="BW43" s="3" t="s">
        <v>216</v>
      </c>
      <c r="BX43" s="3">
        <f>IFERROR(VLOOKUP(BW43,'Dicionário'!$A$1:$B$153,2,0),"Erro")</f>
        <v>2</v>
      </c>
      <c r="BY43" s="3" t="s">
        <v>143</v>
      </c>
      <c r="BZ43" s="3">
        <v>350.0</v>
      </c>
      <c r="CA43" s="3" t="s">
        <v>217</v>
      </c>
      <c r="CB43" s="3">
        <f>IFERROR(VLOOKUP(CA43,'Dicionário'!$A$1:$B$153,2,0),"Erro")</f>
        <v>0</v>
      </c>
      <c r="CC43" s="3">
        <v>0.0</v>
      </c>
      <c r="CD43" s="3">
        <v>0.0</v>
      </c>
      <c r="CE43" s="3" t="s">
        <v>146</v>
      </c>
      <c r="CF43" s="3">
        <f>IFERROR(VLOOKUP(CE43,'Dicionário'!$A$1:$B$153,2,0),"Erro")</f>
        <v>2</v>
      </c>
      <c r="CG43" s="3">
        <v>0.0</v>
      </c>
      <c r="CH43" s="3" t="s">
        <v>146</v>
      </c>
      <c r="CI43" s="3">
        <f>IFERROR(VLOOKUP(CH43,'Dicionário'!$A$1:$B$153,2,0),"Erro")</f>
        <v>2</v>
      </c>
      <c r="CJ43" s="3">
        <v>375.0</v>
      </c>
      <c r="CK43" s="3" t="s">
        <v>406</v>
      </c>
      <c r="CL43" s="9">
        <f>IFERROR(VLOOKUP(CK43,'Dicionário'!$A$1:$B$153,2,0),"Erro")</f>
        <v>2</v>
      </c>
      <c r="CM43" s="3" t="s">
        <v>293</v>
      </c>
      <c r="CN43" s="3">
        <v>0.0</v>
      </c>
      <c r="CO43" s="3">
        <v>0.0</v>
      </c>
      <c r="CP43" s="3">
        <v>0.0</v>
      </c>
      <c r="CQ43" s="3" t="s">
        <v>146</v>
      </c>
      <c r="CR43" s="9">
        <f>IFERROR(VLOOKUP(CQ43,'Dicionário'!$A$1:$B$153,2,0),"Erro")</f>
        <v>2</v>
      </c>
      <c r="CS43" s="3">
        <v>0.0</v>
      </c>
      <c r="CT43" s="3" t="s">
        <v>146</v>
      </c>
      <c r="CU43" s="9">
        <f>IFERROR(VLOOKUP(CT43,'Dicionário'!$A$1:$B$153,2,0),"Erro")</f>
        <v>2</v>
      </c>
      <c r="CV43" s="3">
        <v>0.0</v>
      </c>
      <c r="CW43" s="3" t="s">
        <v>146</v>
      </c>
      <c r="CX43" s="9">
        <f>IFERROR(VLOOKUP(CW43,'Dicionário'!$A$1:$B$153,2,0),"Erro")</f>
        <v>2</v>
      </c>
      <c r="CY43" s="3">
        <v>0.0</v>
      </c>
      <c r="CZ43" s="3" t="s">
        <v>146</v>
      </c>
      <c r="DA43" s="9">
        <f>IFERROR(VLOOKUP(CZ43,'Dicionário'!$A$1:$B$153,2,0),"Erro")</f>
        <v>2</v>
      </c>
      <c r="DC43" s="3" t="s">
        <v>304</v>
      </c>
      <c r="DD43" s="3" t="s">
        <v>151</v>
      </c>
      <c r="DE43" s="9">
        <f>IFERROR(VLOOKUP(DD43,'Dicionário'!$A$1:$B$153,2,0),"Erro")</f>
        <v>1</v>
      </c>
      <c r="DF43" s="3" t="s">
        <v>153</v>
      </c>
      <c r="DH43" s="10">
        <v>2.0</v>
      </c>
      <c r="DI43" s="3" t="s">
        <v>155</v>
      </c>
      <c r="DJ43" s="9">
        <f>IFERROR(VLOOKUP(DI43,'Dicionário'!$A$1:$B$153,2,0),"Erro")</f>
        <v>2</v>
      </c>
      <c r="DK43" s="3" t="s">
        <v>177</v>
      </c>
      <c r="DL43" s="9">
        <f>IFERROR(VLOOKUP(DK43,'Dicionário'!$A$1:$B$153,2,0),"Erro")</f>
        <v>3</v>
      </c>
      <c r="DM43" s="3" t="s">
        <v>156</v>
      </c>
      <c r="DN43" s="9">
        <f>IFERROR(VLOOKUP(DM43,'Dicionário'!$A$1:$B$153,2,0),"Erro")</f>
        <v>5</v>
      </c>
      <c r="DO43" s="8">
        <f>IFERROR(VLOOKUP(N43,Sympla!B:AE,24,0), "erro")</f>
        <v>2022</v>
      </c>
      <c r="DP43" s="8">
        <f t="shared" si="2"/>
        <v>18</v>
      </c>
      <c r="DQ43" s="8" t="str">
        <f>IFERROR(VLOOKUP(N43,Sympla!B:AE,20,0), "erro")</f>
        <v>Homem cis</v>
      </c>
      <c r="DR43" s="8">
        <f>IFERROR(VLOOKUP(AC43,'Dicionário'!$A$1:$B$153,2,0), "erro")</f>
        <v>2</v>
      </c>
      <c r="DS43" s="8">
        <f>IFERROR(VLOOKUP(AD43,'Dicionário'!$A$1:$B$153,2,0), "erro")</f>
        <v>2</v>
      </c>
    </row>
    <row r="44">
      <c r="A44" s="4">
        <v>45128.675513344904</v>
      </c>
      <c r="B44" s="3" t="s">
        <v>178</v>
      </c>
      <c r="C44" s="3" t="s">
        <v>558</v>
      </c>
      <c r="D44" s="3" t="s">
        <v>117</v>
      </c>
      <c r="E44" s="3" t="s">
        <v>123</v>
      </c>
      <c r="F44" s="3" t="s">
        <v>123</v>
      </c>
      <c r="G44" s="3">
        <v>1.0</v>
      </c>
      <c r="H44" s="3" t="s">
        <v>160</v>
      </c>
      <c r="I44" s="3" t="s">
        <v>161</v>
      </c>
      <c r="J44" s="3" t="s">
        <v>180</v>
      </c>
      <c r="K44" s="3" t="s">
        <v>119</v>
      </c>
      <c r="L44" s="3" t="s">
        <v>559</v>
      </c>
      <c r="M44" s="3">
        <v>2.02304009E9</v>
      </c>
      <c r="N44" s="3" t="s">
        <v>560</v>
      </c>
      <c r="O44" s="3">
        <v>1.1971102506E10</v>
      </c>
      <c r="P44" s="3">
        <v>6.09328207E8</v>
      </c>
      <c r="Q44" s="3" t="s">
        <v>123</v>
      </c>
      <c r="R44" s="3">
        <v>5.0833032801E10</v>
      </c>
      <c r="S44" s="6">
        <v>38304.0</v>
      </c>
      <c r="T44" s="3" t="s">
        <v>165</v>
      </c>
      <c r="U44" s="3" t="s">
        <v>125</v>
      </c>
      <c r="V44" s="3" t="s">
        <v>561</v>
      </c>
      <c r="W44" s="7" t="s">
        <v>562</v>
      </c>
      <c r="X44" s="3" t="s">
        <v>563</v>
      </c>
      <c r="Y44" s="3" t="s">
        <v>129</v>
      </c>
      <c r="Z44" s="3" t="s">
        <v>130</v>
      </c>
      <c r="AA44" s="3" t="s">
        <v>131</v>
      </c>
      <c r="AC44" s="3" t="s">
        <v>123</v>
      </c>
      <c r="AD44" s="3" t="s">
        <v>123</v>
      </c>
      <c r="AE44" s="3">
        <v>4.0</v>
      </c>
      <c r="AF44" s="3">
        <v>4.0</v>
      </c>
      <c r="AH44" s="8">
        <f t="shared" si="1"/>
        <v>8</v>
      </c>
      <c r="AI44" s="3" t="s">
        <v>226</v>
      </c>
      <c r="AJ44" s="3">
        <v>0.0</v>
      </c>
      <c r="AK44" s="3" t="s">
        <v>133</v>
      </c>
      <c r="AL44" s="3">
        <f>IFERROR(VLOOKUP(AK44,'Dicionário'!$A$1:$B$153,2,0),"Erro")</f>
        <v>2</v>
      </c>
      <c r="AM44" s="3">
        <v>2730.0</v>
      </c>
      <c r="AN44" s="3" t="s">
        <v>386</v>
      </c>
      <c r="AO44" s="3">
        <f>IFERROR(VLOOKUP(AN44,'Dicionário'!$A$1:$B$153,2,0),"Erro")</f>
        <v>2</v>
      </c>
      <c r="AP44" s="3">
        <v>2375.0</v>
      </c>
      <c r="AQ44" s="3">
        <v>0.0</v>
      </c>
      <c r="AR44" s="3" t="s">
        <v>134</v>
      </c>
      <c r="AS44" s="3">
        <f>IFERROR(VLOOKUP(AR44,'Dicionário'!$A$1:$B$153,2,0),"Erro")</f>
        <v>2</v>
      </c>
      <c r="AT44" s="3">
        <v>0.0</v>
      </c>
      <c r="AU44" s="3" t="s">
        <v>133</v>
      </c>
      <c r="AV44" s="3">
        <f>IFERROR(VLOOKUP(AU44,'Dicionário'!$A$1:$B$153,2,0),"Erro")</f>
        <v>2</v>
      </c>
      <c r="AW44" s="3">
        <v>0.0</v>
      </c>
      <c r="AX44" s="3" t="s">
        <v>133</v>
      </c>
      <c r="AY44" s="3">
        <f>IFERROR(VLOOKUP(AX44,'Dicionário'!$A$1:$B$153,2,0),"Erro")</f>
        <v>2</v>
      </c>
      <c r="AZ44" s="3">
        <v>0.0</v>
      </c>
      <c r="BA44" s="3" t="s">
        <v>133</v>
      </c>
      <c r="BB44" s="3">
        <f>IFERROR(VLOOKUP(BA44,'Dicionário'!$A$1:$B$153,2,0),"Erro")</f>
        <v>2</v>
      </c>
      <c r="BC44" s="3">
        <v>0.0</v>
      </c>
      <c r="BD44" s="3" t="s">
        <v>133</v>
      </c>
      <c r="BE44" s="3">
        <f>IFERROR(VLOOKUP(BD44,'Dicionário'!$A$1:$B$153,2,0),"Erro")</f>
        <v>2</v>
      </c>
      <c r="BG44" s="3">
        <v>1.0</v>
      </c>
      <c r="BH44" s="3" t="s">
        <v>138</v>
      </c>
      <c r="BI44" s="3">
        <f>IFERROR(VLOOKUP(BH44,'Dicionário'!$A$1:$B$153,2,0),"Erro")</f>
        <v>1</v>
      </c>
      <c r="BJ44" s="3">
        <v>0.0</v>
      </c>
      <c r="BK44" s="3" t="s">
        <v>139</v>
      </c>
      <c r="BL44" s="3">
        <f>IFERROR(VLOOKUP(BK44,'Dicionário'!$A$1:$B$153,2,0),"Erro")</f>
        <v>2</v>
      </c>
      <c r="BM44" s="3">
        <v>4185.0</v>
      </c>
      <c r="BN44" s="3" t="s">
        <v>172</v>
      </c>
      <c r="BO44" s="3">
        <f>IFERROR(VLOOKUP(BN44,'Dicionário'!$A$1:$B$153,2,0),"Erro")</f>
        <v>2</v>
      </c>
      <c r="BP44" s="3">
        <v>152.0</v>
      </c>
      <c r="BQ44" s="3" t="s">
        <v>141</v>
      </c>
      <c r="BR44" s="3">
        <f>IFERROR(VLOOKUP(BQ44,'Dicionário'!$A$1:$B$153,2,0),"Erro")</f>
        <v>2</v>
      </c>
      <c r="BS44" s="3">
        <v>154.0</v>
      </c>
      <c r="BT44" s="3" t="s">
        <v>141</v>
      </c>
      <c r="BU44" s="3">
        <f>IFERROR(VLOOKUP(BT44,'Dicionário'!$A$1:$B$153,2,0),"Erro")</f>
        <v>2</v>
      </c>
      <c r="BV44" s="3">
        <v>210.0</v>
      </c>
      <c r="BW44" s="3" t="s">
        <v>142</v>
      </c>
      <c r="BX44" s="3">
        <f>IFERROR(VLOOKUP(BW44,'Dicionário'!$A$1:$B$153,2,0),"Erro")</f>
        <v>0</v>
      </c>
      <c r="BY44" s="3" t="s">
        <v>143</v>
      </c>
      <c r="BZ44" s="3">
        <v>120.0</v>
      </c>
      <c r="CA44" s="3" t="s">
        <v>217</v>
      </c>
      <c r="CB44" s="3">
        <f>IFERROR(VLOOKUP(CA44,'Dicionário'!$A$1:$B$153,2,0),"Erro")</f>
        <v>0</v>
      </c>
      <c r="CC44" s="3">
        <v>0.0</v>
      </c>
      <c r="CD44" s="3">
        <v>0.0</v>
      </c>
      <c r="CE44" s="3" t="s">
        <v>146</v>
      </c>
      <c r="CF44" s="3">
        <f>IFERROR(VLOOKUP(CE44,'Dicionário'!$A$1:$B$153,2,0),"Erro")</f>
        <v>2</v>
      </c>
      <c r="CG44" s="3">
        <v>169.0</v>
      </c>
      <c r="CH44" s="3" t="s">
        <v>281</v>
      </c>
      <c r="CI44" s="3">
        <f>IFERROR(VLOOKUP(CH44,'Dicionário'!$A$1:$B$153,2,0),"Erro")</f>
        <v>2</v>
      </c>
      <c r="CJ44" s="3">
        <v>0.0</v>
      </c>
      <c r="CK44" s="3" t="s">
        <v>146</v>
      </c>
      <c r="CL44" s="9">
        <f>IFERROR(VLOOKUP(CK44,'Dicionário'!$A$1:$B$153,2,0),"Erro")</f>
        <v>2</v>
      </c>
      <c r="CN44" s="3">
        <v>2.0</v>
      </c>
      <c r="CO44" s="3">
        <v>0.0</v>
      </c>
      <c r="CP44" s="3">
        <v>0.0</v>
      </c>
      <c r="CQ44" s="3" t="s">
        <v>146</v>
      </c>
      <c r="CR44" s="9">
        <f>IFERROR(VLOOKUP(CQ44,'Dicionário'!$A$1:$B$153,2,0),"Erro")</f>
        <v>2</v>
      </c>
      <c r="CS44" s="3">
        <v>0.0</v>
      </c>
      <c r="CT44" s="3" t="s">
        <v>146</v>
      </c>
      <c r="CU44" s="9">
        <f>IFERROR(VLOOKUP(CT44,'Dicionário'!$A$1:$B$153,2,0),"Erro")</f>
        <v>2</v>
      </c>
      <c r="CV44" s="3">
        <v>0.0</v>
      </c>
      <c r="CW44" s="3" t="s">
        <v>146</v>
      </c>
      <c r="CX44" s="9">
        <f>IFERROR(VLOOKUP(CW44,'Dicionário'!$A$1:$B$153,2,0),"Erro")</f>
        <v>2</v>
      </c>
      <c r="CY44" s="3">
        <v>1348.0</v>
      </c>
      <c r="CZ44" s="3" t="s">
        <v>150</v>
      </c>
      <c r="DA44" s="9">
        <f>IFERROR(VLOOKUP(CZ44,'Dicionário'!$A$1:$B$153,2,0),"Erro")</f>
        <v>2</v>
      </c>
      <c r="DC44" s="3" t="s">
        <v>304</v>
      </c>
      <c r="DD44" s="3" t="s">
        <v>152</v>
      </c>
      <c r="DE44" s="9">
        <f>IFERROR(VLOOKUP(DD44,'Dicionário'!$A$1:$B$153,2,0),"Erro")</f>
        <v>2</v>
      </c>
      <c r="DF44" s="3" t="s">
        <v>153</v>
      </c>
      <c r="DG44" s="3" t="s">
        <v>154</v>
      </c>
      <c r="DH44" s="9">
        <f>IFERROR(VLOOKUP(DG44,'Dicionário'!$A$1:$B$153,2,0),"Erro")</f>
        <v>4</v>
      </c>
      <c r="DI44" s="3" t="s">
        <v>155</v>
      </c>
      <c r="DJ44" s="9">
        <f>IFERROR(VLOOKUP(DI44,'Dicionário'!$A$1:$B$153,2,0),"Erro")</f>
        <v>2</v>
      </c>
      <c r="DK44" s="3" t="s">
        <v>207</v>
      </c>
      <c r="DL44" s="9">
        <f>IFERROR(VLOOKUP(DK44,'Dicionário'!$A$1:$B$153,2,0),"Erro")</f>
        <v>2</v>
      </c>
      <c r="DM44" s="3" t="s">
        <v>156</v>
      </c>
      <c r="DN44" s="9">
        <f>IFERROR(VLOOKUP(DM44,'Dicionário'!$A$1:$B$153,2,0),"Erro")</f>
        <v>5</v>
      </c>
      <c r="DO44" s="8">
        <f>IFERROR(VLOOKUP(N44,Sympla!B:AE,24,0), "erro")</f>
        <v>2022</v>
      </c>
      <c r="DP44" s="8">
        <f t="shared" si="2"/>
        <v>18</v>
      </c>
      <c r="DQ44" s="8" t="str">
        <f>IFERROR(VLOOKUP(N44,Sympla!B:AE,20,0), "erro")</f>
        <v>Mulher cis</v>
      </c>
      <c r="DR44" s="8">
        <f>IFERROR(VLOOKUP(AC44,'Dicionário'!$A$1:$B$153,2,0), "erro")</f>
        <v>2</v>
      </c>
      <c r="DS44" s="8">
        <f>IFERROR(VLOOKUP(AD44,'Dicionário'!$A$1:$B$153,2,0), "erro")</f>
        <v>2</v>
      </c>
    </row>
    <row r="45">
      <c r="A45" s="4">
        <v>45129.851745</v>
      </c>
      <c r="B45" s="3" t="s">
        <v>484</v>
      </c>
      <c r="C45" s="3" t="s">
        <v>564</v>
      </c>
      <c r="D45" s="3" t="s">
        <v>117</v>
      </c>
      <c r="E45" s="3" t="s">
        <v>123</v>
      </c>
      <c r="F45" s="3" t="s">
        <v>123</v>
      </c>
      <c r="G45" s="3" t="s">
        <v>160</v>
      </c>
      <c r="H45" s="3">
        <v>1.0</v>
      </c>
      <c r="I45" s="3" t="s">
        <v>161</v>
      </c>
      <c r="J45" s="3" t="s">
        <v>119</v>
      </c>
      <c r="K45" s="3" t="s">
        <v>180</v>
      </c>
      <c r="L45" s="3" t="s">
        <v>565</v>
      </c>
      <c r="M45" s="3">
        <v>2.023040091E9</v>
      </c>
      <c r="N45" s="3" t="s">
        <v>566</v>
      </c>
      <c r="O45" s="3">
        <v>1.1979680286E10</v>
      </c>
      <c r="P45" s="3">
        <v>5.42743772E8</v>
      </c>
      <c r="Q45" s="3" t="s">
        <v>123</v>
      </c>
      <c r="R45" s="3">
        <v>5.3785551835E10</v>
      </c>
      <c r="S45" s="6">
        <v>38159.0</v>
      </c>
      <c r="T45" s="3" t="s">
        <v>124</v>
      </c>
      <c r="U45" s="3" t="s">
        <v>125</v>
      </c>
      <c r="V45" s="3" t="s">
        <v>567</v>
      </c>
      <c r="W45" s="7" t="s">
        <v>568</v>
      </c>
      <c r="X45" s="3" t="s">
        <v>491</v>
      </c>
      <c r="Y45" s="3" t="s">
        <v>129</v>
      </c>
      <c r="Z45" s="3" t="s">
        <v>130</v>
      </c>
      <c r="AA45" s="3" t="s">
        <v>131</v>
      </c>
      <c r="AC45" s="3" t="s">
        <v>123</v>
      </c>
      <c r="AD45" s="3" t="s">
        <v>123</v>
      </c>
      <c r="AE45" s="3">
        <v>4.0</v>
      </c>
      <c r="AF45" s="3">
        <v>4.0</v>
      </c>
      <c r="AH45" s="8">
        <f t="shared" si="1"/>
        <v>8</v>
      </c>
      <c r="AI45" s="3" t="s">
        <v>132</v>
      </c>
      <c r="AJ45" s="3">
        <v>0.0</v>
      </c>
      <c r="AK45" s="3" t="s">
        <v>133</v>
      </c>
      <c r="AL45" s="3">
        <f>IFERROR(VLOOKUP(AK45,'Dicionário'!$A$1:$B$153,2,0),"Erro")</f>
        <v>2</v>
      </c>
      <c r="AM45" s="3">
        <v>0.0</v>
      </c>
      <c r="AN45" s="3" t="s">
        <v>133</v>
      </c>
      <c r="AO45" s="3">
        <f>IFERROR(VLOOKUP(AN45,'Dicionário'!$A$1:$B$153,2,0),"Erro")</f>
        <v>2</v>
      </c>
      <c r="AP45" s="3">
        <v>1600.0</v>
      </c>
      <c r="AQ45" s="3">
        <f t="shared" ref="AQ45:AQ50" si="9">(CV45-CS45)/12</f>
        <v>-236.6666667</v>
      </c>
      <c r="AR45" s="3" t="s">
        <v>135</v>
      </c>
      <c r="AS45" s="3">
        <f>IFERROR(VLOOKUP(AR45,'Dicionário'!$A$1:$B$153,2,0),"Erro")</f>
        <v>2</v>
      </c>
      <c r="AT45" s="3">
        <v>0.0</v>
      </c>
      <c r="AU45" s="3" t="s">
        <v>133</v>
      </c>
      <c r="AV45" s="3">
        <f>IFERROR(VLOOKUP(AU45,'Dicionário'!$A$1:$B$153,2,0),"Erro")</f>
        <v>2</v>
      </c>
      <c r="AW45" s="3">
        <v>0.0</v>
      </c>
      <c r="AX45" s="3" t="s">
        <v>133</v>
      </c>
      <c r="AY45" s="3">
        <f>IFERROR(VLOOKUP(AX45,'Dicionário'!$A$1:$B$153,2,0),"Erro")</f>
        <v>2</v>
      </c>
      <c r="AZ45" s="3">
        <v>850.0</v>
      </c>
      <c r="BA45" s="3" t="s">
        <v>267</v>
      </c>
      <c r="BB45" s="3">
        <f>IFERROR(VLOOKUP(BA45,'Dicionário'!$A$1:$B$153,2,0),"Erro")</f>
        <v>0</v>
      </c>
      <c r="BC45" s="3">
        <v>0.0</v>
      </c>
      <c r="BD45" s="3" t="s">
        <v>133</v>
      </c>
      <c r="BE45" s="3">
        <f>IFERROR(VLOOKUP(BD45,'Dicionário'!$A$1:$B$153,2,0),"Erro")</f>
        <v>2</v>
      </c>
      <c r="BF45" s="3" t="s">
        <v>569</v>
      </c>
      <c r="BG45" s="3">
        <v>0.0</v>
      </c>
      <c r="BH45" s="3" t="s">
        <v>138</v>
      </c>
      <c r="BI45" s="3">
        <f>IFERROR(VLOOKUP(BH45,'Dicionário'!$A$1:$B$153,2,0),"Erro")</f>
        <v>1</v>
      </c>
      <c r="BJ45" s="3">
        <v>0.0</v>
      </c>
      <c r="BK45" s="3" t="s">
        <v>139</v>
      </c>
      <c r="BL45" s="3">
        <f>IFERROR(VLOOKUP(BK45,'Dicionário'!$A$1:$B$153,2,0),"Erro")</f>
        <v>2</v>
      </c>
      <c r="BM45" s="3">
        <v>606.0</v>
      </c>
      <c r="BN45" s="3" t="s">
        <v>172</v>
      </c>
      <c r="BO45" s="3">
        <f>IFERROR(VLOOKUP(BN45,'Dicionário'!$A$1:$B$153,2,0),"Erro")</f>
        <v>2</v>
      </c>
      <c r="BP45" s="3">
        <v>153.0</v>
      </c>
      <c r="BQ45" s="3" t="s">
        <v>141</v>
      </c>
      <c r="BR45" s="3">
        <f>IFERROR(VLOOKUP(BQ45,'Dicionário'!$A$1:$B$153,2,0),"Erro")</f>
        <v>2</v>
      </c>
      <c r="BS45" s="3">
        <v>262.0</v>
      </c>
      <c r="BT45" s="3" t="s">
        <v>141</v>
      </c>
      <c r="BU45" s="3">
        <f>IFERROR(VLOOKUP(BT45,'Dicionário'!$A$1:$B$153,2,0),"Erro")</f>
        <v>2</v>
      </c>
      <c r="BV45" s="3">
        <v>97.0</v>
      </c>
      <c r="BW45" s="3" t="s">
        <v>216</v>
      </c>
      <c r="BX45" s="3">
        <f>IFERROR(VLOOKUP(BW45,'Dicionário'!$A$1:$B$153,2,0),"Erro")</f>
        <v>2</v>
      </c>
      <c r="BY45" s="3" t="s">
        <v>143</v>
      </c>
      <c r="BZ45" s="3">
        <v>192.0</v>
      </c>
      <c r="CA45" s="3" t="s">
        <v>144</v>
      </c>
      <c r="CB45" s="3">
        <f>IFERROR(VLOOKUP(CA45,'Dicionário'!$A$1:$B$153,2,0),"Erro")</f>
        <v>2</v>
      </c>
      <c r="CC45" s="3">
        <v>400.0</v>
      </c>
      <c r="CD45" s="3">
        <v>0.0</v>
      </c>
      <c r="CE45" s="3" t="s">
        <v>146</v>
      </c>
      <c r="CF45" s="3">
        <f>IFERROR(VLOOKUP(CE45,'Dicionário'!$A$1:$B$153,2,0),"Erro")</f>
        <v>2</v>
      </c>
      <c r="CG45" s="3">
        <v>0.0</v>
      </c>
      <c r="CH45" s="3" t="s">
        <v>146</v>
      </c>
      <c r="CI45" s="3">
        <f>IFERROR(VLOOKUP(CH45,'Dicionário'!$A$1:$B$153,2,0),"Erro")</f>
        <v>2</v>
      </c>
      <c r="CJ45" s="3">
        <v>627.0</v>
      </c>
      <c r="CK45" s="3" t="s">
        <v>269</v>
      </c>
      <c r="CL45" s="9">
        <f>IFERROR(VLOOKUP(CK45,'Dicionário'!$A$1:$B$153,2,0),"Erro")</f>
        <v>0</v>
      </c>
      <c r="CM45" s="3" t="s">
        <v>570</v>
      </c>
      <c r="CN45" s="3">
        <v>0.0</v>
      </c>
      <c r="CO45" s="3">
        <v>0.0</v>
      </c>
      <c r="CP45" s="3">
        <v>0.0</v>
      </c>
      <c r="CQ45" s="3" t="s">
        <v>146</v>
      </c>
      <c r="CR45" s="9">
        <f>IFERROR(VLOOKUP(CQ45,'Dicionário'!$A$1:$B$153,2,0),"Erro")</f>
        <v>2</v>
      </c>
      <c r="CS45" s="3">
        <v>2840.0</v>
      </c>
      <c r="CT45" s="3" t="s">
        <v>417</v>
      </c>
      <c r="CU45" s="9">
        <f>IFERROR(VLOOKUP(CT45,'Dicionário'!$A$1:$B$153,2,0),"Erro")</f>
        <v>0</v>
      </c>
      <c r="CV45" s="3">
        <v>0.0</v>
      </c>
      <c r="CW45" s="3" t="s">
        <v>146</v>
      </c>
      <c r="CX45" s="9">
        <f>IFERROR(VLOOKUP(CW45,'Dicionário'!$A$1:$B$153,2,0),"Erro")</f>
        <v>2</v>
      </c>
      <c r="CY45" s="3">
        <v>0.0</v>
      </c>
      <c r="CZ45" s="3" t="s">
        <v>146</v>
      </c>
      <c r="DA45" s="9">
        <f>IFERROR(VLOOKUP(CZ45,'Dicionário'!$A$1:$B$153,2,0),"Erro")</f>
        <v>2</v>
      </c>
      <c r="DB45" s="3" t="s">
        <v>418</v>
      </c>
      <c r="DC45" s="3" t="s">
        <v>304</v>
      </c>
      <c r="DD45" s="3" t="s">
        <v>257</v>
      </c>
      <c r="DE45" s="9">
        <f>IFERROR(VLOOKUP(DD45,'Dicionário'!$A$1:$B$153,2,0),"Erro")</f>
        <v>3</v>
      </c>
      <c r="DF45" s="3" t="s">
        <v>205</v>
      </c>
      <c r="DG45" s="3" t="s">
        <v>245</v>
      </c>
      <c r="DH45" s="9">
        <f>IFERROR(VLOOKUP(DG45,'Dicionário'!$A$1:$B$153,2,0),"Erro")</f>
        <v>3</v>
      </c>
      <c r="DI45" s="3" t="s">
        <v>206</v>
      </c>
      <c r="DJ45" s="9">
        <f>IFERROR(VLOOKUP(DI45,'Dicionário'!$A$1:$B$153,2,0),"Erro")</f>
        <v>1</v>
      </c>
      <c r="DK45" s="3" t="s">
        <v>207</v>
      </c>
      <c r="DL45" s="9">
        <f>IFERROR(VLOOKUP(DK45,'Dicionário'!$A$1:$B$153,2,0),"Erro")</f>
        <v>2</v>
      </c>
      <c r="DM45" s="3" t="s">
        <v>156</v>
      </c>
      <c r="DN45" s="9">
        <f>IFERROR(VLOOKUP(DM45,'Dicionário'!$A$1:$B$153,2,0),"Erro")</f>
        <v>5</v>
      </c>
      <c r="DO45" s="8">
        <f>IFERROR(VLOOKUP(N45,Sympla!B:AE,24,0), "erro")</f>
        <v>2023</v>
      </c>
      <c r="DP45" s="8">
        <f t="shared" si="2"/>
        <v>19</v>
      </c>
      <c r="DQ45" s="8" t="str">
        <f>IFERROR(VLOOKUP(N45,Sympla!B:AE,20,0), "erro")</f>
        <v>Homem cis</v>
      </c>
      <c r="DR45" s="8">
        <f>IFERROR(VLOOKUP(AC45,'Dicionário'!$A$1:$B$153,2,0), "erro")</f>
        <v>2</v>
      </c>
      <c r="DS45" s="8">
        <f>IFERROR(VLOOKUP(AD45,'Dicionário'!$A$1:$B$153,2,0), "erro")</f>
        <v>2</v>
      </c>
    </row>
    <row r="46">
      <c r="A46" s="4">
        <v>45128.85509424769</v>
      </c>
      <c r="B46" s="3" t="s">
        <v>339</v>
      </c>
      <c r="C46" s="3" t="s">
        <v>571</v>
      </c>
      <c r="D46" s="3" t="s">
        <v>117</v>
      </c>
      <c r="E46" s="3" t="s">
        <v>123</v>
      </c>
      <c r="F46" s="3" t="s">
        <v>123</v>
      </c>
      <c r="G46" s="3">
        <v>1.0</v>
      </c>
      <c r="H46" s="3" t="s">
        <v>160</v>
      </c>
      <c r="I46" s="3" t="s">
        <v>161</v>
      </c>
      <c r="J46" s="3" t="s">
        <v>180</v>
      </c>
      <c r="K46" s="3" t="s">
        <v>261</v>
      </c>
      <c r="L46" s="3" t="s">
        <v>572</v>
      </c>
      <c r="M46" s="3">
        <v>2.023040094E9</v>
      </c>
      <c r="N46" s="3" t="s">
        <v>573</v>
      </c>
      <c r="O46" s="3">
        <v>1.1952543153E10</v>
      </c>
      <c r="P46" s="3">
        <v>5.59142286E8</v>
      </c>
      <c r="Q46" s="3" t="s">
        <v>123</v>
      </c>
      <c r="R46" s="3">
        <v>4.4875325827E10</v>
      </c>
      <c r="S46" s="6">
        <v>37861.0</v>
      </c>
      <c r="T46" s="3" t="s">
        <v>165</v>
      </c>
      <c r="U46" s="3" t="s">
        <v>125</v>
      </c>
      <c r="V46" s="3" t="s">
        <v>574</v>
      </c>
      <c r="W46" s="7" t="s">
        <v>575</v>
      </c>
      <c r="X46" s="3" t="s">
        <v>168</v>
      </c>
      <c r="Y46" s="3" t="s">
        <v>129</v>
      </c>
      <c r="Z46" s="3" t="s">
        <v>130</v>
      </c>
      <c r="AA46" s="3" t="s">
        <v>131</v>
      </c>
      <c r="AC46" s="3" t="s">
        <v>117</v>
      </c>
      <c r="AD46" s="3" t="s">
        <v>117</v>
      </c>
      <c r="AE46" s="3">
        <v>4.0</v>
      </c>
      <c r="AF46" s="3">
        <v>4.0</v>
      </c>
      <c r="AH46" s="8">
        <f t="shared" si="1"/>
        <v>8</v>
      </c>
      <c r="AI46" s="3" t="s">
        <v>226</v>
      </c>
      <c r="AJ46" s="3">
        <v>792.0</v>
      </c>
      <c r="AK46" s="3" t="s">
        <v>266</v>
      </c>
      <c r="AL46" s="3">
        <f>IFERROR(VLOOKUP(AK46,'Dicionário'!$A$1:$B$153,2,0),"Erro")</f>
        <v>2</v>
      </c>
      <c r="AM46" s="3">
        <v>2554.0</v>
      </c>
      <c r="AN46" s="3" t="s">
        <v>386</v>
      </c>
      <c r="AO46" s="3">
        <f>IFERROR(VLOOKUP(AN46,'Dicionário'!$A$1:$B$153,2,0),"Erro")</f>
        <v>2</v>
      </c>
      <c r="AP46" s="3">
        <v>0.0</v>
      </c>
      <c r="AQ46" s="3">
        <f t="shared" si="9"/>
        <v>0</v>
      </c>
      <c r="AR46" s="3" t="s">
        <v>133</v>
      </c>
      <c r="AS46" s="3">
        <f>IFERROR(VLOOKUP(AR46,'Dicionário'!$A$1:$B$153,2,0),"Erro")</f>
        <v>2</v>
      </c>
      <c r="AT46" s="3">
        <v>0.0</v>
      </c>
      <c r="AU46" s="3" t="s">
        <v>133</v>
      </c>
      <c r="AV46" s="3">
        <f>IFERROR(VLOOKUP(AU46,'Dicionário'!$A$1:$B$153,2,0),"Erro")</f>
        <v>2</v>
      </c>
      <c r="AW46" s="3">
        <v>0.0</v>
      </c>
      <c r="AX46" s="3" t="s">
        <v>133</v>
      </c>
      <c r="AY46" s="3">
        <f>IFERROR(VLOOKUP(AX46,'Dicionário'!$A$1:$B$153,2,0),"Erro")</f>
        <v>2</v>
      </c>
      <c r="AZ46" s="3">
        <v>0.0</v>
      </c>
      <c r="BA46" s="3" t="s">
        <v>133</v>
      </c>
      <c r="BB46" s="3">
        <f>IFERROR(VLOOKUP(BA46,'Dicionário'!$A$1:$B$153,2,0),"Erro")</f>
        <v>2</v>
      </c>
      <c r="BC46" s="3">
        <v>0.0</v>
      </c>
      <c r="BD46" s="3" t="s">
        <v>133</v>
      </c>
      <c r="BE46" s="3">
        <f>IFERROR(VLOOKUP(BD46,'Dicionário'!$A$1:$B$153,2,0),"Erro")</f>
        <v>2</v>
      </c>
      <c r="BG46" s="3">
        <v>0.0</v>
      </c>
      <c r="BH46" s="3" t="s">
        <v>138</v>
      </c>
      <c r="BI46" s="3">
        <f>IFERROR(VLOOKUP(BH46,'Dicionário'!$A$1:$B$153,2,0),"Erro")</f>
        <v>1</v>
      </c>
      <c r="BJ46" s="3">
        <v>0.0</v>
      </c>
      <c r="BK46" s="3" t="s">
        <v>139</v>
      </c>
      <c r="BL46" s="3">
        <f>IFERROR(VLOOKUP(BK46,'Dicionário'!$A$1:$B$153,2,0),"Erro")</f>
        <v>2</v>
      </c>
      <c r="BM46" s="3">
        <v>0.0</v>
      </c>
      <c r="BN46" s="3" t="s">
        <v>146</v>
      </c>
      <c r="BO46" s="3">
        <f>IFERROR(VLOOKUP(BN46,'Dicionário'!$A$1:$B$153,2,0),"Erro")</f>
        <v>2</v>
      </c>
      <c r="BP46" s="3">
        <v>119.0</v>
      </c>
      <c r="BQ46" s="3" t="s">
        <v>141</v>
      </c>
      <c r="BR46" s="3">
        <f>IFERROR(VLOOKUP(BQ46,'Dicionário'!$A$1:$B$153,2,0),"Erro")</f>
        <v>2</v>
      </c>
      <c r="BS46" s="3">
        <v>211.0</v>
      </c>
      <c r="BT46" s="3" t="s">
        <v>141</v>
      </c>
      <c r="BU46" s="3">
        <f>IFERROR(VLOOKUP(BT46,'Dicionário'!$A$1:$B$153,2,0),"Erro")</f>
        <v>2</v>
      </c>
      <c r="BV46" s="3">
        <v>45.0</v>
      </c>
      <c r="BW46" s="3" t="s">
        <v>346</v>
      </c>
      <c r="BX46" s="3">
        <f>IFERROR(VLOOKUP(BW46,'Dicionário'!$A$1:$B$153,2,0),"Erro")</f>
        <v>2</v>
      </c>
      <c r="BY46" s="3" t="s">
        <v>143</v>
      </c>
      <c r="BZ46" s="3">
        <v>89.0</v>
      </c>
      <c r="CA46" s="3" t="s">
        <v>144</v>
      </c>
      <c r="CB46" s="3">
        <f>IFERROR(VLOOKUP(CA46,'Dicionário'!$A$1:$B$153,2,0),"Erro")</f>
        <v>2</v>
      </c>
      <c r="CC46" s="3">
        <v>100.0</v>
      </c>
      <c r="CD46" s="3">
        <v>50.0</v>
      </c>
      <c r="CE46" s="3" t="s">
        <v>145</v>
      </c>
      <c r="CF46" s="3">
        <f>IFERROR(VLOOKUP(CE46,'Dicionário'!$A$1:$B$153,2,0),"Erro")</f>
        <v>0</v>
      </c>
      <c r="CG46" s="3">
        <v>0.0</v>
      </c>
      <c r="CH46" s="3" t="s">
        <v>146</v>
      </c>
      <c r="CI46" s="3">
        <f>IFERROR(VLOOKUP(CH46,'Dicionário'!$A$1:$B$153,2,0),"Erro")</f>
        <v>2</v>
      </c>
      <c r="CJ46" s="3">
        <v>110.0</v>
      </c>
      <c r="CK46" s="3" t="s">
        <v>147</v>
      </c>
      <c r="CL46" s="9">
        <f>IFERROR(VLOOKUP(CK46,'Dicionário'!$A$1:$B$153,2,0),"Erro")</f>
        <v>2</v>
      </c>
      <c r="CM46" s="3" t="s">
        <v>293</v>
      </c>
      <c r="CN46" s="3">
        <v>0.0</v>
      </c>
      <c r="CO46" s="3">
        <v>1.0</v>
      </c>
      <c r="CP46" s="3">
        <v>0.0</v>
      </c>
      <c r="CQ46" s="3" t="s">
        <v>146</v>
      </c>
      <c r="CR46" s="9">
        <f>IFERROR(VLOOKUP(CQ46,'Dicionário'!$A$1:$B$153,2,0),"Erro")</f>
        <v>2</v>
      </c>
      <c r="CS46" s="3">
        <v>0.0</v>
      </c>
      <c r="CT46" s="3" t="s">
        <v>146</v>
      </c>
      <c r="CU46" s="9">
        <f>IFERROR(VLOOKUP(CT46,'Dicionário'!$A$1:$B$153,2,0),"Erro")</f>
        <v>2</v>
      </c>
      <c r="CV46" s="3">
        <v>0.0</v>
      </c>
      <c r="CW46" s="3" t="s">
        <v>146</v>
      </c>
      <c r="CX46" s="9">
        <f>IFERROR(VLOOKUP(CW46,'Dicionário'!$A$1:$B$153,2,0),"Erro")</f>
        <v>2</v>
      </c>
      <c r="CY46" s="3">
        <v>0.0</v>
      </c>
      <c r="CZ46" s="3" t="s">
        <v>146</v>
      </c>
      <c r="DA46" s="9">
        <f>IFERROR(VLOOKUP(CZ46,'Dicionário'!$A$1:$B$153,2,0),"Erro")</f>
        <v>2</v>
      </c>
      <c r="DC46" s="3" t="s">
        <v>151</v>
      </c>
      <c r="DD46" s="3" t="s">
        <v>151</v>
      </c>
      <c r="DE46" s="9">
        <f>IFERROR(VLOOKUP(DD46,'Dicionário'!$A$1:$B$153,2,0),"Erro")</f>
        <v>1</v>
      </c>
      <c r="DF46" s="3" t="s">
        <v>153</v>
      </c>
      <c r="DH46" s="10">
        <v>2.0</v>
      </c>
      <c r="DI46" s="3" t="s">
        <v>294</v>
      </c>
      <c r="DJ46" s="9">
        <f>IFERROR(VLOOKUP(DI46,'Dicionário'!$A$1:$B$153,2,0),"Erro")</f>
        <v>0</v>
      </c>
      <c r="DK46" s="3" t="s">
        <v>295</v>
      </c>
      <c r="DL46" s="9">
        <f>IFERROR(VLOOKUP(DK46,'Dicionário'!$A$1:$B$153,2,0),"Erro")</f>
        <v>4</v>
      </c>
      <c r="DM46" s="3" t="s">
        <v>230</v>
      </c>
      <c r="DN46" s="9">
        <f>IFERROR(VLOOKUP(DM46,'Dicionário'!$A$1:$B$153,2,0),"Erro")</f>
        <v>7</v>
      </c>
      <c r="DO46" s="8">
        <f>IFERROR(VLOOKUP(N46,Sympla!B:AE,24,0), "erro")</f>
        <v>2021</v>
      </c>
      <c r="DP46" s="8">
        <f t="shared" si="2"/>
        <v>20</v>
      </c>
      <c r="DQ46" s="8" t="str">
        <f>IFERROR(VLOOKUP(N46,Sympla!B:AE,20,0), "erro")</f>
        <v>Mulher cis</v>
      </c>
      <c r="DR46" s="8">
        <f>IFERROR(VLOOKUP(AC46,'Dicionário'!$A$1:$B$153,2,0), "erro")</f>
        <v>1</v>
      </c>
      <c r="DS46" s="8">
        <f>IFERROR(VLOOKUP(AD46,'Dicionário'!$A$1:$B$153,2,0), "erro")</f>
        <v>1</v>
      </c>
    </row>
    <row r="47">
      <c r="A47" s="4">
        <v>45129.7951391088</v>
      </c>
      <c r="B47" s="3" t="s">
        <v>576</v>
      </c>
      <c r="C47" s="3" t="s">
        <v>577</v>
      </c>
      <c r="D47" s="3" t="s">
        <v>117</v>
      </c>
      <c r="E47" s="3" t="s">
        <v>117</v>
      </c>
      <c r="F47" s="3" t="s">
        <v>123</v>
      </c>
      <c r="G47" s="3">
        <v>2.0</v>
      </c>
      <c r="H47" s="3" t="s">
        <v>160</v>
      </c>
      <c r="I47" s="3" t="s">
        <v>161</v>
      </c>
      <c r="J47" s="3" t="s">
        <v>180</v>
      </c>
      <c r="K47" s="3" t="s">
        <v>119</v>
      </c>
      <c r="L47" s="3" t="s">
        <v>578</v>
      </c>
      <c r="M47" s="3">
        <v>2.023040095E9</v>
      </c>
      <c r="N47" s="3" t="s">
        <v>579</v>
      </c>
      <c r="O47" s="3">
        <v>1.1980347463E10</v>
      </c>
      <c r="P47" s="3">
        <v>6.20794021E8</v>
      </c>
      <c r="Q47" s="3" t="s">
        <v>123</v>
      </c>
      <c r="R47" s="3">
        <v>5.1268675806E10</v>
      </c>
      <c r="S47" s="6">
        <v>38334.0</v>
      </c>
      <c r="T47" s="3" t="s">
        <v>165</v>
      </c>
      <c r="U47" s="3" t="s">
        <v>125</v>
      </c>
      <c r="V47" s="3" t="s">
        <v>580</v>
      </c>
      <c r="W47" s="7" t="s">
        <v>581</v>
      </c>
      <c r="X47" s="3" t="s">
        <v>168</v>
      </c>
      <c r="Y47" s="3" t="s">
        <v>129</v>
      </c>
      <c r="Z47" s="3" t="s">
        <v>130</v>
      </c>
      <c r="AA47" s="3" t="s">
        <v>131</v>
      </c>
      <c r="AC47" s="3" t="s">
        <v>117</v>
      </c>
      <c r="AD47" s="3" t="s">
        <v>117</v>
      </c>
      <c r="AE47" s="3">
        <v>4.0</v>
      </c>
      <c r="AF47" s="3">
        <v>4.0</v>
      </c>
      <c r="AH47" s="8">
        <f t="shared" si="1"/>
        <v>8</v>
      </c>
      <c r="AI47" s="3" t="s">
        <v>132</v>
      </c>
      <c r="AJ47" s="3">
        <v>676.0</v>
      </c>
      <c r="AK47" s="3" t="s">
        <v>266</v>
      </c>
      <c r="AL47" s="3">
        <f>IFERROR(VLOOKUP(AK47,'Dicionário'!$A$1:$B$153,2,0),"Erro")</f>
        <v>2</v>
      </c>
      <c r="AM47" s="3">
        <v>0.0</v>
      </c>
      <c r="AN47" s="3" t="s">
        <v>133</v>
      </c>
      <c r="AO47" s="3">
        <f>IFERROR(VLOOKUP(AN47,'Dicionário'!$A$1:$B$153,2,0),"Erro")</f>
        <v>2</v>
      </c>
      <c r="AP47" s="3">
        <v>2500.0</v>
      </c>
      <c r="AQ47" s="3">
        <f t="shared" si="9"/>
        <v>0</v>
      </c>
      <c r="AR47" s="3" t="s">
        <v>135</v>
      </c>
      <c r="AS47" s="3">
        <f>IFERROR(VLOOKUP(AR47,'Dicionário'!$A$1:$B$153,2,0),"Erro")</f>
        <v>2</v>
      </c>
      <c r="AT47" s="3">
        <v>0.0</v>
      </c>
      <c r="AU47" s="3" t="s">
        <v>133</v>
      </c>
      <c r="AV47" s="3">
        <f>IFERROR(VLOOKUP(AU47,'Dicionário'!$A$1:$B$153,2,0),"Erro")</f>
        <v>2</v>
      </c>
      <c r="AW47" s="3">
        <v>0.0</v>
      </c>
      <c r="AX47" s="3" t="s">
        <v>133</v>
      </c>
      <c r="AY47" s="3">
        <f>IFERROR(VLOOKUP(AX47,'Dicionário'!$A$1:$B$153,2,0),"Erro")</f>
        <v>2</v>
      </c>
      <c r="AZ47" s="3">
        <v>0.0</v>
      </c>
      <c r="BA47" s="3" t="s">
        <v>133</v>
      </c>
      <c r="BB47" s="3">
        <f>IFERROR(VLOOKUP(BA47,'Dicionário'!$A$1:$B$153,2,0),"Erro")</f>
        <v>2</v>
      </c>
      <c r="BC47" s="3">
        <v>0.0</v>
      </c>
      <c r="BD47" s="3" t="s">
        <v>133</v>
      </c>
      <c r="BE47" s="3">
        <f>IFERROR(VLOOKUP(BD47,'Dicionário'!$A$1:$B$153,2,0),"Erro")</f>
        <v>2</v>
      </c>
      <c r="BG47" s="3">
        <v>0.0</v>
      </c>
      <c r="BH47" s="3" t="s">
        <v>240</v>
      </c>
      <c r="BI47" s="3">
        <f>IFERROR(VLOOKUP(BH47,'Dicionário'!$A$1:$B$153,2,0),"Erro")</f>
        <v>3</v>
      </c>
      <c r="BJ47" s="3">
        <v>0.0</v>
      </c>
      <c r="BK47" s="3" t="s">
        <v>241</v>
      </c>
      <c r="BL47" s="3">
        <f>IFERROR(VLOOKUP(BK47,'Dicionário'!$A$1:$B$153,2,0),"Erro")</f>
        <v>2</v>
      </c>
      <c r="BM47" s="3">
        <v>0.0</v>
      </c>
      <c r="BN47" s="3" t="s">
        <v>146</v>
      </c>
      <c r="BO47" s="3">
        <f>IFERROR(VLOOKUP(BN47,'Dicionário'!$A$1:$B$153,2,0),"Erro")</f>
        <v>2</v>
      </c>
      <c r="BP47" s="3">
        <v>74.0</v>
      </c>
      <c r="BQ47" s="3" t="s">
        <v>141</v>
      </c>
      <c r="BR47" s="3">
        <f>IFERROR(VLOOKUP(BQ47,'Dicionário'!$A$1:$B$153,2,0),"Erro")</f>
        <v>2</v>
      </c>
      <c r="BS47" s="3">
        <v>158.0</v>
      </c>
      <c r="BT47" s="3" t="s">
        <v>141</v>
      </c>
      <c r="BU47" s="3">
        <f>IFERROR(VLOOKUP(BT47,'Dicionário'!$A$1:$B$153,2,0),"Erro")</f>
        <v>2</v>
      </c>
      <c r="BV47" s="3">
        <v>0.0</v>
      </c>
      <c r="BW47" s="3" t="s">
        <v>146</v>
      </c>
      <c r="BX47" s="3">
        <f>IFERROR(VLOOKUP(BW47,'Dicionário'!$A$1:$B$153,2,0),"Erro")</f>
        <v>2</v>
      </c>
      <c r="BY47" s="3" t="s">
        <v>186</v>
      </c>
      <c r="BZ47" s="3">
        <v>120.0</v>
      </c>
      <c r="CA47" s="3" t="s">
        <v>217</v>
      </c>
      <c r="CB47" s="3">
        <f>IFERROR(VLOOKUP(CA47,'Dicionário'!$A$1:$B$153,2,0),"Erro")</f>
        <v>0</v>
      </c>
      <c r="CC47" s="3">
        <v>250.0</v>
      </c>
      <c r="CD47" s="3">
        <v>0.0</v>
      </c>
      <c r="CE47" s="3" t="s">
        <v>146</v>
      </c>
      <c r="CF47" s="3">
        <f>IFERROR(VLOOKUP(CE47,'Dicionário'!$A$1:$B$153,2,0),"Erro")</f>
        <v>2</v>
      </c>
      <c r="CG47" s="3">
        <v>0.0</v>
      </c>
      <c r="CH47" s="3" t="s">
        <v>146</v>
      </c>
      <c r="CI47" s="3">
        <f>IFERROR(VLOOKUP(CH47,'Dicionário'!$A$1:$B$153,2,0),"Erro")</f>
        <v>2</v>
      </c>
      <c r="CJ47" s="3">
        <v>180.0</v>
      </c>
      <c r="CK47" s="3" t="s">
        <v>147</v>
      </c>
      <c r="CL47" s="9">
        <f>IFERROR(VLOOKUP(CK47,'Dicionário'!$A$1:$B$153,2,0),"Erro")</f>
        <v>2</v>
      </c>
      <c r="CM47" s="3" t="s">
        <v>582</v>
      </c>
      <c r="CN47" s="3">
        <v>0.0</v>
      </c>
      <c r="CO47" s="3">
        <v>0.0</v>
      </c>
      <c r="CP47" s="3">
        <v>820.0</v>
      </c>
      <c r="CQ47" s="3" t="s">
        <v>270</v>
      </c>
      <c r="CR47" s="9">
        <f>IFERROR(VLOOKUP(CQ47,'Dicionário'!$A$1:$B$153,2,0),"Erro")</f>
        <v>0</v>
      </c>
      <c r="CS47" s="3">
        <v>0.0</v>
      </c>
      <c r="CT47" s="3" t="s">
        <v>146</v>
      </c>
      <c r="CU47" s="9">
        <f>IFERROR(VLOOKUP(CT47,'Dicionário'!$A$1:$B$153,2,0),"Erro")</f>
        <v>2</v>
      </c>
      <c r="CV47" s="3">
        <v>0.0</v>
      </c>
      <c r="CW47" s="3" t="s">
        <v>146</v>
      </c>
      <c r="CX47" s="9">
        <f>IFERROR(VLOOKUP(CW47,'Dicionário'!$A$1:$B$153,2,0),"Erro")</f>
        <v>2</v>
      </c>
      <c r="CY47" s="3">
        <v>16071.0</v>
      </c>
      <c r="CZ47" s="3" t="s">
        <v>150</v>
      </c>
      <c r="DA47" s="9">
        <f>IFERROR(VLOOKUP(CZ47,'Dicionário'!$A$1:$B$153,2,0),"Erro")</f>
        <v>2</v>
      </c>
      <c r="DC47" s="3" t="s">
        <v>151</v>
      </c>
      <c r="DD47" s="3" t="s">
        <v>152</v>
      </c>
      <c r="DE47" s="9">
        <f>IFERROR(VLOOKUP(DD47,'Dicionário'!$A$1:$B$153,2,0),"Erro")</f>
        <v>2</v>
      </c>
      <c r="DF47" s="3" t="s">
        <v>153</v>
      </c>
      <c r="DG47" s="3" t="s">
        <v>154</v>
      </c>
      <c r="DH47" s="9">
        <f>IFERROR(VLOOKUP(DG47,'Dicionário'!$A$1:$B$153,2,0),"Erro")</f>
        <v>4</v>
      </c>
      <c r="DI47" s="3" t="s">
        <v>294</v>
      </c>
      <c r="DJ47" s="9">
        <f>IFERROR(VLOOKUP(DI47,'Dicionário'!$A$1:$B$153,2,0),"Erro")</f>
        <v>0</v>
      </c>
      <c r="DK47" s="3" t="s">
        <v>207</v>
      </c>
      <c r="DL47" s="9">
        <f>IFERROR(VLOOKUP(DK47,'Dicionário'!$A$1:$B$153,2,0),"Erro")</f>
        <v>2</v>
      </c>
      <c r="DM47" s="3" t="s">
        <v>295</v>
      </c>
      <c r="DN47" s="9">
        <f>IFERROR(VLOOKUP(DM47,'Dicionário'!$A$1:$B$153,2,0),"Erro")</f>
        <v>4</v>
      </c>
      <c r="DO47" s="8">
        <f>IFERROR(VLOOKUP(N47,Sympla!B:AE,24,0), "erro")</f>
        <v>2022</v>
      </c>
      <c r="DP47" s="8">
        <f t="shared" si="2"/>
        <v>18</v>
      </c>
      <c r="DQ47" s="8" t="str">
        <f>IFERROR(VLOOKUP(N47,Sympla!B:AE,20,0), "erro")</f>
        <v>Homem cis</v>
      </c>
      <c r="DR47" s="8">
        <f>IFERROR(VLOOKUP(AC47,'Dicionário'!$A$1:$B$153,2,0), "erro")</f>
        <v>1</v>
      </c>
      <c r="DS47" s="8">
        <f>IFERROR(VLOOKUP(AD47,'Dicionário'!$A$1:$B$153,2,0), "erro")</f>
        <v>1</v>
      </c>
    </row>
    <row r="48">
      <c r="A48" s="4">
        <v>45128.717027418985</v>
      </c>
      <c r="B48" s="3" t="s">
        <v>535</v>
      </c>
      <c r="C48" s="3" t="s">
        <v>583</v>
      </c>
      <c r="D48" s="3" t="s">
        <v>117</v>
      </c>
      <c r="E48" s="3" t="s">
        <v>117</v>
      </c>
      <c r="F48" s="3" t="s">
        <v>584</v>
      </c>
      <c r="G48" s="3">
        <v>5.0</v>
      </c>
      <c r="H48" s="3">
        <v>1.0</v>
      </c>
      <c r="I48" s="3" t="s">
        <v>161</v>
      </c>
      <c r="J48" s="3" t="s">
        <v>180</v>
      </c>
      <c r="K48" s="3" t="s">
        <v>119</v>
      </c>
      <c r="L48" s="3" t="s">
        <v>585</v>
      </c>
      <c r="M48" s="3">
        <v>2.023040096E9</v>
      </c>
      <c r="N48" s="3" t="s">
        <v>586</v>
      </c>
      <c r="O48" s="3">
        <v>1.1983395316E10</v>
      </c>
      <c r="P48" s="3">
        <v>2.70951751E8</v>
      </c>
      <c r="Q48" s="3" t="s">
        <v>123</v>
      </c>
      <c r="R48" s="3">
        <v>1.0544082893E10</v>
      </c>
      <c r="S48" s="6">
        <v>24552.0</v>
      </c>
      <c r="T48" s="3" t="s">
        <v>124</v>
      </c>
      <c r="U48" s="3" t="s">
        <v>125</v>
      </c>
      <c r="V48" s="3" t="s">
        <v>587</v>
      </c>
      <c r="W48" s="7" t="s">
        <v>588</v>
      </c>
      <c r="X48" s="3" t="s">
        <v>168</v>
      </c>
      <c r="Y48" s="3" t="s">
        <v>129</v>
      </c>
      <c r="Z48" s="3" t="s">
        <v>589</v>
      </c>
      <c r="AA48" s="3">
        <v>1.0</v>
      </c>
      <c r="AC48" s="3" t="s">
        <v>117</v>
      </c>
      <c r="AD48" s="3" t="s">
        <v>117</v>
      </c>
      <c r="AE48" s="3">
        <v>2.0</v>
      </c>
      <c r="AF48" s="3">
        <v>2.0</v>
      </c>
      <c r="AH48" s="8">
        <f t="shared" si="1"/>
        <v>4</v>
      </c>
      <c r="AI48" s="3" t="s">
        <v>132</v>
      </c>
      <c r="AJ48" s="3">
        <v>1400.0</v>
      </c>
      <c r="AK48" s="3" t="s">
        <v>135</v>
      </c>
      <c r="AL48" s="3">
        <f>IFERROR(VLOOKUP(AK48,'Dicionário'!$A$1:$B$153,2,0),"Erro")</f>
        <v>2</v>
      </c>
      <c r="AM48" s="3">
        <v>0.0</v>
      </c>
      <c r="AN48" s="3" t="s">
        <v>133</v>
      </c>
      <c r="AO48" s="3">
        <f>IFERROR(VLOOKUP(AN48,'Dicionário'!$A$1:$B$153,2,0),"Erro")</f>
        <v>2</v>
      </c>
      <c r="AP48" s="3">
        <v>0.0</v>
      </c>
      <c r="AQ48" s="3">
        <f t="shared" si="9"/>
        <v>0</v>
      </c>
      <c r="AR48" s="3" t="s">
        <v>133</v>
      </c>
      <c r="AS48" s="3">
        <f>IFERROR(VLOOKUP(AR48,'Dicionário'!$A$1:$B$153,2,0),"Erro")</f>
        <v>2</v>
      </c>
      <c r="AT48" s="3">
        <v>0.0</v>
      </c>
      <c r="AU48" s="3" t="s">
        <v>133</v>
      </c>
      <c r="AV48" s="3">
        <f>IFERROR(VLOOKUP(AU48,'Dicionário'!$A$1:$B$153,2,0),"Erro")</f>
        <v>2</v>
      </c>
      <c r="AW48" s="3">
        <v>0.0</v>
      </c>
      <c r="AX48" s="3" t="s">
        <v>133</v>
      </c>
      <c r="AY48" s="3">
        <f>IFERROR(VLOOKUP(AX48,'Dicionário'!$A$1:$B$153,2,0),"Erro")</f>
        <v>2</v>
      </c>
      <c r="AZ48" s="3">
        <v>0.0</v>
      </c>
      <c r="BA48" s="3" t="s">
        <v>133</v>
      </c>
      <c r="BB48" s="3">
        <f>IFERROR(VLOOKUP(BA48,'Dicionário'!$A$1:$B$153,2,0),"Erro")</f>
        <v>2</v>
      </c>
      <c r="BC48" s="3">
        <v>0.0</v>
      </c>
      <c r="BD48" s="3" t="s">
        <v>133</v>
      </c>
      <c r="BE48" s="3">
        <f>IFERROR(VLOOKUP(BD48,'Dicionário'!$A$1:$B$153,2,0),"Erro")</f>
        <v>2</v>
      </c>
      <c r="BF48" s="3" t="s">
        <v>590</v>
      </c>
      <c r="BG48" s="3">
        <v>0.0</v>
      </c>
      <c r="BH48" s="3" t="s">
        <v>138</v>
      </c>
      <c r="BI48" s="3">
        <f>IFERROR(VLOOKUP(BH48,'Dicionário'!$A$1:$B$153,2,0),"Erro")</f>
        <v>1</v>
      </c>
      <c r="BJ48" s="3">
        <v>0.0</v>
      </c>
      <c r="BK48" s="3" t="s">
        <v>139</v>
      </c>
      <c r="BL48" s="3">
        <f>IFERROR(VLOOKUP(BK48,'Dicionário'!$A$1:$B$153,2,0),"Erro")</f>
        <v>2</v>
      </c>
      <c r="BM48" s="3">
        <v>0.0</v>
      </c>
      <c r="BN48" s="3" t="s">
        <v>146</v>
      </c>
      <c r="BO48" s="3">
        <f>IFERROR(VLOOKUP(BN48,'Dicionário'!$A$1:$B$153,2,0),"Erro")</f>
        <v>2</v>
      </c>
      <c r="BP48" s="3">
        <v>100.0</v>
      </c>
      <c r="BQ48" s="3" t="s">
        <v>329</v>
      </c>
      <c r="BR48" s="3">
        <f>IFERROR(VLOOKUP(BQ48,'Dicionário'!$A$1:$B$153,2,0),"Erro")</f>
        <v>0</v>
      </c>
      <c r="BS48" s="3">
        <v>221.0</v>
      </c>
      <c r="BT48" s="3" t="s">
        <v>141</v>
      </c>
      <c r="BU48" s="3">
        <f>IFERROR(VLOOKUP(BT48,'Dicionário'!$A$1:$B$153,2,0),"Erro")</f>
        <v>2</v>
      </c>
      <c r="BV48" s="3">
        <v>40.0</v>
      </c>
      <c r="BW48" s="3" t="s">
        <v>346</v>
      </c>
      <c r="BX48" s="3">
        <f>IFERROR(VLOOKUP(BW48,'Dicionário'!$A$1:$B$153,2,0),"Erro")</f>
        <v>2</v>
      </c>
      <c r="BY48" s="3" t="s">
        <v>143</v>
      </c>
      <c r="BZ48" s="3">
        <v>80.0</v>
      </c>
      <c r="CA48" s="3" t="s">
        <v>144</v>
      </c>
      <c r="CB48" s="3">
        <f>IFERROR(VLOOKUP(CA48,'Dicionário'!$A$1:$B$153,2,0),"Erro")</f>
        <v>2</v>
      </c>
      <c r="CC48" s="3">
        <v>200.0</v>
      </c>
      <c r="CD48" s="3">
        <v>0.0</v>
      </c>
      <c r="CE48" s="3" t="s">
        <v>146</v>
      </c>
      <c r="CF48" s="3">
        <f>IFERROR(VLOOKUP(CE48,'Dicionário'!$A$1:$B$153,2,0),"Erro")</f>
        <v>2</v>
      </c>
      <c r="CG48" s="3">
        <v>0.0</v>
      </c>
      <c r="CH48" s="3" t="s">
        <v>146</v>
      </c>
      <c r="CI48" s="3">
        <f>IFERROR(VLOOKUP(CH48,'Dicionário'!$A$1:$B$153,2,0),"Erro")</f>
        <v>2</v>
      </c>
      <c r="CJ48" s="3">
        <v>46.0</v>
      </c>
      <c r="CK48" s="3" t="s">
        <v>591</v>
      </c>
      <c r="CL48" s="9">
        <f>IFERROR(VLOOKUP(CK48,'Dicionário'!$A$1:$B$153,2,0),"Erro")</f>
        <v>0</v>
      </c>
      <c r="CM48" s="3" t="s">
        <v>592</v>
      </c>
      <c r="CN48" s="3">
        <v>0.0</v>
      </c>
      <c r="CO48" s="3">
        <v>0.0</v>
      </c>
      <c r="CP48" s="3">
        <v>0.0</v>
      </c>
      <c r="CQ48" s="3" t="s">
        <v>146</v>
      </c>
      <c r="CR48" s="9">
        <f>IFERROR(VLOOKUP(CQ48,'Dicionário'!$A$1:$B$153,2,0),"Erro")</f>
        <v>2</v>
      </c>
      <c r="CS48" s="3">
        <v>0.0</v>
      </c>
      <c r="CT48" s="3" t="s">
        <v>146</v>
      </c>
      <c r="CU48" s="9">
        <f>IFERROR(VLOOKUP(CT48,'Dicionário'!$A$1:$B$153,2,0),"Erro")</f>
        <v>2</v>
      </c>
      <c r="CV48" s="3">
        <v>0.0</v>
      </c>
      <c r="CW48" s="3" t="s">
        <v>146</v>
      </c>
      <c r="CX48" s="9">
        <f>IFERROR(VLOOKUP(CW48,'Dicionário'!$A$1:$B$153,2,0),"Erro")</f>
        <v>2</v>
      </c>
      <c r="CY48" s="3">
        <v>0.0</v>
      </c>
      <c r="CZ48" s="3" t="s">
        <v>146</v>
      </c>
      <c r="DA48" s="9">
        <f>IFERROR(VLOOKUP(CZ48,'Dicionário'!$A$1:$B$153,2,0),"Erro")</f>
        <v>2</v>
      </c>
      <c r="DB48" s="3" t="s">
        <v>650</v>
      </c>
      <c r="DC48" s="3" t="s">
        <v>151</v>
      </c>
      <c r="DD48" s="3" t="s">
        <v>151</v>
      </c>
      <c r="DE48" s="9">
        <f>IFERROR(VLOOKUP(DD48,'Dicionário'!$A$1:$B$153,2,0),"Erro")</f>
        <v>1</v>
      </c>
      <c r="DF48" s="3" t="s">
        <v>153</v>
      </c>
      <c r="DH48" s="10">
        <v>2.0</v>
      </c>
      <c r="DI48" s="3" t="s">
        <v>155</v>
      </c>
      <c r="DJ48" s="9">
        <f>IFERROR(VLOOKUP(DI48,'Dicionário'!$A$1:$B$153,2,0),"Erro")</f>
        <v>2</v>
      </c>
      <c r="DK48" s="3" t="s">
        <v>156</v>
      </c>
      <c r="DL48" s="9">
        <f>IFERROR(VLOOKUP(DK48,'Dicionário'!$A$1:$B$153,2,0),"Erro")</f>
        <v>5</v>
      </c>
      <c r="DM48" s="3" t="s">
        <v>156</v>
      </c>
      <c r="DN48" s="9">
        <f>IFERROR(VLOOKUP(DM48,'Dicionário'!$A$1:$B$153,2,0),"Erro")</f>
        <v>5</v>
      </c>
      <c r="DO48" s="8">
        <f>IFERROR(VLOOKUP(N48,Sympla!B:AE,24,0), "erro")</f>
        <v>2011</v>
      </c>
      <c r="DP48" s="8">
        <f t="shared" si="2"/>
        <v>56</v>
      </c>
      <c r="DQ48" s="8" t="str">
        <f>IFERROR(VLOOKUP(N48,Sympla!B:AE,20,0), "erro")</f>
        <v>Outro</v>
      </c>
      <c r="DR48" s="8">
        <f>IFERROR(VLOOKUP(AC48,'Dicionário'!$A$1:$B$153,2,0), "erro")</f>
        <v>1</v>
      </c>
      <c r="DS48" s="8">
        <f>IFERROR(VLOOKUP(AD48,'Dicionário'!$A$1:$B$153,2,0), "erro")</f>
        <v>1</v>
      </c>
    </row>
    <row r="49">
      <c r="A49" s="4">
        <v>45128.895047673606</v>
      </c>
      <c r="B49" s="3" t="s">
        <v>339</v>
      </c>
      <c r="C49" s="3" t="s">
        <v>594</v>
      </c>
      <c r="D49" s="3" t="s">
        <v>117</v>
      </c>
      <c r="E49" s="3" t="s">
        <v>123</v>
      </c>
      <c r="F49" s="3" t="s">
        <v>123</v>
      </c>
      <c r="G49" s="3">
        <v>4.0</v>
      </c>
      <c r="H49" s="3" t="s">
        <v>160</v>
      </c>
      <c r="I49" s="3" t="s">
        <v>161</v>
      </c>
      <c r="J49" s="3" t="s">
        <v>180</v>
      </c>
      <c r="K49" s="3" t="s">
        <v>119</v>
      </c>
      <c r="L49" s="3" t="s">
        <v>595</v>
      </c>
      <c r="M49" s="3">
        <v>2.0230401E9</v>
      </c>
      <c r="N49" s="3" t="s">
        <v>596</v>
      </c>
      <c r="O49" s="3">
        <v>1.1954535458E10</v>
      </c>
      <c r="P49" s="3">
        <v>3.97500932E8</v>
      </c>
      <c r="Q49" s="3" t="s">
        <v>123</v>
      </c>
      <c r="R49" s="3">
        <v>5.5884949898E10</v>
      </c>
      <c r="S49" s="6">
        <v>37972.0</v>
      </c>
      <c r="T49" s="3" t="s">
        <v>165</v>
      </c>
      <c r="U49" s="3" t="s">
        <v>125</v>
      </c>
      <c r="V49" s="3" t="s">
        <v>597</v>
      </c>
      <c r="W49" s="7" t="s">
        <v>598</v>
      </c>
      <c r="X49" s="3" t="s">
        <v>168</v>
      </c>
      <c r="Y49" s="3" t="s">
        <v>129</v>
      </c>
      <c r="Z49" s="3" t="s">
        <v>130</v>
      </c>
      <c r="AA49" s="3" t="s">
        <v>131</v>
      </c>
      <c r="AC49" s="3" t="s">
        <v>123</v>
      </c>
      <c r="AD49" s="3" t="s">
        <v>117</v>
      </c>
      <c r="AE49" s="3">
        <v>5.0</v>
      </c>
      <c r="AF49" s="3">
        <v>5.0</v>
      </c>
      <c r="AH49" s="8">
        <f t="shared" si="1"/>
        <v>10</v>
      </c>
      <c r="AI49" s="3" t="s">
        <v>132</v>
      </c>
      <c r="AJ49" s="3">
        <v>0.0</v>
      </c>
      <c r="AK49" s="3" t="s">
        <v>133</v>
      </c>
      <c r="AL49" s="3">
        <f>IFERROR(VLOOKUP(AK49,'Dicionário'!$A$1:$B$153,2,0),"Erro")</f>
        <v>2</v>
      </c>
      <c r="AM49" s="3">
        <v>2000.0</v>
      </c>
      <c r="AN49" s="3" t="s">
        <v>135</v>
      </c>
      <c r="AO49" s="3">
        <f>IFERROR(VLOOKUP(AN49,'Dicionário'!$A$1:$B$153,2,0),"Erro")</f>
        <v>2</v>
      </c>
      <c r="AP49" s="3">
        <v>866.0</v>
      </c>
      <c r="AQ49" s="3">
        <f t="shared" si="9"/>
        <v>0</v>
      </c>
      <c r="AR49" s="3" t="s">
        <v>134</v>
      </c>
      <c r="AS49" s="3">
        <f>IFERROR(VLOOKUP(AR49,'Dicionário'!$A$1:$B$153,2,0),"Erro")</f>
        <v>2</v>
      </c>
      <c r="AT49" s="3">
        <v>0.0</v>
      </c>
      <c r="AU49" s="3" t="s">
        <v>133</v>
      </c>
      <c r="AV49" s="3">
        <f>IFERROR(VLOOKUP(AU49,'Dicionário'!$A$1:$B$153,2,0),"Erro")</f>
        <v>2</v>
      </c>
      <c r="AW49" s="3">
        <v>0.0</v>
      </c>
      <c r="AX49" s="3" t="s">
        <v>133</v>
      </c>
      <c r="AY49" s="3">
        <f>IFERROR(VLOOKUP(AX49,'Dicionário'!$A$1:$B$153,2,0),"Erro")</f>
        <v>2</v>
      </c>
      <c r="AZ49" s="3">
        <v>0.0</v>
      </c>
      <c r="BA49" s="3" t="s">
        <v>133</v>
      </c>
      <c r="BB49" s="3">
        <f>IFERROR(VLOOKUP(BA49,'Dicionário'!$A$1:$B$153,2,0),"Erro")</f>
        <v>2</v>
      </c>
      <c r="BC49" s="3">
        <v>0.0</v>
      </c>
      <c r="BD49" s="3" t="s">
        <v>133</v>
      </c>
      <c r="BE49" s="3">
        <f>IFERROR(VLOOKUP(BD49,'Dicionário'!$A$1:$B$153,2,0),"Erro")</f>
        <v>2</v>
      </c>
      <c r="BG49" s="3">
        <v>0.0</v>
      </c>
      <c r="BH49" s="3" t="s">
        <v>240</v>
      </c>
      <c r="BI49" s="3">
        <f>IFERROR(VLOOKUP(BH49,'Dicionário'!$A$1:$B$153,2,0),"Erro")</f>
        <v>3</v>
      </c>
      <c r="BJ49" s="3">
        <v>0.0</v>
      </c>
      <c r="BK49" s="3" t="s">
        <v>241</v>
      </c>
      <c r="BL49" s="3">
        <f>IFERROR(VLOOKUP(BK49,'Dicionário'!$A$1:$B$153,2,0),"Erro")</f>
        <v>2</v>
      </c>
      <c r="BM49" s="3">
        <v>0.0</v>
      </c>
      <c r="BN49" s="3" t="s">
        <v>146</v>
      </c>
      <c r="BO49" s="3">
        <f>IFERROR(VLOOKUP(BN49,'Dicionário'!$A$1:$B$153,2,0),"Erro")</f>
        <v>2</v>
      </c>
      <c r="BP49" s="3">
        <v>49.0</v>
      </c>
      <c r="BQ49" s="3" t="s">
        <v>141</v>
      </c>
      <c r="BR49" s="3">
        <f>IFERROR(VLOOKUP(BQ49,'Dicionário'!$A$1:$B$153,2,0),"Erro")</f>
        <v>2</v>
      </c>
      <c r="BS49" s="3">
        <v>422.0</v>
      </c>
      <c r="BT49" s="3" t="s">
        <v>141</v>
      </c>
      <c r="BU49" s="3">
        <f>IFERROR(VLOOKUP(BT49,'Dicionário'!$A$1:$B$153,2,0),"Erro")</f>
        <v>2</v>
      </c>
      <c r="BV49" s="3">
        <v>0.0</v>
      </c>
      <c r="BW49" s="3" t="s">
        <v>146</v>
      </c>
      <c r="BX49" s="3">
        <f>IFERROR(VLOOKUP(BW49,'Dicionário'!$A$1:$B$153,2,0),"Erro")</f>
        <v>2</v>
      </c>
      <c r="BY49" s="3" t="s">
        <v>186</v>
      </c>
      <c r="BZ49" s="3">
        <v>97.0</v>
      </c>
      <c r="CA49" s="3" t="s">
        <v>144</v>
      </c>
      <c r="CB49" s="3">
        <f>IFERROR(VLOOKUP(CA49,'Dicionário'!$A$1:$B$153,2,0),"Erro")</f>
        <v>2</v>
      </c>
      <c r="CC49" s="3">
        <v>176.0</v>
      </c>
      <c r="CD49" s="3">
        <v>603.0</v>
      </c>
      <c r="CE49" s="3" t="s">
        <v>599</v>
      </c>
      <c r="CF49" s="3">
        <f>IFERROR(VLOOKUP(CE49,'Dicionário'!$A$1:$B$153,2,0),"Erro")</f>
        <v>2</v>
      </c>
      <c r="CG49" s="3">
        <v>0.0</v>
      </c>
      <c r="CH49" s="3" t="s">
        <v>146</v>
      </c>
      <c r="CI49" s="3">
        <f>IFERROR(VLOOKUP(CH49,'Dicionário'!$A$1:$B$153,2,0),"Erro")</f>
        <v>2</v>
      </c>
      <c r="CJ49" s="3">
        <v>120.0</v>
      </c>
      <c r="CK49" s="3" t="s">
        <v>147</v>
      </c>
      <c r="CL49" s="9">
        <f>IFERROR(VLOOKUP(CK49,'Dicionário'!$A$1:$B$153,2,0),"Erro")</f>
        <v>2</v>
      </c>
      <c r="CM49" s="3" t="s">
        <v>600</v>
      </c>
      <c r="CN49" s="3">
        <v>0.0</v>
      </c>
      <c r="CO49" s="3">
        <v>0.0</v>
      </c>
      <c r="CP49" s="3">
        <v>0.0</v>
      </c>
      <c r="CQ49" s="3" t="s">
        <v>146</v>
      </c>
      <c r="CR49" s="9">
        <f>IFERROR(VLOOKUP(CQ49,'Dicionário'!$A$1:$B$153,2,0),"Erro")</f>
        <v>2</v>
      </c>
      <c r="CS49" s="3">
        <v>0.0</v>
      </c>
      <c r="CT49" s="3" t="s">
        <v>146</v>
      </c>
      <c r="CU49" s="9">
        <f>IFERROR(VLOOKUP(CT49,'Dicionário'!$A$1:$B$153,2,0),"Erro")</f>
        <v>2</v>
      </c>
      <c r="CV49" s="3">
        <v>0.0</v>
      </c>
      <c r="CW49" s="3" t="s">
        <v>146</v>
      </c>
      <c r="CX49" s="9">
        <f>IFERROR(VLOOKUP(CW49,'Dicionário'!$A$1:$B$153,2,0),"Erro")</f>
        <v>2</v>
      </c>
      <c r="CY49" s="3">
        <v>0.0</v>
      </c>
      <c r="CZ49" s="3" t="s">
        <v>146</v>
      </c>
      <c r="DA49" s="9">
        <f>IFERROR(VLOOKUP(CZ49,'Dicionário'!$A$1:$B$153,2,0),"Erro")</f>
        <v>2</v>
      </c>
      <c r="DC49" s="3" t="s">
        <v>151</v>
      </c>
      <c r="DD49" s="3" t="s">
        <v>151</v>
      </c>
      <c r="DE49" s="9">
        <f>IFERROR(VLOOKUP(DD49,'Dicionário'!$A$1:$B$153,2,0),"Erro")</f>
        <v>1</v>
      </c>
      <c r="DF49" s="3" t="s">
        <v>153</v>
      </c>
      <c r="DH49" s="10">
        <v>2.0</v>
      </c>
      <c r="DI49" s="3" t="s">
        <v>155</v>
      </c>
      <c r="DJ49" s="9">
        <f>IFERROR(VLOOKUP(DI49,'Dicionário'!$A$1:$B$153,2,0),"Erro")</f>
        <v>2</v>
      </c>
      <c r="DK49" s="3" t="s">
        <v>207</v>
      </c>
      <c r="DL49" s="9">
        <f>IFERROR(VLOOKUP(DK49,'Dicionário'!$A$1:$B$153,2,0),"Erro")</f>
        <v>2</v>
      </c>
      <c r="DM49" s="3" t="s">
        <v>156</v>
      </c>
      <c r="DN49" s="9">
        <f>IFERROR(VLOOKUP(DM49,'Dicionário'!$A$1:$B$153,2,0),"Erro")</f>
        <v>5</v>
      </c>
      <c r="DO49" s="8">
        <f>IFERROR(VLOOKUP(N49,Sympla!B:AE,24,0), "erro")</f>
        <v>2021</v>
      </c>
      <c r="DP49" s="8">
        <f t="shared" si="2"/>
        <v>19</v>
      </c>
      <c r="DQ49" s="8" t="str">
        <f>IFERROR(VLOOKUP(N49,Sympla!B:AE,20,0), "erro")</f>
        <v>Homem cis</v>
      </c>
      <c r="DR49" s="8">
        <f>IFERROR(VLOOKUP(AC49,'Dicionário'!$A$1:$B$153,2,0), "erro")</f>
        <v>2</v>
      </c>
      <c r="DS49" s="8">
        <f>IFERROR(VLOOKUP(AD49,'Dicionário'!$A$1:$B$153,2,0), "erro")</f>
        <v>1</v>
      </c>
    </row>
    <row r="50">
      <c r="A50" s="4">
        <v>45128.62603451389</v>
      </c>
      <c r="B50" s="3" t="s">
        <v>313</v>
      </c>
      <c r="C50" s="3" t="s">
        <v>601</v>
      </c>
      <c r="D50" s="3" t="s">
        <v>117</v>
      </c>
      <c r="E50" s="3" t="s">
        <v>117</v>
      </c>
      <c r="F50" s="3" t="s">
        <v>123</v>
      </c>
      <c r="G50" s="3" t="s">
        <v>160</v>
      </c>
      <c r="H50" s="3" t="s">
        <v>160</v>
      </c>
      <c r="I50" s="3" t="s">
        <v>161</v>
      </c>
      <c r="J50" s="3" t="s">
        <v>180</v>
      </c>
      <c r="K50" s="3" t="s">
        <v>119</v>
      </c>
      <c r="L50" s="3" t="s">
        <v>602</v>
      </c>
      <c r="M50" s="3">
        <v>2.023040101E9</v>
      </c>
      <c r="N50" s="12" t="s">
        <v>603</v>
      </c>
      <c r="O50" s="3">
        <v>1.1949359532E10</v>
      </c>
      <c r="P50" s="3">
        <v>5.59760887E8</v>
      </c>
      <c r="Q50" s="3" t="s">
        <v>123</v>
      </c>
      <c r="R50" s="3">
        <v>5.3468068816E10</v>
      </c>
      <c r="S50" s="6">
        <v>38614.0</v>
      </c>
      <c r="T50" s="3" t="s">
        <v>165</v>
      </c>
      <c r="U50" s="3" t="s">
        <v>125</v>
      </c>
      <c r="V50" s="3" t="s">
        <v>604</v>
      </c>
      <c r="W50" s="7" t="s">
        <v>605</v>
      </c>
      <c r="X50" s="3" t="s">
        <v>168</v>
      </c>
      <c r="Y50" s="3" t="s">
        <v>129</v>
      </c>
      <c r="Z50" s="3" t="s">
        <v>130</v>
      </c>
      <c r="AA50" s="3" t="s">
        <v>131</v>
      </c>
      <c r="AC50" s="3" t="s">
        <v>123</v>
      </c>
      <c r="AD50" s="3" t="s">
        <v>117</v>
      </c>
      <c r="AE50" s="3">
        <v>3.0</v>
      </c>
      <c r="AF50" s="3">
        <v>3.0</v>
      </c>
      <c r="AH50" s="8">
        <f t="shared" si="1"/>
        <v>6</v>
      </c>
      <c r="AI50" s="3" t="s">
        <v>132</v>
      </c>
      <c r="AJ50" s="3">
        <v>0.0</v>
      </c>
      <c r="AK50" s="3" t="s">
        <v>133</v>
      </c>
      <c r="AL50" s="3">
        <f>IFERROR(VLOOKUP(AK50,'Dicionário'!$A$1:$B$153,2,0),"Erro")</f>
        <v>2</v>
      </c>
      <c r="AM50" s="3">
        <v>1648.0</v>
      </c>
      <c r="AN50" s="3" t="s">
        <v>134</v>
      </c>
      <c r="AO50" s="3">
        <f>IFERROR(VLOOKUP(AN50,'Dicionário'!$A$1:$B$153,2,0),"Erro")</f>
        <v>2</v>
      </c>
      <c r="AP50" s="3">
        <v>300.0</v>
      </c>
      <c r="AQ50" s="3">
        <f t="shared" si="9"/>
        <v>0</v>
      </c>
      <c r="AR50" s="3" t="s">
        <v>135</v>
      </c>
      <c r="AS50" s="3">
        <f>IFERROR(VLOOKUP(AR50,'Dicionário'!$A$1:$B$153,2,0),"Erro")</f>
        <v>2</v>
      </c>
      <c r="AT50" s="3">
        <v>0.0</v>
      </c>
      <c r="AU50" s="3" t="s">
        <v>133</v>
      </c>
      <c r="AV50" s="3">
        <f>IFERROR(VLOOKUP(AU50,'Dicionário'!$A$1:$B$153,2,0),"Erro")</f>
        <v>2</v>
      </c>
      <c r="AW50" s="3">
        <v>0.0</v>
      </c>
      <c r="AX50" s="3" t="s">
        <v>133</v>
      </c>
      <c r="AY50" s="3">
        <f>IFERROR(VLOOKUP(AX50,'Dicionário'!$A$1:$B$153,2,0),"Erro")</f>
        <v>2</v>
      </c>
      <c r="AZ50" s="3">
        <v>0.0</v>
      </c>
      <c r="BA50" s="3" t="s">
        <v>133</v>
      </c>
      <c r="BB50" s="3">
        <f>IFERROR(VLOOKUP(BA50,'Dicionário'!$A$1:$B$153,2,0),"Erro")</f>
        <v>2</v>
      </c>
      <c r="BC50" s="3">
        <v>325.0</v>
      </c>
      <c r="BD50" s="3" t="s">
        <v>136</v>
      </c>
      <c r="BE50" s="3">
        <f>IFERROR(VLOOKUP(BD50,'Dicionário'!$A$1:$B$153,2,0),"Erro")</f>
        <v>2</v>
      </c>
      <c r="BG50" s="3">
        <v>0.0</v>
      </c>
      <c r="BH50" s="3" t="s">
        <v>138</v>
      </c>
      <c r="BI50" s="3">
        <f>IFERROR(VLOOKUP(BH50,'Dicionário'!$A$1:$B$153,2,0),"Erro")</f>
        <v>1</v>
      </c>
      <c r="BJ50" s="3">
        <v>0.0</v>
      </c>
      <c r="BK50" s="3" t="s">
        <v>139</v>
      </c>
      <c r="BL50" s="3">
        <f>IFERROR(VLOOKUP(BK50,'Dicionário'!$A$1:$B$153,2,0),"Erro")</f>
        <v>2</v>
      </c>
      <c r="BM50" s="3">
        <v>0.0</v>
      </c>
      <c r="BN50" s="3" t="s">
        <v>146</v>
      </c>
      <c r="BO50" s="3">
        <f>IFERROR(VLOOKUP(BN50,'Dicionário'!$A$1:$B$153,2,0),"Erro")</f>
        <v>2</v>
      </c>
      <c r="BP50" s="3">
        <v>19.0</v>
      </c>
      <c r="BQ50" s="3" t="s">
        <v>141</v>
      </c>
      <c r="BR50" s="3">
        <f>IFERROR(VLOOKUP(BQ50,'Dicionário'!$A$1:$B$153,2,0),"Erro")</f>
        <v>2</v>
      </c>
      <c r="BS50" s="3">
        <v>80.0</v>
      </c>
      <c r="BT50" s="3" t="s">
        <v>141</v>
      </c>
      <c r="BU50" s="3">
        <f>IFERROR(VLOOKUP(BT50,'Dicionário'!$A$1:$B$153,2,0),"Erro")</f>
        <v>2</v>
      </c>
      <c r="BV50" s="3">
        <v>176.0</v>
      </c>
      <c r="BW50" s="3" t="s">
        <v>216</v>
      </c>
      <c r="BX50" s="3">
        <f>IFERROR(VLOOKUP(BW50,'Dicionário'!$A$1:$B$153,2,0),"Erro")</f>
        <v>2</v>
      </c>
      <c r="BY50" s="3" t="s">
        <v>143</v>
      </c>
      <c r="BZ50" s="3">
        <v>66.0</v>
      </c>
      <c r="CA50" s="3" t="s">
        <v>144</v>
      </c>
      <c r="CB50" s="3">
        <f>IFERROR(VLOOKUP(CA50,'Dicionário'!$A$1:$B$153,2,0),"Erro")</f>
        <v>2</v>
      </c>
      <c r="CC50" s="3">
        <v>610.0</v>
      </c>
      <c r="CD50" s="3">
        <v>0.0</v>
      </c>
      <c r="CE50" s="3" t="s">
        <v>146</v>
      </c>
      <c r="CF50" s="3">
        <f>IFERROR(VLOOKUP(CE50,'Dicionário'!$A$1:$B$153,2,0),"Erro")</f>
        <v>2</v>
      </c>
      <c r="CG50" s="3">
        <v>0.0</v>
      </c>
      <c r="CH50" s="3" t="s">
        <v>146</v>
      </c>
      <c r="CI50" s="3">
        <f>IFERROR(VLOOKUP(CH50,'Dicionário'!$A$1:$B$153,2,0),"Erro")</f>
        <v>2</v>
      </c>
      <c r="CJ50" s="3">
        <v>250.0</v>
      </c>
      <c r="CK50" s="3" t="s">
        <v>147</v>
      </c>
      <c r="CL50" s="9">
        <f>IFERROR(VLOOKUP(CK50,'Dicionário'!$A$1:$B$153,2,0),"Erro")</f>
        <v>2</v>
      </c>
      <c r="CM50" s="3" t="s">
        <v>606</v>
      </c>
      <c r="CN50" s="3">
        <v>1.0</v>
      </c>
      <c r="CO50" s="3">
        <v>1.0</v>
      </c>
      <c r="CP50" s="3">
        <v>11992.0</v>
      </c>
      <c r="CQ50" s="3" t="s">
        <v>150</v>
      </c>
      <c r="CR50" s="9">
        <f>IFERROR(VLOOKUP(CQ50,'Dicionário'!$A$1:$B$153,2,0),"Erro")</f>
        <v>2</v>
      </c>
      <c r="CS50" s="3">
        <v>0.0</v>
      </c>
      <c r="CT50" s="3" t="s">
        <v>146</v>
      </c>
      <c r="CU50" s="9">
        <f>IFERROR(VLOOKUP(CT50,'Dicionário'!$A$1:$B$153,2,0),"Erro")</f>
        <v>2</v>
      </c>
      <c r="CV50" s="3">
        <v>0.0</v>
      </c>
      <c r="CW50" s="3" t="s">
        <v>146</v>
      </c>
      <c r="CX50" s="9">
        <f>IFERROR(VLOOKUP(CW50,'Dicionário'!$A$1:$B$153,2,0),"Erro")</f>
        <v>2</v>
      </c>
      <c r="CY50" s="3">
        <v>0.0</v>
      </c>
      <c r="CZ50" s="3" t="s">
        <v>146</v>
      </c>
      <c r="DA50" s="9">
        <f>IFERROR(VLOOKUP(CZ50,'Dicionário'!$A$1:$B$153,2,0),"Erro")</f>
        <v>2</v>
      </c>
      <c r="DC50" s="3" t="s">
        <v>151</v>
      </c>
      <c r="DD50" s="3" t="s">
        <v>151</v>
      </c>
      <c r="DE50" s="9">
        <f>IFERROR(VLOOKUP(DD50,'Dicionário'!$A$1:$B$153,2,0),"Erro")</f>
        <v>1</v>
      </c>
      <c r="DF50" s="3" t="s">
        <v>205</v>
      </c>
      <c r="DH50" s="10">
        <v>2.0</v>
      </c>
      <c r="DI50" s="3" t="s">
        <v>155</v>
      </c>
      <c r="DJ50" s="9">
        <f>IFERROR(VLOOKUP(DI50,'Dicionário'!$A$1:$B$153,2,0),"Erro")</f>
        <v>2</v>
      </c>
      <c r="DK50" s="3" t="s">
        <v>177</v>
      </c>
      <c r="DL50" s="9">
        <f>IFERROR(VLOOKUP(DK50,'Dicionário'!$A$1:$B$153,2,0),"Erro")</f>
        <v>3</v>
      </c>
      <c r="DM50" s="3" t="s">
        <v>156</v>
      </c>
      <c r="DN50" s="9">
        <f>IFERROR(VLOOKUP(DM50,'Dicionário'!$A$1:$B$153,2,0),"Erro")</f>
        <v>5</v>
      </c>
      <c r="DO50" s="8">
        <f>IFERROR(VLOOKUP(N50,Sympla!B:AE,24,0), "erro")</f>
        <v>2023</v>
      </c>
      <c r="DP50" s="8">
        <f t="shared" si="2"/>
        <v>18</v>
      </c>
      <c r="DQ50" s="8" t="str">
        <f>IFERROR(VLOOKUP(N50,Sympla!B:AE,20,0), "erro")</f>
        <v>Mulher cis</v>
      </c>
      <c r="DR50" s="8">
        <f>IFERROR(VLOOKUP(AC50,'Dicionário'!$A$1:$B$153,2,0), "erro")</f>
        <v>2</v>
      </c>
      <c r="DS50" s="8">
        <f>IFERROR(VLOOKUP(AD50,'Dicionário'!$A$1:$B$153,2,0), "erro")</f>
        <v>1</v>
      </c>
    </row>
    <row r="51">
      <c r="A51" s="4">
        <v>45129.99052229167</v>
      </c>
      <c r="B51" s="3" t="s">
        <v>419</v>
      </c>
      <c r="C51" s="3" t="s">
        <v>607</v>
      </c>
      <c r="D51" s="3" t="s">
        <v>117</v>
      </c>
      <c r="E51" s="3" t="s">
        <v>123</v>
      </c>
      <c r="F51" s="3" t="s">
        <v>123</v>
      </c>
      <c r="G51" s="3">
        <v>1.0</v>
      </c>
      <c r="H51" s="3" t="s">
        <v>160</v>
      </c>
      <c r="I51" s="3" t="s">
        <v>161</v>
      </c>
      <c r="J51" s="3" t="s">
        <v>119</v>
      </c>
      <c r="K51" s="3" t="s">
        <v>180</v>
      </c>
      <c r="L51" s="3" t="s">
        <v>608</v>
      </c>
      <c r="M51" s="3">
        <v>2.023040103E9</v>
      </c>
      <c r="N51" s="3" t="s">
        <v>609</v>
      </c>
      <c r="O51" s="3">
        <v>1.1964729009E10</v>
      </c>
      <c r="P51" s="3">
        <v>5.26170001E8</v>
      </c>
      <c r="Q51" s="3" t="s">
        <v>123</v>
      </c>
      <c r="R51" s="3">
        <v>4.9665887823E10</v>
      </c>
      <c r="S51" s="6">
        <v>38460.0</v>
      </c>
      <c r="T51" s="3" t="s">
        <v>610</v>
      </c>
      <c r="U51" s="3" t="s">
        <v>125</v>
      </c>
      <c r="V51" s="3" t="s">
        <v>611</v>
      </c>
      <c r="W51" s="7" t="s">
        <v>612</v>
      </c>
      <c r="X51" s="3" t="s">
        <v>168</v>
      </c>
      <c r="Y51" s="3" t="s">
        <v>129</v>
      </c>
      <c r="Z51" s="3" t="s">
        <v>130</v>
      </c>
      <c r="AA51" s="3" t="s">
        <v>131</v>
      </c>
      <c r="AC51" s="3" t="s">
        <v>123</v>
      </c>
      <c r="AD51" s="3" t="s">
        <v>123</v>
      </c>
      <c r="AE51" s="3">
        <v>2.0</v>
      </c>
      <c r="AF51" s="3">
        <v>2.0</v>
      </c>
      <c r="AH51" s="8">
        <f t="shared" si="1"/>
        <v>4</v>
      </c>
      <c r="AI51" s="3" t="s">
        <v>226</v>
      </c>
      <c r="AJ51" s="3">
        <v>0.0</v>
      </c>
      <c r="AK51" s="3" t="s">
        <v>133</v>
      </c>
      <c r="AL51" s="3">
        <f>IFERROR(VLOOKUP(AK51,'Dicionário'!$A$1:$B$153,2,0),"Erro")</f>
        <v>2</v>
      </c>
      <c r="AM51" s="3">
        <v>0.0</v>
      </c>
      <c r="AN51" s="3" t="s">
        <v>133</v>
      </c>
      <c r="AO51" s="3">
        <f>IFERROR(VLOOKUP(AN51,'Dicionário'!$A$1:$B$153,2,0),"Erro")</f>
        <v>2</v>
      </c>
      <c r="AP51" s="3">
        <v>2735.0</v>
      </c>
      <c r="AQ51" s="3">
        <v>0.0</v>
      </c>
      <c r="AR51" s="3" t="s">
        <v>134</v>
      </c>
      <c r="AS51" s="3">
        <f>IFERROR(VLOOKUP(AR51,'Dicionário'!$A$1:$B$153,2,0),"Erro")</f>
        <v>2</v>
      </c>
      <c r="AT51" s="3">
        <v>0.0</v>
      </c>
      <c r="AU51" s="3" t="s">
        <v>133</v>
      </c>
      <c r="AV51" s="3">
        <f>IFERROR(VLOOKUP(AU51,'Dicionário'!$A$1:$B$153,2,0),"Erro")</f>
        <v>2</v>
      </c>
      <c r="AW51" s="3">
        <v>0.0</v>
      </c>
      <c r="AX51" s="3" t="s">
        <v>133</v>
      </c>
      <c r="AY51" s="3">
        <f>IFERROR(VLOOKUP(AX51,'Dicionário'!$A$1:$B$153,2,0),"Erro")</f>
        <v>2</v>
      </c>
      <c r="AZ51" s="3">
        <v>0.0</v>
      </c>
      <c r="BA51" s="3" t="s">
        <v>133</v>
      </c>
      <c r="BB51" s="3">
        <f>IFERROR(VLOOKUP(BA51,'Dicionário'!$A$1:$B$153,2,0),"Erro")</f>
        <v>2</v>
      </c>
      <c r="BC51" s="3">
        <v>1320.0</v>
      </c>
      <c r="BD51" s="3" t="s">
        <v>267</v>
      </c>
      <c r="BE51" s="3">
        <f>IFERROR(VLOOKUP(BD51,'Dicionário'!$A$1:$B$153,2,0),"Erro")</f>
        <v>0</v>
      </c>
      <c r="BG51" s="3">
        <v>1.0</v>
      </c>
      <c r="BH51" s="3" t="s">
        <v>138</v>
      </c>
      <c r="BI51" s="3">
        <f>IFERROR(VLOOKUP(BH51,'Dicionário'!$A$1:$B$153,2,0),"Erro")</f>
        <v>1</v>
      </c>
      <c r="BJ51" s="3">
        <v>410.0</v>
      </c>
      <c r="BK51" s="3" t="s">
        <v>185</v>
      </c>
      <c r="BL51" s="3">
        <f>IFERROR(VLOOKUP(BK51,'Dicionário'!$A$1:$B$153,2,0),"Erro")</f>
        <v>2</v>
      </c>
      <c r="BM51" s="3">
        <v>0.0</v>
      </c>
      <c r="BN51" s="3" t="s">
        <v>291</v>
      </c>
      <c r="BO51" s="3">
        <f>IFERROR(VLOOKUP(BN51,'Dicionário'!$A$1:$B$153,2,0),"Erro")</f>
        <v>2</v>
      </c>
      <c r="BP51" s="3">
        <v>0.0</v>
      </c>
      <c r="BQ51" s="3" t="s">
        <v>141</v>
      </c>
      <c r="BR51" s="3">
        <f>IFERROR(VLOOKUP(BQ51,'Dicionário'!$A$1:$B$153,2,0),"Erro")</f>
        <v>2</v>
      </c>
      <c r="BS51" s="3">
        <v>185.0</v>
      </c>
      <c r="BT51" s="3" t="s">
        <v>141</v>
      </c>
      <c r="BU51" s="3">
        <f>IFERROR(VLOOKUP(BT51,'Dicionário'!$A$1:$B$153,2,0),"Erro")</f>
        <v>2</v>
      </c>
      <c r="BV51" s="3">
        <v>0.0</v>
      </c>
      <c r="BW51" s="3" t="s">
        <v>146</v>
      </c>
      <c r="BX51" s="3">
        <f>IFERROR(VLOOKUP(BW51,'Dicionário'!$A$1:$B$153,2,0),"Erro")</f>
        <v>2</v>
      </c>
      <c r="BY51" s="3" t="s">
        <v>143</v>
      </c>
      <c r="BZ51" s="3">
        <v>191.0</v>
      </c>
      <c r="CA51" s="3" t="s">
        <v>144</v>
      </c>
      <c r="CB51" s="3">
        <f>IFERROR(VLOOKUP(CA51,'Dicionário'!$A$1:$B$153,2,0),"Erro")</f>
        <v>2</v>
      </c>
      <c r="CC51" s="3">
        <v>400.0</v>
      </c>
      <c r="CD51" s="3">
        <v>1691.0</v>
      </c>
      <c r="CE51" s="3" t="s">
        <v>599</v>
      </c>
      <c r="CF51" s="3">
        <f>IFERROR(VLOOKUP(CE51,'Dicionário'!$A$1:$B$153,2,0),"Erro")</f>
        <v>2</v>
      </c>
      <c r="CG51" s="3">
        <v>0.0</v>
      </c>
      <c r="CH51" s="3" t="s">
        <v>146</v>
      </c>
      <c r="CI51" s="3">
        <f>IFERROR(VLOOKUP(CH51,'Dicionário'!$A$1:$B$153,2,0),"Erro")</f>
        <v>2</v>
      </c>
      <c r="CJ51" s="3">
        <v>100.0</v>
      </c>
      <c r="CK51" s="3" t="s">
        <v>147</v>
      </c>
      <c r="CL51" s="9">
        <f>IFERROR(VLOOKUP(CK51,'Dicionário'!$A$1:$B$153,2,0),"Erro")</f>
        <v>2</v>
      </c>
      <c r="CM51" s="3" t="s">
        <v>613</v>
      </c>
      <c r="CN51" s="3">
        <v>0.0</v>
      </c>
      <c r="CO51" s="3">
        <v>0.0</v>
      </c>
      <c r="CP51" s="3">
        <v>1200.0</v>
      </c>
      <c r="CQ51" s="3" t="s">
        <v>203</v>
      </c>
      <c r="CR51" s="9">
        <f>IFERROR(VLOOKUP(CQ51,'Dicionário'!$A$1:$B$153,2,0),"Erro")</f>
        <v>2</v>
      </c>
      <c r="CS51" s="3">
        <v>0.0</v>
      </c>
      <c r="CT51" s="3" t="s">
        <v>146</v>
      </c>
      <c r="CU51" s="9">
        <f>IFERROR(VLOOKUP(CT51,'Dicionário'!$A$1:$B$153,2,0),"Erro")</f>
        <v>2</v>
      </c>
      <c r="CV51" s="3">
        <v>0.0</v>
      </c>
      <c r="CW51" s="3" t="s">
        <v>146</v>
      </c>
      <c r="CX51" s="9">
        <f>IFERROR(VLOOKUP(CW51,'Dicionário'!$A$1:$B$153,2,0),"Erro")</f>
        <v>2</v>
      </c>
      <c r="CY51" s="3">
        <v>0.0</v>
      </c>
      <c r="CZ51" s="3" t="s">
        <v>146</v>
      </c>
      <c r="DA51" s="9">
        <f>IFERROR(VLOOKUP(CZ51,'Dicionário'!$A$1:$B$153,2,0),"Erro")</f>
        <v>2</v>
      </c>
      <c r="DB51" s="3" t="s">
        <v>204</v>
      </c>
      <c r="DC51" s="3" t="s">
        <v>151</v>
      </c>
      <c r="DD51" s="3" t="s">
        <v>151</v>
      </c>
      <c r="DE51" s="9">
        <f>IFERROR(VLOOKUP(DD51,'Dicionário'!$A$1:$B$153,2,0),"Erro")</f>
        <v>1</v>
      </c>
      <c r="DF51" s="3" t="s">
        <v>205</v>
      </c>
      <c r="DH51" s="10">
        <v>2.0</v>
      </c>
      <c r="DI51" s="3" t="s">
        <v>206</v>
      </c>
      <c r="DJ51" s="9">
        <f>IFERROR(VLOOKUP(DI51,'Dicionário'!$A$1:$B$153,2,0),"Erro")</f>
        <v>1</v>
      </c>
      <c r="DK51" s="3" t="s">
        <v>188</v>
      </c>
      <c r="DL51" s="9">
        <f>IFERROR(VLOOKUP(DK51,'Dicionário'!$A$1:$B$153,2,0),"Erro")</f>
        <v>1</v>
      </c>
      <c r="DM51" s="3" t="s">
        <v>207</v>
      </c>
      <c r="DN51" s="9">
        <f>IFERROR(VLOOKUP(DM51,'Dicionário'!$A$1:$B$153,2,0),"Erro")</f>
        <v>2</v>
      </c>
      <c r="DO51" s="8">
        <f>IFERROR(VLOOKUP(N51,Sympla!B:AE,24,0), "erro")</f>
        <v>2023</v>
      </c>
      <c r="DP51" s="8">
        <f t="shared" si="2"/>
        <v>18</v>
      </c>
      <c r="DQ51" s="8" t="str">
        <f>IFERROR(VLOOKUP(N51,Sympla!B:AE,20,0), "erro")</f>
        <v>Homem cis</v>
      </c>
      <c r="DR51" s="8">
        <f>IFERROR(VLOOKUP(AC51,'Dicionário'!$A$1:$B$153,2,0), "erro")</f>
        <v>2</v>
      </c>
      <c r="DS51" s="8">
        <f>IFERROR(VLOOKUP(AD51,'Dicionário'!$A$1:$B$153,2,0), "erro")</f>
        <v>2</v>
      </c>
    </row>
    <row r="52">
      <c r="A52" s="4">
        <v>45129.93303355324</v>
      </c>
      <c r="B52" s="3" t="s">
        <v>615</v>
      </c>
      <c r="C52" s="3" t="s">
        <v>616</v>
      </c>
      <c r="D52" s="3" t="s">
        <v>117</v>
      </c>
      <c r="E52" s="3" t="s">
        <v>123</v>
      </c>
      <c r="F52" s="3" t="s">
        <v>617</v>
      </c>
      <c r="G52" s="3">
        <v>3.0</v>
      </c>
      <c r="H52" s="3">
        <v>1.0</v>
      </c>
      <c r="I52" s="3">
        <v>1.0</v>
      </c>
      <c r="J52" s="3" t="s">
        <v>119</v>
      </c>
      <c r="K52" s="3" t="s">
        <v>618</v>
      </c>
      <c r="L52" s="3" t="s">
        <v>619</v>
      </c>
      <c r="M52" s="3">
        <v>2.023040105E9</v>
      </c>
      <c r="N52" s="3" t="s">
        <v>620</v>
      </c>
      <c r="O52" s="3">
        <v>1.1970402868E10</v>
      </c>
      <c r="P52" s="3">
        <v>5.33696148E8</v>
      </c>
      <c r="Q52" s="3" t="s">
        <v>123</v>
      </c>
      <c r="R52" s="3">
        <v>5.2170236864E10</v>
      </c>
      <c r="S52" s="6">
        <v>37620.0</v>
      </c>
      <c r="T52" s="3" t="s">
        <v>124</v>
      </c>
      <c r="U52" s="3" t="s">
        <v>125</v>
      </c>
      <c r="V52" s="3" t="s">
        <v>621</v>
      </c>
      <c r="W52" s="7" t="s">
        <v>622</v>
      </c>
      <c r="X52" s="3" t="s">
        <v>168</v>
      </c>
      <c r="Y52" s="3" t="s">
        <v>129</v>
      </c>
      <c r="Z52" s="3" t="s">
        <v>130</v>
      </c>
      <c r="AA52" s="3" t="s">
        <v>131</v>
      </c>
      <c r="AC52" s="3" t="s">
        <v>117</v>
      </c>
      <c r="AD52" s="3" t="s">
        <v>117</v>
      </c>
      <c r="AE52" s="3">
        <v>4.0</v>
      </c>
      <c r="AF52" s="3">
        <v>4.0</v>
      </c>
      <c r="AH52" s="8">
        <f t="shared" si="1"/>
        <v>8</v>
      </c>
      <c r="AI52" s="3" t="s">
        <v>226</v>
      </c>
      <c r="AJ52" s="3">
        <v>700.0</v>
      </c>
      <c r="AK52" s="3" t="s">
        <v>266</v>
      </c>
      <c r="AL52" s="3">
        <f>IFERROR(VLOOKUP(AK52,'Dicionário'!$A$1:$B$153,2,0),"Erro")</f>
        <v>2</v>
      </c>
      <c r="AM52" s="3">
        <v>1300.0</v>
      </c>
      <c r="AN52" s="3" t="s">
        <v>253</v>
      </c>
      <c r="AO52" s="3">
        <f>IFERROR(VLOOKUP(AN52,'Dicionário'!$A$1:$B$153,2,0),"Erro")</f>
        <v>0</v>
      </c>
      <c r="AP52" s="3">
        <v>0.0</v>
      </c>
      <c r="AQ52" s="3">
        <f t="shared" ref="AQ52:AQ61" si="10">(CV52-CS52)/12</f>
        <v>0</v>
      </c>
      <c r="AR52" s="3" t="s">
        <v>133</v>
      </c>
      <c r="AS52" s="3">
        <f>IFERROR(VLOOKUP(AR52,'Dicionário'!$A$1:$B$153,2,0),"Erro")</f>
        <v>2</v>
      </c>
      <c r="AT52" s="3">
        <v>0.0</v>
      </c>
      <c r="AU52" s="3" t="s">
        <v>133</v>
      </c>
      <c r="AV52" s="3">
        <f>IFERROR(VLOOKUP(AU52,'Dicionário'!$A$1:$B$153,2,0),"Erro")</f>
        <v>2</v>
      </c>
      <c r="AW52" s="3">
        <v>0.0</v>
      </c>
      <c r="AX52" s="3" t="s">
        <v>133</v>
      </c>
      <c r="AY52" s="3">
        <f>IFERROR(VLOOKUP(AX52,'Dicionário'!$A$1:$B$153,2,0),"Erro")</f>
        <v>2</v>
      </c>
      <c r="AZ52" s="3">
        <v>0.0</v>
      </c>
      <c r="BA52" s="3" t="s">
        <v>133</v>
      </c>
      <c r="BB52" s="3">
        <f>IFERROR(VLOOKUP(BA52,'Dicionário'!$A$1:$B$153,2,0),"Erro")</f>
        <v>2</v>
      </c>
      <c r="BC52" s="3">
        <v>0.0</v>
      </c>
      <c r="BD52" s="3" t="s">
        <v>133</v>
      </c>
      <c r="BE52" s="3">
        <f>IFERROR(VLOOKUP(BD52,'Dicionário'!$A$1:$B$153,2,0),"Erro")</f>
        <v>2</v>
      </c>
      <c r="BG52" s="3">
        <v>0.0</v>
      </c>
      <c r="BH52" s="3" t="s">
        <v>199</v>
      </c>
      <c r="BI52" s="3">
        <f>IFERROR(VLOOKUP(BH52,'Dicionário'!$A$1:$B$153,2,0),"Erro")</f>
        <v>2</v>
      </c>
      <c r="BJ52" s="3">
        <v>900.0</v>
      </c>
      <c r="BK52" s="3" t="s">
        <v>228</v>
      </c>
      <c r="BL52" s="3">
        <f>IFERROR(VLOOKUP(BK52,'Dicionário'!$A$1:$B$153,2,0),"Erro")</f>
        <v>2</v>
      </c>
      <c r="BM52" s="3">
        <v>0.0</v>
      </c>
      <c r="BN52" s="3" t="s">
        <v>146</v>
      </c>
      <c r="BO52" s="3">
        <f>IFERROR(VLOOKUP(BN52,'Dicionário'!$A$1:$B$153,2,0),"Erro")</f>
        <v>2</v>
      </c>
      <c r="BP52" s="3">
        <v>74.0</v>
      </c>
      <c r="BQ52" s="3" t="s">
        <v>141</v>
      </c>
      <c r="BR52" s="3">
        <f>IFERROR(VLOOKUP(BQ52,'Dicionário'!$A$1:$B$153,2,0),"Erro")</f>
        <v>2</v>
      </c>
      <c r="BS52" s="3">
        <v>99.0</v>
      </c>
      <c r="BT52" s="3" t="s">
        <v>141</v>
      </c>
      <c r="BU52" s="3">
        <f>IFERROR(VLOOKUP(BT52,'Dicionário'!$A$1:$B$153,2,0),"Erro")</f>
        <v>2</v>
      </c>
      <c r="BV52" s="3">
        <v>0.0</v>
      </c>
      <c r="BW52" s="3" t="s">
        <v>146</v>
      </c>
      <c r="BX52" s="3">
        <f>IFERROR(VLOOKUP(BW52,'Dicionário'!$A$1:$B$153,2,0),"Erro")</f>
        <v>2</v>
      </c>
      <c r="BY52" s="3" t="s">
        <v>186</v>
      </c>
      <c r="BZ52" s="3">
        <v>88.0</v>
      </c>
      <c r="CA52" s="3" t="s">
        <v>144</v>
      </c>
      <c r="CB52" s="3">
        <f>IFERROR(VLOOKUP(CA52,'Dicionário'!$A$1:$B$153,2,0),"Erro")</f>
        <v>2</v>
      </c>
      <c r="CC52" s="3">
        <v>0.0</v>
      </c>
      <c r="CD52" s="3">
        <v>0.0</v>
      </c>
      <c r="CE52" s="3" t="s">
        <v>146</v>
      </c>
      <c r="CF52" s="3">
        <f>IFERROR(VLOOKUP(CE52,'Dicionário'!$A$1:$B$153,2,0),"Erro")</f>
        <v>2</v>
      </c>
      <c r="CG52" s="3">
        <v>0.0</v>
      </c>
      <c r="CH52" s="3" t="s">
        <v>146</v>
      </c>
      <c r="CI52" s="3">
        <f>IFERROR(VLOOKUP(CH52,'Dicionário'!$A$1:$B$153,2,0),"Erro")</f>
        <v>2</v>
      </c>
      <c r="CJ52" s="3">
        <v>150.0</v>
      </c>
      <c r="CK52" s="3" t="s">
        <v>147</v>
      </c>
      <c r="CL52" s="9">
        <f>IFERROR(VLOOKUP(CK52,'Dicionário'!$A$1:$B$153,2,0),"Erro")</f>
        <v>2</v>
      </c>
      <c r="CM52" s="3" t="s">
        <v>623</v>
      </c>
      <c r="CN52" s="3">
        <v>0.0</v>
      </c>
      <c r="CO52" s="3">
        <v>0.0</v>
      </c>
      <c r="CP52" s="3">
        <v>0.0</v>
      </c>
      <c r="CQ52" s="3" t="s">
        <v>146</v>
      </c>
      <c r="CR52" s="9">
        <f>IFERROR(VLOOKUP(CQ52,'Dicionário'!$A$1:$B$153,2,0),"Erro")</f>
        <v>2</v>
      </c>
      <c r="CS52" s="3">
        <v>0.0</v>
      </c>
      <c r="CT52" s="3" t="s">
        <v>146</v>
      </c>
      <c r="CU52" s="9">
        <f>IFERROR(VLOOKUP(CT52,'Dicionário'!$A$1:$B$153,2,0),"Erro")</f>
        <v>2</v>
      </c>
      <c r="CV52" s="3">
        <v>0.0</v>
      </c>
      <c r="CW52" s="3" t="s">
        <v>146</v>
      </c>
      <c r="CX52" s="9">
        <f>IFERROR(VLOOKUP(CW52,'Dicionário'!$A$1:$B$153,2,0),"Erro")</f>
        <v>2</v>
      </c>
      <c r="CY52" s="3">
        <v>400.0</v>
      </c>
      <c r="CZ52" s="3" t="s">
        <v>150</v>
      </c>
      <c r="DA52" s="9">
        <f>IFERROR(VLOOKUP(CZ52,'Dicionário'!$A$1:$B$153,2,0),"Erro")</f>
        <v>2</v>
      </c>
      <c r="DC52" s="3" t="s">
        <v>151</v>
      </c>
      <c r="DD52" s="3" t="s">
        <v>151</v>
      </c>
      <c r="DE52" s="9">
        <f>IFERROR(VLOOKUP(DD52,'Dicionário'!$A$1:$B$153,2,0),"Erro")</f>
        <v>1</v>
      </c>
      <c r="DF52" s="3" t="s">
        <v>153</v>
      </c>
      <c r="DH52" s="10">
        <v>2.0</v>
      </c>
      <c r="DI52" s="3" t="s">
        <v>155</v>
      </c>
      <c r="DJ52" s="9">
        <f>IFERROR(VLOOKUP(DI52,'Dicionário'!$A$1:$B$153,2,0),"Erro")</f>
        <v>2</v>
      </c>
      <c r="DK52" s="3" t="s">
        <v>207</v>
      </c>
      <c r="DL52" s="9">
        <f>IFERROR(VLOOKUP(DK52,'Dicionário'!$A$1:$B$153,2,0),"Erro")</f>
        <v>2</v>
      </c>
      <c r="DM52" s="3" t="s">
        <v>156</v>
      </c>
      <c r="DN52" s="9">
        <f>IFERROR(VLOOKUP(DM52,'Dicionário'!$A$1:$B$153,2,0),"Erro")</f>
        <v>5</v>
      </c>
      <c r="DO52" s="8">
        <f>IFERROR(VLOOKUP(N52,Sympla!B:AE,24,0), "erro")</f>
        <v>2019</v>
      </c>
      <c r="DP52" s="8">
        <f t="shared" si="2"/>
        <v>20</v>
      </c>
      <c r="DQ52" s="8" t="str">
        <f>IFERROR(VLOOKUP(N52,Sympla!B:AE,20,0), "erro")</f>
        <v>Mulher cis</v>
      </c>
      <c r="DR52" s="8">
        <f>IFERROR(VLOOKUP(AC52,'Dicionário'!$A$1:$B$153,2,0), "erro")</f>
        <v>1</v>
      </c>
      <c r="DS52" s="8">
        <f>IFERROR(VLOOKUP(AD52,'Dicionário'!$A$1:$B$153,2,0), "erro")</f>
        <v>1</v>
      </c>
    </row>
    <row r="53">
      <c r="A53" s="4">
        <v>45129.78655805555</v>
      </c>
      <c r="B53" s="3" t="s">
        <v>296</v>
      </c>
      <c r="C53" s="3" t="s">
        <v>624</v>
      </c>
      <c r="D53" s="3" t="s">
        <v>117</v>
      </c>
      <c r="E53" s="3" t="s">
        <v>123</v>
      </c>
      <c r="F53" s="3" t="s">
        <v>123</v>
      </c>
      <c r="G53" s="3" t="s">
        <v>160</v>
      </c>
      <c r="H53" s="3" t="s">
        <v>160</v>
      </c>
      <c r="I53" s="3" t="s">
        <v>161</v>
      </c>
      <c r="J53" s="3" t="s">
        <v>322</v>
      </c>
      <c r="K53" s="3" t="s">
        <v>322</v>
      </c>
      <c r="L53" s="3" t="s">
        <v>625</v>
      </c>
      <c r="M53" s="3">
        <v>2.023040106E9</v>
      </c>
      <c r="N53" s="3" t="s">
        <v>626</v>
      </c>
      <c r="O53" s="3">
        <v>1.1964497205E10</v>
      </c>
      <c r="P53" s="3">
        <v>5.42824115E8</v>
      </c>
      <c r="Q53" s="3" t="s">
        <v>123</v>
      </c>
      <c r="R53" s="3">
        <v>4.9053189807E10</v>
      </c>
      <c r="S53" s="6">
        <v>37878.0</v>
      </c>
      <c r="T53" s="3" t="s">
        <v>124</v>
      </c>
      <c r="U53" s="3" t="s">
        <v>125</v>
      </c>
      <c r="V53" s="3" t="s">
        <v>627</v>
      </c>
      <c r="W53" s="7" t="s">
        <v>628</v>
      </c>
      <c r="X53" s="3" t="s">
        <v>290</v>
      </c>
      <c r="Y53" s="3" t="s">
        <v>129</v>
      </c>
      <c r="Z53" s="3" t="s">
        <v>130</v>
      </c>
      <c r="AA53" s="3" t="s">
        <v>131</v>
      </c>
      <c r="AC53" s="3" t="s">
        <v>123</v>
      </c>
      <c r="AD53" s="3" t="s">
        <v>117</v>
      </c>
      <c r="AE53" s="3">
        <v>3.0</v>
      </c>
      <c r="AF53" s="3">
        <v>3.0</v>
      </c>
      <c r="AH53" s="8">
        <f t="shared" si="1"/>
        <v>6</v>
      </c>
      <c r="AI53" s="3" t="s">
        <v>226</v>
      </c>
      <c r="AJ53" s="3">
        <v>0.0</v>
      </c>
      <c r="AK53" s="3" t="s">
        <v>133</v>
      </c>
      <c r="AL53" s="3">
        <f>IFERROR(VLOOKUP(AK53,'Dicionário'!$A$1:$B$153,2,0),"Erro")</f>
        <v>2</v>
      </c>
      <c r="AM53" s="3">
        <v>1083.0</v>
      </c>
      <c r="AN53" s="3" t="s">
        <v>134</v>
      </c>
      <c r="AO53" s="3">
        <f>IFERROR(VLOOKUP(AN53,'Dicionário'!$A$1:$B$153,2,0),"Erro")</f>
        <v>2</v>
      </c>
      <c r="AP53" s="3">
        <v>1500.0</v>
      </c>
      <c r="AQ53" s="3">
        <f t="shared" si="10"/>
        <v>-14.5</v>
      </c>
      <c r="AR53" s="3" t="s">
        <v>134</v>
      </c>
      <c r="AS53" s="3">
        <f>IFERROR(VLOOKUP(AR53,'Dicionário'!$A$1:$B$153,2,0),"Erro")</f>
        <v>2</v>
      </c>
      <c r="AT53" s="3">
        <v>0.0</v>
      </c>
      <c r="AU53" s="3" t="s">
        <v>133</v>
      </c>
      <c r="AV53" s="3">
        <f>IFERROR(VLOOKUP(AU53,'Dicionário'!$A$1:$B$153,2,0),"Erro")</f>
        <v>2</v>
      </c>
      <c r="AW53" s="3">
        <v>0.0</v>
      </c>
      <c r="AX53" s="3" t="s">
        <v>133</v>
      </c>
      <c r="AY53" s="3">
        <f>IFERROR(VLOOKUP(AX53,'Dicionário'!$A$1:$B$153,2,0),"Erro")</f>
        <v>2</v>
      </c>
      <c r="AZ53" s="3">
        <v>0.0</v>
      </c>
      <c r="BA53" s="3" t="s">
        <v>133</v>
      </c>
      <c r="BB53" s="3">
        <f>IFERROR(VLOOKUP(BA53,'Dicionário'!$A$1:$B$153,2,0),"Erro")</f>
        <v>2</v>
      </c>
      <c r="BC53" s="3">
        <v>0.0</v>
      </c>
      <c r="BD53" s="3" t="s">
        <v>133</v>
      </c>
      <c r="BE53" s="3">
        <f>IFERROR(VLOOKUP(BD53,'Dicionário'!$A$1:$B$153,2,0),"Erro")</f>
        <v>2</v>
      </c>
      <c r="BG53" s="3">
        <v>0.0</v>
      </c>
      <c r="BH53" s="3" t="s">
        <v>240</v>
      </c>
      <c r="BI53" s="3">
        <f>IFERROR(VLOOKUP(BH53,'Dicionário'!$A$1:$B$153,2,0),"Erro")</f>
        <v>3</v>
      </c>
      <c r="BJ53" s="3">
        <v>0.0</v>
      </c>
      <c r="BK53" s="3" t="s">
        <v>241</v>
      </c>
      <c r="BL53" s="3">
        <f>IFERROR(VLOOKUP(BK53,'Dicionário'!$A$1:$B$153,2,0),"Erro")</f>
        <v>2</v>
      </c>
      <c r="BM53" s="3">
        <v>205.0</v>
      </c>
      <c r="BN53" s="3" t="s">
        <v>172</v>
      </c>
      <c r="BO53" s="3">
        <f>IFERROR(VLOOKUP(BN53,'Dicionário'!$A$1:$B$153,2,0),"Erro")</f>
        <v>2</v>
      </c>
      <c r="BP53" s="3">
        <v>145.0</v>
      </c>
      <c r="BQ53" s="3" t="s">
        <v>141</v>
      </c>
      <c r="BR53" s="3">
        <f>IFERROR(VLOOKUP(BQ53,'Dicionário'!$A$1:$B$153,2,0),"Erro")</f>
        <v>2</v>
      </c>
      <c r="BS53" s="3">
        <v>361.0</v>
      </c>
      <c r="BT53" s="3" t="s">
        <v>141</v>
      </c>
      <c r="BU53" s="3">
        <f>IFERROR(VLOOKUP(BT53,'Dicionário'!$A$1:$B$153,2,0),"Erro")</f>
        <v>2</v>
      </c>
      <c r="BV53" s="3">
        <v>0.0</v>
      </c>
      <c r="BW53" s="3" t="s">
        <v>146</v>
      </c>
      <c r="BX53" s="3">
        <f>IFERROR(VLOOKUP(BW53,'Dicionário'!$A$1:$B$153,2,0),"Erro")</f>
        <v>2</v>
      </c>
      <c r="BY53" s="3" t="s">
        <v>143</v>
      </c>
      <c r="BZ53" s="3">
        <v>140.0</v>
      </c>
      <c r="CA53" s="3" t="s">
        <v>144</v>
      </c>
      <c r="CB53" s="3">
        <f>IFERROR(VLOOKUP(CA53,'Dicionário'!$A$1:$B$153,2,0),"Erro")</f>
        <v>2</v>
      </c>
      <c r="CC53" s="3">
        <v>108.0</v>
      </c>
      <c r="CD53" s="3">
        <v>0.0</v>
      </c>
      <c r="CE53" s="3" t="s">
        <v>146</v>
      </c>
      <c r="CF53" s="3">
        <f>IFERROR(VLOOKUP(CE53,'Dicionário'!$A$1:$B$153,2,0),"Erro")</f>
        <v>2</v>
      </c>
      <c r="CG53" s="3">
        <v>0.0</v>
      </c>
      <c r="CH53" s="3" t="s">
        <v>146</v>
      </c>
      <c r="CI53" s="3">
        <f>IFERROR(VLOOKUP(CH53,'Dicionário'!$A$1:$B$153,2,0),"Erro")</f>
        <v>2</v>
      </c>
      <c r="CJ53" s="3">
        <v>135.0</v>
      </c>
      <c r="CK53" s="3" t="s">
        <v>147</v>
      </c>
      <c r="CL53" s="9">
        <f>IFERROR(VLOOKUP(CK53,'Dicionário'!$A$1:$B$153,2,0),"Erro")</f>
        <v>2</v>
      </c>
      <c r="CM53" s="3" t="s">
        <v>629</v>
      </c>
      <c r="CN53" s="3">
        <v>0.0</v>
      </c>
      <c r="CO53" s="3">
        <v>0.0</v>
      </c>
      <c r="CP53" s="3">
        <v>0.0</v>
      </c>
      <c r="CQ53" s="3" t="s">
        <v>146</v>
      </c>
      <c r="CR53" s="9">
        <f>IFERROR(VLOOKUP(CQ53,'Dicionário'!$A$1:$B$153,2,0),"Erro")</f>
        <v>2</v>
      </c>
      <c r="CS53" s="3">
        <v>174.0</v>
      </c>
      <c r="CT53" s="3" t="s">
        <v>150</v>
      </c>
      <c r="CU53" s="9">
        <f>IFERROR(VLOOKUP(CT53,'Dicionário'!$A$1:$B$153,2,0),"Erro")</f>
        <v>2</v>
      </c>
      <c r="CV53" s="3">
        <v>0.0</v>
      </c>
      <c r="CW53" s="3" t="s">
        <v>146</v>
      </c>
      <c r="CX53" s="9">
        <f>IFERROR(VLOOKUP(CW53,'Dicionário'!$A$1:$B$153,2,0),"Erro")</f>
        <v>2</v>
      </c>
      <c r="CY53" s="3">
        <v>0.0</v>
      </c>
      <c r="CZ53" s="3" t="s">
        <v>146</v>
      </c>
      <c r="DA53" s="9">
        <f>IFERROR(VLOOKUP(CZ53,'Dicionário'!$A$1:$B$153,2,0),"Erro")</f>
        <v>2</v>
      </c>
      <c r="DB53" s="3" t="s">
        <v>378</v>
      </c>
      <c r="DC53" s="3" t="s">
        <v>152</v>
      </c>
      <c r="DD53" s="3" t="s">
        <v>152</v>
      </c>
      <c r="DE53" s="9">
        <f>IFERROR(VLOOKUP(DD53,'Dicionário'!$A$1:$B$153,2,0),"Erro")</f>
        <v>2</v>
      </c>
      <c r="DF53" s="3" t="s">
        <v>153</v>
      </c>
      <c r="DG53" s="3" t="s">
        <v>123</v>
      </c>
      <c r="DH53" s="9">
        <f>IFERROR(VLOOKUP(DG53,'Dicionário'!$A$1:$B$153,2,0),"Erro")</f>
        <v>2</v>
      </c>
      <c r="DI53" s="3" t="s">
        <v>155</v>
      </c>
      <c r="DJ53" s="9">
        <f>IFERROR(VLOOKUP(DI53,'Dicionário'!$A$1:$B$153,2,0),"Erro")</f>
        <v>2</v>
      </c>
      <c r="DK53" s="3" t="s">
        <v>230</v>
      </c>
      <c r="DL53" s="9">
        <f>IFERROR(VLOOKUP(DK53,'Dicionário'!$A$1:$B$153,2,0),"Erro")</f>
        <v>7</v>
      </c>
      <c r="DM53" s="3" t="s">
        <v>156</v>
      </c>
      <c r="DN53" s="9">
        <f>IFERROR(VLOOKUP(DM53,'Dicionário'!$A$1:$B$153,2,0),"Erro")</f>
        <v>5</v>
      </c>
      <c r="DO53" s="8">
        <f>IFERROR(VLOOKUP(N53,Sympla!B:AE,24,0), "erro")</f>
        <v>2021</v>
      </c>
      <c r="DP53" s="8">
        <f t="shared" si="2"/>
        <v>20</v>
      </c>
      <c r="DQ53" s="8" t="str">
        <f>IFERROR(VLOOKUP(N53,Sympla!B:AE,20,0), "erro")</f>
        <v>Mulher cis</v>
      </c>
      <c r="DR53" s="8">
        <f>IFERROR(VLOOKUP(AC53,'Dicionário'!$A$1:$B$153,2,0), "erro")</f>
        <v>2</v>
      </c>
      <c r="DS53" s="8">
        <f>IFERROR(VLOOKUP(AD53,'Dicionário'!$A$1:$B$153,2,0), "erro")</f>
        <v>1</v>
      </c>
    </row>
    <row r="54">
      <c r="A54" s="4">
        <v>45129.9428155787</v>
      </c>
      <c r="B54" s="3" t="s">
        <v>630</v>
      </c>
      <c r="C54" s="3" t="s">
        <v>631</v>
      </c>
      <c r="D54" s="3" t="s">
        <v>117</v>
      </c>
      <c r="E54" s="3" t="s">
        <v>123</v>
      </c>
      <c r="F54" s="3" t="s">
        <v>632</v>
      </c>
      <c r="G54" s="3">
        <v>1.0</v>
      </c>
      <c r="H54" s="3">
        <v>1.0</v>
      </c>
      <c r="I54" s="3">
        <v>1.0</v>
      </c>
      <c r="J54" s="3" t="s">
        <v>119</v>
      </c>
      <c r="K54" s="3" t="s">
        <v>322</v>
      </c>
      <c r="L54" s="3" t="s">
        <v>633</v>
      </c>
      <c r="M54" s="3">
        <v>2.023040109E9</v>
      </c>
      <c r="N54" s="3" t="s">
        <v>634</v>
      </c>
      <c r="O54" s="3">
        <v>1.194830068E10</v>
      </c>
      <c r="P54" s="3">
        <v>5.04505063E8</v>
      </c>
      <c r="Q54" s="3" t="s">
        <v>123</v>
      </c>
      <c r="R54" s="3">
        <v>5.0752722824E10</v>
      </c>
      <c r="S54" s="6">
        <v>36799.0</v>
      </c>
      <c r="T54" s="3" t="s">
        <v>165</v>
      </c>
      <c r="U54" s="3" t="s">
        <v>125</v>
      </c>
      <c r="V54" s="3" t="s">
        <v>635</v>
      </c>
      <c r="W54" s="7" t="s">
        <v>636</v>
      </c>
      <c r="X54" s="3" t="s">
        <v>168</v>
      </c>
      <c r="Y54" s="3" t="s">
        <v>129</v>
      </c>
      <c r="Z54" s="3" t="s">
        <v>130</v>
      </c>
      <c r="AA54" s="3" t="s">
        <v>131</v>
      </c>
      <c r="AC54" s="3" t="s">
        <v>123</v>
      </c>
      <c r="AD54" s="3" t="s">
        <v>117</v>
      </c>
      <c r="AE54" s="3">
        <v>2.0</v>
      </c>
      <c r="AF54" s="3">
        <v>2.0</v>
      </c>
      <c r="AH54" s="8">
        <f t="shared" si="1"/>
        <v>4</v>
      </c>
      <c r="AI54" s="3" t="s">
        <v>226</v>
      </c>
      <c r="AJ54" s="3">
        <v>0.0</v>
      </c>
      <c r="AK54" s="3" t="s">
        <v>133</v>
      </c>
      <c r="AL54" s="3">
        <f>IFERROR(VLOOKUP(AK54,'Dicionário'!$A$1:$B$153,2,0),"Erro")</f>
        <v>2</v>
      </c>
      <c r="AM54" s="3">
        <v>0.0</v>
      </c>
      <c r="AN54" s="3" t="s">
        <v>133</v>
      </c>
      <c r="AO54" s="3">
        <f>IFERROR(VLOOKUP(AN54,'Dicionário'!$A$1:$B$153,2,0),"Erro")</f>
        <v>2</v>
      </c>
      <c r="AP54" s="3">
        <v>600.0</v>
      </c>
      <c r="AQ54" s="3">
        <f t="shared" si="10"/>
        <v>0</v>
      </c>
      <c r="AR54" s="3" t="s">
        <v>267</v>
      </c>
      <c r="AS54" s="3">
        <f>IFERROR(VLOOKUP(AR54,'Dicionário'!$A$1:$B$153,2,0),"Erro")</f>
        <v>0</v>
      </c>
      <c r="AT54" s="3">
        <v>0.0</v>
      </c>
      <c r="AU54" s="3" t="s">
        <v>133</v>
      </c>
      <c r="AV54" s="3">
        <f>IFERROR(VLOOKUP(AU54,'Dicionário'!$A$1:$B$153,2,0),"Erro")</f>
        <v>2</v>
      </c>
      <c r="AW54" s="3">
        <v>0.0</v>
      </c>
      <c r="AX54" s="3" t="s">
        <v>133</v>
      </c>
      <c r="AY54" s="3">
        <f>IFERROR(VLOOKUP(AX54,'Dicionário'!$A$1:$B$153,2,0),"Erro")</f>
        <v>2</v>
      </c>
      <c r="AZ54" s="3">
        <v>0.0</v>
      </c>
      <c r="BA54" s="3" t="s">
        <v>133</v>
      </c>
      <c r="BB54" s="3">
        <f>IFERROR(VLOOKUP(BA54,'Dicionário'!$A$1:$B$153,2,0),"Erro")</f>
        <v>2</v>
      </c>
      <c r="BC54" s="3">
        <v>60.0</v>
      </c>
      <c r="BD54" s="3" t="s">
        <v>267</v>
      </c>
      <c r="BE54" s="3">
        <f>IFERROR(VLOOKUP(BD54,'Dicionário'!$A$1:$B$153,2,0),"Erro")</f>
        <v>0</v>
      </c>
      <c r="BF54" s="3" t="s">
        <v>637</v>
      </c>
      <c r="BG54" s="3">
        <v>1.0</v>
      </c>
      <c r="BH54" s="3" t="s">
        <v>443</v>
      </c>
      <c r="BI54" s="3">
        <f>IFERROR(VLOOKUP(BH54,'Dicionário'!$A$1:$B$153,2,0),"Erro")</f>
        <v>4</v>
      </c>
      <c r="BJ54" s="3">
        <v>0.0</v>
      </c>
      <c r="BK54" s="3" t="s">
        <v>139</v>
      </c>
      <c r="BL54" s="3">
        <f>IFERROR(VLOOKUP(BK54,'Dicionário'!$A$1:$B$153,2,0),"Erro")</f>
        <v>2</v>
      </c>
      <c r="BM54" s="3">
        <v>0.0</v>
      </c>
      <c r="BN54" s="3" t="s">
        <v>146</v>
      </c>
      <c r="BO54" s="3">
        <f>IFERROR(VLOOKUP(BN54,'Dicionário'!$A$1:$B$153,2,0),"Erro")</f>
        <v>2</v>
      </c>
      <c r="BP54" s="3">
        <v>89.0</v>
      </c>
      <c r="BQ54" s="3" t="s">
        <v>141</v>
      </c>
      <c r="BR54" s="3">
        <f>IFERROR(VLOOKUP(BQ54,'Dicionário'!$A$1:$B$153,2,0),"Erro")</f>
        <v>2</v>
      </c>
      <c r="BS54" s="3">
        <v>82.0</v>
      </c>
      <c r="BT54" s="3" t="s">
        <v>141</v>
      </c>
      <c r="BU54" s="3">
        <f>IFERROR(VLOOKUP(BT54,'Dicionário'!$A$1:$B$153,2,0),"Erro")</f>
        <v>2</v>
      </c>
      <c r="BV54" s="3">
        <v>60.0</v>
      </c>
      <c r="BW54" s="3" t="s">
        <v>142</v>
      </c>
      <c r="BX54" s="3">
        <f>IFERROR(VLOOKUP(BW54,'Dicionário'!$A$1:$B$153,2,0),"Erro")</f>
        <v>0</v>
      </c>
      <c r="BY54" s="3" t="s">
        <v>143</v>
      </c>
      <c r="BZ54" s="3">
        <v>0.0</v>
      </c>
      <c r="CA54" s="3" t="s">
        <v>146</v>
      </c>
      <c r="CB54" s="3">
        <f>IFERROR(VLOOKUP(CA54,'Dicionário'!$A$1:$B$153,2,0),"Erro")</f>
        <v>2</v>
      </c>
      <c r="CC54" s="3">
        <v>120.0</v>
      </c>
      <c r="CD54" s="3">
        <v>503.0</v>
      </c>
      <c r="CE54" s="3" t="s">
        <v>599</v>
      </c>
      <c r="CF54" s="3">
        <f>IFERROR(VLOOKUP(CE54,'Dicionário'!$A$1:$B$153,2,0),"Erro")</f>
        <v>2</v>
      </c>
      <c r="CG54" s="3">
        <v>0.0</v>
      </c>
      <c r="CH54" s="3" t="s">
        <v>146</v>
      </c>
      <c r="CI54" s="3">
        <f>IFERROR(VLOOKUP(CH54,'Dicionário'!$A$1:$B$153,2,0),"Erro")</f>
        <v>2</v>
      </c>
      <c r="CJ54" s="3">
        <v>110.0</v>
      </c>
      <c r="CK54" s="3" t="s">
        <v>147</v>
      </c>
      <c r="CL54" s="9">
        <f>IFERROR(VLOOKUP(CK54,'Dicionário'!$A$1:$B$153,2,0),"Erro")</f>
        <v>2</v>
      </c>
      <c r="CM54" s="3" t="s">
        <v>600</v>
      </c>
      <c r="CN54" s="3">
        <v>0.0</v>
      </c>
      <c r="CO54" s="3">
        <v>0.0</v>
      </c>
      <c r="CP54" s="3">
        <v>0.0</v>
      </c>
      <c r="CQ54" s="3" t="s">
        <v>146</v>
      </c>
      <c r="CR54" s="9">
        <f>IFERROR(VLOOKUP(CQ54,'Dicionário'!$A$1:$B$153,2,0),"Erro")</f>
        <v>2</v>
      </c>
      <c r="CS54" s="3">
        <v>0.0</v>
      </c>
      <c r="CT54" s="3" t="s">
        <v>146</v>
      </c>
      <c r="CU54" s="9">
        <f>IFERROR(VLOOKUP(CT54,'Dicionário'!$A$1:$B$153,2,0),"Erro")</f>
        <v>2</v>
      </c>
      <c r="CV54" s="3">
        <v>0.0</v>
      </c>
      <c r="CW54" s="3" t="s">
        <v>146</v>
      </c>
      <c r="CX54" s="9">
        <f>IFERROR(VLOOKUP(CW54,'Dicionário'!$A$1:$B$153,2,0),"Erro")</f>
        <v>2</v>
      </c>
      <c r="CY54" s="3">
        <v>396.0</v>
      </c>
      <c r="CZ54" s="3" t="s">
        <v>150</v>
      </c>
      <c r="DA54" s="9">
        <f>IFERROR(VLOOKUP(CZ54,'Dicionário'!$A$1:$B$153,2,0),"Erro")</f>
        <v>2</v>
      </c>
      <c r="DC54" s="3" t="s">
        <v>152</v>
      </c>
      <c r="DD54" s="3" t="s">
        <v>152</v>
      </c>
      <c r="DE54" s="9">
        <f>IFERROR(VLOOKUP(DD54,'Dicionário'!$A$1:$B$153,2,0),"Erro")</f>
        <v>2</v>
      </c>
      <c r="DF54" s="3" t="s">
        <v>153</v>
      </c>
      <c r="DG54" s="3" t="s">
        <v>657</v>
      </c>
      <c r="DH54" s="9">
        <f>IFERROR(VLOOKUP(DG54,'Dicionário'!$A$1:$B$153,2,0),"Erro")</f>
        <v>3</v>
      </c>
      <c r="DI54" s="3" t="s">
        <v>155</v>
      </c>
      <c r="DJ54" s="9">
        <f>IFERROR(VLOOKUP(DI54,'Dicionário'!$A$1:$B$153,2,0),"Erro")</f>
        <v>2</v>
      </c>
      <c r="DK54" s="3" t="s">
        <v>312</v>
      </c>
      <c r="DL54" s="9">
        <f>IFERROR(VLOOKUP(DK54,'Dicionário'!$A$1:$B$153,2,0),"Erro")</f>
        <v>1</v>
      </c>
      <c r="DM54" s="3" t="s">
        <v>230</v>
      </c>
      <c r="DN54" s="9">
        <f>IFERROR(VLOOKUP(DM54,'Dicionário'!$A$1:$B$153,2,0),"Erro")</f>
        <v>7</v>
      </c>
      <c r="DO54" s="8">
        <f>IFERROR(VLOOKUP(N54,Sympla!B:AE,24,0), "erro")</f>
        <v>2017</v>
      </c>
      <c r="DP54" s="8">
        <f t="shared" si="2"/>
        <v>23</v>
      </c>
      <c r="DQ54" s="8" t="str">
        <f>IFERROR(VLOOKUP(N54,Sympla!B:AE,20,0), "erro")</f>
        <v>Homem cis</v>
      </c>
      <c r="DR54" s="8">
        <f>IFERROR(VLOOKUP(AC54,'Dicionário'!$A$1:$B$153,2,0), "erro")</f>
        <v>2</v>
      </c>
      <c r="DS54" s="8">
        <f>IFERROR(VLOOKUP(AD54,'Dicionário'!$A$1:$B$153,2,0), "erro")</f>
        <v>1</v>
      </c>
    </row>
    <row r="55">
      <c r="A55" s="4">
        <v>45128.85075262732</v>
      </c>
      <c r="B55" s="3" t="s">
        <v>356</v>
      </c>
      <c r="C55" s="3" t="s">
        <v>639</v>
      </c>
      <c r="D55" s="3" t="s">
        <v>117</v>
      </c>
      <c r="E55" s="3" t="s">
        <v>123</v>
      </c>
      <c r="F55" s="3" t="s">
        <v>123</v>
      </c>
      <c r="G55" s="3" t="s">
        <v>160</v>
      </c>
      <c r="H55" s="3" t="s">
        <v>160</v>
      </c>
      <c r="I55" s="3" t="s">
        <v>161</v>
      </c>
      <c r="J55" s="3" t="s">
        <v>180</v>
      </c>
      <c r="K55" s="3" t="s">
        <v>119</v>
      </c>
      <c r="L55" s="3" t="s">
        <v>640</v>
      </c>
      <c r="M55" s="3">
        <v>2.0230304011E11</v>
      </c>
      <c r="N55" s="3" t="s">
        <v>641</v>
      </c>
      <c r="O55" s="3">
        <v>1.1983049118E10</v>
      </c>
      <c r="P55" s="3">
        <v>5.7111726E8</v>
      </c>
      <c r="Q55" s="3" t="s">
        <v>123</v>
      </c>
      <c r="R55" s="3">
        <v>4.8036723859E10</v>
      </c>
      <c r="S55" s="6">
        <v>35885.0</v>
      </c>
      <c r="T55" s="3" t="s">
        <v>124</v>
      </c>
      <c r="U55" s="3" t="s">
        <v>125</v>
      </c>
      <c r="V55" s="3" t="s">
        <v>642</v>
      </c>
      <c r="W55" s="7" t="s">
        <v>643</v>
      </c>
      <c r="X55" s="3" t="s">
        <v>196</v>
      </c>
      <c r="Y55" s="3" t="s">
        <v>129</v>
      </c>
      <c r="Z55" s="3" t="s">
        <v>130</v>
      </c>
      <c r="AA55" s="3" t="s">
        <v>131</v>
      </c>
      <c r="AC55" s="3" t="s">
        <v>123</v>
      </c>
      <c r="AD55" s="3" t="s">
        <v>117</v>
      </c>
      <c r="AE55" s="3">
        <v>2.0</v>
      </c>
      <c r="AF55" s="3">
        <v>2.0</v>
      </c>
      <c r="AH55" s="8">
        <f t="shared" si="1"/>
        <v>4</v>
      </c>
      <c r="AI55" s="3" t="s">
        <v>132</v>
      </c>
      <c r="AJ55" s="3">
        <v>0.0</v>
      </c>
      <c r="AK55" s="3" t="s">
        <v>133</v>
      </c>
      <c r="AL55" s="3">
        <f>IFERROR(VLOOKUP(AK55,'Dicionário'!$A$1:$B$153,2,0),"Erro")</f>
        <v>2</v>
      </c>
      <c r="AM55" s="3">
        <v>0.0</v>
      </c>
      <c r="AN55" s="3" t="s">
        <v>133</v>
      </c>
      <c r="AO55" s="3">
        <f>IFERROR(VLOOKUP(AN55,'Dicionário'!$A$1:$B$153,2,0),"Erro")</f>
        <v>2</v>
      </c>
      <c r="AP55" s="3">
        <v>0.0</v>
      </c>
      <c r="AQ55" s="3">
        <f t="shared" si="10"/>
        <v>0</v>
      </c>
      <c r="AR55" s="3" t="s">
        <v>133</v>
      </c>
      <c r="AS55" s="3">
        <f>IFERROR(VLOOKUP(AR55,'Dicionário'!$A$1:$B$153,2,0),"Erro")</f>
        <v>2</v>
      </c>
      <c r="AT55" s="3">
        <v>0.0</v>
      </c>
      <c r="AU55" s="3" t="s">
        <v>133</v>
      </c>
      <c r="AV55" s="3">
        <f>IFERROR(VLOOKUP(AU55,'Dicionário'!$A$1:$B$153,2,0),"Erro")</f>
        <v>2</v>
      </c>
      <c r="AW55" s="3">
        <v>800.0</v>
      </c>
      <c r="AX55" s="3" t="s">
        <v>134</v>
      </c>
      <c r="AY55" s="3">
        <f>IFERROR(VLOOKUP(AX55,'Dicionário'!$A$1:$B$153,2,0),"Erro")</f>
        <v>2</v>
      </c>
      <c r="AZ55" s="3">
        <v>0.0</v>
      </c>
      <c r="BA55" s="3" t="s">
        <v>133</v>
      </c>
      <c r="BB55" s="3">
        <f>IFERROR(VLOOKUP(BA55,'Dicionário'!$A$1:$B$153,2,0),"Erro")</f>
        <v>2</v>
      </c>
      <c r="BC55" s="3">
        <v>0.0</v>
      </c>
      <c r="BD55" s="3" t="s">
        <v>133</v>
      </c>
      <c r="BE55" s="3">
        <f>IFERROR(VLOOKUP(BD55,'Dicionário'!$A$1:$B$153,2,0),"Erro")</f>
        <v>2</v>
      </c>
      <c r="BG55" s="3">
        <v>1.0</v>
      </c>
      <c r="BH55" s="3" t="s">
        <v>199</v>
      </c>
      <c r="BI55" s="3">
        <f>IFERROR(VLOOKUP(BH55,'Dicionário'!$A$1:$B$153,2,0),"Erro")</f>
        <v>2</v>
      </c>
      <c r="BJ55" s="3">
        <v>1200.0</v>
      </c>
      <c r="BK55" s="3" t="s">
        <v>228</v>
      </c>
      <c r="BL55" s="3">
        <f>IFERROR(VLOOKUP(BK55,'Dicionário'!$A$1:$B$153,2,0),"Erro")</f>
        <v>2</v>
      </c>
      <c r="BM55" s="3">
        <v>0.0</v>
      </c>
      <c r="BN55" s="3" t="s">
        <v>146</v>
      </c>
      <c r="BO55" s="3">
        <f>IFERROR(VLOOKUP(BN55,'Dicionário'!$A$1:$B$153,2,0),"Erro")</f>
        <v>2</v>
      </c>
      <c r="BP55" s="3">
        <v>48.0</v>
      </c>
      <c r="BQ55" s="3" t="s">
        <v>329</v>
      </c>
      <c r="BR55" s="3">
        <f>IFERROR(VLOOKUP(BQ55,'Dicionário'!$A$1:$B$153,2,0),"Erro")</f>
        <v>0</v>
      </c>
      <c r="BS55" s="3">
        <v>98.0</v>
      </c>
      <c r="BT55" s="3" t="s">
        <v>141</v>
      </c>
      <c r="BU55" s="3">
        <f>IFERROR(VLOOKUP(BT55,'Dicionário'!$A$1:$B$153,2,0),"Erro")</f>
        <v>2</v>
      </c>
      <c r="BV55" s="3">
        <v>0.0</v>
      </c>
      <c r="BW55" s="3" t="s">
        <v>146</v>
      </c>
      <c r="BX55" s="3">
        <f>IFERROR(VLOOKUP(BW55,'Dicionário'!$A$1:$B$153,2,0),"Erro")</f>
        <v>2</v>
      </c>
      <c r="BY55" s="3" t="s">
        <v>186</v>
      </c>
      <c r="BZ55" s="3">
        <v>90.0</v>
      </c>
      <c r="CA55" s="3" t="s">
        <v>217</v>
      </c>
      <c r="CB55" s="3">
        <f>IFERROR(VLOOKUP(CA55,'Dicionário'!$A$1:$B$153,2,0),"Erro")</f>
        <v>0</v>
      </c>
      <c r="CC55" s="3">
        <v>0.0</v>
      </c>
      <c r="CD55" s="3">
        <v>0.0</v>
      </c>
      <c r="CE55" s="3" t="s">
        <v>146</v>
      </c>
      <c r="CF55" s="3">
        <f>IFERROR(VLOOKUP(CE55,'Dicionário'!$A$1:$B$153,2,0),"Erro")</f>
        <v>2</v>
      </c>
      <c r="CG55" s="3">
        <v>0.0</v>
      </c>
      <c r="CH55" s="3" t="s">
        <v>146</v>
      </c>
      <c r="CI55" s="3">
        <f>IFERROR(VLOOKUP(CH55,'Dicionário'!$A$1:$B$153,2,0),"Erro")</f>
        <v>2</v>
      </c>
      <c r="CJ55" s="3">
        <v>40.0</v>
      </c>
      <c r="CK55" s="3" t="s">
        <v>269</v>
      </c>
      <c r="CL55" s="9">
        <f>IFERROR(VLOOKUP(CK55,'Dicionário'!$A$1:$B$153,2,0),"Erro")</f>
        <v>0</v>
      </c>
      <c r="CM55" s="3" t="s">
        <v>644</v>
      </c>
      <c r="CN55" s="3">
        <v>0.0</v>
      </c>
      <c r="CO55" s="3">
        <v>0.0</v>
      </c>
      <c r="CP55" s="3">
        <v>0.0</v>
      </c>
      <c r="CQ55" s="3" t="s">
        <v>146</v>
      </c>
      <c r="CR55" s="9">
        <f>IFERROR(VLOOKUP(CQ55,'Dicionário'!$A$1:$B$153,2,0),"Erro")</f>
        <v>2</v>
      </c>
      <c r="CS55" s="3">
        <v>0.0</v>
      </c>
      <c r="CT55" s="3" t="s">
        <v>146</v>
      </c>
      <c r="CU55" s="9">
        <f>IFERROR(VLOOKUP(CT55,'Dicionário'!$A$1:$B$153,2,0),"Erro")</f>
        <v>2</v>
      </c>
      <c r="CV55" s="3">
        <v>0.0</v>
      </c>
      <c r="CW55" s="3" t="s">
        <v>146</v>
      </c>
      <c r="CX55" s="9">
        <f>IFERROR(VLOOKUP(CW55,'Dicionário'!$A$1:$B$153,2,0),"Erro")</f>
        <v>2</v>
      </c>
      <c r="CY55" s="3">
        <v>0.0</v>
      </c>
      <c r="CZ55" s="3" t="s">
        <v>146</v>
      </c>
      <c r="DA55" s="9">
        <f>IFERROR(VLOOKUP(CZ55,'Dicionário'!$A$1:$B$153,2,0),"Erro")</f>
        <v>2</v>
      </c>
      <c r="DC55" s="3" t="s">
        <v>151</v>
      </c>
      <c r="DD55" s="3" t="s">
        <v>151</v>
      </c>
      <c r="DE55" s="9">
        <f>IFERROR(VLOOKUP(DD55,'Dicionário'!$A$1:$B$153,2,0),"Erro")</f>
        <v>1</v>
      </c>
      <c r="DF55" s="3" t="s">
        <v>153</v>
      </c>
      <c r="DH55" s="10">
        <v>2.0</v>
      </c>
      <c r="DI55" s="3" t="s">
        <v>155</v>
      </c>
      <c r="DJ55" s="9">
        <f>IFERROR(VLOOKUP(DI55,'Dicionário'!$A$1:$B$153,2,0),"Erro")</f>
        <v>2</v>
      </c>
      <c r="DK55" s="3" t="s">
        <v>312</v>
      </c>
      <c r="DL55" s="9">
        <f>IFERROR(VLOOKUP(DK55,'Dicionário'!$A$1:$B$153,2,0),"Erro")</f>
        <v>1</v>
      </c>
      <c r="DM55" s="3" t="s">
        <v>156</v>
      </c>
      <c r="DN55" s="9">
        <f>IFERROR(VLOOKUP(DM55,'Dicionário'!$A$1:$B$153,2,0),"Erro")</f>
        <v>5</v>
      </c>
      <c r="DO55" s="8">
        <f>IFERROR(VLOOKUP(N55,Sympla!B:AE,24,0), "erro")</f>
        <v>2015</v>
      </c>
      <c r="DP55" s="8">
        <f t="shared" si="2"/>
        <v>25</v>
      </c>
      <c r="DQ55" s="8" t="str">
        <f>IFERROR(VLOOKUP(N55,Sympla!B:AE,20,0), "erro")</f>
        <v>Mulher cis</v>
      </c>
      <c r="DR55" s="8">
        <f>IFERROR(VLOOKUP(AC55,'Dicionário'!$A$1:$B$153,2,0), "erro")</f>
        <v>2</v>
      </c>
      <c r="DS55" s="8">
        <f>IFERROR(VLOOKUP(AD55,'Dicionário'!$A$1:$B$153,2,0), "erro")</f>
        <v>1</v>
      </c>
    </row>
    <row r="56">
      <c r="A56" s="4">
        <v>45129.71453678241</v>
      </c>
      <c r="B56" s="3" t="s">
        <v>427</v>
      </c>
      <c r="C56" s="3" t="s">
        <v>645</v>
      </c>
      <c r="D56" s="3" t="s">
        <v>117</v>
      </c>
      <c r="E56" s="3" t="s">
        <v>123</v>
      </c>
      <c r="F56" s="3" t="s">
        <v>123</v>
      </c>
      <c r="G56" s="3">
        <v>2.0</v>
      </c>
      <c r="H56" s="3">
        <v>1.0</v>
      </c>
      <c r="I56" s="3">
        <v>1.0</v>
      </c>
      <c r="J56" s="3" t="s">
        <v>180</v>
      </c>
      <c r="K56" s="3" t="s">
        <v>119</v>
      </c>
      <c r="L56" s="3" t="s">
        <v>646</v>
      </c>
      <c r="M56" s="3">
        <v>2.023040111E9</v>
      </c>
      <c r="N56" s="3" t="s">
        <v>647</v>
      </c>
      <c r="O56" s="3">
        <v>2.7988843964E10</v>
      </c>
      <c r="P56" s="3">
        <v>3622827.0</v>
      </c>
      <c r="Q56" s="3" t="s">
        <v>123</v>
      </c>
      <c r="R56" s="3">
        <v>1.6558828723E10</v>
      </c>
      <c r="S56" s="6">
        <v>36969.0</v>
      </c>
      <c r="T56" s="3" t="s">
        <v>165</v>
      </c>
      <c r="U56" s="3" t="s">
        <v>125</v>
      </c>
      <c r="V56" s="3" t="s">
        <v>648</v>
      </c>
      <c r="W56" s="7" t="s">
        <v>649</v>
      </c>
      <c r="X56" s="3" t="s">
        <v>168</v>
      </c>
      <c r="Y56" s="3" t="s">
        <v>129</v>
      </c>
      <c r="Z56" s="3" t="s">
        <v>130</v>
      </c>
      <c r="AA56" s="3" t="s">
        <v>131</v>
      </c>
      <c r="AC56" s="3" t="s">
        <v>123</v>
      </c>
      <c r="AD56" s="3" t="s">
        <v>123</v>
      </c>
      <c r="AE56" s="3">
        <v>3.0</v>
      </c>
      <c r="AF56" s="3">
        <v>0.0</v>
      </c>
      <c r="AH56" s="8">
        <f t="shared" si="1"/>
        <v>0</v>
      </c>
      <c r="AI56" s="3" t="s">
        <v>226</v>
      </c>
      <c r="AJ56" s="3">
        <v>0.0</v>
      </c>
      <c r="AK56" s="3" t="s">
        <v>133</v>
      </c>
      <c r="AL56" s="3">
        <f>IFERROR(VLOOKUP(AK56,'Dicionário'!$A$1:$B$153,2,0),"Erro")</f>
        <v>2</v>
      </c>
      <c r="AM56" s="3">
        <v>0.0</v>
      </c>
      <c r="AN56" s="3" t="s">
        <v>133</v>
      </c>
      <c r="AO56" s="3">
        <f>IFERROR(VLOOKUP(AN56,'Dicionário'!$A$1:$B$153,2,0),"Erro")</f>
        <v>2</v>
      </c>
      <c r="AP56" s="3">
        <v>0.0</v>
      </c>
      <c r="AQ56" s="3">
        <f t="shared" si="10"/>
        <v>0</v>
      </c>
      <c r="AR56" s="3" t="s">
        <v>133</v>
      </c>
      <c r="AS56" s="3">
        <f>IFERROR(VLOOKUP(AR56,'Dicionário'!$A$1:$B$153,2,0),"Erro")</f>
        <v>2</v>
      </c>
      <c r="AT56" s="3">
        <v>0.0</v>
      </c>
      <c r="AU56" s="3" t="s">
        <v>133</v>
      </c>
      <c r="AV56" s="3">
        <f>IFERROR(VLOOKUP(AU56,'Dicionário'!$A$1:$B$153,2,0),"Erro")</f>
        <v>2</v>
      </c>
      <c r="AW56" s="3">
        <v>0.0</v>
      </c>
      <c r="AX56" s="3" t="s">
        <v>133</v>
      </c>
      <c r="AY56" s="3">
        <f>IFERROR(VLOOKUP(AX56,'Dicionário'!$A$1:$B$153,2,0),"Erro")</f>
        <v>2</v>
      </c>
      <c r="AZ56" s="3">
        <v>700.0</v>
      </c>
      <c r="BA56" s="3" t="s">
        <v>267</v>
      </c>
      <c r="BB56" s="3">
        <f>IFERROR(VLOOKUP(BA56,'Dicionário'!$A$1:$B$153,2,0),"Erro")</f>
        <v>0</v>
      </c>
      <c r="BC56" s="3">
        <v>800.0</v>
      </c>
      <c r="BD56" s="3" t="s">
        <v>134</v>
      </c>
      <c r="BE56" s="3">
        <f>IFERROR(VLOOKUP(BD56,'Dicionário'!$A$1:$B$153,2,0),"Erro")</f>
        <v>2</v>
      </c>
      <c r="BG56" s="3">
        <v>1.0</v>
      </c>
      <c r="BH56" s="3" t="s">
        <v>199</v>
      </c>
      <c r="BI56" s="3">
        <f>IFERROR(VLOOKUP(BH56,'Dicionário'!$A$1:$B$153,2,0),"Erro")</f>
        <v>2</v>
      </c>
      <c r="BJ56" s="3">
        <v>2204.0</v>
      </c>
      <c r="BK56" s="3" t="s">
        <v>228</v>
      </c>
      <c r="BL56" s="3">
        <f>IFERROR(VLOOKUP(BK56,'Dicionário'!$A$1:$B$153,2,0),"Erro")</f>
        <v>2</v>
      </c>
      <c r="BM56" s="3">
        <v>80.0</v>
      </c>
      <c r="BN56" s="3" t="s">
        <v>172</v>
      </c>
      <c r="BO56" s="3">
        <f>IFERROR(VLOOKUP(BN56,'Dicionário'!$A$1:$B$153,2,0),"Erro")</f>
        <v>2</v>
      </c>
      <c r="BP56" s="3">
        <v>26.0</v>
      </c>
      <c r="BQ56" s="3" t="s">
        <v>141</v>
      </c>
      <c r="BR56" s="3">
        <f>IFERROR(VLOOKUP(BQ56,'Dicionário'!$A$1:$B$153,2,0),"Erro")</f>
        <v>2</v>
      </c>
      <c r="BS56" s="3">
        <v>33.0</v>
      </c>
      <c r="BT56" s="3" t="s">
        <v>141</v>
      </c>
      <c r="BU56" s="3">
        <f>IFERROR(VLOOKUP(BT56,'Dicionário'!$A$1:$B$153,2,0),"Erro")</f>
        <v>2</v>
      </c>
      <c r="BV56" s="3">
        <v>0.0</v>
      </c>
      <c r="BW56" s="3" t="s">
        <v>146</v>
      </c>
      <c r="BX56" s="3">
        <f>IFERROR(VLOOKUP(BW56,'Dicionário'!$A$1:$B$153,2,0),"Erro")</f>
        <v>2</v>
      </c>
      <c r="BY56" s="3" t="s">
        <v>143</v>
      </c>
      <c r="BZ56" s="3">
        <v>102.0</v>
      </c>
      <c r="CA56" s="3" t="s">
        <v>144</v>
      </c>
      <c r="CB56" s="3">
        <f>IFERROR(VLOOKUP(CA56,'Dicionário'!$A$1:$B$153,2,0),"Erro")</f>
        <v>2</v>
      </c>
      <c r="CC56" s="3">
        <v>0.0</v>
      </c>
      <c r="CD56" s="3">
        <v>0.0</v>
      </c>
      <c r="CE56" s="3" t="s">
        <v>146</v>
      </c>
      <c r="CF56" s="3">
        <f>IFERROR(VLOOKUP(CE56,'Dicionário'!$A$1:$B$153,2,0),"Erro")</f>
        <v>2</v>
      </c>
      <c r="CG56" s="3">
        <v>0.0</v>
      </c>
      <c r="CH56" s="3" t="s">
        <v>146</v>
      </c>
      <c r="CI56" s="3">
        <f>IFERROR(VLOOKUP(CH56,'Dicionário'!$A$1:$B$153,2,0),"Erro")</f>
        <v>2</v>
      </c>
      <c r="CJ56" s="3">
        <v>15.0</v>
      </c>
      <c r="CK56" s="3" t="s">
        <v>147</v>
      </c>
      <c r="CL56" s="9">
        <f>IFERROR(VLOOKUP(CK56,'Dicionário'!$A$1:$B$153,2,0),"Erro")</f>
        <v>2</v>
      </c>
      <c r="CM56" s="3" t="s">
        <v>293</v>
      </c>
      <c r="CN56" s="3">
        <v>0.0</v>
      </c>
      <c r="CO56" s="3">
        <v>0.0</v>
      </c>
      <c r="CP56" s="3">
        <v>0.0</v>
      </c>
      <c r="CQ56" s="3" t="s">
        <v>146</v>
      </c>
      <c r="CR56" s="9">
        <f>IFERROR(VLOOKUP(CQ56,'Dicionário'!$A$1:$B$153,2,0),"Erro")</f>
        <v>2</v>
      </c>
      <c r="CS56" s="3">
        <v>0.0</v>
      </c>
      <c r="CT56" s="3" t="s">
        <v>146</v>
      </c>
      <c r="CU56" s="9">
        <f>IFERROR(VLOOKUP(CT56,'Dicionário'!$A$1:$B$153,2,0),"Erro")</f>
        <v>2</v>
      </c>
      <c r="CV56" s="3">
        <v>0.0</v>
      </c>
      <c r="CW56" s="3" t="s">
        <v>146</v>
      </c>
      <c r="CX56" s="9">
        <f>IFERROR(VLOOKUP(CW56,'Dicionário'!$A$1:$B$153,2,0),"Erro")</f>
        <v>2</v>
      </c>
      <c r="CY56" s="3">
        <v>0.0</v>
      </c>
      <c r="CZ56" s="3" t="s">
        <v>146</v>
      </c>
      <c r="DA56" s="9">
        <f>IFERROR(VLOOKUP(CZ56,'Dicionário'!$A$1:$B$153,2,0),"Erro")</f>
        <v>2</v>
      </c>
      <c r="DC56" s="3" t="s">
        <v>151</v>
      </c>
      <c r="DD56" s="3" t="s">
        <v>151</v>
      </c>
      <c r="DE56" s="9">
        <f>IFERROR(VLOOKUP(DD56,'Dicionário'!$A$1:$B$153,2,0),"Erro")</f>
        <v>1</v>
      </c>
      <c r="DF56" s="3" t="s">
        <v>153</v>
      </c>
      <c r="DH56" s="10">
        <v>2.0</v>
      </c>
      <c r="DI56" s="3" t="s">
        <v>155</v>
      </c>
      <c r="DJ56" s="9">
        <f>IFERROR(VLOOKUP(DI56,'Dicionário'!$A$1:$B$153,2,0),"Erro")</f>
        <v>2</v>
      </c>
      <c r="DK56" s="3" t="s">
        <v>177</v>
      </c>
      <c r="DL56" s="9">
        <f>IFERROR(VLOOKUP(DK56,'Dicionário'!$A$1:$B$153,2,0),"Erro")</f>
        <v>3</v>
      </c>
      <c r="DM56" s="3" t="s">
        <v>156</v>
      </c>
      <c r="DN56" s="9">
        <f>IFERROR(VLOOKUP(DM56,'Dicionário'!$A$1:$B$153,2,0),"Erro")</f>
        <v>5</v>
      </c>
      <c r="DO56" s="8">
        <f>IFERROR(VLOOKUP(N56,Sympla!B:AE,24,0), "erro")</f>
        <v>2018</v>
      </c>
      <c r="DP56" s="8">
        <f t="shared" si="2"/>
        <v>22</v>
      </c>
      <c r="DQ56" s="8" t="str">
        <f>IFERROR(VLOOKUP(N56,Sympla!B:AE,20,0), "erro")</f>
        <v>Mulher cis</v>
      </c>
      <c r="DR56" s="8">
        <f>IFERROR(VLOOKUP(AC56,'Dicionário'!$A$1:$B$153,2,0), "erro")</f>
        <v>2</v>
      </c>
      <c r="DS56" s="8">
        <f>IFERROR(VLOOKUP(AD56,'Dicionário'!$A$1:$B$153,2,0), "erro")</f>
        <v>2</v>
      </c>
    </row>
    <row r="57">
      <c r="A57" s="4">
        <v>45129.79112918982</v>
      </c>
      <c r="B57" s="3" t="s">
        <v>517</v>
      </c>
      <c r="C57" s="3" t="s">
        <v>651</v>
      </c>
      <c r="D57" s="3" t="s">
        <v>117</v>
      </c>
      <c r="E57" s="3" t="s">
        <v>117</v>
      </c>
      <c r="F57" s="3" t="s">
        <v>123</v>
      </c>
      <c r="G57" s="3">
        <v>2.0</v>
      </c>
      <c r="H57" s="3">
        <v>1.0</v>
      </c>
      <c r="I57" s="3" t="s">
        <v>161</v>
      </c>
      <c r="J57" s="3" t="s">
        <v>119</v>
      </c>
      <c r="K57" s="3" t="s">
        <v>180</v>
      </c>
      <c r="L57" s="3" t="s">
        <v>652</v>
      </c>
      <c r="M57" s="3">
        <v>2.023040112E9</v>
      </c>
      <c r="N57" s="3" t="s">
        <v>653</v>
      </c>
      <c r="O57" s="3">
        <v>1.1964068267E10</v>
      </c>
      <c r="P57" s="3">
        <v>5.25153019E8</v>
      </c>
      <c r="Q57" s="3" t="s">
        <v>123</v>
      </c>
      <c r="R57" s="3">
        <v>4.0146320832E10</v>
      </c>
      <c r="S57" s="6">
        <v>38420.0</v>
      </c>
      <c r="T57" s="3" t="s">
        <v>165</v>
      </c>
      <c r="U57" s="3" t="s">
        <v>125</v>
      </c>
      <c r="V57" s="3" t="s">
        <v>654</v>
      </c>
      <c r="W57" s="7" t="s">
        <v>655</v>
      </c>
      <c r="X57" s="3" t="s">
        <v>168</v>
      </c>
      <c r="Y57" s="3" t="s">
        <v>129</v>
      </c>
      <c r="Z57" s="3" t="s">
        <v>130</v>
      </c>
      <c r="AA57" s="3" t="s">
        <v>131</v>
      </c>
      <c r="AC57" s="3" t="s">
        <v>123</v>
      </c>
      <c r="AD57" s="3" t="s">
        <v>123</v>
      </c>
      <c r="AE57" s="3">
        <v>2.0</v>
      </c>
      <c r="AF57" s="3">
        <v>2.0</v>
      </c>
      <c r="AH57" s="8">
        <f t="shared" si="1"/>
        <v>4</v>
      </c>
      <c r="AI57" s="3" t="s">
        <v>226</v>
      </c>
      <c r="AJ57" s="3">
        <v>0.0</v>
      </c>
      <c r="AK57" s="3" t="s">
        <v>133</v>
      </c>
      <c r="AL57" s="3">
        <f>IFERROR(VLOOKUP(AK57,'Dicionário'!$A$1:$B$153,2,0),"Erro")</f>
        <v>2</v>
      </c>
      <c r="AM57" s="3">
        <v>0.0</v>
      </c>
      <c r="AN57" s="3" t="s">
        <v>133</v>
      </c>
      <c r="AO57" s="3">
        <f>IFERROR(VLOOKUP(AN57,'Dicionário'!$A$1:$B$153,2,0),"Erro")</f>
        <v>2</v>
      </c>
      <c r="AP57" s="3">
        <v>533.0</v>
      </c>
      <c r="AQ57" s="3">
        <f t="shared" si="10"/>
        <v>-45.25</v>
      </c>
      <c r="AR57" s="3" t="s">
        <v>134</v>
      </c>
      <c r="AS57" s="3">
        <f>IFERROR(VLOOKUP(AR57,'Dicionário'!$A$1:$B$153,2,0),"Erro")</f>
        <v>2</v>
      </c>
      <c r="AT57" s="3">
        <v>0.0</v>
      </c>
      <c r="AU57" s="3" t="s">
        <v>133</v>
      </c>
      <c r="AV57" s="3">
        <f>IFERROR(VLOOKUP(AU57,'Dicionário'!$A$1:$B$153,2,0),"Erro")</f>
        <v>2</v>
      </c>
      <c r="AW57" s="3">
        <v>0.0</v>
      </c>
      <c r="AX57" s="3" t="s">
        <v>133</v>
      </c>
      <c r="AY57" s="3">
        <f>IFERROR(VLOOKUP(AX57,'Dicionário'!$A$1:$B$153,2,0),"Erro")</f>
        <v>2</v>
      </c>
      <c r="AZ57" s="3">
        <v>0.0</v>
      </c>
      <c r="BA57" s="3" t="s">
        <v>133</v>
      </c>
      <c r="BB57" s="3">
        <f>IFERROR(VLOOKUP(BA57,'Dicionário'!$A$1:$B$153,2,0),"Erro")</f>
        <v>2</v>
      </c>
      <c r="BC57" s="3">
        <v>0.0</v>
      </c>
      <c r="BD57" s="3" t="s">
        <v>133</v>
      </c>
      <c r="BE57" s="3">
        <f>IFERROR(VLOOKUP(BD57,'Dicionário'!$A$1:$B$153,2,0),"Erro")</f>
        <v>2</v>
      </c>
      <c r="BG57" s="3">
        <v>0.0</v>
      </c>
      <c r="BH57" s="3" t="s">
        <v>240</v>
      </c>
      <c r="BI57" s="3">
        <f>IFERROR(VLOOKUP(BH57,'Dicionário'!$A$1:$B$153,2,0),"Erro")</f>
        <v>3</v>
      </c>
      <c r="BJ57" s="3">
        <v>0.0</v>
      </c>
      <c r="BK57" s="3" t="s">
        <v>241</v>
      </c>
      <c r="BL57" s="3">
        <f>IFERROR(VLOOKUP(BK57,'Dicionário'!$A$1:$B$153,2,0),"Erro")</f>
        <v>2</v>
      </c>
      <c r="BM57" s="3">
        <v>0.0</v>
      </c>
      <c r="BN57" s="3" t="s">
        <v>146</v>
      </c>
      <c r="BO57" s="3">
        <f>IFERROR(VLOOKUP(BN57,'Dicionário'!$A$1:$B$153,2,0),"Erro")</f>
        <v>2</v>
      </c>
      <c r="BP57" s="3">
        <v>171.0</v>
      </c>
      <c r="BQ57" s="3" t="s">
        <v>141</v>
      </c>
      <c r="BR57" s="3">
        <f>IFERROR(VLOOKUP(BQ57,'Dicionário'!$A$1:$B$153,2,0),"Erro")</f>
        <v>2</v>
      </c>
      <c r="BS57" s="3">
        <v>289.0</v>
      </c>
      <c r="BT57" s="3" t="s">
        <v>141</v>
      </c>
      <c r="BU57" s="3">
        <f>IFERROR(VLOOKUP(BT57,'Dicionário'!$A$1:$B$153,2,0),"Erro")</f>
        <v>2</v>
      </c>
      <c r="BV57" s="3">
        <v>0.0</v>
      </c>
      <c r="BW57" s="3" t="s">
        <v>146</v>
      </c>
      <c r="BX57" s="3">
        <f>IFERROR(VLOOKUP(BW57,'Dicionário'!$A$1:$B$153,2,0),"Erro")</f>
        <v>2</v>
      </c>
      <c r="BY57" s="3" t="s">
        <v>186</v>
      </c>
      <c r="BZ57" s="3">
        <v>80.0</v>
      </c>
      <c r="CA57" s="3" t="s">
        <v>144</v>
      </c>
      <c r="CB57" s="3">
        <f>IFERROR(VLOOKUP(CA57,'Dicionário'!$A$1:$B$153,2,0),"Erro")</f>
        <v>2</v>
      </c>
      <c r="CC57" s="3">
        <v>139.0</v>
      </c>
      <c r="CD57" s="3">
        <v>0.0</v>
      </c>
      <c r="CE57" s="3" t="s">
        <v>146</v>
      </c>
      <c r="CF57" s="3">
        <f>IFERROR(VLOOKUP(CE57,'Dicionário'!$A$1:$B$153,2,0),"Erro")</f>
        <v>2</v>
      </c>
      <c r="CG57" s="3">
        <v>359.0</v>
      </c>
      <c r="CH57" s="3" t="s">
        <v>281</v>
      </c>
      <c r="CI57" s="3">
        <f>IFERROR(VLOOKUP(CH57,'Dicionário'!$A$1:$B$153,2,0),"Erro")</f>
        <v>2</v>
      </c>
      <c r="CJ57" s="3">
        <v>60.0</v>
      </c>
      <c r="CK57" s="3" t="s">
        <v>147</v>
      </c>
      <c r="CL57" s="9">
        <f>IFERROR(VLOOKUP(CK57,'Dicionário'!$A$1:$B$153,2,0),"Erro")</f>
        <v>2</v>
      </c>
      <c r="CM57" s="3" t="s">
        <v>656</v>
      </c>
      <c r="CN57" s="3">
        <v>0.0</v>
      </c>
      <c r="CO57" s="3">
        <v>0.0</v>
      </c>
      <c r="CP57" s="3">
        <v>1848.0</v>
      </c>
      <c r="CQ57" s="3" t="s">
        <v>150</v>
      </c>
      <c r="CR57" s="9">
        <f>IFERROR(VLOOKUP(CQ57,'Dicionário'!$A$1:$B$153,2,0),"Erro")</f>
        <v>2</v>
      </c>
      <c r="CS57" s="3">
        <v>543.0</v>
      </c>
      <c r="CT57" s="3" t="s">
        <v>150</v>
      </c>
      <c r="CU57" s="9">
        <f>IFERROR(VLOOKUP(CT57,'Dicionário'!$A$1:$B$153,2,0),"Erro")</f>
        <v>2</v>
      </c>
      <c r="CV57" s="3">
        <v>0.0</v>
      </c>
      <c r="CW57" s="3" t="s">
        <v>150</v>
      </c>
      <c r="CX57" s="9">
        <f>IFERROR(VLOOKUP(CW57,'Dicionário'!$A$1:$B$153,2,0),"Erro")</f>
        <v>2</v>
      </c>
      <c r="CY57" s="3">
        <v>0.0</v>
      </c>
      <c r="CZ57" s="3" t="s">
        <v>146</v>
      </c>
      <c r="DA57" s="9">
        <f>IFERROR(VLOOKUP(CZ57,'Dicionário'!$A$1:$B$153,2,0),"Erro")</f>
        <v>2</v>
      </c>
      <c r="DC57" s="3" t="s">
        <v>151</v>
      </c>
      <c r="DD57" s="3" t="s">
        <v>151</v>
      </c>
      <c r="DE57" s="9">
        <f>IFERROR(VLOOKUP(DD57,'Dicionário'!$A$1:$B$153,2,0),"Erro")</f>
        <v>1</v>
      </c>
      <c r="DF57" s="3" t="s">
        <v>153</v>
      </c>
      <c r="DH57" s="10">
        <v>2.0</v>
      </c>
      <c r="DI57" s="3" t="s">
        <v>155</v>
      </c>
      <c r="DJ57" s="9">
        <f>IFERROR(VLOOKUP(DI57,'Dicionário'!$A$1:$B$153,2,0),"Erro")</f>
        <v>2</v>
      </c>
      <c r="DK57" s="3" t="s">
        <v>230</v>
      </c>
      <c r="DL57" s="9">
        <f>IFERROR(VLOOKUP(DK57,'Dicionário'!$A$1:$B$153,2,0),"Erro")</f>
        <v>7</v>
      </c>
      <c r="DM57" s="3" t="s">
        <v>156</v>
      </c>
      <c r="DN57" s="9">
        <f>IFERROR(VLOOKUP(DM57,'Dicionário'!$A$1:$B$153,2,0),"Erro")</f>
        <v>5</v>
      </c>
      <c r="DO57" s="8">
        <f>IFERROR(VLOOKUP(N57,Sympla!B:AE,24,0), "erro")</f>
        <v>2022</v>
      </c>
      <c r="DP57" s="8">
        <f t="shared" si="2"/>
        <v>18</v>
      </c>
      <c r="DQ57" s="8" t="str">
        <f>IFERROR(VLOOKUP(N57,Sympla!B:AE,20,0), "erro")</f>
        <v>Mulher cis</v>
      </c>
      <c r="DR57" s="8">
        <f>IFERROR(VLOOKUP(AC57,'Dicionário'!$A$1:$B$153,2,0), "erro")</f>
        <v>2</v>
      </c>
      <c r="DS57" s="8">
        <f>IFERROR(VLOOKUP(AD57,'Dicionário'!$A$1:$B$153,2,0), "erro")</f>
        <v>2</v>
      </c>
    </row>
    <row r="58">
      <c r="A58" s="4">
        <v>45129.736465787035</v>
      </c>
      <c r="B58" s="3" t="s">
        <v>576</v>
      </c>
      <c r="C58" s="3" t="s">
        <v>658</v>
      </c>
      <c r="D58" s="3" t="s">
        <v>117</v>
      </c>
      <c r="E58" s="3" t="s">
        <v>117</v>
      </c>
      <c r="F58" s="3" t="s">
        <v>123</v>
      </c>
      <c r="G58" s="3" t="s">
        <v>160</v>
      </c>
      <c r="H58" s="3" t="s">
        <v>160</v>
      </c>
      <c r="I58" s="3" t="s">
        <v>161</v>
      </c>
      <c r="J58" s="3" t="s">
        <v>119</v>
      </c>
      <c r="K58" s="3" t="s">
        <v>180</v>
      </c>
      <c r="L58" s="3" t="s">
        <v>659</v>
      </c>
      <c r="M58" s="3">
        <v>2.023040113E9</v>
      </c>
      <c r="N58" s="3" t="s">
        <v>660</v>
      </c>
      <c r="O58" s="3">
        <v>1.1992726395E10</v>
      </c>
      <c r="P58" s="3">
        <v>3.8284475E8</v>
      </c>
      <c r="Q58" s="3" t="s">
        <v>123</v>
      </c>
      <c r="R58" s="3">
        <v>4.656398284E10</v>
      </c>
      <c r="S58" s="6">
        <v>37674.0</v>
      </c>
      <c r="T58" s="3" t="s">
        <v>287</v>
      </c>
      <c r="U58" s="3" t="s">
        <v>125</v>
      </c>
      <c r="V58" s="3" t="s">
        <v>661</v>
      </c>
      <c r="W58" s="7" t="s">
        <v>662</v>
      </c>
      <c r="X58" s="3" t="s">
        <v>168</v>
      </c>
      <c r="Y58" s="3" t="s">
        <v>129</v>
      </c>
      <c r="Z58" s="3" t="s">
        <v>130</v>
      </c>
      <c r="AA58" s="3" t="s">
        <v>131</v>
      </c>
      <c r="AC58" s="3" t="s">
        <v>123</v>
      </c>
      <c r="AD58" s="3" t="s">
        <v>117</v>
      </c>
      <c r="AE58" s="3">
        <v>4.0</v>
      </c>
      <c r="AF58" s="3">
        <v>4.0</v>
      </c>
      <c r="AH58" s="8">
        <f t="shared" si="1"/>
        <v>8</v>
      </c>
      <c r="AI58" s="3" t="s">
        <v>226</v>
      </c>
      <c r="AJ58" s="3">
        <v>0.0</v>
      </c>
      <c r="AK58" s="3" t="s">
        <v>133</v>
      </c>
      <c r="AL58" s="3">
        <f>IFERROR(VLOOKUP(AK58,'Dicionário'!$A$1:$B$153,2,0),"Erro")</f>
        <v>2</v>
      </c>
      <c r="AM58" s="3">
        <v>0.0</v>
      </c>
      <c r="AN58" s="3" t="s">
        <v>133</v>
      </c>
      <c r="AO58" s="3">
        <f>IFERROR(VLOOKUP(AN58,'Dicionário'!$A$1:$B$153,2,0),"Erro")</f>
        <v>2</v>
      </c>
      <c r="AP58" s="3">
        <v>1600.0</v>
      </c>
      <c r="AQ58" s="3">
        <f t="shared" si="10"/>
        <v>0</v>
      </c>
      <c r="AR58" s="3" t="s">
        <v>266</v>
      </c>
      <c r="AS58" s="3">
        <f>IFERROR(VLOOKUP(AR58,'Dicionário'!$A$1:$B$153,2,0),"Erro")</f>
        <v>2</v>
      </c>
      <c r="AT58" s="3">
        <v>0.0</v>
      </c>
      <c r="AU58" s="3" t="s">
        <v>133</v>
      </c>
      <c r="AV58" s="3">
        <f>IFERROR(VLOOKUP(AU58,'Dicionário'!$A$1:$B$153,2,0),"Erro")</f>
        <v>2</v>
      </c>
      <c r="AW58" s="3">
        <v>0.0</v>
      </c>
      <c r="AX58" s="3" t="s">
        <v>133</v>
      </c>
      <c r="AY58" s="3">
        <f>IFERROR(VLOOKUP(AX58,'Dicionário'!$A$1:$B$153,2,0),"Erro")</f>
        <v>2</v>
      </c>
      <c r="AZ58" s="3">
        <v>0.0</v>
      </c>
      <c r="BA58" s="3" t="s">
        <v>133</v>
      </c>
      <c r="BB58" s="3">
        <f>IFERROR(VLOOKUP(BA58,'Dicionário'!$A$1:$B$153,2,0),"Erro")</f>
        <v>2</v>
      </c>
      <c r="BC58" s="3">
        <v>335.0</v>
      </c>
      <c r="BD58" s="3" t="s">
        <v>267</v>
      </c>
      <c r="BE58" s="3">
        <f>IFERROR(VLOOKUP(BD58,'Dicionário'!$A$1:$B$153,2,0),"Erro")</f>
        <v>0</v>
      </c>
      <c r="BF58" s="3" t="s">
        <v>663</v>
      </c>
      <c r="BG58" s="3">
        <v>0.0</v>
      </c>
      <c r="BH58" s="3" t="s">
        <v>443</v>
      </c>
      <c r="BI58" s="3">
        <f>IFERROR(VLOOKUP(BH58,'Dicionário'!$A$1:$B$153,2,0),"Erro")</f>
        <v>4</v>
      </c>
      <c r="BJ58" s="3">
        <v>0.0</v>
      </c>
      <c r="BK58" s="3" t="s">
        <v>241</v>
      </c>
      <c r="BL58" s="3">
        <f>IFERROR(VLOOKUP(BK58,'Dicionário'!$A$1:$B$153,2,0),"Erro")</f>
        <v>2</v>
      </c>
      <c r="BM58" s="3">
        <v>0.0</v>
      </c>
      <c r="BN58" s="3" t="s">
        <v>146</v>
      </c>
      <c r="BO58" s="3">
        <f>IFERROR(VLOOKUP(BN58,'Dicionário'!$A$1:$B$153,2,0),"Erro")</f>
        <v>2</v>
      </c>
      <c r="BP58" s="3">
        <v>16.0</v>
      </c>
      <c r="BQ58" s="3" t="s">
        <v>141</v>
      </c>
      <c r="BR58" s="3">
        <f>IFERROR(VLOOKUP(BQ58,'Dicionário'!$A$1:$B$153,2,0),"Erro")</f>
        <v>2</v>
      </c>
      <c r="BS58" s="3">
        <v>0.0</v>
      </c>
      <c r="BT58" s="3" t="s">
        <v>255</v>
      </c>
      <c r="BU58" s="3">
        <f>IFERROR(VLOOKUP(BT58,'Dicionário'!$A$1:$B$153,2,0),"Erro")</f>
        <v>0</v>
      </c>
      <c r="BV58" s="3">
        <v>30.0</v>
      </c>
      <c r="BW58" s="3" t="s">
        <v>142</v>
      </c>
      <c r="BX58" s="3">
        <f>IFERROR(VLOOKUP(BW58,'Dicionário'!$A$1:$B$153,2,0),"Erro")</f>
        <v>0</v>
      </c>
      <c r="BY58" s="3" t="s">
        <v>143</v>
      </c>
      <c r="BZ58" s="3">
        <v>40.0</v>
      </c>
      <c r="CA58" s="3" t="s">
        <v>217</v>
      </c>
      <c r="CB58" s="3">
        <f>IFERROR(VLOOKUP(CA58,'Dicionário'!$A$1:$B$153,2,0),"Erro")</f>
        <v>0</v>
      </c>
      <c r="CC58" s="3">
        <v>300.0</v>
      </c>
      <c r="CD58" s="3">
        <v>0.0</v>
      </c>
      <c r="CE58" s="3" t="s">
        <v>146</v>
      </c>
      <c r="CF58" s="3">
        <f>IFERROR(VLOOKUP(CE58,'Dicionário'!$A$1:$B$153,2,0),"Erro")</f>
        <v>2</v>
      </c>
      <c r="CG58" s="3">
        <v>70.0</v>
      </c>
      <c r="CH58" s="3" t="s">
        <v>292</v>
      </c>
      <c r="CI58" s="3">
        <f>IFERROR(VLOOKUP(CH58,'Dicionário'!$A$1:$B$153,2,0),"Erro")</f>
        <v>0</v>
      </c>
      <c r="CJ58" s="3">
        <v>55.0</v>
      </c>
      <c r="CK58" s="3" t="s">
        <v>147</v>
      </c>
      <c r="CL58" s="9">
        <f>IFERROR(VLOOKUP(CK58,'Dicionário'!$A$1:$B$153,2,0),"Erro")</f>
        <v>2</v>
      </c>
      <c r="CM58" s="3" t="s">
        <v>293</v>
      </c>
      <c r="CN58" s="3">
        <v>0.0</v>
      </c>
      <c r="CO58" s="3">
        <v>0.0</v>
      </c>
      <c r="CP58" s="3">
        <v>0.0</v>
      </c>
      <c r="CQ58" s="3" t="s">
        <v>146</v>
      </c>
      <c r="CR58" s="9">
        <f>IFERROR(VLOOKUP(CQ58,'Dicionário'!$A$1:$B$153,2,0),"Erro")</f>
        <v>2</v>
      </c>
      <c r="CS58" s="3">
        <v>0.0</v>
      </c>
      <c r="CT58" s="3" t="s">
        <v>146</v>
      </c>
      <c r="CU58" s="9">
        <f>IFERROR(VLOOKUP(CT58,'Dicionário'!$A$1:$B$153,2,0),"Erro")</f>
        <v>2</v>
      </c>
      <c r="CV58" s="3">
        <v>0.0</v>
      </c>
      <c r="CW58" s="3" t="s">
        <v>146</v>
      </c>
      <c r="CX58" s="9">
        <f>IFERROR(VLOOKUP(CW58,'Dicionário'!$A$1:$B$153,2,0),"Erro")</f>
        <v>2</v>
      </c>
      <c r="CY58" s="3">
        <v>0.0</v>
      </c>
      <c r="CZ58" s="3" t="s">
        <v>146</v>
      </c>
      <c r="DA58" s="9">
        <f>IFERROR(VLOOKUP(CZ58,'Dicionário'!$A$1:$B$153,2,0),"Erro")</f>
        <v>2</v>
      </c>
      <c r="DC58" s="3" t="s">
        <v>304</v>
      </c>
      <c r="DD58" s="3" t="s">
        <v>151</v>
      </c>
      <c r="DE58" s="9">
        <f>IFERROR(VLOOKUP(DD58,'Dicionário'!$A$1:$B$153,2,0),"Erro")</f>
        <v>1</v>
      </c>
      <c r="DF58" s="3" t="s">
        <v>153</v>
      </c>
      <c r="DG58" s="3" t="s">
        <v>123</v>
      </c>
      <c r="DH58" s="9">
        <f>IFERROR(VLOOKUP(DG58,'Dicionário'!$A$1:$B$153,2,0),"Erro")</f>
        <v>2</v>
      </c>
      <c r="DI58" s="3" t="s">
        <v>155</v>
      </c>
      <c r="DJ58" s="9">
        <f>IFERROR(VLOOKUP(DI58,'Dicionário'!$A$1:$B$153,2,0),"Erro")</f>
        <v>2</v>
      </c>
      <c r="DK58" s="3" t="s">
        <v>156</v>
      </c>
      <c r="DL58" s="9">
        <f>IFERROR(VLOOKUP(DK58,'Dicionário'!$A$1:$B$153,2,0),"Erro")</f>
        <v>5</v>
      </c>
      <c r="DM58" s="3" t="s">
        <v>246</v>
      </c>
      <c r="DN58" s="9">
        <f>IFERROR(VLOOKUP(DM58,'Dicionário'!$A$1:$B$153,2,0),"Erro")</f>
        <v>6</v>
      </c>
      <c r="DO58" s="8">
        <f>IFERROR(VLOOKUP(N58,Sympla!B:AE,24,0), "erro")</f>
        <v>2020</v>
      </c>
      <c r="DP58" s="8">
        <f t="shared" si="2"/>
        <v>20</v>
      </c>
      <c r="DQ58" s="8" t="str">
        <f>IFERROR(VLOOKUP(N58,Sympla!B:AE,20,0), "erro")</f>
        <v>Mulher cis</v>
      </c>
      <c r="DR58" s="8">
        <f>IFERROR(VLOOKUP(AC58,'Dicionário'!$A$1:$B$153,2,0), "erro")</f>
        <v>2</v>
      </c>
      <c r="DS58" s="8">
        <f>IFERROR(VLOOKUP(AD58,'Dicionário'!$A$1:$B$153,2,0), "erro")</f>
        <v>1</v>
      </c>
    </row>
    <row r="59">
      <c r="A59" s="4">
        <v>45128.90757700232</v>
      </c>
      <c r="B59" s="3" t="s">
        <v>419</v>
      </c>
      <c r="C59" s="3" t="s">
        <v>664</v>
      </c>
      <c r="D59" s="3" t="s">
        <v>117</v>
      </c>
      <c r="E59" s="3" t="s">
        <v>123</v>
      </c>
      <c r="F59" s="3" t="s">
        <v>665</v>
      </c>
      <c r="G59" s="3" t="s">
        <v>160</v>
      </c>
      <c r="H59" s="3" t="s">
        <v>160</v>
      </c>
      <c r="I59" s="3" t="s">
        <v>161</v>
      </c>
      <c r="J59" s="3" t="s">
        <v>180</v>
      </c>
      <c r="K59" s="3" t="s">
        <v>119</v>
      </c>
      <c r="L59" s="3" t="s">
        <v>666</v>
      </c>
      <c r="M59" s="3">
        <v>2.023040115E9</v>
      </c>
      <c r="N59" s="3" t="s">
        <v>667</v>
      </c>
      <c r="O59" s="3">
        <v>1.1981090577E10</v>
      </c>
      <c r="P59" s="3">
        <v>5.58200758E8</v>
      </c>
      <c r="Q59" s="3" t="s">
        <v>123</v>
      </c>
      <c r="R59" s="3">
        <v>5.3384028821E10</v>
      </c>
      <c r="S59" s="6">
        <v>38456.0</v>
      </c>
      <c r="T59" s="3" t="s">
        <v>124</v>
      </c>
      <c r="U59" s="3" t="s">
        <v>125</v>
      </c>
      <c r="V59" s="3" t="s">
        <v>668</v>
      </c>
      <c r="W59" s="7" t="s">
        <v>669</v>
      </c>
      <c r="X59" s="3" t="s">
        <v>168</v>
      </c>
      <c r="Y59" s="3" t="s">
        <v>129</v>
      </c>
      <c r="Z59" s="3" t="s">
        <v>130</v>
      </c>
      <c r="AA59" s="3" t="s">
        <v>131</v>
      </c>
      <c r="AC59" s="3" t="s">
        <v>123</v>
      </c>
      <c r="AD59" s="3" t="s">
        <v>117</v>
      </c>
      <c r="AE59" s="3">
        <v>4.0</v>
      </c>
      <c r="AF59" s="3">
        <v>4.0</v>
      </c>
      <c r="AH59" s="8">
        <f t="shared" si="1"/>
        <v>8</v>
      </c>
      <c r="AI59" s="3" t="s">
        <v>226</v>
      </c>
      <c r="AJ59" s="3">
        <v>0.0</v>
      </c>
      <c r="AK59" s="3" t="s">
        <v>133</v>
      </c>
      <c r="AL59" s="3">
        <f>IFERROR(VLOOKUP(AK59,'Dicionário'!$A$1:$B$153,2,0),"Erro")</f>
        <v>2</v>
      </c>
      <c r="AM59" s="3">
        <v>2273.0</v>
      </c>
      <c r="AN59" s="3" t="s">
        <v>134</v>
      </c>
      <c r="AO59" s="3">
        <f>IFERROR(VLOOKUP(AN59,'Dicionário'!$A$1:$B$153,2,0),"Erro")</f>
        <v>2</v>
      </c>
      <c r="AP59" s="3">
        <v>1751.0</v>
      </c>
      <c r="AQ59" s="3">
        <f t="shared" si="10"/>
        <v>-692</v>
      </c>
      <c r="AR59" s="3" t="s">
        <v>134</v>
      </c>
      <c r="AS59" s="3">
        <f>IFERROR(VLOOKUP(AR59,'Dicionário'!$A$1:$B$153,2,0),"Erro")</f>
        <v>2</v>
      </c>
      <c r="AT59" s="3">
        <v>0.0</v>
      </c>
      <c r="AU59" s="3" t="s">
        <v>133</v>
      </c>
      <c r="AV59" s="3">
        <f>IFERROR(VLOOKUP(AU59,'Dicionário'!$A$1:$B$153,2,0),"Erro")</f>
        <v>2</v>
      </c>
      <c r="AW59" s="3">
        <v>0.0</v>
      </c>
      <c r="AX59" s="3" t="s">
        <v>133</v>
      </c>
      <c r="AY59" s="3">
        <f>IFERROR(VLOOKUP(AX59,'Dicionário'!$A$1:$B$153,2,0),"Erro")</f>
        <v>2</v>
      </c>
      <c r="AZ59" s="3">
        <v>0.0</v>
      </c>
      <c r="BA59" s="3" t="s">
        <v>133</v>
      </c>
      <c r="BB59" s="3">
        <f>IFERROR(VLOOKUP(BA59,'Dicionário'!$A$1:$B$153,2,0),"Erro")</f>
        <v>2</v>
      </c>
      <c r="BC59" s="3">
        <v>0.0</v>
      </c>
      <c r="BD59" s="3" t="s">
        <v>133</v>
      </c>
      <c r="BE59" s="3">
        <f>IFERROR(VLOOKUP(BD59,'Dicionário'!$A$1:$B$153,2,0),"Erro")</f>
        <v>2</v>
      </c>
      <c r="BG59" s="3">
        <v>0.0</v>
      </c>
      <c r="BH59" s="3" t="s">
        <v>443</v>
      </c>
      <c r="BI59" s="3">
        <f>IFERROR(VLOOKUP(BH59,'Dicionário'!$A$1:$B$153,2,0),"Erro")</f>
        <v>4</v>
      </c>
      <c r="BJ59" s="3">
        <v>0.0</v>
      </c>
      <c r="BK59" s="3" t="s">
        <v>139</v>
      </c>
      <c r="BL59" s="3">
        <f>IFERROR(VLOOKUP(BK59,'Dicionário'!$A$1:$B$153,2,0),"Erro")</f>
        <v>2</v>
      </c>
      <c r="BM59" s="3">
        <v>600.0</v>
      </c>
      <c r="BN59" s="3" t="s">
        <v>172</v>
      </c>
      <c r="BO59" s="3">
        <f>IFERROR(VLOOKUP(BN59,'Dicionário'!$A$1:$B$153,2,0),"Erro")</f>
        <v>2</v>
      </c>
      <c r="BP59" s="3">
        <v>166.0</v>
      </c>
      <c r="BQ59" s="3" t="s">
        <v>141</v>
      </c>
      <c r="BR59" s="3">
        <f>IFERROR(VLOOKUP(BQ59,'Dicionário'!$A$1:$B$153,2,0),"Erro")</f>
        <v>2</v>
      </c>
      <c r="BS59" s="3">
        <v>15.0</v>
      </c>
      <c r="BT59" s="3" t="s">
        <v>141</v>
      </c>
      <c r="BU59" s="3">
        <f>IFERROR(VLOOKUP(BT59,'Dicionário'!$A$1:$B$153,2,0),"Erro")</f>
        <v>2</v>
      </c>
      <c r="BV59" s="3">
        <v>0.0</v>
      </c>
      <c r="BW59" s="3" t="s">
        <v>146</v>
      </c>
      <c r="BX59" s="3">
        <f>IFERROR(VLOOKUP(BW59,'Dicionário'!$A$1:$B$153,2,0),"Erro")</f>
        <v>2</v>
      </c>
      <c r="BY59" s="3" t="s">
        <v>143</v>
      </c>
      <c r="BZ59" s="3">
        <v>104.0</v>
      </c>
      <c r="CA59" s="3" t="s">
        <v>146</v>
      </c>
      <c r="CB59" s="3">
        <f>IFERROR(VLOOKUP(CA59,'Dicionário'!$A$1:$B$153,2,0),"Erro")</f>
        <v>2</v>
      </c>
      <c r="CC59" s="3">
        <v>866.0</v>
      </c>
      <c r="CD59" s="3">
        <v>0.0</v>
      </c>
      <c r="CE59" s="3" t="s">
        <v>146</v>
      </c>
      <c r="CF59" s="3">
        <f>IFERROR(VLOOKUP(CE59,'Dicionário'!$A$1:$B$153,2,0),"Erro")</f>
        <v>2</v>
      </c>
      <c r="CG59" s="3">
        <v>156.0</v>
      </c>
      <c r="CH59" s="3" t="s">
        <v>281</v>
      </c>
      <c r="CI59" s="3">
        <f>IFERROR(VLOOKUP(CH59,'Dicionário'!$A$1:$B$153,2,0),"Erro")</f>
        <v>2</v>
      </c>
      <c r="CJ59" s="3">
        <v>80.0</v>
      </c>
      <c r="CK59" s="3" t="s">
        <v>147</v>
      </c>
      <c r="CL59" s="9">
        <f>IFERROR(VLOOKUP(CK59,'Dicionário'!$A$1:$B$153,2,0),"Erro")</f>
        <v>2</v>
      </c>
      <c r="CM59" s="3" t="s">
        <v>670</v>
      </c>
      <c r="CN59" s="3">
        <v>1.0</v>
      </c>
      <c r="CO59" s="3">
        <v>0.0</v>
      </c>
      <c r="CP59" s="3">
        <v>1509.0</v>
      </c>
      <c r="CQ59" s="3" t="s">
        <v>270</v>
      </c>
      <c r="CR59" s="9">
        <f>IFERROR(VLOOKUP(CQ59,'Dicionário'!$A$1:$B$153,2,0),"Erro")</f>
        <v>0</v>
      </c>
      <c r="CS59" s="3">
        <v>8304.0</v>
      </c>
      <c r="CT59" s="3" t="s">
        <v>150</v>
      </c>
      <c r="CU59" s="9">
        <f>IFERROR(VLOOKUP(CT59,'Dicionário'!$A$1:$B$153,2,0),"Erro")</f>
        <v>2</v>
      </c>
      <c r="CV59" s="3">
        <v>0.0</v>
      </c>
      <c r="CW59" s="3" t="s">
        <v>146</v>
      </c>
      <c r="CX59" s="9">
        <f>IFERROR(VLOOKUP(CW59,'Dicionário'!$A$1:$B$153,2,0),"Erro")</f>
        <v>2</v>
      </c>
      <c r="CY59" s="3">
        <v>0.0</v>
      </c>
      <c r="CZ59" s="3" t="s">
        <v>146</v>
      </c>
      <c r="DA59" s="9">
        <f>IFERROR(VLOOKUP(CZ59,'Dicionário'!$A$1:$B$153,2,0),"Erro")</f>
        <v>2</v>
      </c>
      <c r="DB59" s="3" t="s">
        <v>454</v>
      </c>
      <c r="DC59" s="3" t="s">
        <v>304</v>
      </c>
      <c r="DD59" s="3" t="s">
        <v>151</v>
      </c>
      <c r="DE59" s="9">
        <f>IFERROR(VLOOKUP(DD59,'Dicionário'!$A$1:$B$153,2,0),"Erro")</f>
        <v>1</v>
      </c>
      <c r="DF59" s="3" t="s">
        <v>153</v>
      </c>
      <c r="DH59" s="10">
        <v>2.0</v>
      </c>
      <c r="DI59" s="3" t="s">
        <v>155</v>
      </c>
      <c r="DJ59" s="9">
        <f>IFERROR(VLOOKUP(DI59,'Dicionário'!$A$1:$B$153,2,0),"Erro")</f>
        <v>2</v>
      </c>
      <c r="DK59" s="3" t="s">
        <v>156</v>
      </c>
      <c r="DL59" s="9">
        <f>IFERROR(VLOOKUP(DK59,'Dicionário'!$A$1:$B$153,2,0),"Erro")</f>
        <v>5</v>
      </c>
      <c r="DM59" s="3" t="s">
        <v>156</v>
      </c>
      <c r="DN59" s="9">
        <f>IFERROR(VLOOKUP(DM59,'Dicionário'!$A$1:$B$153,2,0),"Erro")</f>
        <v>5</v>
      </c>
      <c r="DO59" s="8">
        <f>IFERROR(VLOOKUP(N59,Sympla!B:AE,24,0), "erro")</f>
        <v>2023</v>
      </c>
      <c r="DP59" s="8">
        <f t="shared" si="2"/>
        <v>18</v>
      </c>
      <c r="DQ59" s="8" t="str">
        <f>IFERROR(VLOOKUP(N59,Sympla!B:AE,20,0), "erro")</f>
        <v>Mulher cis</v>
      </c>
      <c r="DR59" s="8">
        <f>IFERROR(VLOOKUP(AC59,'Dicionário'!$A$1:$B$153,2,0), "erro")</f>
        <v>2</v>
      </c>
      <c r="DS59" s="8">
        <f>IFERROR(VLOOKUP(AD59,'Dicionário'!$A$1:$B$153,2,0), "erro")</f>
        <v>1</v>
      </c>
    </row>
    <row r="60">
      <c r="A60" s="4">
        <v>45128.88669987269</v>
      </c>
      <c r="B60" s="3" t="s">
        <v>671</v>
      </c>
      <c r="C60" s="3" t="s">
        <v>672</v>
      </c>
      <c r="D60" s="3" t="s">
        <v>117</v>
      </c>
      <c r="E60" s="3" t="s">
        <v>123</v>
      </c>
      <c r="F60" s="3" t="s">
        <v>123</v>
      </c>
      <c r="G60" s="3" t="s">
        <v>160</v>
      </c>
      <c r="H60" s="3" t="s">
        <v>160</v>
      </c>
      <c r="I60" s="3" t="s">
        <v>161</v>
      </c>
      <c r="J60" s="3" t="s">
        <v>180</v>
      </c>
      <c r="K60" s="3" t="s">
        <v>322</v>
      </c>
      <c r="L60" s="3" t="s">
        <v>673</v>
      </c>
      <c r="M60" s="3">
        <v>2.02304012E9</v>
      </c>
      <c r="N60" s="3" t="s">
        <v>674</v>
      </c>
      <c r="O60" s="3">
        <v>1.1977769228E10</v>
      </c>
      <c r="P60" s="3">
        <v>5.75592709E8</v>
      </c>
      <c r="Q60" s="3" t="s">
        <v>123</v>
      </c>
      <c r="R60" s="3">
        <v>4.701384585E10</v>
      </c>
      <c r="S60" s="6">
        <v>38302.0</v>
      </c>
      <c r="T60" s="3" t="s">
        <v>287</v>
      </c>
      <c r="U60" s="3" t="s">
        <v>125</v>
      </c>
      <c r="V60" s="3" t="s">
        <v>675</v>
      </c>
      <c r="W60" s="7" t="s">
        <v>676</v>
      </c>
      <c r="X60" s="3" t="s">
        <v>168</v>
      </c>
      <c r="Y60" s="3" t="s">
        <v>129</v>
      </c>
      <c r="Z60" s="3" t="s">
        <v>130</v>
      </c>
      <c r="AA60" s="3" t="s">
        <v>131</v>
      </c>
      <c r="AC60" s="3" t="s">
        <v>123</v>
      </c>
      <c r="AD60" s="3" t="s">
        <v>123</v>
      </c>
      <c r="AE60" s="3">
        <v>3.0</v>
      </c>
      <c r="AF60" s="3">
        <v>1.0</v>
      </c>
      <c r="AG60" s="3">
        <v>2.0</v>
      </c>
      <c r="AH60" s="8">
        <f t="shared" si="1"/>
        <v>4</v>
      </c>
      <c r="AI60" s="3" t="s">
        <v>226</v>
      </c>
      <c r="AJ60" s="3">
        <v>0.0</v>
      </c>
      <c r="AK60" s="3" t="s">
        <v>133</v>
      </c>
      <c r="AL60" s="3">
        <f>IFERROR(VLOOKUP(AK60,'Dicionário'!$A$1:$B$153,2,0),"Erro")</f>
        <v>2</v>
      </c>
      <c r="AM60" s="3">
        <v>0.0</v>
      </c>
      <c r="AN60" s="3" t="s">
        <v>133</v>
      </c>
      <c r="AO60" s="3">
        <f>IFERROR(VLOOKUP(AN60,'Dicionário'!$A$1:$B$153,2,0),"Erro")</f>
        <v>2</v>
      </c>
      <c r="AP60" s="3">
        <v>0.0</v>
      </c>
      <c r="AQ60" s="3">
        <f t="shared" si="10"/>
        <v>0</v>
      </c>
      <c r="AR60" s="3" t="s">
        <v>133</v>
      </c>
      <c r="AS60" s="3">
        <f>IFERROR(VLOOKUP(AR60,'Dicionário'!$A$1:$B$153,2,0),"Erro")</f>
        <v>2</v>
      </c>
      <c r="AT60" s="3">
        <v>0.0</v>
      </c>
      <c r="AU60" s="3" t="s">
        <v>133</v>
      </c>
      <c r="AV60" s="3">
        <f>IFERROR(VLOOKUP(AU60,'Dicionário'!$A$1:$B$153,2,0),"Erro")</f>
        <v>2</v>
      </c>
      <c r="AW60" s="3">
        <v>0.0</v>
      </c>
      <c r="AX60" s="3" t="s">
        <v>133</v>
      </c>
      <c r="AY60" s="3">
        <f>IFERROR(VLOOKUP(AX60,'Dicionário'!$A$1:$B$153,2,0),"Erro")</f>
        <v>2</v>
      </c>
      <c r="AZ60" s="3">
        <v>1476.0</v>
      </c>
      <c r="BA60" s="3" t="s">
        <v>266</v>
      </c>
      <c r="BB60" s="3">
        <f>IFERROR(VLOOKUP(BA60,'Dicionário'!$A$1:$B$153,2,0),"Erro")</f>
        <v>2</v>
      </c>
      <c r="BC60" s="3">
        <v>600.0</v>
      </c>
      <c r="BD60" s="3" t="s">
        <v>267</v>
      </c>
      <c r="BE60" s="3">
        <f>IFERROR(VLOOKUP(BD60,'Dicionário'!$A$1:$B$153,2,0),"Erro")</f>
        <v>0</v>
      </c>
      <c r="BG60" s="3">
        <v>0.0</v>
      </c>
      <c r="BH60" s="3" t="s">
        <v>199</v>
      </c>
      <c r="BI60" s="3">
        <f>IFERROR(VLOOKUP(BH60,'Dicionário'!$A$1:$B$153,2,0),"Erro")</f>
        <v>2</v>
      </c>
      <c r="BJ60" s="3">
        <v>800.0</v>
      </c>
      <c r="BK60" s="3" t="s">
        <v>241</v>
      </c>
      <c r="BL60" s="3">
        <f>IFERROR(VLOOKUP(BK60,'Dicionário'!$A$1:$B$153,2,0),"Erro")</f>
        <v>2</v>
      </c>
      <c r="BM60" s="3">
        <v>0.0</v>
      </c>
      <c r="BN60" s="3" t="s">
        <v>146</v>
      </c>
      <c r="BO60" s="3">
        <f>IFERROR(VLOOKUP(BN60,'Dicionário'!$A$1:$B$153,2,0),"Erro")</f>
        <v>2</v>
      </c>
      <c r="BP60" s="3">
        <v>0.0</v>
      </c>
      <c r="BQ60" s="3" t="s">
        <v>329</v>
      </c>
      <c r="BR60" s="3">
        <f>IFERROR(VLOOKUP(BQ60,'Dicionário'!$A$1:$B$153,2,0),"Erro")</f>
        <v>0</v>
      </c>
      <c r="BS60" s="3">
        <v>121.0</v>
      </c>
      <c r="BT60" s="3" t="s">
        <v>141</v>
      </c>
      <c r="BU60" s="3">
        <f>IFERROR(VLOOKUP(BT60,'Dicionário'!$A$1:$B$153,2,0),"Erro")</f>
        <v>2</v>
      </c>
      <c r="BV60" s="3">
        <v>70.0</v>
      </c>
      <c r="BW60" s="3" t="s">
        <v>142</v>
      </c>
      <c r="BX60" s="3">
        <f>IFERROR(VLOOKUP(BW60,'Dicionário'!$A$1:$B$153,2,0),"Erro")</f>
        <v>0</v>
      </c>
      <c r="BY60" s="3" t="s">
        <v>303</v>
      </c>
      <c r="BZ60" s="3">
        <v>0.0</v>
      </c>
      <c r="CA60" s="3" t="s">
        <v>146</v>
      </c>
      <c r="CB60" s="3">
        <f>IFERROR(VLOOKUP(CA60,'Dicionário'!$A$1:$B$153,2,0),"Erro")</f>
        <v>2</v>
      </c>
      <c r="CC60" s="3">
        <v>30.0</v>
      </c>
      <c r="CD60" s="3">
        <v>0.0</v>
      </c>
      <c r="CE60" s="3" t="s">
        <v>146</v>
      </c>
      <c r="CF60" s="3">
        <f>IFERROR(VLOOKUP(CE60,'Dicionário'!$A$1:$B$153,2,0),"Erro")</f>
        <v>2</v>
      </c>
      <c r="CG60" s="3">
        <v>0.0</v>
      </c>
      <c r="CH60" s="3" t="s">
        <v>146</v>
      </c>
      <c r="CI60" s="3">
        <f>IFERROR(VLOOKUP(CH60,'Dicionário'!$A$1:$B$153,2,0),"Erro")</f>
        <v>2</v>
      </c>
      <c r="CJ60" s="3">
        <v>0.0</v>
      </c>
      <c r="CK60" s="3" t="s">
        <v>146</v>
      </c>
      <c r="CL60" s="9">
        <f>IFERROR(VLOOKUP(CK60,'Dicionário'!$A$1:$B$153,2,0),"Erro")</f>
        <v>2</v>
      </c>
      <c r="CN60" s="3">
        <v>0.0</v>
      </c>
      <c r="CO60" s="3">
        <v>0.0</v>
      </c>
      <c r="CP60" s="3">
        <v>1300.0</v>
      </c>
      <c r="CQ60" s="3" t="s">
        <v>270</v>
      </c>
      <c r="CR60" s="9">
        <f>IFERROR(VLOOKUP(CQ60,'Dicionário'!$A$1:$B$153,2,0),"Erro")</f>
        <v>0</v>
      </c>
      <c r="CS60" s="3">
        <v>0.0</v>
      </c>
      <c r="CT60" s="3" t="s">
        <v>150</v>
      </c>
      <c r="CU60" s="9">
        <f>IFERROR(VLOOKUP(CT60,'Dicionário'!$A$1:$B$153,2,0),"Erro")</f>
        <v>2</v>
      </c>
      <c r="CV60" s="3">
        <v>0.0</v>
      </c>
      <c r="CW60" s="3" t="s">
        <v>150</v>
      </c>
      <c r="CX60" s="9">
        <f>IFERROR(VLOOKUP(CW60,'Dicionário'!$A$1:$B$153,2,0),"Erro")</f>
        <v>2</v>
      </c>
      <c r="CY60" s="3">
        <v>40000.0</v>
      </c>
      <c r="CZ60" s="3" t="s">
        <v>270</v>
      </c>
      <c r="DA60" s="9">
        <f>IFERROR(VLOOKUP(CZ60,'Dicionário'!$A$1:$B$153,2,0),"Erro")</f>
        <v>0</v>
      </c>
      <c r="DB60" s="3" t="s">
        <v>467</v>
      </c>
      <c r="DC60" s="3" t="s">
        <v>152</v>
      </c>
      <c r="DD60" s="3" t="s">
        <v>152</v>
      </c>
      <c r="DE60" s="9">
        <f>IFERROR(VLOOKUP(DD60,'Dicionário'!$A$1:$B$153,2,0),"Erro")</f>
        <v>2</v>
      </c>
      <c r="DF60" s="3" t="s">
        <v>153</v>
      </c>
      <c r="DG60" s="3" t="s">
        <v>123</v>
      </c>
      <c r="DH60" s="9">
        <f>IFERROR(VLOOKUP(DG60,'Dicionário'!$A$1:$B$153,2,0),"Erro")</f>
        <v>2</v>
      </c>
      <c r="DI60" s="3" t="s">
        <v>155</v>
      </c>
      <c r="DJ60" s="9">
        <f>IFERROR(VLOOKUP(DI60,'Dicionário'!$A$1:$B$153,2,0),"Erro")</f>
        <v>2</v>
      </c>
      <c r="DK60" s="3" t="s">
        <v>230</v>
      </c>
      <c r="DL60" s="9">
        <f>IFERROR(VLOOKUP(DK60,'Dicionário'!$A$1:$B$153,2,0),"Erro")</f>
        <v>7</v>
      </c>
      <c r="DM60" s="3" t="s">
        <v>295</v>
      </c>
      <c r="DN60" s="9">
        <f>IFERROR(VLOOKUP(DM60,'Dicionário'!$A$1:$B$153,2,0),"Erro")</f>
        <v>4</v>
      </c>
      <c r="DO60" s="8">
        <f>IFERROR(VLOOKUP(N60,Sympla!B:AE,24,0), "erro")</f>
        <v>2023</v>
      </c>
      <c r="DP60" s="8">
        <f t="shared" si="2"/>
        <v>18</v>
      </c>
      <c r="DQ60" s="8" t="str">
        <f>IFERROR(VLOOKUP(N60,Sympla!B:AE,20,0), "erro")</f>
        <v>Mulher cis</v>
      </c>
      <c r="DR60" s="8">
        <f>IFERROR(VLOOKUP(AC60,'Dicionário'!$A$1:$B$153,2,0), "erro")</f>
        <v>2</v>
      </c>
      <c r="DS60" s="8">
        <f>IFERROR(VLOOKUP(AD60,'Dicionário'!$A$1:$B$153,2,0), "erro")</f>
        <v>2</v>
      </c>
    </row>
    <row r="61">
      <c r="A61" s="4">
        <v>45128.731718587966</v>
      </c>
      <c r="B61" s="3" t="s">
        <v>178</v>
      </c>
      <c r="C61" s="3" t="s">
        <v>678</v>
      </c>
      <c r="D61" s="3" t="s">
        <v>117</v>
      </c>
      <c r="E61" s="3" t="s">
        <v>123</v>
      </c>
      <c r="F61" s="3" t="s">
        <v>123</v>
      </c>
      <c r="G61" s="3">
        <v>2.0</v>
      </c>
      <c r="H61" s="3" t="s">
        <v>160</v>
      </c>
      <c r="I61" s="3" t="s">
        <v>161</v>
      </c>
      <c r="J61" s="3" t="s">
        <v>180</v>
      </c>
      <c r="K61" s="3" t="s">
        <v>119</v>
      </c>
      <c r="L61" s="3" t="s">
        <v>679</v>
      </c>
      <c r="M61" s="3">
        <v>2.023040122E9</v>
      </c>
      <c r="N61" s="3" t="s">
        <v>680</v>
      </c>
      <c r="O61" s="3">
        <v>1.19495455E10</v>
      </c>
      <c r="P61" s="3">
        <v>3.84501333E8</v>
      </c>
      <c r="Q61" s="3" t="s">
        <v>123</v>
      </c>
      <c r="R61" s="3">
        <v>2.3042108805E10</v>
      </c>
      <c r="S61" s="6">
        <v>37334.0</v>
      </c>
      <c r="T61" s="3" t="s">
        <v>287</v>
      </c>
      <c r="U61" s="3" t="s">
        <v>125</v>
      </c>
      <c r="V61" s="3" t="s">
        <v>681</v>
      </c>
      <c r="W61" s="7" t="s">
        <v>682</v>
      </c>
      <c r="X61" s="3" t="s">
        <v>683</v>
      </c>
      <c r="Y61" s="3" t="s">
        <v>129</v>
      </c>
      <c r="Z61" s="3" t="s">
        <v>130</v>
      </c>
      <c r="AA61" s="3" t="s">
        <v>131</v>
      </c>
      <c r="AC61" s="3" t="s">
        <v>123</v>
      </c>
      <c r="AD61" s="3" t="s">
        <v>117</v>
      </c>
      <c r="AE61" s="3">
        <v>4.0</v>
      </c>
      <c r="AF61" s="3">
        <v>4.0</v>
      </c>
      <c r="AH61" s="8">
        <f t="shared" si="1"/>
        <v>8</v>
      </c>
      <c r="AI61" s="3" t="s">
        <v>132</v>
      </c>
      <c r="AJ61" s="3">
        <v>0.0</v>
      </c>
      <c r="AK61" s="3" t="s">
        <v>133</v>
      </c>
      <c r="AL61" s="3">
        <f>IFERROR(VLOOKUP(AK61,'Dicionário'!$A$1:$B$153,2,0),"Erro")</f>
        <v>2</v>
      </c>
      <c r="AM61" s="3">
        <v>0.0</v>
      </c>
      <c r="AN61" s="3" t="s">
        <v>133</v>
      </c>
      <c r="AO61" s="3">
        <f>IFERROR(VLOOKUP(AN61,'Dicionário'!$A$1:$B$153,2,0),"Erro")</f>
        <v>2</v>
      </c>
      <c r="AP61" s="3">
        <v>1600.0</v>
      </c>
      <c r="AQ61" s="3">
        <f t="shared" si="10"/>
        <v>25.33333333</v>
      </c>
      <c r="AR61" s="3" t="s">
        <v>135</v>
      </c>
      <c r="AS61" s="3">
        <f>IFERROR(VLOOKUP(AR61,'Dicionário'!$A$1:$B$153,2,0),"Erro")</f>
        <v>2</v>
      </c>
      <c r="AT61" s="3">
        <v>0.0</v>
      </c>
      <c r="AU61" s="3" t="s">
        <v>133</v>
      </c>
      <c r="AV61" s="3">
        <f>IFERROR(VLOOKUP(AU61,'Dicionário'!$A$1:$B$153,2,0),"Erro")</f>
        <v>2</v>
      </c>
      <c r="AW61" s="3">
        <v>0.0</v>
      </c>
      <c r="AX61" s="3" t="s">
        <v>133</v>
      </c>
      <c r="AY61" s="3">
        <f>IFERROR(VLOOKUP(AX61,'Dicionário'!$A$1:$B$153,2,0),"Erro")</f>
        <v>2</v>
      </c>
      <c r="AZ61" s="3">
        <v>0.0</v>
      </c>
      <c r="BA61" s="3" t="s">
        <v>133</v>
      </c>
      <c r="BB61" s="3">
        <f>IFERROR(VLOOKUP(BA61,'Dicionário'!$A$1:$B$153,2,0),"Erro")</f>
        <v>2</v>
      </c>
      <c r="BC61" s="3">
        <v>0.0</v>
      </c>
      <c r="BD61" s="3" t="s">
        <v>133</v>
      </c>
      <c r="BE61" s="3">
        <f>IFERROR(VLOOKUP(BD61,'Dicionário'!$A$1:$B$153,2,0),"Erro")</f>
        <v>2</v>
      </c>
      <c r="BG61" s="3">
        <v>0.0</v>
      </c>
      <c r="BH61" s="3" t="s">
        <v>443</v>
      </c>
      <c r="BI61" s="3">
        <f>IFERROR(VLOOKUP(BH61,'Dicionário'!$A$1:$B$153,2,0),"Erro")</f>
        <v>4</v>
      </c>
      <c r="BJ61" s="3">
        <v>0.0</v>
      </c>
      <c r="BK61" s="3" t="s">
        <v>241</v>
      </c>
      <c r="BL61" s="3">
        <f>IFERROR(VLOOKUP(BK61,'Dicionário'!$A$1:$B$153,2,0),"Erro")</f>
        <v>2</v>
      </c>
      <c r="BM61" s="3">
        <v>0.0</v>
      </c>
      <c r="BN61" s="3" t="s">
        <v>146</v>
      </c>
      <c r="BO61" s="3">
        <f>IFERROR(VLOOKUP(BN61,'Dicionário'!$A$1:$B$153,2,0),"Erro")</f>
        <v>2</v>
      </c>
      <c r="BP61" s="3">
        <v>0.0</v>
      </c>
      <c r="BQ61" s="3" t="s">
        <v>515</v>
      </c>
      <c r="BR61" s="3">
        <f>IFERROR(VLOOKUP(BQ61,'Dicionário'!$A$1:$B$153,2,0),"Erro")</f>
        <v>2</v>
      </c>
      <c r="BS61" s="3">
        <v>0.0</v>
      </c>
      <c r="BT61" s="3" t="s">
        <v>684</v>
      </c>
      <c r="BU61" s="3">
        <f>IFERROR(VLOOKUP(BT61,'Dicionário'!$A$1:$B$153,2,0),"Erro")</f>
        <v>2</v>
      </c>
      <c r="BV61" s="3">
        <v>0.0</v>
      </c>
      <c r="BW61" s="3" t="s">
        <v>216</v>
      </c>
      <c r="BX61" s="3">
        <f>IFERROR(VLOOKUP(BW61,'Dicionário'!$A$1:$B$153,2,0),"Erro")</f>
        <v>2</v>
      </c>
      <c r="BY61" s="3" t="s">
        <v>143</v>
      </c>
      <c r="BZ61" s="3">
        <v>250.0</v>
      </c>
      <c r="CA61" s="3" t="s">
        <v>685</v>
      </c>
      <c r="CB61" s="3">
        <f>IFERROR(VLOOKUP(CA61,'Dicionário'!$A$1:$B$153,2,0),"Erro")</f>
        <v>1</v>
      </c>
      <c r="CC61" s="3">
        <v>396.0</v>
      </c>
      <c r="CD61" s="3">
        <v>0.0</v>
      </c>
      <c r="CE61" s="3" t="s">
        <v>146</v>
      </c>
      <c r="CF61" s="3">
        <f>IFERROR(VLOOKUP(CE61,'Dicionário'!$A$1:$B$153,2,0),"Erro")</f>
        <v>2</v>
      </c>
      <c r="CG61" s="3">
        <v>0.0</v>
      </c>
      <c r="CH61" s="3" t="s">
        <v>146</v>
      </c>
      <c r="CI61" s="3">
        <f>IFERROR(VLOOKUP(CH61,'Dicionário'!$A$1:$B$153,2,0),"Erro")</f>
        <v>2</v>
      </c>
      <c r="CJ61" s="3">
        <v>0.0</v>
      </c>
      <c r="CK61" s="3" t="s">
        <v>146</v>
      </c>
      <c r="CL61" s="9">
        <f>IFERROR(VLOOKUP(CK61,'Dicionário'!$A$1:$B$153,2,0),"Erro")</f>
        <v>2</v>
      </c>
      <c r="CN61" s="3">
        <v>0.0</v>
      </c>
      <c r="CO61" s="3">
        <v>0.0</v>
      </c>
      <c r="CP61" s="3">
        <v>0.0</v>
      </c>
      <c r="CQ61" s="3" t="s">
        <v>149</v>
      </c>
      <c r="CR61" s="9">
        <f>IFERROR(VLOOKUP(CQ61,'Dicionário'!$A$1:$B$153,2,0),"Erro")</f>
        <v>2</v>
      </c>
      <c r="CS61" s="3">
        <v>0.0</v>
      </c>
      <c r="CT61" s="3" t="s">
        <v>150</v>
      </c>
      <c r="CU61" s="9">
        <f>IFERROR(VLOOKUP(CT61,'Dicionário'!$A$1:$B$153,2,0),"Erro")</f>
        <v>2</v>
      </c>
      <c r="CV61" s="3">
        <v>304.0</v>
      </c>
      <c r="CW61" s="3" t="s">
        <v>150</v>
      </c>
      <c r="CX61" s="9">
        <f>IFERROR(VLOOKUP(CW61,'Dicionário'!$A$1:$B$153,2,0),"Erro")</f>
        <v>2</v>
      </c>
      <c r="CY61" s="3">
        <v>0.0</v>
      </c>
      <c r="CZ61" s="3" t="s">
        <v>146</v>
      </c>
      <c r="DA61" s="9">
        <f>IFERROR(VLOOKUP(CZ61,'Dicionário'!$A$1:$B$153,2,0),"Erro")</f>
        <v>2</v>
      </c>
      <c r="DC61" s="3" t="s">
        <v>151</v>
      </c>
      <c r="DD61" s="3" t="s">
        <v>152</v>
      </c>
      <c r="DE61" s="9">
        <f>IFERROR(VLOOKUP(DD61,'Dicionário'!$A$1:$B$153,2,0),"Erro")</f>
        <v>2</v>
      </c>
      <c r="DF61" s="3" t="s">
        <v>153</v>
      </c>
      <c r="DG61" s="3" t="s">
        <v>154</v>
      </c>
      <c r="DH61" s="9">
        <f>IFERROR(VLOOKUP(DG61,'Dicionário'!$A$1:$B$153,2,0),"Erro")</f>
        <v>4</v>
      </c>
      <c r="DI61" s="3" t="s">
        <v>155</v>
      </c>
      <c r="DJ61" s="9">
        <f>IFERROR(VLOOKUP(DI61,'Dicionário'!$A$1:$B$153,2,0),"Erro")</f>
        <v>2</v>
      </c>
      <c r="DK61" s="3" t="s">
        <v>156</v>
      </c>
      <c r="DL61" s="9">
        <f>IFERROR(VLOOKUP(DK61,'Dicionário'!$A$1:$B$153,2,0),"Erro")</f>
        <v>5</v>
      </c>
      <c r="DM61" s="3" t="s">
        <v>156</v>
      </c>
      <c r="DN61" s="9">
        <f>IFERROR(VLOOKUP(DM61,'Dicionário'!$A$1:$B$153,2,0),"Erro")</f>
        <v>5</v>
      </c>
      <c r="DO61" s="8">
        <f>IFERROR(VLOOKUP(N61,Sympla!B:AE,24,0), "erro")</f>
        <v>2019</v>
      </c>
      <c r="DP61" s="8">
        <f t="shared" si="2"/>
        <v>21</v>
      </c>
      <c r="DQ61" s="8" t="str">
        <f>IFERROR(VLOOKUP(N61,Sympla!B:AE,20,0), "erro")</f>
        <v>Mulher cis</v>
      </c>
      <c r="DR61" s="8">
        <f>IFERROR(VLOOKUP(AC61,'Dicionário'!$A$1:$B$153,2,0), "erro")</f>
        <v>2</v>
      </c>
      <c r="DS61" s="8">
        <f>IFERROR(VLOOKUP(AD61,'Dicionário'!$A$1:$B$153,2,0), "erro")</f>
        <v>1</v>
      </c>
    </row>
    <row r="62">
      <c r="A62" s="4">
        <v>45128.840138472224</v>
      </c>
      <c r="B62" s="3" t="s">
        <v>671</v>
      </c>
      <c r="C62" s="3" t="s">
        <v>686</v>
      </c>
      <c r="D62" s="3" t="s">
        <v>117</v>
      </c>
      <c r="E62" s="3" t="s">
        <v>123</v>
      </c>
      <c r="F62" s="3" t="s">
        <v>123</v>
      </c>
      <c r="G62" s="3">
        <v>1.0</v>
      </c>
      <c r="H62" s="3" t="s">
        <v>160</v>
      </c>
      <c r="I62" s="3" t="s">
        <v>161</v>
      </c>
      <c r="J62" s="3" t="s">
        <v>180</v>
      </c>
      <c r="K62" s="3" t="s">
        <v>119</v>
      </c>
      <c r="L62" s="3" t="s">
        <v>687</v>
      </c>
      <c r="M62" s="3">
        <v>2.023040123E9</v>
      </c>
      <c r="N62" s="3" t="s">
        <v>688</v>
      </c>
      <c r="O62" s="3">
        <v>1.1983807368E10</v>
      </c>
      <c r="P62" s="3">
        <v>5.81075742E8</v>
      </c>
      <c r="Q62" s="3" t="s">
        <v>123</v>
      </c>
      <c r="R62" s="3">
        <v>4.7725833862E10</v>
      </c>
      <c r="S62" s="6">
        <v>38576.0</v>
      </c>
      <c r="T62" s="3" t="s">
        <v>124</v>
      </c>
      <c r="U62" s="3" t="s">
        <v>125</v>
      </c>
      <c r="V62" s="3" t="s">
        <v>689</v>
      </c>
      <c r="W62" s="7" t="s">
        <v>690</v>
      </c>
      <c r="X62" s="3" t="s">
        <v>168</v>
      </c>
      <c r="Y62" s="3" t="s">
        <v>129</v>
      </c>
      <c r="Z62" s="3" t="s">
        <v>130</v>
      </c>
      <c r="AA62" s="3" t="s">
        <v>131</v>
      </c>
      <c r="AC62" s="3" t="s">
        <v>123</v>
      </c>
      <c r="AD62" s="3" t="s">
        <v>117</v>
      </c>
      <c r="AE62" s="3">
        <v>4.0</v>
      </c>
      <c r="AF62" s="3">
        <v>4.0</v>
      </c>
      <c r="AH62" s="8">
        <f t="shared" si="1"/>
        <v>8</v>
      </c>
      <c r="AI62" s="3" t="s">
        <v>226</v>
      </c>
      <c r="AJ62" s="3">
        <v>0.0</v>
      </c>
      <c r="AK62" s="3" t="s">
        <v>133</v>
      </c>
      <c r="AL62" s="3">
        <f>IFERROR(VLOOKUP(AK62,'Dicionário'!$A$1:$B$153,2,0),"Erro")</f>
        <v>2</v>
      </c>
      <c r="AM62" s="3">
        <v>1058.0</v>
      </c>
      <c r="AN62" s="3" t="s">
        <v>134</v>
      </c>
      <c r="AO62" s="3">
        <f>IFERROR(VLOOKUP(AN62,'Dicionário'!$A$1:$B$153,2,0),"Erro")</f>
        <v>2</v>
      </c>
      <c r="AP62" s="3">
        <v>844.0</v>
      </c>
      <c r="AQ62" s="3">
        <v>0.0</v>
      </c>
      <c r="AR62" s="3" t="s">
        <v>134</v>
      </c>
      <c r="AS62" s="3">
        <f>IFERROR(VLOOKUP(AR62,'Dicionário'!$A$1:$B$153,2,0),"Erro")</f>
        <v>2</v>
      </c>
      <c r="AT62" s="3">
        <v>0.0</v>
      </c>
      <c r="AU62" s="3" t="s">
        <v>133</v>
      </c>
      <c r="AV62" s="3">
        <f>IFERROR(VLOOKUP(AU62,'Dicionário'!$A$1:$B$153,2,0),"Erro")</f>
        <v>2</v>
      </c>
      <c r="AW62" s="3">
        <v>0.0</v>
      </c>
      <c r="AX62" s="3" t="s">
        <v>133</v>
      </c>
      <c r="AY62" s="3">
        <f>IFERROR(VLOOKUP(AX62,'Dicionário'!$A$1:$B$153,2,0),"Erro")</f>
        <v>2</v>
      </c>
      <c r="AZ62" s="3">
        <v>0.0</v>
      </c>
      <c r="BA62" s="3" t="s">
        <v>133</v>
      </c>
      <c r="BB62" s="3">
        <f>IFERROR(VLOOKUP(BA62,'Dicionário'!$A$1:$B$153,2,0),"Erro")</f>
        <v>2</v>
      </c>
      <c r="BC62" s="3">
        <v>0.0</v>
      </c>
      <c r="BD62" s="3" t="s">
        <v>133</v>
      </c>
      <c r="BE62" s="3">
        <f>IFERROR(VLOOKUP(BD62,'Dicionário'!$A$1:$B$153,2,0),"Erro")</f>
        <v>2</v>
      </c>
      <c r="BG62" s="3">
        <v>0.0</v>
      </c>
      <c r="BH62" s="3" t="s">
        <v>199</v>
      </c>
      <c r="BI62" s="3">
        <f>IFERROR(VLOOKUP(BH62,'Dicionário'!$A$1:$B$153,2,0),"Erro")</f>
        <v>2</v>
      </c>
      <c r="BJ62" s="3">
        <v>800.0</v>
      </c>
      <c r="BK62" s="3" t="s">
        <v>228</v>
      </c>
      <c r="BL62" s="3">
        <f>IFERROR(VLOOKUP(BK62,'Dicionário'!$A$1:$B$153,2,0),"Erro")</f>
        <v>2</v>
      </c>
      <c r="BM62" s="3">
        <v>0.0</v>
      </c>
      <c r="BN62" s="3" t="s">
        <v>146</v>
      </c>
      <c r="BO62" s="3">
        <f>IFERROR(VLOOKUP(BN62,'Dicionário'!$A$1:$B$153,2,0),"Erro")</f>
        <v>2</v>
      </c>
      <c r="BP62" s="3">
        <v>107.0</v>
      </c>
      <c r="BQ62" s="3" t="s">
        <v>141</v>
      </c>
      <c r="BR62" s="3">
        <f>IFERROR(VLOOKUP(BQ62,'Dicionário'!$A$1:$B$153,2,0),"Erro")</f>
        <v>2</v>
      </c>
      <c r="BS62" s="3">
        <v>63.0</v>
      </c>
      <c r="BT62" s="3" t="s">
        <v>141</v>
      </c>
      <c r="BU62" s="3">
        <f>IFERROR(VLOOKUP(BT62,'Dicionário'!$A$1:$B$153,2,0),"Erro")</f>
        <v>2</v>
      </c>
      <c r="BV62" s="3">
        <v>0.0</v>
      </c>
      <c r="BW62" s="3" t="s">
        <v>146</v>
      </c>
      <c r="BX62" s="3">
        <f>IFERROR(VLOOKUP(BW62,'Dicionário'!$A$1:$B$153,2,0),"Erro")</f>
        <v>2</v>
      </c>
      <c r="BY62" s="3" t="s">
        <v>143</v>
      </c>
      <c r="BZ62" s="3">
        <v>79.0</v>
      </c>
      <c r="CA62" s="3" t="s">
        <v>144</v>
      </c>
      <c r="CB62" s="3">
        <f>IFERROR(VLOOKUP(CA62,'Dicionário'!$A$1:$B$153,2,0),"Erro")</f>
        <v>2</v>
      </c>
      <c r="CC62" s="3">
        <v>286.0</v>
      </c>
      <c r="CD62" s="3">
        <v>629.0</v>
      </c>
      <c r="CE62" s="3" t="s">
        <v>599</v>
      </c>
      <c r="CF62" s="3">
        <f>IFERROR(VLOOKUP(CE62,'Dicionário'!$A$1:$B$153,2,0),"Erro")</f>
        <v>2</v>
      </c>
      <c r="CG62" s="3">
        <v>0.0</v>
      </c>
      <c r="CH62" s="3" t="s">
        <v>146</v>
      </c>
      <c r="CI62" s="3">
        <f>IFERROR(VLOOKUP(CH62,'Dicionário'!$A$1:$B$153,2,0),"Erro")</f>
        <v>2</v>
      </c>
      <c r="CJ62" s="3">
        <v>400.0</v>
      </c>
      <c r="CK62" s="3" t="s">
        <v>406</v>
      </c>
      <c r="CL62" s="9">
        <f>IFERROR(VLOOKUP(CK62,'Dicionário'!$A$1:$B$153,2,0),"Erro")</f>
        <v>2</v>
      </c>
      <c r="CN62" s="3">
        <v>0.0</v>
      </c>
      <c r="CO62" s="3">
        <v>0.0</v>
      </c>
      <c r="CP62" s="3">
        <v>0.0</v>
      </c>
      <c r="CQ62" s="3" t="s">
        <v>146</v>
      </c>
      <c r="CR62" s="9">
        <f>IFERROR(VLOOKUP(CQ62,'Dicionário'!$A$1:$B$153,2,0),"Erro")</f>
        <v>2</v>
      </c>
      <c r="CS62" s="3">
        <v>0.0</v>
      </c>
      <c r="CT62" s="3" t="s">
        <v>146</v>
      </c>
      <c r="CU62" s="9">
        <f>IFERROR(VLOOKUP(CT62,'Dicionário'!$A$1:$B$153,2,0),"Erro")</f>
        <v>2</v>
      </c>
      <c r="CV62" s="3">
        <v>0.0</v>
      </c>
      <c r="CW62" s="3" t="s">
        <v>146</v>
      </c>
      <c r="CX62" s="9">
        <f>IFERROR(VLOOKUP(CW62,'Dicionário'!$A$1:$B$153,2,0),"Erro")</f>
        <v>2</v>
      </c>
      <c r="CY62" s="3">
        <v>0.0</v>
      </c>
      <c r="CZ62" s="3" t="s">
        <v>146</v>
      </c>
      <c r="DA62" s="9">
        <f>IFERROR(VLOOKUP(CZ62,'Dicionário'!$A$1:$B$153,2,0),"Erro")</f>
        <v>2</v>
      </c>
      <c r="DC62" s="3" t="s">
        <v>151</v>
      </c>
      <c r="DD62" s="3" t="s">
        <v>151</v>
      </c>
      <c r="DE62" s="9">
        <f>IFERROR(VLOOKUP(DD62,'Dicionário'!$A$1:$B$153,2,0),"Erro")</f>
        <v>1</v>
      </c>
      <c r="DF62" s="3" t="s">
        <v>153</v>
      </c>
      <c r="DH62" s="10">
        <v>2.0</v>
      </c>
      <c r="DI62" s="3" t="s">
        <v>155</v>
      </c>
      <c r="DJ62" s="9">
        <f>IFERROR(VLOOKUP(DI62,'Dicionário'!$A$1:$B$153,2,0),"Erro")</f>
        <v>2</v>
      </c>
      <c r="DK62" s="3" t="s">
        <v>156</v>
      </c>
      <c r="DL62" s="9">
        <f>IFERROR(VLOOKUP(DK62,'Dicionário'!$A$1:$B$153,2,0),"Erro")</f>
        <v>5</v>
      </c>
      <c r="DM62" s="3" t="s">
        <v>156</v>
      </c>
      <c r="DN62" s="9">
        <f>IFERROR(VLOOKUP(DM62,'Dicionário'!$A$1:$B$153,2,0),"Erro")</f>
        <v>5</v>
      </c>
      <c r="DO62" s="8">
        <f>IFERROR(VLOOKUP(N62,Sympla!B:AE,24,0), "erro")</f>
        <v>2023</v>
      </c>
      <c r="DP62" s="8">
        <f t="shared" si="2"/>
        <v>18</v>
      </c>
      <c r="DQ62" s="8" t="str">
        <f>IFERROR(VLOOKUP(N62,Sympla!B:AE,20,0), "erro")</f>
        <v>Mulher cis</v>
      </c>
      <c r="DR62" s="8">
        <f>IFERROR(VLOOKUP(AC62,'Dicionário'!$A$1:$B$153,2,0), "erro")</f>
        <v>2</v>
      </c>
      <c r="DS62" s="8">
        <f>IFERROR(VLOOKUP(AD62,'Dicionário'!$A$1:$B$153,2,0), "erro")</f>
        <v>1</v>
      </c>
    </row>
    <row r="63">
      <c r="A63" s="4">
        <v>45128.82340020833</v>
      </c>
      <c r="B63" s="3" t="s">
        <v>388</v>
      </c>
      <c r="C63" s="3" t="s">
        <v>691</v>
      </c>
      <c r="D63" s="3" t="s">
        <v>117</v>
      </c>
      <c r="E63" s="3" t="s">
        <v>123</v>
      </c>
      <c r="F63" s="3" t="s">
        <v>123</v>
      </c>
      <c r="G63" s="3" t="s">
        <v>160</v>
      </c>
      <c r="H63" s="3">
        <v>1.0</v>
      </c>
      <c r="I63" s="3" t="s">
        <v>161</v>
      </c>
      <c r="J63" s="3" t="s">
        <v>119</v>
      </c>
      <c r="K63" s="3" t="s">
        <v>180</v>
      </c>
      <c r="L63" s="3" t="s">
        <v>692</v>
      </c>
      <c r="M63" s="3">
        <v>2.023040126E9</v>
      </c>
      <c r="N63" s="3" t="s">
        <v>693</v>
      </c>
      <c r="O63" s="3">
        <v>1.1991415594E10</v>
      </c>
      <c r="P63" s="3" t="s">
        <v>694</v>
      </c>
      <c r="Q63" s="3" t="s">
        <v>123</v>
      </c>
      <c r="R63" s="3">
        <v>5.4531146816E10</v>
      </c>
      <c r="S63" s="6">
        <v>38199.0</v>
      </c>
      <c r="T63" s="3" t="s">
        <v>287</v>
      </c>
      <c r="U63" s="3" t="s">
        <v>125</v>
      </c>
      <c r="V63" s="3" t="s">
        <v>695</v>
      </c>
      <c r="W63" s="7" t="s">
        <v>696</v>
      </c>
      <c r="X63" s="3" t="s">
        <v>168</v>
      </c>
      <c r="Y63" s="3" t="s">
        <v>129</v>
      </c>
      <c r="Z63" s="3" t="s">
        <v>130</v>
      </c>
      <c r="AA63" s="3" t="s">
        <v>131</v>
      </c>
      <c r="AB63" s="3" t="s">
        <v>160</v>
      </c>
      <c r="AC63" s="3" t="s">
        <v>123</v>
      </c>
      <c r="AD63" s="3" t="s">
        <v>123</v>
      </c>
      <c r="AE63" s="3">
        <v>3.0</v>
      </c>
      <c r="AF63" s="3">
        <v>3.0</v>
      </c>
      <c r="AG63" s="3">
        <v>0.0</v>
      </c>
      <c r="AH63" s="8">
        <f t="shared" si="1"/>
        <v>6</v>
      </c>
      <c r="AI63" s="3" t="s">
        <v>132</v>
      </c>
      <c r="AJ63" s="3">
        <v>969.0</v>
      </c>
      <c r="AK63" s="3" t="s">
        <v>134</v>
      </c>
      <c r="AL63" s="3">
        <f>IFERROR(VLOOKUP(AK63,'Dicionário'!$A$1:$B$153,2,0),"Erro")</f>
        <v>2</v>
      </c>
      <c r="AM63" s="3">
        <v>0.0</v>
      </c>
      <c r="AN63" s="3" t="s">
        <v>133</v>
      </c>
      <c r="AO63" s="3">
        <f>IFERROR(VLOOKUP(AN63,'Dicionário'!$A$1:$B$153,2,0),"Erro")</f>
        <v>2</v>
      </c>
      <c r="AP63" s="3">
        <v>969.0</v>
      </c>
      <c r="AQ63" s="3">
        <f>(CV63-CS63)/12</f>
        <v>0</v>
      </c>
      <c r="AR63" s="3" t="s">
        <v>134</v>
      </c>
      <c r="AS63" s="3">
        <f>IFERROR(VLOOKUP(AR63,'Dicionário'!$A$1:$B$153,2,0),"Erro")</f>
        <v>2</v>
      </c>
      <c r="AT63" s="3">
        <v>0.0</v>
      </c>
      <c r="AU63" s="3" t="s">
        <v>133</v>
      </c>
      <c r="AV63" s="3">
        <f>IFERROR(VLOOKUP(AU63,'Dicionário'!$A$1:$B$153,2,0),"Erro")</f>
        <v>2</v>
      </c>
      <c r="AW63" s="3">
        <v>0.0</v>
      </c>
      <c r="AX63" s="3" t="s">
        <v>133</v>
      </c>
      <c r="AY63" s="3">
        <f>IFERROR(VLOOKUP(AX63,'Dicionário'!$A$1:$B$153,2,0),"Erro")</f>
        <v>2</v>
      </c>
      <c r="AZ63" s="3">
        <v>0.0</v>
      </c>
      <c r="BA63" s="3" t="s">
        <v>133</v>
      </c>
      <c r="BB63" s="3">
        <f>IFERROR(VLOOKUP(BA63,'Dicionário'!$A$1:$B$153,2,0),"Erro")</f>
        <v>2</v>
      </c>
      <c r="BC63" s="3">
        <v>0.0</v>
      </c>
      <c r="BD63" s="3" t="s">
        <v>133</v>
      </c>
      <c r="BE63" s="3">
        <f>IFERROR(VLOOKUP(BD63,'Dicionário'!$A$1:$B$153,2,0),"Erro")</f>
        <v>2</v>
      </c>
      <c r="BG63" s="3">
        <v>0.0</v>
      </c>
      <c r="BH63" s="3" t="s">
        <v>138</v>
      </c>
      <c r="BI63" s="3">
        <f>IFERROR(VLOOKUP(BH63,'Dicionário'!$A$1:$B$153,2,0),"Erro")</f>
        <v>1</v>
      </c>
      <c r="BJ63" s="3">
        <v>0.0</v>
      </c>
      <c r="BK63" s="3" t="s">
        <v>139</v>
      </c>
      <c r="BL63" s="3">
        <f>IFERROR(VLOOKUP(BK63,'Dicionário'!$A$1:$B$153,2,0),"Erro")</f>
        <v>2</v>
      </c>
      <c r="BM63" s="3">
        <v>206.0</v>
      </c>
      <c r="BN63" s="3" t="s">
        <v>172</v>
      </c>
      <c r="BO63" s="3">
        <f>IFERROR(VLOOKUP(BN63,'Dicionário'!$A$1:$B$153,2,0),"Erro")</f>
        <v>2</v>
      </c>
      <c r="BP63" s="3">
        <v>0.0</v>
      </c>
      <c r="BQ63" s="3" t="s">
        <v>557</v>
      </c>
      <c r="BR63" s="3">
        <f>IFERROR(VLOOKUP(BQ63,'Dicionário'!$A$1:$B$153,2,0),"Erro")</f>
        <v>2</v>
      </c>
      <c r="BS63" s="3">
        <v>253.0</v>
      </c>
      <c r="BT63" s="3" t="s">
        <v>141</v>
      </c>
      <c r="BU63" s="3">
        <f>IFERROR(VLOOKUP(BT63,'Dicionário'!$A$1:$B$153,2,0),"Erro")</f>
        <v>2</v>
      </c>
      <c r="BV63" s="3">
        <v>256.0</v>
      </c>
      <c r="BW63" s="3" t="s">
        <v>216</v>
      </c>
      <c r="BX63" s="3">
        <f>IFERROR(VLOOKUP(BW63,'Dicionário'!$A$1:$B$153,2,0),"Erro")</f>
        <v>2</v>
      </c>
      <c r="BY63" s="3" t="s">
        <v>143</v>
      </c>
      <c r="BZ63" s="3">
        <v>283.0</v>
      </c>
      <c r="CA63" s="3" t="s">
        <v>144</v>
      </c>
      <c r="CB63" s="3">
        <f>IFERROR(VLOOKUP(CA63,'Dicionário'!$A$1:$B$153,2,0),"Erro")</f>
        <v>2</v>
      </c>
      <c r="CC63" s="3">
        <v>30.0</v>
      </c>
      <c r="CD63" s="3">
        <v>0.0</v>
      </c>
      <c r="CE63" s="3" t="s">
        <v>146</v>
      </c>
      <c r="CF63" s="3">
        <f>IFERROR(VLOOKUP(CE63,'Dicionário'!$A$1:$B$153,2,0),"Erro")</f>
        <v>2</v>
      </c>
      <c r="CG63" s="3">
        <v>0.0</v>
      </c>
      <c r="CH63" s="3" t="s">
        <v>146</v>
      </c>
      <c r="CI63" s="3">
        <f>IFERROR(VLOOKUP(CH63,'Dicionário'!$A$1:$B$153,2,0),"Erro")</f>
        <v>2</v>
      </c>
      <c r="CJ63" s="3">
        <v>15.0</v>
      </c>
      <c r="CK63" s="3" t="s">
        <v>147</v>
      </c>
      <c r="CL63" s="9">
        <f>IFERROR(VLOOKUP(CK63,'Dicionário'!$A$1:$B$153,2,0),"Erro")</f>
        <v>2</v>
      </c>
      <c r="CM63" s="3" t="s">
        <v>293</v>
      </c>
      <c r="CN63" s="3">
        <v>0.0</v>
      </c>
      <c r="CO63" s="3">
        <v>0.0</v>
      </c>
      <c r="CP63" s="3">
        <v>0.0</v>
      </c>
      <c r="CQ63" s="3" t="s">
        <v>146</v>
      </c>
      <c r="CR63" s="9">
        <f>IFERROR(VLOOKUP(CQ63,'Dicionário'!$A$1:$B$153,2,0),"Erro")</f>
        <v>2</v>
      </c>
      <c r="CS63" s="3">
        <v>0.0</v>
      </c>
      <c r="CT63" s="3" t="s">
        <v>146</v>
      </c>
      <c r="CU63" s="9">
        <f>IFERROR(VLOOKUP(CT63,'Dicionário'!$A$1:$B$153,2,0),"Erro")</f>
        <v>2</v>
      </c>
      <c r="CV63" s="3">
        <v>0.0</v>
      </c>
      <c r="CW63" s="3" t="s">
        <v>146</v>
      </c>
      <c r="CX63" s="9">
        <f>IFERROR(VLOOKUP(CW63,'Dicionário'!$A$1:$B$153,2,0),"Erro")</f>
        <v>2</v>
      </c>
      <c r="CY63" s="3">
        <v>0.0</v>
      </c>
      <c r="CZ63" s="3" t="s">
        <v>146</v>
      </c>
      <c r="DA63" s="9">
        <f>IFERROR(VLOOKUP(CZ63,'Dicionário'!$A$1:$B$153,2,0),"Erro")</f>
        <v>2</v>
      </c>
      <c r="DC63" s="3" t="s">
        <v>151</v>
      </c>
      <c r="DD63" s="3" t="s">
        <v>151</v>
      </c>
      <c r="DE63" s="9">
        <f>IFERROR(VLOOKUP(DD63,'Dicionário'!$A$1:$B$153,2,0),"Erro")</f>
        <v>1</v>
      </c>
      <c r="DF63" s="3" t="s">
        <v>205</v>
      </c>
      <c r="DH63" s="10">
        <v>2.0</v>
      </c>
      <c r="DI63" s="3" t="s">
        <v>155</v>
      </c>
      <c r="DJ63" s="9">
        <f>IFERROR(VLOOKUP(DI63,'Dicionário'!$A$1:$B$153,2,0),"Erro")</f>
        <v>2</v>
      </c>
      <c r="DK63" s="3" t="s">
        <v>295</v>
      </c>
      <c r="DL63" s="9">
        <f>IFERROR(VLOOKUP(DK63,'Dicionário'!$A$1:$B$153,2,0),"Erro")</f>
        <v>4</v>
      </c>
      <c r="DM63" s="3" t="s">
        <v>156</v>
      </c>
      <c r="DN63" s="9">
        <f>IFERROR(VLOOKUP(DM63,'Dicionário'!$A$1:$B$153,2,0),"Erro")</f>
        <v>5</v>
      </c>
      <c r="DO63" s="8">
        <f>IFERROR(VLOOKUP(N63,Sympla!B:AE,24,0), "erro")</f>
        <v>20220</v>
      </c>
      <c r="DP63" s="8">
        <f t="shared" si="2"/>
        <v>19</v>
      </c>
      <c r="DQ63" s="8" t="str">
        <f>IFERROR(VLOOKUP(N63,Sympla!B:AE,20,0), "erro")</f>
        <v>Homem cis</v>
      </c>
      <c r="DR63" s="8">
        <f>IFERROR(VLOOKUP(AC63,'Dicionário'!$A$1:$B$153,2,0), "erro")</f>
        <v>2</v>
      </c>
      <c r="DS63" s="8">
        <f>IFERROR(VLOOKUP(AD63,'Dicionário'!$A$1:$B$153,2,0), "erro")</f>
        <v>2</v>
      </c>
    </row>
    <row r="64">
      <c r="A64" s="4">
        <v>45128.83493375</v>
      </c>
      <c r="B64" s="3" t="s">
        <v>178</v>
      </c>
      <c r="C64" s="3" t="s">
        <v>697</v>
      </c>
      <c r="D64" s="3" t="s">
        <v>117</v>
      </c>
      <c r="E64" s="3" t="s">
        <v>123</v>
      </c>
      <c r="F64" s="3" t="s">
        <v>698</v>
      </c>
      <c r="G64" s="3">
        <v>1.0</v>
      </c>
      <c r="H64" s="3">
        <v>2.0</v>
      </c>
      <c r="I64" s="3" t="s">
        <v>161</v>
      </c>
      <c r="J64" s="3" t="s">
        <v>119</v>
      </c>
      <c r="K64" s="3" t="s">
        <v>120</v>
      </c>
      <c r="L64" s="3" t="s">
        <v>699</v>
      </c>
      <c r="M64" s="3">
        <v>2.023040127E9</v>
      </c>
      <c r="N64" s="3" t="s">
        <v>700</v>
      </c>
      <c r="O64" s="3">
        <v>1.1946230956E10</v>
      </c>
      <c r="P64" s="3">
        <v>6.36157738E8</v>
      </c>
      <c r="Q64" s="3" t="s">
        <v>123</v>
      </c>
      <c r="R64" s="3">
        <v>5.2840491877E10</v>
      </c>
      <c r="S64" s="6">
        <v>38244.0</v>
      </c>
      <c r="T64" s="3" t="s">
        <v>610</v>
      </c>
      <c r="U64" s="3" t="s">
        <v>125</v>
      </c>
      <c r="V64" s="3" t="s">
        <v>701</v>
      </c>
      <c r="W64" s="7" t="s">
        <v>702</v>
      </c>
      <c r="X64" s="3" t="s">
        <v>168</v>
      </c>
      <c r="Y64" s="3" t="s">
        <v>129</v>
      </c>
      <c r="Z64" s="3" t="s">
        <v>130</v>
      </c>
      <c r="AA64" s="3" t="s">
        <v>131</v>
      </c>
      <c r="AC64" s="3" t="s">
        <v>123</v>
      </c>
      <c r="AD64" s="3" t="s">
        <v>123</v>
      </c>
      <c r="AE64" s="3">
        <v>2.0</v>
      </c>
      <c r="AF64" s="3">
        <v>2.0</v>
      </c>
      <c r="AH64" s="8">
        <f t="shared" si="1"/>
        <v>4</v>
      </c>
      <c r="AI64" s="3" t="s">
        <v>226</v>
      </c>
      <c r="AJ64" s="3">
        <v>0.0</v>
      </c>
      <c r="AK64" s="3" t="s">
        <v>133</v>
      </c>
      <c r="AL64" s="3">
        <f>IFERROR(VLOOKUP(AK64,'Dicionário'!$A$1:$B$153,2,0),"Erro")</f>
        <v>2</v>
      </c>
      <c r="AM64" s="3">
        <v>0.0</v>
      </c>
      <c r="AN64" s="3" t="s">
        <v>133</v>
      </c>
      <c r="AO64" s="3">
        <f>IFERROR(VLOOKUP(AN64,'Dicionário'!$A$1:$B$153,2,0),"Erro")</f>
        <v>2</v>
      </c>
      <c r="AP64" s="3">
        <v>6709.0</v>
      </c>
      <c r="AQ64" s="3">
        <v>0.0</v>
      </c>
      <c r="AR64" s="3" t="s">
        <v>136</v>
      </c>
      <c r="AS64" s="3">
        <f>IFERROR(VLOOKUP(AR64,'Dicionário'!$A$1:$B$153,2,0),"Erro")</f>
        <v>2</v>
      </c>
      <c r="AT64" s="3">
        <v>0.0</v>
      </c>
      <c r="AU64" s="3" t="s">
        <v>133</v>
      </c>
      <c r="AV64" s="3">
        <f>IFERROR(VLOOKUP(AU64,'Dicionário'!$A$1:$B$153,2,0),"Erro")</f>
        <v>2</v>
      </c>
      <c r="AW64" s="3">
        <v>0.0</v>
      </c>
      <c r="AX64" s="3" t="s">
        <v>133</v>
      </c>
      <c r="AY64" s="3">
        <f>IFERROR(VLOOKUP(AX64,'Dicionário'!$A$1:$B$153,2,0),"Erro")</f>
        <v>2</v>
      </c>
      <c r="AZ64" s="3">
        <v>0.0</v>
      </c>
      <c r="BA64" s="3" t="s">
        <v>133</v>
      </c>
      <c r="BB64" s="3">
        <f>IFERROR(VLOOKUP(BA64,'Dicionário'!$A$1:$B$153,2,0),"Erro")</f>
        <v>2</v>
      </c>
      <c r="BC64" s="3">
        <v>5000.0</v>
      </c>
      <c r="BD64" s="3" t="s">
        <v>134</v>
      </c>
      <c r="BE64" s="3">
        <f>IFERROR(VLOOKUP(BD64,'Dicionário'!$A$1:$B$153,2,0),"Erro")</f>
        <v>2</v>
      </c>
      <c r="BG64" s="3">
        <v>1.0</v>
      </c>
      <c r="BH64" s="3" t="s">
        <v>138</v>
      </c>
      <c r="BI64" s="3">
        <f>IFERROR(VLOOKUP(BH64,'Dicionário'!$A$1:$B$153,2,0),"Erro")</f>
        <v>1</v>
      </c>
      <c r="BJ64" s="3">
        <v>1080.0</v>
      </c>
      <c r="BK64" s="3" t="s">
        <v>185</v>
      </c>
      <c r="BL64" s="3">
        <f>IFERROR(VLOOKUP(BK64,'Dicionário'!$A$1:$B$153,2,0),"Erro")</f>
        <v>2</v>
      </c>
      <c r="BM64" s="3">
        <v>1900.0</v>
      </c>
      <c r="BN64" s="3" t="s">
        <v>172</v>
      </c>
      <c r="BO64" s="3">
        <f>IFERROR(VLOOKUP(BN64,'Dicionário'!$A$1:$B$153,2,0),"Erro")</f>
        <v>2</v>
      </c>
      <c r="BP64" s="3">
        <v>0.0</v>
      </c>
      <c r="BQ64" s="3" t="s">
        <v>141</v>
      </c>
      <c r="BR64" s="3">
        <f>IFERROR(VLOOKUP(BQ64,'Dicionário'!$A$1:$B$153,2,0),"Erro")</f>
        <v>2</v>
      </c>
      <c r="BS64" s="3">
        <v>180.0</v>
      </c>
      <c r="BT64" s="3" t="s">
        <v>255</v>
      </c>
      <c r="BU64" s="3">
        <f>IFERROR(VLOOKUP(BT64,'Dicionário'!$A$1:$B$153,2,0),"Erro")</f>
        <v>0</v>
      </c>
      <c r="BV64" s="3">
        <v>150.0</v>
      </c>
      <c r="BW64" s="3" t="s">
        <v>216</v>
      </c>
      <c r="BX64" s="3">
        <f>IFERROR(VLOOKUP(BW64,'Dicionário'!$A$1:$B$153,2,0),"Erro")</f>
        <v>2</v>
      </c>
      <c r="BY64" s="3" t="s">
        <v>143</v>
      </c>
      <c r="BZ64" s="3">
        <v>150.0</v>
      </c>
      <c r="CA64" s="3" t="s">
        <v>144</v>
      </c>
      <c r="CB64" s="3">
        <f>IFERROR(VLOOKUP(CA64,'Dicionário'!$A$1:$B$153,2,0),"Erro")</f>
        <v>2</v>
      </c>
      <c r="CC64" s="3">
        <v>600.0</v>
      </c>
      <c r="CD64" s="3">
        <v>0.0</v>
      </c>
      <c r="CE64" s="3" t="s">
        <v>146</v>
      </c>
      <c r="CF64" s="3">
        <f>IFERROR(VLOOKUP(CE64,'Dicionário'!$A$1:$B$153,2,0),"Erro")</f>
        <v>2</v>
      </c>
      <c r="CG64" s="3">
        <v>3700.0</v>
      </c>
      <c r="CH64" s="3" t="s">
        <v>242</v>
      </c>
      <c r="CI64" s="3">
        <f>IFERROR(VLOOKUP(CH64,'Dicionário'!$A$1:$B$153,2,0),"Erro")</f>
        <v>2</v>
      </c>
      <c r="CJ64" s="3">
        <v>400.0</v>
      </c>
      <c r="CK64" s="3" t="s">
        <v>269</v>
      </c>
      <c r="CL64" s="9">
        <f>IFERROR(VLOOKUP(CK64,'Dicionário'!$A$1:$B$153,2,0),"Erro")</f>
        <v>0</v>
      </c>
      <c r="CM64" s="3" t="s">
        <v>703</v>
      </c>
      <c r="CN64" s="3">
        <v>2.0</v>
      </c>
      <c r="CO64" s="3">
        <v>0.0</v>
      </c>
      <c r="CP64" s="3">
        <v>0.0</v>
      </c>
      <c r="CQ64" s="3" t="s">
        <v>146</v>
      </c>
      <c r="CR64" s="9">
        <f>IFERROR(VLOOKUP(CQ64,'Dicionário'!$A$1:$B$153,2,0),"Erro")</f>
        <v>2</v>
      </c>
      <c r="CS64" s="3">
        <v>0.0</v>
      </c>
      <c r="CT64" s="3" t="s">
        <v>150</v>
      </c>
      <c r="CU64" s="9">
        <f>IFERROR(VLOOKUP(CT64,'Dicionário'!$A$1:$B$153,2,0),"Erro")</f>
        <v>2</v>
      </c>
      <c r="CV64" s="3">
        <v>0.0</v>
      </c>
      <c r="CW64" s="3" t="s">
        <v>150</v>
      </c>
      <c r="CX64" s="9">
        <f>IFERROR(VLOOKUP(CW64,'Dicionário'!$A$1:$B$153,2,0),"Erro")</f>
        <v>2</v>
      </c>
      <c r="CY64" s="3">
        <v>0.0</v>
      </c>
      <c r="CZ64" s="3" t="s">
        <v>146</v>
      </c>
      <c r="DA64" s="9">
        <f>IFERROR(VLOOKUP(CZ64,'Dicionário'!$A$1:$B$153,2,0),"Erro")</f>
        <v>2</v>
      </c>
      <c r="DC64" s="3" t="s">
        <v>151</v>
      </c>
      <c r="DD64" s="3" t="s">
        <v>151</v>
      </c>
      <c r="DE64" s="9">
        <f>IFERROR(VLOOKUP(DD64,'Dicionário'!$A$1:$B$153,2,0),"Erro")</f>
        <v>1</v>
      </c>
      <c r="DF64" s="3" t="s">
        <v>153</v>
      </c>
      <c r="DH64" s="10">
        <v>2.0</v>
      </c>
      <c r="DI64" s="3" t="s">
        <v>155</v>
      </c>
      <c r="DJ64" s="9">
        <f>IFERROR(VLOOKUP(DI64,'Dicionário'!$A$1:$B$153,2,0),"Erro")</f>
        <v>2</v>
      </c>
      <c r="DK64" s="3" t="s">
        <v>312</v>
      </c>
      <c r="DL64" s="9">
        <f>IFERROR(VLOOKUP(DK64,'Dicionário'!$A$1:$B$153,2,0),"Erro")</f>
        <v>1</v>
      </c>
      <c r="DM64" s="3" t="s">
        <v>230</v>
      </c>
      <c r="DN64" s="9">
        <f>IFERROR(VLOOKUP(DM64,'Dicionário'!$A$1:$B$153,2,0),"Erro")</f>
        <v>7</v>
      </c>
      <c r="DO64" s="8">
        <f>IFERROR(VLOOKUP(N64,Sympla!B:AE,24,0), "erro")</f>
        <v>2022</v>
      </c>
      <c r="DP64" s="8">
        <f t="shared" si="2"/>
        <v>19</v>
      </c>
      <c r="DQ64" s="8" t="str">
        <f>IFERROR(VLOOKUP(N64,Sympla!B:AE,20,0), "erro")</f>
        <v>Homem cis</v>
      </c>
      <c r="DR64" s="8">
        <f>IFERROR(VLOOKUP(AC64,'Dicionário'!$A$1:$B$153,2,0), "erro")</f>
        <v>2</v>
      </c>
      <c r="DS64" s="8">
        <f>IFERROR(VLOOKUP(AD64,'Dicionário'!$A$1:$B$153,2,0), "erro")</f>
        <v>2</v>
      </c>
    </row>
    <row r="65">
      <c r="A65" s="4">
        <v>45128.8183924537</v>
      </c>
      <c r="B65" s="3" t="s">
        <v>484</v>
      </c>
      <c r="C65" s="3" t="s">
        <v>705</v>
      </c>
      <c r="D65" s="3" t="s">
        <v>117</v>
      </c>
      <c r="E65" s="3" t="s">
        <v>123</v>
      </c>
      <c r="F65" s="3" t="s">
        <v>123</v>
      </c>
      <c r="G65" s="3">
        <v>1.0</v>
      </c>
      <c r="H65" s="3">
        <v>1.0</v>
      </c>
      <c r="I65" s="3" t="s">
        <v>161</v>
      </c>
      <c r="J65" s="3" t="s">
        <v>119</v>
      </c>
      <c r="K65" s="3" t="s">
        <v>180</v>
      </c>
      <c r="L65" s="3" t="s">
        <v>706</v>
      </c>
      <c r="M65" s="3">
        <v>2.02304013E9</v>
      </c>
      <c r="N65" s="13" t="s">
        <v>707</v>
      </c>
      <c r="O65" s="3">
        <v>1.1948159168E10</v>
      </c>
      <c r="P65" s="3">
        <v>5.82164928E8</v>
      </c>
      <c r="Q65" s="3" t="s">
        <v>123</v>
      </c>
      <c r="R65" s="3">
        <v>3.9868773806E10</v>
      </c>
      <c r="S65" s="6">
        <v>38219.0</v>
      </c>
      <c r="T65" s="3" t="s">
        <v>124</v>
      </c>
      <c r="U65" s="3" t="s">
        <v>125</v>
      </c>
      <c r="V65" s="3" t="s">
        <v>708</v>
      </c>
      <c r="W65" s="7" t="s">
        <v>709</v>
      </c>
      <c r="X65" s="3" t="s">
        <v>710</v>
      </c>
      <c r="Y65" s="3" t="s">
        <v>129</v>
      </c>
      <c r="Z65" s="3" t="s">
        <v>130</v>
      </c>
      <c r="AA65" s="3" t="s">
        <v>131</v>
      </c>
      <c r="AC65" s="3" t="s">
        <v>123</v>
      </c>
      <c r="AD65" s="3" t="s">
        <v>123</v>
      </c>
      <c r="AE65" s="3">
        <v>3.0</v>
      </c>
      <c r="AF65" s="3">
        <v>3.0</v>
      </c>
      <c r="AH65" s="8">
        <f t="shared" si="1"/>
        <v>6</v>
      </c>
      <c r="AI65" s="3" t="s">
        <v>132</v>
      </c>
      <c r="AJ65" s="3">
        <v>0.0</v>
      </c>
      <c r="AK65" s="3" t="s">
        <v>133</v>
      </c>
      <c r="AL65" s="3">
        <f>IFERROR(VLOOKUP(AK65,'Dicionário'!$A$1:$B$153,2,0),"Erro")</f>
        <v>2</v>
      </c>
      <c r="AM65" s="3">
        <v>0.0</v>
      </c>
      <c r="AN65" s="3" t="s">
        <v>133</v>
      </c>
      <c r="AO65" s="3">
        <f>IFERROR(VLOOKUP(AN65,'Dicionário'!$A$1:$B$153,2,0),"Erro")</f>
        <v>2</v>
      </c>
      <c r="AP65" s="3">
        <v>5000.0</v>
      </c>
      <c r="AQ65" s="3">
        <f t="shared" ref="AQ65:AQ69" si="11">(CV65-CS65)/12</f>
        <v>0</v>
      </c>
      <c r="AR65" s="3" t="s">
        <v>135</v>
      </c>
      <c r="AS65" s="3">
        <f>IFERROR(VLOOKUP(AR65,'Dicionário'!$A$1:$B$153,2,0),"Erro")</f>
        <v>2</v>
      </c>
      <c r="AT65" s="3">
        <v>0.0</v>
      </c>
      <c r="AU65" s="3" t="s">
        <v>133</v>
      </c>
      <c r="AV65" s="3">
        <f>IFERROR(VLOOKUP(AU65,'Dicionário'!$A$1:$B$153,2,0),"Erro")</f>
        <v>2</v>
      </c>
      <c r="AW65" s="3">
        <v>0.0</v>
      </c>
      <c r="AX65" s="3" t="s">
        <v>133</v>
      </c>
      <c r="AY65" s="3">
        <f>IFERROR(VLOOKUP(AX65,'Dicionário'!$A$1:$B$153,2,0),"Erro")</f>
        <v>2</v>
      </c>
      <c r="AZ65" s="3">
        <v>0.0</v>
      </c>
      <c r="BA65" s="3" t="s">
        <v>133</v>
      </c>
      <c r="BB65" s="3">
        <f>IFERROR(VLOOKUP(BA65,'Dicionário'!$A$1:$B$153,2,0),"Erro")</f>
        <v>2</v>
      </c>
      <c r="BC65" s="3">
        <v>5000.0</v>
      </c>
      <c r="BD65" s="3" t="s">
        <v>136</v>
      </c>
      <c r="BE65" s="3">
        <f>IFERROR(VLOOKUP(BD65,'Dicionário'!$A$1:$B$153,2,0),"Erro")</f>
        <v>2</v>
      </c>
      <c r="BG65" s="3">
        <v>0.0</v>
      </c>
      <c r="BH65" s="3" t="s">
        <v>138</v>
      </c>
      <c r="BI65" s="3">
        <f>IFERROR(VLOOKUP(BH65,'Dicionário'!$A$1:$B$153,2,0),"Erro")</f>
        <v>1</v>
      </c>
      <c r="BJ65" s="3">
        <v>450.0</v>
      </c>
      <c r="BK65" s="3" t="s">
        <v>416</v>
      </c>
      <c r="BL65" s="3">
        <f>IFERROR(VLOOKUP(BK65,'Dicionário'!$A$1:$B$153,2,0),"Erro")</f>
        <v>0</v>
      </c>
      <c r="BM65" s="3">
        <v>7116.0</v>
      </c>
      <c r="BN65" s="3" t="s">
        <v>172</v>
      </c>
      <c r="BO65" s="3">
        <f>IFERROR(VLOOKUP(BN65,'Dicionário'!$A$1:$B$153,2,0),"Erro")</f>
        <v>2</v>
      </c>
      <c r="BP65" s="3">
        <v>0.0</v>
      </c>
      <c r="BQ65" s="3" t="s">
        <v>141</v>
      </c>
      <c r="BR65" s="3">
        <f>IFERROR(VLOOKUP(BQ65,'Dicionário'!$A$1:$B$153,2,0),"Erro")</f>
        <v>2</v>
      </c>
      <c r="BS65" s="3">
        <v>70.0</v>
      </c>
      <c r="BT65" s="3" t="s">
        <v>141</v>
      </c>
      <c r="BU65" s="3">
        <f>IFERROR(VLOOKUP(BT65,'Dicionário'!$A$1:$B$153,2,0),"Erro")</f>
        <v>2</v>
      </c>
      <c r="BV65" s="3">
        <v>156.0</v>
      </c>
      <c r="BW65" s="3" t="s">
        <v>216</v>
      </c>
      <c r="BX65" s="3">
        <f>IFERROR(VLOOKUP(BW65,'Dicionário'!$A$1:$B$153,2,0),"Erro")</f>
        <v>2</v>
      </c>
      <c r="BY65" s="3" t="s">
        <v>143</v>
      </c>
      <c r="BZ65" s="3">
        <v>111.0</v>
      </c>
      <c r="CA65" s="3" t="s">
        <v>144</v>
      </c>
      <c r="CB65" s="3">
        <f>IFERROR(VLOOKUP(CA65,'Dicionário'!$A$1:$B$153,2,0),"Erro")</f>
        <v>2</v>
      </c>
      <c r="CC65" s="3">
        <v>250.0</v>
      </c>
      <c r="CD65" s="3">
        <v>0.0</v>
      </c>
      <c r="CE65" s="3" t="s">
        <v>146</v>
      </c>
      <c r="CF65" s="3">
        <f>IFERROR(VLOOKUP(CE65,'Dicionário'!$A$1:$B$153,2,0),"Erro")</f>
        <v>2</v>
      </c>
      <c r="CG65" s="3">
        <v>0.0</v>
      </c>
      <c r="CH65" s="3" t="s">
        <v>146</v>
      </c>
      <c r="CI65" s="3">
        <f>IFERROR(VLOOKUP(CH65,'Dicionário'!$A$1:$B$153,2,0),"Erro")</f>
        <v>2</v>
      </c>
      <c r="CJ65" s="3">
        <v>1200.0</v>
      </c>
      <c r="CK65" s="3" t="s">
        <v>269</v>
      </c>
      <c r="CL65" s="9">
        <f>IFERROR(VLOOKUP(CK65,'Dicionário'!$A$1:$B$153,2,0),"Erro")</f>
        <v>0</v>
      </c>
      <c r="CM65" s="3" t="s">
        <v>711</v>
      </c>
      <c r="CN65" s="3">
        <v>1.0</v>
      </c>
      <c r="CO65" s="3">
        <v>0.0</v>
      </c>
      <c r="CP65" s="3">
        <v>0.0</v>
      </c>
      <c r="CQ65" s="3" t="s">
        <v>146</v>
      </c>
      <c r="CR65" s="9">
        <f>IFERROR(VLOOKUP(CQ65,'Dicionário'!$A$1:$B$153,2,0),"Erro")</f>
        <v>2</v>
      </c>
      <c r="CS65" s="3">
        <v>0.0</v>
      </c>
      <c r="CT65" s="3" t="s">
        <v>150</v>
      </c>
      <c r="CU65" s="9">
        <f>IFERROR(VLOOKUP(CT65,'Dicionário'!$A$1:$B$153,2,0),"Erro")</f>
        <v>2</v>
      </c>
      <c r="CV65" s="3">
        <v>0.0</v>
      </c>
      <c r="CW65" s="3" t="s">
        <v>146</v>
      </c>
      <c r="CX65" s="9">
        <f>IFERROR(VLOOKUP(CW65,'Dicionário'!$A$1:$B$153,2,0),"Erro")</f>
        <v>2</v>
      </c>
      <c r="CY65" s="3">
        <v>0.0</v>
      </c>
      <c r="CZ65" s="3" t="s">
        <v>146</v>
      </c>
      <c r="DA65" s="9">
        <f>IFERROR(VLOOKUP(CZ65,'Dicionário'!$A$1:$B$153,2,0),"Erro")</f>
        <v>2</v>
      </c>
      <c r="DC65" s="3" t="s">
        <v>151</v>
      </c>
      <c r="DD65" s="3" t="s">
        <v>151</v>
      </c>
      <c r="DE65" s="9">
        <f>IFERROR(VLOOKUP(DD65,'Dicionário'!$A$1:$B$153,2,0),"Erro")</f>
        <v>1</v>
      </c>
      <c r="DF65" s="3" t="s">
        <v>153</v>
      </c>
      <c r="DG65" s="3" t="s">
        <v>123</v>
      </c>
      <c r="DH65" s="9">
        <f>IFERROR(VLOOKUP(DG65,'Dicionário'!$A$1:$B$153,2,0),"Erro")</f>
        <v>2</v>
      </c>
      <c r="DI65" s="3" t="s">
        <v>155</v>
      </c>
      <c r="DJ65" s="9">
        <f>IFERROR(VLOOKUP(DI65,'Dicionário'!$A$1:$B$153,2,0),"Erro")</f>
        <v>2</v>
      </c>
      <c r="DK65" s="3" t="s">
        <v>295</v>
      </c>
      <c r="DL65" s="9">
        <f>IFERROR(VLOOKUP(DK65,'Dicionário'!$A$1:$B$153,2,0),"Erro")</f>
        <v>4</v>
      </c>
      <c r="DM65" s="3" t="s">
        <v>177</v>
      </c>
      <c r="DN65" s="9">
        <f>IFERROR(VLOOKUP(DM65,'Dicionário'!$A$1:$B$153,2,0),"Erro")</f>
        <v>3</v>
      </c>
      <c r="DO65" s="8">
        <f>IFERROR(VLOOKUP(N65,Sympla!B:AE,24,0), "erro")</f>
        <v>2022</v>
      </c>
      <c r="DP65" s="8">
        <f t="shared" si="2"/>
        <v>19</v>
      </c>
      <c r="DQ65" s="8" t="str">
        <f>IFERROR(VLOOKUP(N65,Sympla!B:AE,20,0), "erro")</f>
        <v>Homem cis</v>
      </c>
      <c r="DR65" s="8">
        <f>IFERROR(VLOOKUP(AC65,'Dicionário'!$A$1:$B$153,2,0), "erro")</f>
        <v>2</v>
      </c>
      <c r="DS65" s="8">
        <f>IFERROR(VLOOKUP(AD65,'Dicionário'!$A$1:$B$153,2,0), "erro")</f>
        <v>2</v>
      </c>
    </row>
    <row r="66">
      <c r="A66" s="4">
        <v>45128.906171828705</v>
      </c>
      <c r="B66" s="3" t="s">
        <v>388</v>
      </c>
      <c r="C66" s="3" t="s">
        <v>713</v>
      </c>
      <c r="D66" s="3" t="s">
        <v>117</v>
      </c>
      <c r="E66" s="3" t="s">
        <v>123</v>
      </c>
      <c r="F66" s="3" t="s">
        <v>123</v>
      </c>
      <c r="G66" s="3" t="s">
        <v>160</v>
      </c>
      <c r="H66" s="3" t="s">
        <v>160</v>
      </c>
      <c r="I66" s="3" t="s">
        <v>161</v>
      </c>
      <c r="J66" s="3" t="s">
        <v>180</v>
      </c>
      <c r="K66" s="3" t="s">
        <v>120</v>
      </c>
      <c r="L66" s="3" t="s">
        <v>714</v>
      </c>
      <c r="M66" s="3">
        <v>2.023040129E9</v>
      </c>
      <c r="N66" s="3" t="s">
        <v>715</v>
      </c>
      <c r="O66" s="3">
        <v>1.1959188618E10</v>
      </c>
      <c r="P66" s="3">
        <v>5.55522489E8</v>
      </c>
      <c r="Q66" s="3" t="s">
        <v>123</v>
      </c>
      <c r="R66" s="3">
        <v>4.4320097807E10</v>
      </c>
      <c r="S66" s="6">
        <v>38750.0</v>
      </c>
      <c r="T66" s="3" t="s">
        <v>287</v>
      </c>
      <c r="U66" s="3" t="s">
        <v>125</v>
      </c>
      <c r="V66" s="3" t="s">
        <v>716</v>
      </c>
      <c r="W66" s="7" t="s">
        <v>717</v>
      </c>
      <c r="X66" s="3" t="s">
        <v>168</v>
      </c>
      <c r="Y66" s="3" t="s">
        <v>129</v>
      </c>
      <c r="Z66" s="3" t="s">
        <v>130</v>
      </c>
      <c r="AA66" s="3" t="s">
        <v>131</v>
      </c>
      <c r="AC66" s="3" t="s">
        <v>123</v>
      </c>
      <c r="AD66" s="3" t="s">
        <v>123</v>
      </c>
      <c r="AE66" s="3">
        <v>4.0</v>
      </c>
      <c r="AF66" s="3">
        <v>4.0</v>
      </c>
      <c r="AG66" s="3">
        <v>0.0</v>
      </c>
      <c r="AH66" s="8">
        <f t="shared" si="1"/>
        <v>8</v>
      </c>
      <c r="AI66" s="3" t="s">
        <v>226</v>
      </c>
      <c r="AJ66" s="3">
        <v>0.0</v>
      </c>
      <c r="AK66" s="3" t="s">
        <v>133</v>
      </c>
      <c r="AL66" s="3">
        <f>IFERROR(VLOOKUP(AK66,'Dicionário'!$A$1:$B$153,2,0),"Erro")</f>
        <v>2</v>
      </c>
      <c r="AM66" s="3">
        <v>0.0</v>
      </c>
      <c r="AN66" s="3" t="s">
        <v>133</v>
      </c>
      <c r="AO66" s="3">
        <f>IFERROR(VLOOKUP(AN66,'Dicionário'!$A$1:$B$153,2,0),"Erro")</f>
        <v>2</v>
      </c>
      <c r="AP66" s="3">
        <v>1600.0</v>
      </c>
      <c r="AQ66" s="3">
        <f t="shared" si="11"/>
        <v>0</v>
      </c>
      <c r="AR66" s="3" t="s">
        <v>134</v>
      </c>
      <c r="AS66" s="3">
        <f>IFERROR(VLOOKUP(AR66,'Dicionário'!$A$1:$B$153,2,0),"Erro")</f>
        <v>2</v>
      </c>
      <c r="AT66" s="3">
        <v>0.0</v>
      </c>
      <c r="AU66" s="3" t="s">
        <v>133</v>
      </c>
      <c r="AV66" s="3">
        <f>IFERROR(VLOOKUP(AU66,'Dicionário'!$A$1:$B$153,2,0),"Erro")</f>
        <v>2</v>
      </c>
      <c r="AW66" s="3">
        <v>0.0</v>
      </c>
      <c r="AX66" s="3" t="s">
        <v>133</v>
      </c>
      <c r="AY66" s="3">
        <f>IFERROR(VLOOKUP(AX66,'Dicionário'!$A$1:$B$153,2,0),"Erro")</f>
        <v>2</v>
      </c>
      <c r="AZ66" s="3">
        <v>3000.0</v>
      </c>
      <c r="BA66" s="3" t="s">
        <v>267</v>
      </c>
      <c r="BB66" s="3">
        <f>IFERROR(VLOOKUP(BA66,'Dicionário'!$A$1:$B$153,2,0),"Erro")</f>
        <v>0</v>
      </c>
      <c r="BC66" s="3">
        <v>500.0</v>
      </c>
      <c r="BD66" s="3" t="s">
        <v>253</v>
      </c>
      <c r="BE66" s="3">
        <f>IFERROR(VLOOKUP(BD66,'Dicionário'!$A$1:$B$153,2,0),"Erro")</f>
        <v>0</v>
      </c>
      <c r="BF66" s="3" t="s">
        <v>718</v>
      </c>
      <c r="BG66" s="3">
        <v>0.0</v>
      </c>
      <c r="BH66" s="3" t="s">
        <v>240</v>
      </c>
      <c r="BI66" s="3">
        <f>IFERROR(VLOOKUP(BH66,'Dicionário'!$A$1:$B$153,2,0),"Erro")</f>
        <v>3</v>
      </c>
      <c r="BJ66" s="3">
        <v>0.0</v>
      </c>
      <c r="BK66" s="3" t="s">
        <v>241</v>
      </c>
      <c r="BL66" s="3">
        <f>IFERROR(VLOOKUP(BK66,'Dicionário'!$A$1:$B$153,2,0),"Erro")</f>
        <v>2</v>
      </c>
      <c r="BM66" s="3">
        <v>0.0</v>
      </c>
      <c r="BN66" s="3" t="s">
        <v>397</v>
      </c>
      <c r="BO66" s="3">
        <f>IFERROR(VLOOKUP(BN66,'Dicionário'!$A$1:$B$153,2,0),"Erro")</f>
        <v>2</v>
      </c>
      <c r="BP66" s="3">
        <v>150.0</v>
      </c>
      <c r="BQ66" s="3" t="s">
        <v>141</v>
      </c>
      <c r="BR66" s="3">
        <f>IFERROR(VLOOKUP(BQ66,'Dicionário'!$A$1:$B$153,2,0),"Erro")</f>
        <v>2</v>
      </c>
      <c r="BS66" s="3">
        <v>126.0</v>
      </c>
      <c r="BT66" s="3" t="s">
        <v>141</v>
      </c>
      <c r="BU66" s="3">
        <f>IFERROR(VLOOKUP(BT66,'Dicionário'!$A$1:$B$153,2,0),"Erro")</f>
        <v>2</v>
      </c>
      <c r="BV66" s="3">
        <v>50.0</v>
      </c>
      <c r="BW66" s="3" t="s">
        <v>142</v>
      </c>
      <c r="BX66" s="3">
        <f>IFERROR(VLOOKUP(BW66,'Dicionário'!$A$1:$B$153,2,0),"Erro")</f>
        <v>0</v>
      </c>
      <c r="BY66" s="3" t="s">
        <v>143</v>
      </c>
      <c r="BZ66" s="3">
        <v>120.0</v>
      </c>
      <c r="CA66" s="3" t="s">
        <v>217</v>
      </c>
      <c r="CB66" s="3">
        <f>IFERROR(VLOOKUP(CA66,'Dicionário'!$A$1:$B$153,2,0),"Erro")</f>
        <v>0</v>
      </c>
      <c r="CC66" s="3">
        <v>0.0</v>
      </c>
      <c r="CD66" s="3">
        <v>0.0</v>
      </c>
      <c r="CE66" s="3" t="s">
        <v>146</v>
      </c>
      <c r="CF66" s="3">
        <f>IFERROR(VLOOKUP(CE66,'Dicionário'!$A$1:$B$153,2,0),"Erro")</f>
        <v>2</v>
      </c>
      <c r="CG66" s="3">
        <v>0.0</v>
      </c>
      <c r="CH66" s="3" t="s">
        <v>146</v>
      </c>
      <c r="CI66" s="3">
        <f>IFERROR(VLOOKUP(CH66,'Dicionário'!$A$1:$B$153,2,0),"Erro")</f>
        <v>2</v>
      </c>
      <c r="CJ66" s="3">
        <v>360.0</v>
      </c>
      <c r="CK66" s="3" t="s">
        <v>406</v>
      </c>
      <c r="CL66" s="9">
        <f>IFERROR(VLOOKUP(CK66,'Dicionário'!$A$1:$B$153,2,0),"Erro")</f>
        <v>2</v>
      </c>
      <c r="CM66" s="3" t="s">
        <v>719</v>
      </c>
      <c r="CN66" s="3">
        <v>0.0</v>
      </c>
      <c r="CO66" s="3">
        <v>0.0</v>
      </c>
      <c r="CP66" s="3">
        <v>0.0</v>
      </c>
      <c r="CQ66" s="3" t="s">
        <v>146</v>
      </c>
      <c r="CR66" s="9">
        <f>IFERROR(VLOOKUP(CQ66,'Dicionário'!$A$1:$B$153,2,0),"Erro")</f>
        <v>2</v>
      </c>
      <c r="CS66" s="3">
        <v>0.0</v>
      </c>
      <c r="CT66" s="3" t="s">
        <v>146</v>
      </c>
      <c r="CU66" s="9">
        <f>IFERROR(VLOOKUP(CT66,'Dicionário'!$A$1:$B$153,2,0),"Erro")</f>
        <v>2</v>
      </c>
      <c r="CV66" s="3">
        <v>0.0</v>
      </c>
      <c r="CW66" s="3" t="s">
        <v>146</v>
      </c>
      <c r="CX66" s="9">
        <f>IFERROR(VLOOKUP(CW66,'Dicionário'!$A$1:$B$153,2,0),"Erro")</f>
        <v>2</v>
      </c>
      <c r="CY66" s="3">
        <v>0.0</v>
      </c>
      <c r="CZ66" s="3" t="s">
        <v>146</v>
      </c>
      <c r="DA66" s="9">
        <f>IFERROR(VLOOKUP(CZ66,'Dicionário'!$A$1:$B$153,2,0),"Erro")</f>
        <v>2</v>
      </c>
      <c r="DC66" s="3" t="s">
        <v>151</v>
      </c>
      <c r="DD66" s="3" t="s">
        <v>151</v>
      </c>
      <c r="DE66" s="9">
        <f>IFERROR(VLOOKUP(DD66,'Dicionário'!$A$1:$B$153,2,0),"Erro")</f>
        <v>1</v>
      </c>
      <c r="DF66" s="3" t="s">
        <v>153</v>
      </c>
      <c r="DG66" s="3" t="s">
        <v>123</v>
      </c>
      <c r="DH66" s="9">
        <f>IFERROR(VLOOKUP(DG66,'Dicionário'!$A$1:$B$153,2,0),"Erro")</f>
        <v>2</v>
      </c>
      <c r="DI66" s="3" t="s">
        <v>155</v>
      </c>
      <c r="DJ66" s="9">
        <f>IFERROR(VLOOKUP(DI66,'Dicionário'!$A$1:$B$153,2,0),"Erro")</f>
        <v>2</v>
      </c>
      <c r="DK66" s="3" t="s">
        <v>207</v>
      </c>
      <c r="DL66" s="9">
        <f>IFERROR(VLOOKUP(DK66,'Dicionário'!$A$1:$B$153,2,0),"Erro")</f>
        <v>2</v>
      </c>
      <c r="DM66" s="3" t="s">
        <v>156</v>
      </c>
      <c r="DN66" s="9">
        <f>IFERROR(VLOOKUP(DM66,'Dicionário'!$A$1:$B$153,2,0),"Erro")</f>
        <v>5</v>
      </c>
      <c r="DO66" s="8" t="str">
        <f>IFERROR(VLOOKUP(N66,Sympla!B:AE,24,0), "erro")</f>
        <v>Irei concluir o ensino médio no ano de 2023.</v>
      </c>
      <c r="DP66" s="8">
        <f t="shared" si="2"/>
        <v>17</v>
      </c>
      <c r="DQ66" s="8" t="str">
        <f>IFERROR(VLOOKUP(N66,Sympla!B:AE,20,0), "erro")</f>
        <v>Homem cis</v>
      </c>
      <c r="DR66" s="8">
        <f>IFERROR(VLOOKUP(AC66,'Dicionário'!$A$1:$B$153,2,0), "erro")</f>
        <v>2</v>
      </c>
      <c r="DS66" s="8">
        <f>IFERROR(VLOOKUP(AD66,'Dicionário'!$A$1:$B$153,2,0), "erro")</f>
        <v>2</v>
      </c>
    </row>
    <row r="67">
      <c r="A67" s="4">
        <v>45128.65090965277</v>
      </c>
      <c r="B67" s="3" t="s">
        <v>178</v>
      </c>
      <c r="C67" s="3" t="s">
        <v>720</v>
      </c>
      <c r="D67" s="3" t="s">
        <v>117</v>
      </c>
      <c r="E67" s="3" t="s">
        <v>117</v>
      </c>
      <c r="F67" s="3" t="s">
        <v>123</v>
      </c>
      <c r="G67" s="3">
        <v>2.0</v>
      </c>
      <c r="H67" s="3">
        <v>1.0</v>
      </c>
      <c r="I67" s="3" t="s">
        <v>161</v>
      </c>
      <c r="J67" s="3" t="s">
        <v>119</v>
      </c>
      <c r="K67" s="3" t="s">
        <v>180</v>
      </c>
      <c r="L67" s="3" t="s">
        <v>721</v>
      </c>
      <c r="M67" s="3">
        <v>2.023040132E9</v>
      </c>
      <c r="N67" s="3" t="s">
        <v>722</v>
      </c>
      <c r="O67" s="3">
        <v>1.6988170689E10</v>
      </c>
      <c r="P67" s="3">
        <v>6.03142667E8</v>
      </c>
      <c r="Q67" s="3" t="s">
        <v>123</v>
      </c>
      <c r="R67" s="3">
        <v>4.9353469813E10</v>
      </c>
      <c r="S67" s="6">
        <v>38128.0</v>
      </c>
      <c r="T67" s="3" t="s">
        <v>124</v>
      </c>
      <c r="U67" s="3" t="s">
        <v>125</v>
      </c>
      <c r="V67" s="3" t="s">
        <v>723</v>
      </c>
      <c r="W67" s="7" t="s">
        <v>724</v>
      </c>
      <c r="X67" s="3" t="s">
        <v>168</v>
      </c>
      <c r="Y67" s="3" t="s">
        <v>129</v>
      </c>
      <c r="Z67" s="3" t="s">
        <v>130</v>
      </c>
      <c r="AA67" s="3" t="s">
        <v>131</v>
      </c>
      <c r="AC67" s="3" t="s">
        <v>117</v>
      </c>
      <c r="AD67" s="3" t="s">
        <v>117</v>
      </c>
      <c r="AE67" s="3">
        <v>5.0</v>
      </c>
      <c r="AF67" s="3">
        <v>5.0</v>
      </c>
      <c r="AH67" s="8">
        <f t="shared" si="1"/>
        <v>10</v>
      </c>
      <c r="AI67" s="3" t="s">
        <v>226</v>
      </c>
      <c r="AJ67" s="3">
        <v>782.0</v>
      </c>
      <c r="AK67" s="3" t="s">
        <v>266</v>
      </c>
      <c r="AL67" s="3">
        <f>IFERROR(VLOOKUP(AK67,'Dicionário'!$A$1:$B$153,2,0),"Erro")</f>
        <v>2</v>
      </c>
      <c r="AM67" s="3">
        <v>0.0</v>
      </c>
      <c r="AN67" s="3" t="s">
        <v>133</v>
      </c>
      <c r="AO67" s="3">
        <f>IFERROR(VLOOKUP(AN67,'Dicionário'!$A$1:$B$153,2,0),"Erro")</f>
        <v>2</v>
      </c>
      <c r="AP67" s="3">
        <v>3845.0</v>
      </c>
      <c r="AQ67" s="3">
        <f t="shared" si="11"/>
        <v>0</v>
      </c>
      <c r="AR67" s="3" t="s">
        <v>266</v>
      </c>
      <c r="AS67" s="3">
        <f>IFERROR(VLOOKUP(AR67,'Dicionário'!$A$1:$B$153,2,0),"Erro")</f>
        <v>2</v>
      </c>
      <c r="AT67" s="3">
        <v>0.0</v>
      </c>
      <c r="AU67" s="3" t="s">
        <v>133</v>
      </c>
      <c r="AV67" s="3">
        <f>IFERROR(VLOOKUP(AU67,'Dicionário'!$A$1:$B$153,2,0),"Erro")</f>
        <v>2</v>
      </c>
      <c r="AW67" s="3">
        <v>0.0</v>
      </c>
      <c r="AX67" s="3" t="s">
        <v>133</v>
      </c>
      <c r="AY67" s="3">
        <f>IFERROR(VLOOKUP(AX67,'Dicionário'!$A$1:$B$153,2,0),"Erro")</f>
        <v>2</v>
      </c>
      <c r="AZ67" s="3">
        <v>0.0</v>
      </c>
      <c r="BA67" s="3" t="s">
        <v>133</v>
      </c>
      <c r="BB67" s="3">
        <f>IFERROR(VLOOKUP(BA67,'Dicionário'!$A$1:$B$153,2,0),"Erro")</f>
        <v>2</v>
      </c>
      <c r="BC67" s="3">
        <v>0.0</v>
      </c>
      <c r="BD67" s="3" t="s">
        <v>133</v>
      </c>
      <c r="BE67" s="3">
        <f>IFERROR(VLOOKUP(BD67,'Dicionário'!$A$1:$B$153,2,0),"Erro")</f>
        <v>2</v>
      </c>
      <c r="BG67" s="3">
        <v>0.0</v>
      </c>
      <c r="BH67" s="3" t="s">
        <v>199</v>
      </c>
      <c r="BI67" s="3">
        <f>IFERROR(VLOOKUP(BH67,'Dicionário'!$A$1:$B$153,2,0),"Erro")</f>
        <v>2</v>
      </c>
      <c r="BJ67" s="3">
        <v>1806.0</v>
      </c>
      <c r="BK67" s="3" t="s">
        <v>228</v>
      </c>
      <c r="BL67" s="3">
        <f>IFERROR(VLOOKUP(BK67,'Dicionário'!$A$1:$B$153,2,0),"Erro")</f>
        <v>2</v>
      </c>
      <c r="BM67" s="3">
        <v>0.0</v>
      </c>
      <c r="BN67" s="3" t="s">
        <v>146</v>
      </c>
      <c r="BO67" s="3">
        <f>IFERROR(VLOOKUP(BN67,'Dicionário'!$A$1:$B$153,2,0),"Erro")</f>
        <v>2</v>
      </c>
      <c r="BP67" s="3">
        <v>255.0</v>
      </c>
      <c r="BQ67" s="3" t="s">
        <v>141</v>
      </c>
      <c r="BR67" s="3">
        <f>IFERROR(VLOOKUP(BQ67,'Dicionário'!$A$1:$B$153,2,0),"Erro")</f>
        <v>2</v>
      </c>
      <c r="BS67" s="3">
        <v>291.0</v>
      </c>
      <c r="BT67" s="3" t="s">
        <v>141</v>
      </c>
      <c r="BU67" s="3">
        <f>IFERROR(VLOOKUP(BT67,'Dicionário'!$A$1:$B$153,2,0),"Erro")</f>
        <v>2</v>
      </c>
      <c r="BV67" s="3">
        <v>87.0</v>
      </c>
      <c r="BW67" s="3" t="s">
        <v>216</v>
      </c>
      <c r="BX67" s="3">
        <f>IFERROR(VLOOKUP(BW67,'Dicionário'!$A$1:$B$153,2,0),"Erro")</f>
        <v>2</v>
      </c>
      <c r="BY67" s="3" t="s">
        <v>143</v>
      </c>
      <c r="BZ67" s="3">
        <v>97.0</v>
      </c>
      <c r="CA67" s="3" t="s">
        <v>144</v>
      </c>
      <c r="CB67" s="3">
        <f>IFERROR(VLOOKUP(CA67,'Dicionário'!$A$1:$B$153,2,0),"Erro")</f>
        <v>2</v>
      </c>
      <c r="CC67" s="3">
        <v>102.0</v>
      </c>
      <c r="CD67" s="3">
        <v>0.0</v>
      </c>
      <c r="CE67" s="3" t="s">
        <v>146</v>
      </c>
      <c r="CF67" s="3">
        <f>IFERROR(VLOOKUP(CE67,'Dicionário'!$A$1:$B$153,2,0),"Erro")</f>
        <v>2</v>
      </c>
      <c r="CG67" s="3">
        <v>0.0</v>
      </c>
      <c r="CH67" s="3" t="s">
        <v>146</v>
      </c>
      <c r="CI67" s="3">
        <f>IFERROR(VLOOKUP(CH67,'Dicionário'!$A$1:$B$153,2,0),"Erro")</f>
        <v>2</v>
      </c>
      <c r="CJ67" s="3">
        <v>200.0</v>
      </c>
      <c r="CK67" s="3" t="s">
        <v>147</v>
      </c>
      <c r="CL67" s="9">
        <f>IFERROR(VLOOKUP(CK67,'Dicionário'!$A$1:$B$153,2,0),"Erro")</f>
        <v>2</v>
      </c>
      <c r="CM67" s="3" t="s">
        <v>725</v>
      </c>
      <c r="CN67" s="3">
        <v>1.0</v>
      </c>
      <c r="CO67" s="3">
        <v>0.0</v>
      </c>
      <c r="CP67" s="3">
        <v>0.0</v>
      </c>
      <c r="CQ67" s="3" t="s">
        <v>146</v>
      </c>
      <c r="CR67" s="9">
        <f>IFERROR(VLOOKUP(CQ67,'Dicionário'!$A$1:$B$153,2,0),"Erro")</f>
        <v>2</v>
      </c>
      <c r="CS67" s="3">
        <v>0.0</v>
      </c>
      <c r="CT67" s="3" t="s">
        <v>150</v>
      </c>
      <c r="CU67" s="9">
        <f>IFERROR(VLOOKUP(CT67,'Dicionário'!$A$1:$B$153,2,0),"Erro")</f>
        <v>2</v>
      </c>
      <c r="CV67" s="3">
        <v>0.0</v>
      </c>
      <c r="CW67" s="3" t="s">
        <v>146</v>
      </c>
      <c r="CX67" s="9">
        <f>IFERROR(VLOOKUP(CW67,'Dicionário'!$A$1:$B$153,2,0),"Erro")</f>
        <v>2</v>
      </c>
      <c r="CY67" s="3">
        <v>0.0</v>
      </c>
      <c r="CZ67" s="3" t="s">
        <v>146</v>
      </c>
      <c r="DA67" s="9">
        <f>IFERROR(VLOOKUP(CZ67,'Dicionário'!$A$1:$B$153,2,0),"Erro")</f>
        <v>2</v>
      </c>
      <c r="DC67" s="3" t="s">
        <v>151</v>
      </c>
      <c r="DD67" s="3" t="s">
        <v>151</v>
      </c>
      <c r="DE67" s="9">
        <f>IFERROR(VLOOKUP(DD67,'Dicionário'!$A$1:$B$153,2,0),"Erro")</f>
        <v>1</v>
      </c>
      <c r="DF67" s="3" t="s">
        <v>153</v>
      </c>
      <c r="DG67" s="3" t="s">
        <v>123</v>
      </c>
      <c r="DH67" s="9">
        <f>IFERROR(VLOOKUP(DG67,'Dicionário'!$A$1:$B$153,2,0),"Erro")</f>
        <v>2</v>
      </c>
      <c r="DI67" s="3" t="s">
        <v>155</v>
      </c>
      <c r="DJ67" s="9">
        <f>IFERROR(VLOOKUP(DI67,'Dicionário'!$A$1:$B$153,2,0),"Erro")</f>
        <v>2</v>
      </c>
      <c r="DK67" s="3" t="s">
        <v>312</v>
      </c>
      <c r="DL67" s="9">
        <f>IFERROR(VLOOKUP(DK67,'Dicionário'!$A$1:$B$153,2,0),"Erro")</f>
        <v>1</v>
      </c>
      <c r="DM67" s="3" t="s">
        <v>156</v>
      </c>
      <c r="DN67" s="9">
        <f>IFERROR(VLOOKUP(DM67,'Dicionário'!$A$1:$B$153,2,0),"Erro")</f>
        <v>5</v>
      </c>
      <c r="DO67" s="8">
        <f>IFERROR(VLOOKUP(N67,Sympla!B:AE,24,0), "erro")</f>
        <v>2022</v>
      </c>
      <c r="DP67" s="8">
        <f t="shared" si="2"/>
        <v>19</v>
      </c>
      <c r="DQ67" s="8" t="str">
        <f>IFERROR(VLOOKUP(N67,Sympla!B:AE,20,0), "erro")</f>
        <v>Mulher cis</v>
      </c>
      <c r="DR67" s="8">
        <f>IFERROR(VLOOKUP(AC67,'Dicionário'!$A$1:$B$153,2,0), "erro")</f>
        <v>1</v>
      </c>
      <c r="DS67" s="8">
        <f>IFERROR(VLOOKUP(AD67,'Dicionário'!$A$1:$B$153,2,0), "erro")</f>
        <v>1</v>
      </c>
    </row>
    <row r="68">
      <c r="A68" s="4">
        <v>45128.893055057866</v>
      </c>
      <c r="B68" s="3" t="s">
        <v>615</v>
      </c>
      <c r="C68" s="3" t="s">
        <v>726</v>
      </c>
      <c r="D68" s="3" t="s">
        <v>117</v>
      </c>
      <c r="E68" s="3" t="s">
        <v>123</v>
      </c>
      <c r="F68" s="3" t="s">
        <v>123</v>
      </c>
      <c r="G68" s="3" t="s">
        <v>160</v>
      </c>
      <c r="H68" s="3" t="s">
        <v>160</v>
      </c>
      <c r="I68" s="3" t="s">
        <v>161</v>
      </c>
      <c r="J68" s="3" t="s">
        <v>180</v>
      </c>
      <c r="K68" s="3" t="s">
        <v>261</v>
      </c>
      <c r="L68" s="3" t="s">
        <v>727</v>
      </c>
      <c r="M68" s="3">
        <v>2.023040134E9</v>
      </c>
      <c r="N68" s="3" t="s">
        <v>728</v>
      </c>
      <c r="O68" s="3">
        <v>1.1949218559E10</v>
      </c>
      <c r="P68" s="3">
        <v>5.592474E8</v>
      </c>
      <c r="Q68" s="3" t="s">
        <v>123</v>
      </c>
      <c r="R68" s="3">
        <v>5.965985803E9</v>
      </c>
      <c r="S68" s="6">
        <v>38522.0</v>
      </c>
      <c r="T68" s="3" t="s">
        <v>124</v>
      </c>
      <c r="U68" s="3" t="s">
        <v>125</v>
      </c>
      <c r="V68" s="3" t="s">
        <v>729</v>
      </c>
      <c r="W68" s="7" t="s">
        <v>730</v>
      </c>
      <c r="X68" s="3" t="s">
        <v>168</v>
      </c>
      <c r="Y68" s="3" t="s">
        <v>129</v>
      </c>
      <c r="Z68" s="3" t="s">
        <v>130</v>
      </c>
      <c r="AA68" s="3" t="s">
        <v>131</v>
      </c>
      <c r="AC68" s="3" t="s">
        <v>123</v>
      </c>
      <c r="AD68" s="3" t="s">
        <v>123</v>
      </c>
      <c r="AE68" s="3">
        <v>3.0</v>
      </c>
      <c r="AF68" s="3">
        <v>3.0</v>
      </c>
      <c r="AH68" s="8">
        <f t="shared" si="1"/>
        <v>6</v>
      </c>
      <c r="AI68" s="3" t="s">
        <v>226</v>
      </c>
      <c r="AJ68" s="3">
        <v>0.0</v>
      </c>
      <c r="AK68" s="3" t="s">
        <v>133</v>
      </c>
      <c r="AL68" s="3">
        <f>IFERROR(VLOOKUP(AK68,'Dicionário'!$A$1:$B$153,2,0),"Erro")</f>
        <v>2</v>
      </c>
      <c r="AM68" s="3">
        <v>0.0</v>
      </c>
      <c r="AN68" s="3" t="s">
        <v>133</v>
      </c>
      <c r="AO68" s="3">
        <f>IFERROR(VLOOKUP(AN68,'Dicionário'!$A$1:$B$153,2,0),"Erro")</f>
        <v>2</v>
      </c>
      <c r="AP68" s="3">
        <v>1300.0</v>
      </c>
      <c r="AQ68" s="3">
        <f t="shared" si="11"/>
        <v>0</v>
      </c>
      <c r="AR68" s="3" t="s">
        <v>267</v>
      </c>
      <c r="AS68" s="3">
        <f>IFERROR(VLOOKUP(AR68,'Dicionário'!$A$1:$B$153,2,0),"Erro")</f>
        <v>0</v>
      </c>
      <c r="AT68" s="3">
        <v>1751.0</v>
      </c>
      <c r="AU68" s="3" t="s">
        <v>266</v>
      </c>
      <c r="AV68" s="3">
        <f>IFERROR(VLOOKUP(AU68,'Dicionário'!$A$1:$B$153,2,0),"Erro")</f>
        <v>2</v>
      </c>
      <c r="AW68" s="3">
        <v>0.0</v>
      </c>
      <c r="AX68" s="3" t="s">
        <v>133</v>
      </c>
      <c r="AY68" s="3">
        <f>IFERROR(VLOOKUP(AX68,'Dicionário'!$A$1:$B$153,2,0),"Erro")</f>
        <v>2</v>
      </c>
      <c r="AZ68" s="3">
        <v>0.0</v>
      </c>
      <c r="BA68" s="3" t="s">
        <v>133</v>
      </c>
      <c r="BB68" s="3">
        <f>IFERROR(VLOOKUP(BA68,'Dicionário'!$A$1:$B$153,2,0),"Erro")</f>
        <v>2</v>
      </c>
      <c r="BC68" s="3">
        <v>0.0</v>
      </c>
      <c r="BD68" s="3" t="s">
        <v>133</v>
      </c>
      <c r="BE68" s="3">
        <f>IFERROR(VLOOKUP(BD68,'Dicionário'!$A$1:$B$153,2,0),"Erro")</f>
        <v>2</v>
      </c>
      <c r="BF68" s="3" t="s">
        <v>731</v>
      </c>
      <c r="BG68" s="3">
        <v>0.0</v>
      </c>
      <c r="BH68" s="3" t="s">
        <v>138</v>
      </c>
      <c r="BI68" s="3">
        <f>IFERROR(VLOOKUP(BH68,'Dicionário'!$A$1:$B$153,2,0),"Erro")</f>
        <v>1</v>
      </c>
      <c r="BJ68" s="3">
        <v>0.0</v>
      </c>
      <c r="BK68" s="3" t="s">
        <v>139</v>
      </c>
      <c r="BL68" s="3">
        <f>IFERROR(VLOOKUP(BK68,'Dicionário'!$A$1:$B$153,2,0),"Erro")</f>
        <v>2</v>
      </c>
      <c r="BM68" s="3">
        <v>0.0</v>
      </c>
      <c r="BN68" s="3" t="s">
        <v>146</v>
      </c>
      <c r="BO68" s="3">
        <f>IFERROR(VLOOKUP(BN68,'Dicionário'!$A$1:$B$153,2,0),"Erro")</f>
        <v>2</v>
      </c>
      <c r="BP68" s="3">
        <v>34.0</v>
      </c>
      <c r="BQ68" s="3" t="s">
        <v>141</v>
      </c>
      <c r="BR68" s="3">
        <f>IFERROR(VLOOKUP(BQ68,'Dicionário'!$A$1:$B$153,2,0),"Erro")</f>
        <v>2</v>
      </c>
      <c r="BS68" s="3">
        <v>0.0</v>
      </c>
      <c r="BT68" s="3" t="s">
        <v>365</v>
      </c>
      <c r="BU68" s="3">
        <f>IFERROR(VLOOKUP(BT68,'Dicionário'!$A$1:$B$153,2,0),"Erro")</f>
        <v>1</v>
      </c>
      <c r="BV68" s="3">
        <v>150.0</v>
      </c>
      <c r="BW68" s="3" t="s">
        <v>142</v>
      </c>
      <c r="BX68" s="3">
        <f>IFERROR(VLOOKUP(BW68,'Dicionário'!$A$1:$B$153,2,0),"Erro")</f>
        <v>0</v>
      </c>
      <c r="BY68" s="3" t="s">
        <v>186</v>
      </c>
      <c r="BZ68" s="3">
        <v>0.0</v>
      </c>
      <c r="CA68" s="3" t="s">
        <v>146</v>
      </c>
      <c r="CB68" s="3">
        <f>IFERROR(VLOOKUP(CA68,'Dicionário'!$A$1:$B$153,2,0),"Erro")</f>
        <v>2</v>
      </c>
      <c r="CC68" s="3">
        <v>70.0</v>
      </c>
      <c r="CD68" s="3">
        <v>0.0</v>
      </c>
      <c r="CE68" s="3" t="s">
        <v>146</v>
      </c>
      <c r="CF68" s="3">
        <f>IFERROR(VLOOKUP(CE68,'Dicionário'!$A$1:$B$153,2,0),"Erro")</f>
        <v>2</v>
      </c>
      <c r="CG68" s="3">
        <v>0.0</v>
      </c>
      <c r="CH68" s="3" t="s">
        <v>146</v>
      </c>
      <c r="CI68" s="3">
        <f>IFERROR(VLOOKUP(CH68,'Dicionário'!$A$1:$B$153,2,0),"Erro")</f>
        <v>2</v>
      </c>
      <c r="CJ68" s="3">
        <v>230.0</v>
      </c>
      <c r="CK68" s="3" t="s">
        <v>147</v>
      </c>
      <c r="CL68" s="9">
        <f>IFERROR(VLOOKUP(CK68,'Dicionário'!$A$1:$B$153,2,0),"Erro")</f>
        <v>2</v>
      </c>
      <c r="CM68" s="3" t="s">
        <v>732</v>
      </c>
      <c r="CN68" s="3">
        <v>0.0</v>
      </c>
      <c r="CO68" s="3">
        <v>0.0</v>
      </c>
      <c r="CP68" s="3">
        <v>0.0</v>
      </c>
      <c r="CQ68" s="3" t="s">
        <v>146</v>
      </c>
      <c r="CR68" s="9">
        <f>IFERROR(VLOOKUP(CQ68,'Dicionário'!$A$1:$B$153,2,0),"Erro")</f>
        <v>2</v>
      </c>
      <c r="CS68" s="3">
        <v>0.0</v>
      </c>
      <c r="CT68" s="3" t="s">
        <v>146</v>
      </c>
      <c r="CU68" s="9">
        <f>IFERROR(VLOOKUP(CT68,'Dicionário'!$A$1:$B$153,2,0),"Erro")</f>
        <v>2</v>
      </c>
      <c r="CV68" s="3">
        <v>0.0</v>
      </c>
      <c r="CW68" s="3" t="s">
        <v>146</v>
      </c>
      <c r="CX68" s="9">
        <f>IFERROR(VLOOKUP(CW68,'Dicionário'!$A$1:$B$153,2,0),"Erro")</f>
        <v>2</v>
      </c>
      <c r="CY68" s="3">
        <v>2500.0</v>
      </c>
      <c r="CZ68" s="3" t="s">
        <v>270</v>
      </c>
      <c r="DA68" s="9">
        <f>IFERROR(VLOOKUP(CZ68,'Dicionário'!$A$1:$B$153,2,0),"Erro")</f>
        <v>0</v>
      </c>
      <c r="DB68" s="3" t="s">
        <v>638</v>
      </c>
      <c r="DC68" s="3" t="s">
        <v>151</v>
      </c>
      <c r="DD68" s="3" t="s">
        <v>151</v>
      </c>
      <c r="DE68" s="9">
        <f>IFERROR(VLOOKUP(DD68,'Dicionário'!$A$1:$B$153,2,0),"Erro")</f>
        <v>1</v>
      </c>
      <c r="DF68" s="3" t="s">
        <v>153</v>
      </c>
      <c r="DH68" s="10">
        <v>2.0</v>
      </c>
      <c r="DI68" s="3" t="s">
        <v>155</v>
      </c>
      <c r="DJ68" s="9">
        <f>IFERROR(VLOOKUP(DI68,'Dicionário'!$A$1:$B$153,2,0),"Erro")</f>
        <v>2</v>
      </c>
      <c r="DK68" s="3" t="s">
        <v>156</v>
      </c>
      <c r="DL68" s="9">
        <f>IFERROR(VLOOKUP(DK68,'Dicionário'!$A$1:$B$153,2,0),"Erro")</f>
        <v>5</v>
      </c>
      <c r="DM68" s="3" t="s">
        <v>156</v>
      </c>
      <c r="DN68" s="9">
        <f>IFERROR(VLOOKUP(DM68,'Dicionário'!$A$1:$B$153,2,0),"Erro")</f>
        <v>5</v>
      </c>
      <c r="DO68" s="8">
        <f>IFERROR(VLOOKUP(N68,Sympla!B:AE,24,0), "erro")</f>
        <v>2023</v>
      </c>
      <c r="DP68" s="8">
        <f t="shared" si="2"/>
        <v>18</v>
      </c>
      <c r="DQ68" s="8" t="str">
        <f>IFERROR(VLOOKUP(N68,Sympla!B:AE,20,0), "erro")</f>
        <v>Mulher cis</v>
      </c>
      <c r="DR68" s="8">
        <f>IFERROR(VLOOKUP(AC68,'Dicionário'!$A$1:$B$153,2,0), "erro")</f>
        <v>2</v>
      </c>
      <c r="DS68" s="8">
        <f>IFERROR(VLOOKUP(AD68,'Dicionário'!$A$1:$B$153,2,0), "erro")</f>
        <v>2</v>
      </c>
    </row>
    <row r="69">
      <c r="A69" s="4">
        <v>45128.95878428241</v>
      </c>
      <c r="B69" s="3" t="s">
        <v>671</v>
      </c>
      <c r="C69" s="3" t="s">
        <v>734</v>
      </c>
      <c r="D69" s="3" t="s">
        <v>117</v>
      </c>
      <c r="E69" s="3" t="s">
        <v>123</v>
      </c>
      <c r="F69" s="3" t="s">
        <v>735</v>
      </c>
      <c r="G69" s="3">
        <v>1.0</v>
      </c>
      <c r="H69" s="3" t="s">
        <v>160</v>
      </c>
      <c r="I69" s="3" t="s">
        <v>161</v>
      </c>
      <c r="J69" s="3" t="s">
        <v>180</v>
      </c>
      <c r="K69" s="3" t="s">
        <v>119</v>
      </c>
      <c r="L69" s="3" t="s">
        <v>736</v>
      </c>
      <c r="M69" s="3">
        <v>2.023040135E9</v>
      </c>
      <c r="N69" s="3" t="s">
        <v>737</v>
      </c>
      <c r="O69" s="3">
        <v>1.1965261196E10</v>
      </c>
      <c r="P69" s="3">
        <v>5.20856636E8</v>
      </c>
      <c r="Q69" s="3" t="s">
        <v>123</v>
      </c>
      <c r="R69" s="3">
        <v>4.45068818E10</v>
      </c>
      <c r="S69" s="6">
        <v>38429.0</v>
      </c>
      <c r="T69" s="3" t="s">
        <v>124</v>
      </c>
      <c r="U69" s="3" t="s">
        <v>125</v>
      </c>
      <c r="V69" s="3" t="s">
        <v>738</v>
      </c>
      <c r="W69" s="7" t="s">
        <v>739</v>
      </c>
      <c r="X69" s="3" t="s">
        <v>168</v>
      </c>
      <c r="Y69" s="3" t="s">
        <v>129</v>
      </c>
      <c r="Z69" s="3" t="s">
        <v>130</v>
      </c>
      <c r="AA69" s="3" t="s">
        <v>131</v>
      </c>
      <c r="AC69" s="3" t="s">
        <v>123</v>
      </c>
      <c r="AD69" s="3" t="s">
        <v>123</v>
      </c>
      <c r="AE69" s="3">
        <v>4.0</v>
      </c>
      <c r="AF69" s="3">
        <v>2.0</v>
      </c>
      <c r="AG69" s="3">
        <v>2.0</v>
      </c>
      <c r="AH69" s="8">
        <f t="shared" si="1"/>
        <v>6</v>
      </c>
      <c r="AI69" s="3" t="s">
        <v>132</v>
      </c>
      <c r="AJ69" s="3">
        <v>0.0</v>
      </c>
      <c r="AK69" s="3" t="s">
        <v>133</v>
      </c>
      <c r="AL69" s="3">
        <f>IFERROR(VLOOKUP(AK69,'Dicionário'!$A$1:$B$153,2,0),"Erro")</f>
        <v>2</v>
      </c>
      <c r="AM69" s="3">
        <v>2000.0</v>
      </c>
      <c r="AN69" s="3" t="s">
        <v>135</v>
      </c>
      <c r="AO69" s="3">
        <f>IFERROR(VLOOKUP(AN69,'Dicionário'!$A$1:$B$153,2,0),"Erro")</f>
        <v>2</v>
      </c>
      <c r="AP69" s="3">
        <v>1354.0</v>
      </c>
      <c r="AQ69" s="3">
        <f t="shared" si="11"/>
        <v>52.91666667</v>
      </c>
      <c r="AR69" s="3" t="s">
        <v>134</v>
      </c>
      <c r="AS69" s="3">
        <f>IFERROR(VLOOKUP(AR69,'Dicionário'!$A$1:$B$153,2,0),"Erro")</f>
        <v>2</v>
      </c>
      <c r="AT69" s="3">
        <v>0.0</v>
      </c>
      <c r="AU69" s="3" t="s">
        <v>133</v>
      </c>
      <c r="AV69" s="3">
        <f>IFERROR(VLOOKUP(AU69,'Dicionário'!$A$1:$B$153,2,0),"Erro")</f>
        <v>2</v>
      </c>
      <c r="AW69" s="3">
        <v>0.0</v>
      </c>
      <c r="AX69" s="3" t="s">
        <v>133</v>
      </c>
      <c r="AY69" s="3">
        <f>IFERROR(VLOOKUP(AX69,'Dicionário'!$A$1:$B$153,2,0),"Erro")</f>
        <v>2</v>
      </c>
      <c r="AZ69" s="3">
        <v>0.0</v>
      </c>
      <c r="BA69" s="3" t="s">
        <v>133</v>
      </c>
      <c r="BB69" s="3">
        <f>IFERROR(VLOOKUP(BA69,'Dicionário'!$A$1:$B$153,2,0),"Erro")</f>
        <v>2</v>
      </c>
      <c r="BC69" s="3">
        <v>0.0</v>
      </c>
      <c r="BD69" s="3" t="s">
        <v>133</v>
      </c>
      <c r="BE69" s="3">
        <f>IFERROR(VLOOKUP(BD69,'Dicionário'!$A$1:$B$153,2,0),"Erro")</f>
        <v>2</v>
      </c>
      <c r="BG69" s="3">
        <v>0.0</v>
      </c>
      <c r="BH69" s="3" t="s">
        <v>199</v>
      </c>
      <c r="BI69" s="3">
        <f>IFERROR(VLOOKUP(BH69,'Dicionário'!$A$1:$B$153,2,0),"Erro")</f>
        <v>2</v>
      </c>
      <c r="BJ69" s="3">
        <v>700.0</v>
      </c>
      <c r="BK69" s="3" t="s">
        <v>328</v>
      </c>
      <c r="BL69" s="3">
        <f>IFERROR(VLOOKUP(BK69,'Dicionário'!$A$1:$B$153,2,0),"Erro")</f>
        <v>0</v>
      </c>
      <c r="BM69" s="3">
        <v>0.0</v>
      </c>
      <c r="BN69" s="3" t="s">
        <v>146</v>
      </c>
      <c r="BO69" s="3">
        <f>IFERROR(VLOOKUP(BN69,'Dicionário'!$A$1:$B$153,2,0),"Erro")</f>
        <v>2</v>
      </c>
      <c r="BP69" s="3">
        <v>74.0</v>
      </c>
      <c r="BQ69" s="3" t="s">
        <v>141</v>
      </c>
      <c r="BR69" s="3">
        <f>IFERROR(VLOOKUP(BQ69,'Dicionário'!$A$1:$B$153,2,0),"Erro")</f>
        <v>2</v>
      </c>
      <c r="BS69" s="3">
        <v>80.0</v>
      </c>
      <c r="BT69" s="3" t="s">
        <v>255</v>
      </c>
      <c r="BU69" s="3">
        <f>IFERROR(VLOOKUP(BT69,'Dicionário'!$A$1:$B$153,2,0),"Erro")</f>
        <v>0</v>
      </c>
      <c r="BV69" s="3">
        <v>0.0</v>
      </c>
      <c r="BW69" s="3" t="s">
        <v>146</v>
      </c>
      <c r="BX69" s="3">
        <f>IFERROR(VLOOKUP(BW69,'Dicionário'!$A$1:$B$153,2,0),"Erro")</f>
        <v>2</v>
      </c>
      <c r="BY69" s="3" t="s">
        <v>186</v>
      </c>
      <c r="BZ69" s="3">
        <v>90.0</v>
      </c>
      <c r="CA69" s="3" t="s">
        <v>217</v>
      </c>
      <c r="CB69" s="3">
        <f>IFERROR(VLOOKUP(CA69,'Dicionário'!$A$1:$B$153,2,0),"Erro")</f>
        <v>0</v>
      </c>
      <c r="CC69" s="3">
        <v>100.0</v>
      </c>
      <c r="CD69" s="3">
        <v>0.0</v>
      </c>
      <c r="CE69" s="3" t="s">
        <v>146</v>
      </c>
      <c r="CF69" s="3">
        <f>IFERROR(VLOOKUP(CE69,'Dicionário'!$A$1:$B$153,2,0),"Erro")</f>
        <v>2</v>
      </c>
      <c r="CG69" s="3">
        <v>0.0</v>
      </c>
      <c r="CH69" s="3" t="s">
        <v>146</v>
      </c>
      <c r="CI69" s="3">
        <f>IFERROR(VLOOKUP(CH69,'Dicionário'!$A$1:$B$153,2,0),"Erro")</f>
        <v>2</v>
      </c>
      <c r="CJ69" s="3">
        <v>0.0</v>
      </c>
      <c r="CK69" s="3" t="s">
        <v>146</v>
      </c>
      <c r="CL69" s="9">
        <f>IFERROR(VLOOKUP(CK69,'Dicionário'!$A$1:$B$153,2,0),"Erro")</f>
        <v>2</v>
      </c>
      <c r="CN69" s="3">
        <v>0.0</v>
      </c>
      <c r="CO69" s="3">
        <v>0.0</v>
      </c>
      <c r="CP69" s="3">
        <v>0.0</v>
      </c>
      <c r="CQ69" s="3" t="s">
        <v>146</v>
      </c>
      <c r="CR69" s="9">
        <f>IFERROR(VLOOKUP(CQ69,'Dicionário'!$A$1:$B$153,2,0),"Erro")</f>
        <v>2</v>
      </c>
      <c r="CS69" s="3">
        <v>0.0</v>
      </c>
      <c r="CT69" s="3" t="s">
        <v>150</v>
      </c>
      <c r="CU69" s="9">
        <f>IFERROR(VLOOKUP(CT69,'Dicionário'!$A$1:$B$153,2,0),"Erro")</f>
        <v>2</v>
      </c>
      <c r="CV69" s="3">
        <v>635.0</v>
      </c>
      <c r="CW69" s="3" t="s">
        <v>150</v>
      </c>
      <c r="CX69" s="9">
        <f>IFERROR(VLOOKUP(CW69,'Dicionário'!$A$1:$B$153,2,0),"Erro")</f>
        <v>2</v>
      </c>
      <c r="CY69" s="3">
        <v>0.0</v>
      </c>
      <c r="CZ69" s="3" t="s">
        <v>146</v>
      </c>
      <c r="DA69" s="9">
        <f>IFERROR(VLOOKUP(CZ69,'Dicionário'!$A$1:$B$153,2,0),"Erro")</f>
        <v>2</v>
      </c>
      <c r="DC69" s="3" t="s">
        <v>152</v>
      </c>
      <c r="DD69" s="3" t="s">
        <v>152</v>
      </c>
      <c r="DE69" s="9">
        <f>IFERROR(VLOOKUP(DD69,'Dicionário'!$A$1:$B$153,2,0),"Erro")</f>
        <v>2</v>
      </c>
      <c r="DF69" s="3" t="s">
        <v>205</v>
      </c>
      <c r="DG69" s="3" t="s">
        <v>245</v>
      </c>
      <c r="DH69" s="9">
        <f>IFERROR(VLOOKUP(DG69,'Dicionário'!$A$1:$B$153,2,0),"Erro")</f>
        <v>3</v>
      </c>
      <c r="DI69" s="3" t="s">
        <v>614</v>
      </c>
      <c r="DJ69" s="9">
        <f>IFERROR(VLOOKUP(DI69,'Dicionário'!$A$1:$B$153,2,0),"Erro")</f>
        <v>0</v>
      </c>
      <c r="DK69" s="3" t="s">
        <v>230</v>
      </c>
      <c r="DL69" s="9">
        <f>IFERROR(VLOOKUP(DK69,'Dicionário'!$A$1:$B$153,2,0),"Erro")</f>
        <v>7</v>
      </c>
      <c r="DM69" s="3" t="s">
        <v>230</v>
      </c>
      <c r="DN69" s="9">
        <f>IFERROR(VLOOKUP(DM69,'Dicionário'!$A$1:$B$153,2,0),"Erro")</f>
        <v>7</v>
      </c>
      <c r="DO69" s="8">
        <f>IFERROR(VLOOKUP(N69,Sympla!B:AE,24,0), "erro")</f>
        <v>2022</v>
      </c>
      <c r="DP69" s="8">
        <f t="shared" si="2"/>
        <v>18</v>
      </c>
      <c r="DQ69" s="8" t="str">
        <f>IFERROR(VLOOKUP(N69,Sympla!B:AE,20,0), "erro")</f>
        <v>Mulher cis</v>
      </c>
      <c r="DR69" s="8">
        <f>IFERROR(VLOOKUP(AC69,'Dicionário'!$A$1:$B$153,2,0), "erro")</f>
        <v>2</v>
      </c>
      <c r="DS69" s="8">
        <f>IFERROR(VLOOKUP(AD69,'Dicionário'!$A$1:$B$153,2,0), "erro")</f>
        <v>2</v>
      </c>
    </row>
  </sheetData>
  <autoFilter ref="$A$2:$CN$69">
    <sortState ref="A2:CN69">
      <sortCondition ref="L2:L69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25"/>
    <col customWidth="1" min="3" max="3" width="16.75"/>
    <col customWidth="1" min="7" max="7" width="13.5"/>
    <col customWidth="1" min="8" max="8" width="14.5"/>
    <col customWidth="1" min="9" max="9" width="17.63"/>
    <col customWidth="1" min="10" max="10" width="14.38"/>
    <col customWidth="1" min="12" max="12" width="19.13"/>
    <col customWidth="1" min="13" max="13" width="13.88"/>
  </cols>
  <sheetData>
    <row r="1">
      <c r="C1" s="60">
        <f>125/185</f>
        <v>0.6756756757</v>
      </c>
      <c r="D1" s="60">
        <f>40/185</f>
        <v>0.2162162162</v>
      </c>
      <c r="E1" s="60">
        <f>20/185</f>
        <v>0.1081081081</v>
      </c>
      <c r="F1" s="48"/>
    </row>
    <row r="2">
      <c r="C2" s="61" t="s">
        <v>2362</v>
      </c>
      <c r="D2" s="61" t="s">
        <v>2363</v>
      </c>
      <c r="E2" s="61" t="s">
        <v>2364</v>
      </c>
      <c r="F2" s="62" t="s">
        <v>2365</v>
      </c>
      <c r="G2" s="62" t="s">
        <v>2366</v>
      </c>
      <c r="H2" s="62" t="s">
        <v>2367</v>
      </c>
      <c r="I2" s="62" t="s">
        <v>2368</v>
      </c>
      <c r="J2" s="61" t="s">
        <v>2369</v>
      </c>
      <c r="K2" s="61" t="s">
        <v>2370</v>
      </c>
      <c r="L2" s="61" t="s">
        <v>2371</v>
      </c>
      <c r="M2" s="61" t="s">
        <v>2372</v>
      </c>
    </row>
    <row r="3">
      <c r="A3" s="48" t="s">
        <v>653</v>
      </c>
      <c r="B3" s="48" t="s">
        <v>2258</v>
      </c>
      <c r="C3" s="63">
        <f>VLOOKUP(B3,'Resultado 1a Fase'!B:D,3,0)</f>
        <v>0.5773</v>
      </c>
      <c r="D3" s="63">
        <v>0.55</v>
      </c>
      <c r="E3" s="63">
        <v>0.82</v>
      </c>
      <c r="F3" s="63">
        <f t="shared" ref="F3:F59" si="1">C3*$C$1+D3*$D$1+E3*$E$1</f>
        <v>0.5976351351</v>
      </c>
      <c r="G3" s="48" t="str">
        <f>VLOOKUP(A3,Dados!$N:$T,7,0)</f>
        <v>Pardo</v>
      </c>
      <c r="H3" s="48">
        <f t="shared" ref="H3:H59" si="2">VLOOKUP(G3, $E$63:$F$67, 2, FALSE)</f>
        <v>1.15</v>
      </c>
      <c r="I3" s="63">
        <f t="shared" ref="I3:I59" si="3">F3*H3</f>
        <v>0.6872804054</v>
      </c>
      <c r="J3" s="48" t="str">
        <f>VLOOKUP(A3,Sympla!B:AC,27,0)</f>
        <v>Não sou ex-aluno</v>
      </c>
      <c r="K3" s="48" t="str">
        <f>VLOOKUP(A3,Sympla!B:AD,28,0)</f>
        <v>Não</v>
      </c>
      <c r="L3" s="48">
        <f t="shared" ref="L3:L59" si="4">VLOOKUP(J3,$I$62:$J$66,2,0)</f>
        <v>1</v>
      </c>
      <c r="M3" s="63">
        <f t="shared" ref="M3:M59" si="5">I3*L3</f>
        <v>0.6872804054</v>
      </c>
    </row>
    <row r="4">
      <c r="A4" s="48" t="s">
        <v>680</v>
      </c>
      <c r="B4" s="48" t="s">
        <v>2255</v>
      </c>
      <c r="C4" s="63">
        <f>VLOOKUP(B4,'Resultado 1a Fase'!B:D,3,0)</f>
        <v>0.5875</v>
      </c>
      <c r="D4" s="63">
        <v>0.575</v>
      </c>
      <c r="E4" s="63">
        <v>0.64</v>
      </c>
      <c r="F4" s="63">
        <f t="shared" si="1"/>
        <v>0.590472973</v>
      </c>
      <c r="G4" s="48" t="str">
        <f>VLOOKUP(A4,Dados!$N:$T,7,0)</f>
        <v>Negro</v>
      </c>
      <c r="H4" s="48">
        <f t="shared" si="2"/>
        <v>1.15</v>
      </c>
      <c r="I4" s="63">
        <f t="shared" si="3"/>
        <v>0.6790439189</v>
      </c>
      <c r="J4" s="48" t="str">
        <f>VLOOKUP(A4,Sympla!B:AC,27,0)</f>
        <v>Não sou ex-aluno</v>
      </c>
      <c r="K4" s="48" t="str">
        <f>VLOOKUP(A4,Sympla!B:AD,28,0)</f>
        <v>Não</v>
      </c>
      <c r="L4" s="48">
        <f t="shared" si="4"/>
        <v>1</v>
      </c>
      <c r="M4" s="63">
        <f t="shared" si="5"/>
        <v>0.6790439189</v>
      </c>
    </row>
    <row r="5">
      <c r="A5" s="48" t="s">
        <v>382</v>
      </c>
      <c r="B5" s="48" t="s">
        <v>381</v>
      </c>
      <c r="C5" s="63">
        <f>VLOOKUP(B5,'Resultado 1a Fase'!B:D,3,0)</f>
        <v>0.6113</v>
      </c>
      <c r="D5" s="63">
        <v>0.5</v>
      </c>
      <c r="E5" s="63">
        <v>0.64</v>
      </c>
      <c r="F5" s="63">
        <f t="shared" si="1"/>
        <v>0.5903378378</v>
      </c>
      <c r="G5" s="48" t="str">
        <f>VLOOKUP(A5,Dados!$N:$T,7,0)</f>
        <v>Pardo</v>
      </c>
      <c r="H5" s="48">
        <f t="shared" si="2"/>
        <v>1.15</v>
      </c>
      <c r="I5" s="63">
        <f t="shared" si="3"/>
        <v>0.6788885135</v>
      </c>
      <c r="J5" s="48" t="str">
        <f>VLOOKUP(A5,Sympla!B:AC,27,0)</f>
        <v>Não sou ex-aluno</v>
      </c>
      <c r="K5" s="48" t="str">
        <f>VLOOKUP(A5,Sympla!B:AD,28,0)</f>
        <v>Nao</v>
      </c>
      <c r="L5" s="48">
        <f t="shared" si="4"/>
        <v>1</v>
      </c>
      <c r="M5" s="63">
        <f t="shared" si="5"/>
        <v>0.6788885135</v>
      </c>
    </row>
    <row r="6">
      <c r="A6" s="48" t="s">
        <v>212</v>
      </c>
      <c r="B6" s="48" t="s">
        <v>211</v>
      </c>
      <c r="C6" s="63">
        <f>VLOOKUP(B6,'Resultado 1a Fase'!B:D,3,0)</f>
        <v>0.6556</v>
      </c>
      <c r="D6" s="63">
        <v>0.65</v>
      </c>
      <c r="E6" s="63">
        <v>0.8</v>
      </c>
      <c r="F6" s="63">
        <f t="shared" si="1"/>
        <v>0.67</v>
      </c>
      <c r="G6" s="48" t="str">
        <f>VLOOKUP(A6,Dados!$N:$T,7,0)</f>
        <v>Branco</v>
      </c>
      <c r="H6" s="48">
        <f t="shared" si="2"/>
        <v>1</v>
      </c>
      <c r="I6" s="63">
        <f t="shared" si="3"/>
        <v>0.67</v>
      </c>
      <c r="J6" s="48" t="str">
        <f>VLOOKUP(A6,Sympla!B:AC,27,0)</f>
        <v>Não sou ex-aluno</v>
      </c>
      <c r="K6" s="48" t="str">
        <f>VLOOKUP(A6,Sympla!B:AD,28,0)</f>
        <v>Não</v>
      </c>
      <c r="L6" s="48">
        <f t="shared" si="4"/>
        <v>1</v>
      </c>
      <c r="M6" s="63">
        <f t="shared" si="5"/>
        <v>0.67</v>
      </c>
    </row>
    <row r="7">
      <c r="A7" s="48" t="s">
        <v>182</v>
      </c>
      <c r="B7" s="48" t="s">
        <v>2256</v>
      </c>
      <c r="C7" s="63">
        <f>VLOOKUP(B7,'Resultado 1a Fase'!B:D,3,0)</f>
        <v>0.5873</v>
      </c>
      <c r="D7" s="63">
        <v>0.5</v>
      </c>
      <c r="E7" s="63">
        <v>0.58</v>
      </c>
      <c r="F7" s="63">
        <f t="shared" si="1"/>
        <v>0.5676351351</v>
      </c>
      <c r="G7" s="48" t="str">
        <f>VLOOKUP(A7,Dados!$N:$T,7,0)</f>
        <v>Pardo</v>
      </c>
      <c r="H7" s="48">
        <f t="shared" si="2"/>
        <v>1.15</v>
      </c>
      <c r="I7" s="63">
        <f t="shared" si="3"/>
        <v>0.6527804054</v>
      </c>
      <c r="J7" s="48" t="str">
        <f>VLOOKUP(A7,Sympla!B:AC,27,0)</f>
        <v>Não sou ex-aluno</v>
      </c>
      <c r="K7" s="48" t="str">
        <f>VLOOKUP(A7,Sympla!B:AD,28,0)</f>
        <v>não</v>
      </c>
      <c r="L7" s="48">
        <f t="shared" si="4"/>
        <v>1</v>
      </c>
      <c r="M7" s="63">
        <f t="shared" si="5"/>
        <v>0.6527804054</v>
      </c>
    </row>
    <row r="8">
      <c r="A8" s="48" t="s">
        <v>596</v>
      </c>
      <c r="B8" s="48" t="s">
        <v>595</v>
      </c>
      <c r="C8" s="63">
        <f>VLOOKUP(B8,'Resultado 1a Fase'!B:D,3,0)</f>
        <v>0.588</v>
      </c>
      <c r="D8" s="63">
        <v>0.525</v>
      </c>
      <c r="E8" s="63">
        <v>0.48</v>
      </c>
      <c r="F8" s="63">
        <f t="shared" si="1"/>
        <v>0.5627027027</v>
      </c>
      <c r="G8" s="48" t="str">
        <f>VLOOKUP(A8,Dados!$N:$T,7,0)</f>
        <v>Pardo</v>
      </c>
      <c r="H8" s="48">
        <f t="shared" si="2"/>
        <v>1.15</v>
      </c>
      <c r="I8" s="63">
        <f t="shared" si="3"/>
        <v>0.6471081081</v>
      </c>
      <c r="J8" s="48" t="str">
        <f>VLOOKUP(A8,Sympla!B:AC,27,0)</f>
        <v>Não sou ex-aluno</v>
      </c>
      <c r="K8" s="48" t="str">
        <f>VLOOKUP(A8,Sympla!B:AD,28,0)</f>
        <v>Não</v>
      </c>
      <c r="L8" s="48">
        <f t="shared" si="4"/>
        <v>1</v>
      </c>
      <c r="M8" s="63">
        <f t="shared" si="5"/>
        <v>0.6471081081</v>
      </c>
    </row>
    <row r="9">
      <c r="A9" s="48" t="s">
        <v>438</v>
      </c>
      <c r="B9" s="48" t="s">
        <v>437</v>
      </c>
      <c r="C9" s="63">
        <f>VLOOKUP(B9,'Resultado 1a Fase'!B:D,3,0)</f>
        <v>0.4719</v>
      </c>
      <c r="D9" s="63">
        <v>0.725</v>
      </c>
      <c r="E9" s="63">
        <v>0.76</v>
      </c>
      <c r="F9" s="63">
        <f t="shared" si="1"/>
        <v>0.5577702703</v>
      </c>
      <c r="G9" s="48" t="str">
        <f>VLOOKUP(A9,Dados!$N:$T,7,0)</f>
        <v>Pardo</v>
      </c>
      <c r="H9" s="48">
        <f t="shared" si="2"/>
        <v>1.15</v>
      </c>
      <c r="I9" s="63">
        <f t="shared" si="3"/>
        <v>0.6414358108</v>
      </c>
      <c r="J9" s="48" t="str">
        <f>VLOOKUP(A9,Sympla!B:AC,27,0)</f>
        <v>Não sou ex-aluno</v>
      </c>
      <c r="K9" s="48" t="str">
        <f>VLOOKUP(A9,Sympla!B:AD,28,0)</f>
        <v>Não</v>
      </c>
      <c r="L9" s="48">
        <f t="shared" si="4"/>
        <v>1</v>
      </c>
      <c r="M9" s="63">
        <f t="shared" si="5"/>
        <v>0.6414358108</v>
      </c>
    </row>
    <row r="10">
      <c r="A10" s="48" t="s">
        <v>333</v>
      </c>
      <c r="B10" s="48" t="s">
        <v>2259</v>
      </c>
      <c r="C10" s="63">
        <f>VLOOKUP(B10,'Resultado 1a Fase'!B:D,3,0)</f>
        <v>0.5629</v>
      </c>
      <c r="D10" s="63">
        <v>0.425</v>
      </c>
      <c r="E10" s="63">
        <v>0.42000000000000004</v>
      </c>
      <c r="F10" s="63">
        <f t="shared" si="1"/>
        <v>0.5176351351</v>
      </c>
      <c r="G10" s="48" t="str">
        <f>VLOOKUP(A10,Dados!$N:$T,7,0)</f>
        <v>Pardo</v>
      </c>
      <c r="H10" s="48">
        <f t="shared" si="2"/>
        <v>1.15</v>
      </c>
      <c r="I10" s="63">
        <f t="shared" si="3"/>
        <v>0.5952804054</v>
      </c>
      <c r="J10" s="48" t="str">
        <f>VLOOKUP(A10,Sympla!B:AC,27,0)</f>
        <v>TCB</v>
      </c>
      <c r="K10" s="48">
        <f>VLOOKUP(A10,Sympla!B:AD,28,0)</f>
        <v>2019</v>
      </c>
      <c r="L10" s="48">
        <f t="shared" si="4"/>
        <v>1.05</v>
      </c>
      <c r="M10" s="63">
        <f t="shared" si="5"/>
        <v>0.6250444257</v>
      </c>
    </row>
    <row r="11">
      <c r="A11" s="48" t="s">
        <v>603</v>
      </c>
      <c r="B11" s="48" t="s">
        <v>2257</v>
      </c>
      <c r="C11" s="63">
        <f>VLOOKUP(B11,'Resultado 1a Fase'!B:D,3,0)</f>
        <v>0.584</v>
      </c>
      <c r="D11" s="63">
        <v>0.425</v>
      </c>
      <c r="E11" s="63">
        <v>0.52</v>
      </c>
      <c r="F11" s="63">
        <f t="shared" si="1"/>
        <v>0.5427027027</v>
      </c>
      <c r="G11" s="48" t="str">
        <f>VLOOKUP(A11,Dados!$N:$T,7,0)</f>
        <v>Pardo</v>
      </c>
      <c r="H11" s="48">
        <f t="shared" si="2"/>
        <v>1.15</v>
      </c>
      <c r="I11" s="63">
        <f t="shared" si="3"/>
        <v>0.6241081081</v>
      </c>
      <c r="J11" s="48" t="str">
        <f>VLOOKUP(A11,Sympla!B:AC,27,0)</f>
        <v>Não sou ex-aluno</v>
      </c>
      <c r="K11" s="48" t="str">
        <f>VLOOKUP(A11,Sympla!B:AD,28,0)</f>
        <v>Não</v>
      </c>
      <c r="L11" s="48">
        <f t="shared" si="4"/>
        <v>1</v>
      </c>
      <c r="M11" s="63">
        <f t="shared" si="5"/>
        <v>0.6241081081</v>
      </c>
    </row>
    <row r="12">
      <c r="A12" s="48" t="s">
        <v>573</v>
      </c>
      <c r="B12" s="48" t="s">
        <v>1750</v>
      </c>
      <c r="C12" s="63">
        <f>VLOOKUP(B12,'Resultado 1a Fase'!B:D,3,0)</f>
        <v>0.5071</v>
      </c>
      <c r="D12" s="63">
        <v>0.6</v>
      </c>
      <c r="E12" s="63">
        <v>0.6</v>
      </c>
      <c r="F12" s="63">
        <f t="shared" si="1"/>
        <v>0.5372297297</v>
      </c>
      <c r="G12" s="48" t="str">
        <f>VLOOKUP(A12,Dados!$N:$T,7,0)</f>
        <v>Pardo</v>
      </c>
      <c r="H12" s="48">
        <f t="shared" si="2"/>
        <v>1.15</v>
      </c>
      <c r="I12" s="63">
        <f t="shared" si="3"/>
        <v>0.6178141892</v>
      </c>
      <c r="J12" s="48" t="str">
        <f>VLOOKUP(A12,Sympla!B:AC,27,0)</f>
        <v>Não sou ex-aluno</v>
      </c>
      <c r="K12" s="48" t="str">
        <f>VLOOKUP(A12,Sympla!B:AD,28,0)</f>
        <v>Não</v>
      </c>
      <c r="L12" s="48">
        <f t="shared" si="4"/>
        <v>1</v>
      </c>
      <c r="M12" s="63">
        <f t="shared" si="5"/>
        <v>0.6178141892</v>
      </c>
    </row>
    <row r="13">
      <c r="A13" s="48" t="s">
        <v>579</v>
      </c>
      <c r="B13" s="48" t="s">
        <v>578</v>
      </c>
      <c r="C13" s="63">
        <f>VLOOKUP(B13,'Resultado 1a Fase'!B:D,3,0)</f>
        <v>0.5408</v>
      </c>
      <c r="D13" s="63">
        <v>0.525</v>
      </c>
      <c r="E13" s="63">
        <v>0.52</v>
      </c>
      <c r="F13" s="63">
        <f t="shared" si="1"/>
        <v>0.5351351351</v>
      </c>
      <c r="G13" s="48" t="str">
        <f>VLOOKUP(A13,Dados!$N:$T,7,0)</f>
        <v>Pardo</v>
      </c>
      <c r="H13" s="48">
        <f t="shared" si="2"/>
        <v>1.15</v>
      </c>
      <c r="I13" s="63">
        <f t="shared" si="3"/>
        <v>0.6154054054</v>
      </c>
      <c r="J13" s="48" t="str">
        <f>VLOOKUP(A13,Sympla!B:AC,27,0)</f>
        <v>Não sou ex-aluno</v>
      </c>
      <c r="K13" s="48" t="str">
        <f>VLOOKUP(A13,Sympla!B:AD,28,0)</f>
        <v>Não</v>
      </c>
      <c r="L13" s="48">
        <f t="shared" si="4"/>
        <v>1</v>
      </c>
      <c r="M13" s="63">
        <f t="shared" si="5"/>
        <v>0.6154054054</v>
      </c>
    </row>
    <row r="14">
      <c r="A14" s="48" t="s">
        <v>470</v>
      </c>
      <c r="B14" s="48" t="s">
        <v>2267</v>
      </c>
      <c r="C14" s="63">
        <f>VLOOKUP(B14,'Resultado 1a Fase'!B:D,3,0)</f>
        <v>0.4372</v>
      </c>
      <c r="D14" s="63">
        <v>0.7</v>
      </c>
      <c r="E14" s="63">
        <v>0.6799999999999999</v>
      </c>
      <c r="F14" s="63">
        <f t="shared" si="1"/>
        <v>0.5202702703</v>
      </c>
      <c r="G14" s="48" t="str">
        <f>VLOOKUP(A14,Dados!$N:$T,7,0)</f>
        <v>Pardo</v>
      </c>
      <c r="H14" s="48">
        <f t="shared" si="2"/>
        <v>1.15</v>
      </c>
      <c r="I14" s="63">
        <f t="shared" si="3"/>
        <v>0.5983108108</v>
      </c>
      <c r="J14" s="48" t="str">
        <f>VLOOKUP(A14,Sympla!B:AC,27,0)</f>
        <v>Não sou ex-aluno</v>
      </c>
      <c r="K14" s="48" t="str">
        <f>VLOOKUP(A14,Sympla!B:AD,28,0)</f>
        <v>Não</v>
      </c>
      <c r="L14" s="48">
        <f t="shared" si="4"/>
        <v>1</v>
      </c>
      <c r="M14" s="63">
        <f t="shared" si="5"/>
        <v>0.5983108108</v>
      </c>
    </row>
    <row r="15">
      <c r="A15" s="48" t="s">
        <v>373</v>
      </c>
      <c r="B15" s="48" t="s">
        <v>372</v>
      </c>
      <c r="C15" s="63">
        <f>VLOOKUP(B15,'Resultado 1a Fase'!B:D,3,0)</f>
        <v>0.4855</v>
      </c>
      <c r="D15" s="63">
        <v>0.625</v>
      </c>
      <c r="E15" s="63">
        <v>0.52</v>
      </c>
      <c r="F15" s="63">
        <f t="shared" si="1"/>
        <v>0.5193918919</v>
      </c>
      <c r="G15" s="48" t="str">
        <f>VLOOKUP(A15,Dados!$N:$T,7,0)</f>
        <v>Pardo</v>
      </c>
      <c r="H15" s="48">
        <f t="shared" si="2"/>
        <v>1.15</v>
      </c>
      <c r="I15" s="63">
        <f t="shared" si="3"/>
        <v>0.5973006757</v>
      </c>
      <c r="J15" s="48" t="str">
        <f>VLOOKUP(A15,Sympla!B:AC,27,0)</f>
        <v>Não sou ex-aluno</v>
      </c>
      <c r="K15" s="48" t="str">
        <f>VLOOKUP(A15,Sympla!B:AD,28,0)</f>
        <v>Não</v>
      </c>
      <c r="L15" s="48">
        <f t="shared" si="4"/>
        <v>1</v>
      </c>
      <c r="M15" s="63">
        <f t="shared" si="5"/>
        <v>0.5973006757</v>
      </c>
    </row>
    <row r="16">
      <c r="A16" s="48" t="s">
        <v>688</v>
      </c>
      <c r="B16" s="48" t="s">
        <v>2254</v>
      </c>
      <c r="C16" s="63">
        <f>VLOOKUP(B16,'Resultado 1a Fase'!B:D,3,0)</f>
        <v>0.6553</v>
      </c>
      <c r="D16" s="63">
        <v>0.4</v>
      </c>
      <c r="E16" s="63">
        <v>0.6</v>
      </c>
      <c r="F16" s="63">
        <f t="shared" si="1"/>
        <v>0.5941216216</v>
      </c>
      <c r="G16" s="48" t="str">
        <f>VLOOKUP(A16,Dados!$N:$T,7,0)</f>
        <v>Branco</v>
      </c>
      <c r="H16" s="48">
        <f t="shared" si="2"/>
        <v>1</v>
      </c>
      <c r="I16" s="63">
        <f t="shared" si="3"/>
        <v>0.5941216216</v>
      </c>
      <c r="J16" s="48" t="str">
        <f>VLOOKUP(A16,Sympla!B:AC,27,0)</f>
        <v>Não sou ex-aluno</v>
      </c>
      <c r="K16" s="48" t="str">
        <f>VLOOKUP(A16,Sympla!B:AD,28,0)</f>
        <v>Não</v>
      </c>
      <c r="L16" s="48">
        <f t="shared" si="4"/>
        <v>1</v>
      </c>
      <c r="M16" s="63">
        <f t="shared" si="5"/>
        <v>0.5941216216</v>
      </c>
    </row>
    <row r="17">
      <c r="A17" s="48" t="s">
        <v>351</v>
      </c>
      <c r="B17" s="48" t="s">
        <v>2265</v>
      </c>
      <c r="C17" s="63">
        <f>VLOOKUP(B17,'Resultado 1a Fase'!B:D,3,0)</f>
        <v>0.4753</v>
      </c>
      <c r="D17" s="63">
        <v>0.475</v>
      </c>
      <c r="E17" s="63">
        <v>0.62</v>
      </c>
      <c r="F17" s="63">
        <f t="shared" si="1"/>
        <v>0.4908783784</v>
      </c>
      <c r="G17" s="48" t="str">
        <f>VLOOKUP(A17,Dados!$N:$T,7,0)</f>
        <v>Negro</v>
      </c>
      <c r="H17" s="48">
        <f t="shared" si="2"/>
        <v>1.15</v>
      </c>
      <c r="I17" s="63">
        <f t="shared" si="3"/>
        <v>0.5645101351</v>
      </c>
      <c r="J17" s="48" t="str">
        <f>VLOOKUP(A17,Sympla!B:AC,27,0)</f>
        <v>TSE</v>
      </c>
      <c r="K17" s="48">
        <f>VLOOKUP(A17,Sympla!B:AD,28,0)</f>
        <v>2022</v>
      </c>
      <c r="L17" s="48">
        <f t="shared" si="4"/>
        <v>1.05</v>
      </c>
      <c r="M17" s="63">
        <f t="shared" si="5"/>
        <v>0.5927356419</v>
      </c>
    </row>
    <row r="18">
      <c r="A18" s="48" t="s">
        <v>403</v>
      </c>
      <c r="B18" s="48" t="s">
        <v>1284</v>
      </c>
      <c r="C18" s="63">
        <f>VLOOKUP(B18,'Resultado 1a Fase'!B:D,3,0)</f>
        <v>0.5321</v>
      </c>
      <c r="D18" s="63">
        <v>0.625</v>
      </c>
      <c r="E18" s="63">
        <v>0.6</v>
      </c>
      <c r="F18" s="63">
        <f t="shared" si="1"/>
        <v>0.559527027</v>
      </c>
      <c r="G18" s="48" t="str">
        <f>VLOOKUP(A18,Dados!$N:$T,7,0)</f>
        <v>Branco</v>
      </c>
      <c r="H18" s="48">
        <f t="shared" si="2"/>
        <v>1</v>
      </c>
      <c r="I18" s="63">
        <f t="shared" si="3"/>
        <v>0.559527027</v>
      </c>
      <c r="J18" s="48" t="str">
        <f>VLOOKUP(A18,Sympla!B:AC,27,0)</f>
        <v>TCB</v>
      </c>
      <c r="K18" s="48">
        <f>VLOOKUP(A18,Sympla!B:AD,28,0)</f>
        <v>2022</v>
      </c>
      <c r="L18" s="48">
        <f t="shared" si="4"/>
        <v>1.05</v>
      </c>
      <c r="M18" s="63">
        <f t="shared" si="5"/>
        <v>0.5875033784</v>
      </c>
    </row>
    <row r="19">
      <c r="A19" s="48" t="s">
        <v>277</v>
      </c>
      <c r="B19" s="48" t="s">
        <v>2268</v>
      </c>
      <c r="C19" s="63">
        <f>VLOOKUP(B19,'Resultado 1a Fase'!B:D,3,0)</f>
        <v>0.4361</v>
      </c>
      <c r="D19" s="63">
        <v>0.7</v>
      </c>
      <c r="E19" s="63">
        <v>0.5599999999999999</v>
      </c>
      <c r="F19" s="63">
        <f t="shared" si="1"/>
        <v>0.5065540541</v>
      </c>
      <c r="G19" s="48" t="str">
        <f>VLOOKUP(A19,Dados!$N:$T,7,0)</f>
        <v>Pardo</v>
      </c>
      <c r="H19" s="48">
        <f t="shared" si="2"/>
        <v>1.15</v>
      </c>
      <c r="I19" s="63">
        <f t="shared" si="3"/>
        <v>0.5825371622</v>
      </c>
      <c r="J19" s="48" t="str">
        <f>VLOOKUP(A19,Sympla!B:AC,27,0)</f>
        <v>Não sou ex-aluno</v>
      </c>
      <c r="K19" s="48" t="str">
        <f>VLOOKUP(A19,Sympla!B:AD,28,0)</f>
        <v>Não</v>
      </c>
      <c r="L19" s="48">
        <f t="shared" si="4"/>
        <v>1</v>
      </c>
      <c r="M19" s="63">
        <f t="shared" si="5"/>
        <v>0.5825371622</v>
      </c>
    </row>
    <row r="20">
      <c r="A20" s="48" t="s">
        <v>620</v>
      </c>
      <c r="B20" s="48" t="s">
        <v>619</v>
      </c>
      <c r="C20" s="63">
        <f>VLOOKUP(B20,'Resultado 1a Fase'!B:D,3,0)</f>
        <v>0.5421</v>
      </c>
      <c r="D20" s="63">
        <v>0.575</v>
      </c>
      <c r="E20" s="63">
        <v>0.8</v>
      </c>
      <c r="F20" s="63">
        <f t="shared" si="1"/>
        <v>0.5770945946</v>
      </c>
      <c r="G20" s="48" t="str">
        <f>VLOOKUP(A20,Dados!$N:$T,7,0)</f>
        <v>Branco</v>
      </c>
      <c r="H20" s="48">
        <f t="shared" si="2"/>
        <v>1</v>
      </c>
      <c r="I20" s="63">
        <f t="shared" si="3"/>
        <v>0.5770945946</v>
      </c>
      <c r="J20" s="48" t="str">
        <f>VLOOKUP(A20,Sympla!B:AC,27,0)</f>
        <v>Não sou ex-aluno</v>
      </c>
      <c r="K20" s="48" t="str">
        <f>VLOOKUP(A20,Sympla!B:AD,28,0)</f>
        <v>Não</v>
      </c>
      <c r="L20" s="48">
        <f t="shared" si="4"/>
        <v>1</v>
      </c>
      <c r="M20" s="63">
        <f t="shared" si="5"/>
        <v>0.5770945946</v>
      </c>
    </row>
    <row r="21">
      <c r="A21" s="48" t="s">
        <v>286</v>
      </c>
      <c r="B21" s="48" t="s">
        <v>285</v>
      </c>
      <c r="C21" s="63">
        <f>VLOOKUP(B21,'Resultado 1a Fase'!B:D,3,0)</f>
        <v>0.4067</v>
      </c>
      <c r="D21" s="63">
        <v>0.625</v>
      </c>
      <c r="E21" s="63">
        <v>0.8400000000000001</v>
      </c>
      <c r="F21" s="63">
        <f t="shared" si="1"/>
        <v>0.5007432432</v>
      </c>
      <c r="G21" s="48" t="str">
        <f>VLOOKUP(A21,Dados!$N:$T,7,0)</f>
        <v>Negro</v>
      </c>
      <c r="H21" s="48">
        <f t="shared" si="2"/>
        <v>1.15</v>
      </c>
      <c r="I21" s="63">
        <f t="shared" si="3"/>
        <v>0.5758547297</v>
      </c>
      <c r="J21" s="48" t="str">
        <f>VLOOKUP(A21,Sympla!B:AC,27,0)</f>
        <v>Não sou ex-aluno</v>
      </c>
      <c r="K21" s="48" t="str">
        <f>VLOOKUP(A21,Sympla!B:AD,28,0)</f>
        <v>Não</v>
      </c>
      <c r="L21" s="48">
        <f t="shared" si="4"/>
        <v>1</v>
      </c>
      <c r="M21" s="63">
        <f t="shared" si="5"/>
        <v>0.5758547297</v>
      </c>
    </row>
    <row r="22">
      <c r="A22" s="48" t="s">
        <v>343</v>
      </c>
      <c r="B22" s="48" t="s">
        <v>1159</v>
      </c>
      <c r="C22" s="63">
        <f>VLOOKUP(B22,'Resultado 1a Fase'!B:D,3,0)</f>
        <v>0.4599</v>
      </c>
      <c r="D22" s="63">
        <v>0.425</v>
      </c>
      <c r="E22" s="63">
        <v>0.6799999999999999</v>
      </c>
      <c r="F22" s="63">
        <f t="shared" si="1"/>
        <v>0.4761486486</v>
      </c>
      <c r="G22" s="48" t="str">
        <f>VLOOKUP(A22,Dados!$N:$T,7,0)</f>
        <v>Pardo</v>
      </c>
      <c r="H22" s="48">
        <f t="shared" si="2"/>
        <v>1.15</v>
      </c>
      <c r="I22" s="63">
        <f t="shared" si="3"/>
        <v>0.5475709459</v>
      </c>
      <c r="J22" s="48" t="str">
        <f>VLOOKUP(A22,Sympla!B:AC,27,0)</f>
        <v>TSA</v>
      </c>
      <c r="K22" s="48">
        <f>VLOOKUP(A22,Sympla!B:AD,28,0)</f>
        <v>2022</v>
      </c>
      <c r="L22" s="48">
        <f t="shared" si="4"/>
        <v>1.05</v>
      </c>
      <c r="M22" s="63">
        <f t="shared" si="5"/>
        <v>0.5749494932</v>
      </c>
    </row>
    <row r="23">
      <c r="A23" s="48" t="s">
        <v>715</v>
      </c>
      <c r="B23" s="48" t="s">
        <v>2270</v>
      </c>
      <c r="C23" s="63">
        <f>VLOOKUP(B23,'Resultado 1a Fase'!B:D,3,0)</f>
        <v>0.4158</v>
      </c>
      <c r="D23" s="63">
        <v>0.6</v>
      </c>
      <c r="E23" s="63">
        <v>0.76</v>
      </c>
      <c r="F23" s="63">
        <f t="shared" si="1"/>
        <v>0.4928378378</v>
      </c>
      <c r="G23" s="48" t="str">
        <f>VLOOKUP(A23,Dados!$N:$T,7,0)</f>
        <v>Negro</v>
      </c>
      <c r="H23" s="48">
        <f t="shared" si="2"/>
        <v>1.15</v>
      </c>
      <c r="I23" s="63">
        <f t="shared" si="3"/>
        <v>0.5667635135</v>
      </c>
      <c r="J23" s="48" t="str">
        <f>VLOOKUP(A23,Sympla!B:AC,27,0)</f>
        <v>Não sou ex-aluno</v>
      </c>
      <c r="K23" s="48" t="str">
        <f>VLOOKUP(A23,Sympla!B:AD,28,0)</f>
        <v>Não</v>
      </c>
      <c r="L23" s="48">
        <f t="shared" si="4"/>
        <v>1</v>
      </c>
      <c r="M23" s="63">
        <f t="shared" si="5"/>
        <v>0.5667635135</v>
      </c>
    </row>
    <row r="24">
      <c r="A24" s="48" t="s">
        <v>430</v>
      </c>
      <c r="B24" s="48" t="s">
        <v>429</v>
      </c>
      <c r="C24" s="63">
        <f>VLOOKUP(B24,'Resultado 1a Fase'!B:D,3,0)</f>
        <v>0.4496</v>
      </c>
      <c r="D24" s="63">
        <v>0.55</v>
      </c>
      <c r="E24" s="63">
        <v>0.5599999999999999</v>
      </c>
      <c r="F24" s="63">
        <f t="shared" si="1"/>
        <v>0.4832432432</v>
      </c>
      <c r="G24" s="48" t="str">
        <f>VLOOKUP(A24,Dados!$N:$T,7,0)</f>
        <v>Negro</v>
      </c>
      <c r="H24" s="48">
        <f t="shared" si="2"/>
        <v>1.15</v>
      </c>
      <c r="I24" s="63">
        <f t="shared" si="3"/>
        <v>0.5557297297</v>
      </c>
      <c r="J24" s="48" t="str">
        <f>VLOOKUP(A24,Sympla!B:AC,27,0)</f>
        <v>Não sou ex-aluno</v>
      </c>
      <c r="K24" s="48" t="str">
        <f>VLOOKUP(A24,Sympla!B:AD,28,0)</f>
        <v>Não</v>
      </c>
      <c r="L24" s="48">
        <f t="shared" si="4"/>
        <v>1</v>
      </c>
      <c r="M24" s="63">
        <f t="shared" si="5"/>
        <v>0.5557297297</v>
      </c>
    </row>
    <row r="25">
      <c r="A25" s="48" t="s">
        <v>307</v>
      </c>
      <c r="B25" s="48" t="s">
        <v>306</v>
      </c>
      <c r="C25" s="63">
        <f>VLOOKUP(B25,'Resultado 1a Fase'!B:D,3,0)</f>
        <v>0.5629</v>
      </c>
      <c r="D25" s="63">
        <v>0.45</v>
      </c>
      <c r="E25" s="63">
        <v>0.6799999999999999</v>
      </c>
      <c r="F25" s="63">
        <f t="shared" si="1"/>
        <v>0.5511486486</v>
      </c>
      <c r="G25" s="48" t="str">
        <f>VLOOKUP(A25,Dados!$N:$T,7,0)</f>
        <v>Branco</v>
      </c>
      <c r="H25" s="48">
        <f t="shared" si="2"/>
        <v>1</v>
      </c>
      <c r="I25" s="63">
        <f t="shared" si="3"/>
        <v>0.5511486486</v>
      </c>
      <c r="J25" s="48" t="str">
        <f>VLOOKUP(A25,Sympla!B:AC,27,0)</f>
        <v>Não sou ex-aluno</v>
      </c>
      <c r="K25" s="48" t="str">
        <f>VLOOKUP(A25,Sympla!B:AD,28,0)</f>
        <v>Não</v>
      </c>
      <c r="L25" s="48">
        <f t="shared" si="4"/>
        <v>1</v>
      </c>
      <c r="M25" s="63">
        <f t="shared" si="5"/>
        <v>0.5511486486</v>
      </c>
    </row>
    <row r="26">
      <c r="A26" s="48" t="s">
        <v>641</v>
      </c>
      <c r="B26" s="48" t="s">
        <v>1909</v>
      </c>
      <c r="C26" s="63">
        <f>VLOOKUP(B26,'Resultado 1a Fase'!B:D,3,0)</f>
        <v>0.555</v>
      </c>
      <c r="D26" s="63">
        <v>0.475</v>
      </c>
      <c r="E26" s="63">
        <v>0.64</v>
      </c>
      <c r="F26" s="63">
        <f t="shared" si="1"/>
        <v>0.5468918919</v>
      </c>
      <c r="G26" s="48" t="str">
        <f>VLOOKUP(A26,Dados!$N:$T,7,0)</f>
        <v>Branco</v>
      </c>
      <c r="H26" s="48">
        <f t="shared" si="2"/>
        <v>1</v>
      </c>
      <c r="I26" s="63">
        <f t="shared" si="3"/>
        <v>0.5468918919</v>
      </c>
      <c r="J26" s="48" t="str">
        <f>VLOOKUP(A26,Sympla!B:AC,27,0)</f>
        <v>Não sou ex-aluno</v>
      </c>
      <c r="K26" s="48" t="str">
        <f>VLOOKUP(A26,Sympla!B:AD,28,0)</f>
        <v>Não</v>
      </c>
      <c r="L26" s="48">
        <f t="shared" si="4"/>
        <v>1</v>
      </c>
      <c r="M26" s="63">
        <f t="shared" si="5"/>
        <v>0.5468918919</v>
      </c>
    </row>
    <row r="27">
      <c r="A27" s="48" t="s">
        <v>488</v>
      </c>
      <c r="B27" s="48" t="s">
        <v>487</v>
      </c>
      <c r="C27" s="63">
        <f>VLOOKUP(B27,'Resultado 1a Fase'!B:D,3,0)</f>
        <v>0.5657</v>
      </c>
      <c r="D27" s="63">
        <v>0.4</v>
      </c>
      <c r="E27" s="63">
        <v>0.72</v>
      </c>
      <c r="F27" s="63">
        <f t="shared" si="1"/>
        <v>0.5465540541</v>
      </c>
      <c r="G27" s="48" t="str">
        <f>VLOOKUP(A27,Dados!$N:$T,7,0)</f>
        <v>Branco</v>
      </c>
      <c r="H27" s="48">
        <f t="shared" si="2"/>
        <v>1</v>
      </c>
      <c r="I27" s="63">
        <f t="shared" si="3"/>
        <v>0.5465540541</v>
      </c>
      <c r="J27" s="48" t="str">
        <f>VLOOKUP(A27,Sympla!B:AC,27,0)</f>
        <v>Não sou ex-aluno</v>
      </c>
      <c r="K27" s="48" t="str">
        <f>VLOOKUP(A27,Sympla!B:AD,28,0)</f>
        <v>Não</v>
      </c>
      <c r="L27" s="48">
        <f t="shared" si="4"/>
        <v>1</v>
      </c>
      <c r="M27" s="63">
        <f t="shared" si="5"/>
        <v>0.5465540541</v>
      </c>
    </row>
    <row r="28">
      <c r="A28" s="48" t="s">
        <v>316</v>
      </c>
      <c r="B28" s="48" t="s">
        <v>315</v>
      </c>
      <c r="C28" s="63">
        <f>VLOOKUP(B28,'Resultado 1a Fase'!B:D,3,0)</f>
        <v>0.4552</v>
      </c>
      <c r="D28" s="63">
        <v>0.4</v>
      </c>
      <c r="E28" s="63">
        <v>0.6</v>
      </c>
      <c r="F28" s="63">
        <f t="shared" si="1"/>
        <v>0.4589189189</v>
      </c>
      <c r="G28" s="48" t="str">
        <f>VLOOKUP(A28,Dados!$N:$T,7,0)</f>
        <v>Pardo</v>
      </c>
      <c r="H28" s="48">
        <f t="shared" si="2"/>
        <v>1.15</v>
      </c>
      <c r="I28" s="63">
        <f t="shared" si="3"/>
        <v>0.5277567568</v>
      </c>
      <c r="J28" s="48" t="str">
        <f>VLOOKUP(A28,Sympla!B:AC,27,0)</f>
        <v>Não sou ex-aluno</v>
      </c>
      <c r="K28" s="48" t="str">
        <f>VLOOKUP(A28,Sympla!B:AD,28,0)</f>
        <v>Não</v>
      </c>
      <c r="L28" s="48">
        <f t="shared" si="4"/>
        <v>1</v>
      </c>
      <c r="M28" s="63">
        <f t="shared" si="5"/>
        <v>0.5277567568</v>
      </c>
    </row>
    <row r="29">
      <c r="A29" s="48" t="s">
        <v>222</v>
      </c>
      <c r="B29" s="48" t="s">
        <v>221</v>
      </c>
      <c r="C29" s="63">
        <f>VLOOKUP(B29,'Resultado 1a Fase'!B:D,3,0)</f>
        <v>0.5052</v>
      </c>
      <c r="D29" s="63">
        <v>0.525</v>
      </c>
      <c r="E29" s="63">
        <v>0.64</v>
      </c>
      <c r="F29" s="63">
        <f t="shared" si="1"/>
        <v>0.5240540541</v>
      </c>
      <c r="G29" s="48" t="str">
        <f>VLOOKUP(A29,Dados!$N:$T,7,0)</f>
        <v>Branco</v>
      </c>
      <c r="H29" s="48">
        <f t="shared" si="2"/>
        <v>1</v>
      </c>
      <c r="I29" s="63">
        <f t="shared" si="3"/>
        <v>0.5240540541</v>
      </c>
      <c r="J29" s="48" t="str">
        <f>VLOOKUP(A29,Sympla!B:AC,27,0)</f>
        <v>Não sou ex-aluno</v>
      </c>
      <c r="K29" s="48" t="str">
        <f>VLOOKUP(A29,Sympla!B:AD,28,0)</f>
        <v>Não</v>
      </c>
      <c r="L29" s="48">
        <f t="shared" si="4"/>
        <v>1</v>
      </c>
      <c r="M29" s="63">
        <f t="shared" si="5"/>
        <v>0.5240540541</v>
      </c>
    </row>
    <row r="30">
      <c r="A30" s="48" t="s">
        <v>547</v>
      </c>
      <c r="B30" s="48" t="s">
        <v>1701</v>
      </c>
      <c r="C30" s="63">
        <f>VLOOKUP(B30,'Resultado 1a Fase'!B:D,3,0)</f>
        <v>0.5143</v>
      </c>
      <c r="D30" s="63">
        <v>0.575</v>
      </c>
      <c r="E30" s="63">
        <v>0.48</v>
      </c>
      <c r="F30" s="63">
        <f t="shared" si="1"/>
        <v>0.5237162162</v>
      </c>
      <c r="G30" s="48" t="str">
        <f>VLOOKUP(A30,Dados!$N:$T,7,0)</f>
        <v>Branco</v>
      </c>
      <c r="H30" s="48">
        <f t="shared" si="2"/>
        <v>1</v>
      </c>
      <c r="I30" s="63">
        <f t="shared" si="3"/>
        <v>0.5237162162</v>
      </c>
      <c r="J30" s="48" t="str">
        <f>VLOOKUP(A30,Sympla!B:AC,27,0)</f>
        <v>Não sou ex-aluno</v>
      </c>
      <c r="K30" s="48" t="str">
        <f>VLOOKUP(A30,Sympla!B:AD,28,0)</f>
        <v>Não</v>
      </c>
      <c r="L30" s="48">
        <f t="shared" si="4"/>
        <v>1</v>
      </c>
      <c r="M30" s="63">
        <f t="shared" si="5"/>
        <v>0.5237162162</v>
      </c>
    </row>
    <row r="31">
      <c r="A31" s="48" t="s">
        <v>392</v>
      </c>
      <c r="B31" s="48" t="s">
        <v>2264</v>
      </c>
      <c r="C31" s="63">
        <f>VLOOKUP(B31,'Resultado 1a Fase'!B:D,3,0)</f>
        <v>0.4915</v>
      </c>
      <c r="D31" s="63">
        <v>0.525</v>
      </c>
      <c r="E31" s="63">
        <v>0.72</v>
      </c>
      <c r="F31" s="63">
        <f t="shared" si="1"/>
        <v>0.5234459459</v>
      </c>
      <c r="G31" s="48" t="str">
        <f>VLOOKUP(A31,Dados!$N:$T,7,0)</f>
        <v>Branco</v>
      </c>
      <c r="H31" s="48">
        <f t="shared" si="2"/>
        <v>1</v>
      </c>
      <c r="I31" s="63">
        <f t="shared" si="3"/>
        <v>0.5234459459</v>
      </c>
      <c r="J31" s="48" t="str">
        <f>VLOOKUP(A31,Sympla!B:AC,27,0)</f>
        <v>Não sou ex-aluno</v>
      </c>
      <c r="K31" s="48" t="str">
        <f>VLOOKUP(A31,Sympla!B:AD,28,0)</f>
        <v>Não</v>
      </c>
      <c r="L31" s="48">
        <f t="shared" si="4"/>
        <v>1</v>
      </c>
      <c r="M31" s="63">
        <f t="shared" si="5"/>
        <v>0.5234459459</v>
      </c>
    </row>
    <row r="32">
      <c r="A32" s="48" t="s">
        <v>737</v>
      </c>
      <c r="B32" s="48" t="s">
        <v>2157</v>
      </c>
      <c r="C32" s="63">
        <f>VLOOKUP(B32,'Resultado 1a Fase'!B:D,3,0)</f>
        <v>0.5192</v>
      </c>
      <c r="D32" s="63">
        <v>0.475</v>
      </c>
      <c r="E32" s="63">
        <v>0.58</v>
      </c>
      <c r="F32" s="63">
        <f t="shared" si="1"/>
        <v>0.5162162162</v>
      </c>
      <c r="G32" s="48" t="str">
        <f>VLOOKUP(A32,Dados!$N:$T,7,0)</f>
        <v>Branco</v>
      </c>
      <c r="H32" s="48">
        <f t="shared" si="2"/>
        <v>1</v>
      </c>
      <c r="I32" s="63">
        <f t="shared" si="3"/>
        <v>0.5162162162</v>
      </c>
      <c r="J32" s="48" t="str">
        <f>VLOOKUP(A32,Sympla!B:AC,27,0)</f>
        <v>Não sou ex-aluno</v>
      </c>
      <c r="K32" s="48" t="str">
        <f>VLOOKUP(A32,Sympla!B:AD,28,0)</f>
        <v>Não</v>
      </c>
      <c r="L32" s="48">
        <f t="shared" si="4"/>
        <v>1</v>
      </c>
      <c r="M32" s="63">
        <f t="shared" si="5"/>
        <v>0.5162162162</v>
      </c>
    </row>
    <row r="33">
      <c r="A33" s="48" t="s">
        <v>538</v>
      </c>
      <c r="B33" s="48" t="s">
        <v>537</v>
      </c>
      <c r="C33" s="63">
        <f>VLOOKUP(B33,'Resultado 1a Fase'!B:D,3,0)</f>
        <v>0.4409</v>
      </c>
      <c r="D33" s="63">
        <v>0.425</v>
      </c>
      <c r="E33" s="63">
        <v>0.52</v>
      </c>
      <c r="F33" s="63">
        <f t="shared" si="1"/>
        <v>0.4460135135</v>
      </c>
      <c r="G33" s="48" t="str">
        <f>VLOOKUP(A33,Dados!$N:$T,7,0)</f>
        <v>Pardo</v>
      </c>
      <c r="H33" s="48">
        <f t="shared" si="2"/>
        <v>1.15</v>
      </c>
      <c r="I33" s="63">
        <f t="shared" si="3"/>
        <v>0.5129155405</v>
      </c>
      <c r="J33" s="48" t="str">
        <f>VLOOKUP(A33,Sympla!B:AC,27,0)</f>
        <v>Não sou ex-aluno</v>
      </c>
      <c r="K33" s="48" t="str">
        <f>VLOOKUP(A33,Sympla!B:AD,28,0)</f>
        <v>não</v>
      </c>
      <c r="L33" s="48">
        <f t="shared" si="4"/>
        <v>1</v>
      </c>
      <c r="M33" s="63">
        <f t="shared" si="5"/>
        <v>0.5129155405</v>
      </c>
    </row>
    <row r="34">
      <c r="A34" s="48" t="s">
        <v>504</v>
      </c>
      <c r="B34" s="48" t="s">
        <v>2266</v>
      </c>
      <c r="C34" s="63">
        <f>VLOOKUP(B34,'Resultado 1a Fase'!B:D,3,0)</f>
        <v>0.4552</v>
      </c>
      <c r="D34" s="63">
        <v>0.5</v>
      </c>
      <c r="E34" s="63">
        <v>0.64</v>
      </c>
      <c r="F34" s="63">
        <f t="shared" si="1"/>
        <v>0.4848648649</v>
      </c>
      <c r="G34" s="48" t="str">
        <f>VLOOKUP(A34,Dados!$N:$T,7,0)</f>
        <v>Branco</v>
      </c>
      <c r="H34" s="48">
        <f t="shared" si="2"/>
        <v>1</v>
      </c>
      <c r="I34" s="63">
        <f t="shared" si="3"/>
        <v>0.4848648649</v>
      </c>
      <c r="J34" s="48" t="str">
        <f>VLOOKUP(A34,Sympla!B:AC,27,0)</f>
        <v>TSA</v>
      </c>
      <c r="K34" s="48" t="str">
        <f>VLOOKUP(A34,Sympla!B:AD,28,0)</f>
        <v>2022 - não consegui concluir o curso porque acabei machucando o pé.</v>
      </c>
      <c r="L34" s="48">
        <f t="shared" si="4"/>
        <v>1.05</v>
      </c>
      <c r="M34" s="63">
        <f t="shared" si="5"/>
        <v>0.5091081081</v>
      </c>
    </row>
    <row r="35">
      <c r="A35" s="48" t="s">
        <v>458</v>
      </c>
      <c r="B35" s="48" t="s">
        <v>457</v>
      </c>
      <c r="C35" s="63">
        <f>VLOOKUP(B35,'Resultado 1a Fase'!B:D,3,0)</f>
        <v>0.4508</v>
      </c>
      <c r="D35" s="63">
        <v>0.6</v>
      </c>
      <c r="E35" s="63">
        <v>0.6799999999999999</v>
      </c>
      <c r="F35" s="63">
        <f t="shared" si="1"/>
        <v>0.5078378378</v>
      </c>
      <c r="G35" s="48" t="str">
        <f>VLOOKUP(A35,Dados!$N:$T,7,0)</f>
        <v>Branco</v>
      </c>
      <c r="H35" s="48">
        <f t="shared" si="2"/>
        <v>1</v>
      </c>
      <c r="I35" s="63">
        <f t="shared" si="3"/>
        <v>0.5078378378</v>
      </c>
      <c r="J35" s="48" t="str">
        <f>VLOOKUP(A35,Sympla!B:AC,27,0)</f>
        <v>Não sou ex-aluno</v>
      </c>
      <c r="K35" s="48" t="str">
        <f>VLOOKUP(A35,Sympla!B:AD,28,0)</f>
        <v>Não</v>
      </c>
      <c r="L35" s="48">
        <f t="shared" si="4"/>
        <v>1</v>
      </c>
      <c r="M35" s="63">
        <f t="shared" si="5"/>
        <v>0.5078378378</v>
      </c>
    </row>
    <row r="36">
      <c r="A36" s="48" t="s">
        <v>250</v>
      </c>
      <c r="B36" s="48" t="s">
        <v>249</v>
      </c>
      <c r="C36" s="63">
        <f>VLOOKUP(B36,'Resultado 1a Fase'!B:D,3,0)</f>
        <v>0.459</v>
      </c>
      <c r="D36" s="63">
        <v>0.525</v>
      </c>
      <c r="E36" s="63">
        <v>0.6799999999999999</v>
      </c>
      <c r="F36" s="63">
        <f t="shared" si="1"/>
        <v>0.4971621622</v>
      </c>
      <c r="G36" s="48" t="str">
        <f>VLOOKUP(A36,Dados!$N:$T,7,0)</f>
        <v>Branco</v>
      </c>
      <c r="H36" s="48">
        <f t="shared" si="2"/>
        <v>1</v>
      </c>
      <c r="I36" s="63">
        <f t="shared" si="3"/>
        <v>0.4971621622</v>
      </c>
      <c r="J36" s="48" t="str">
        <f>VLOOKUP(A36,Sympla!B:AC,27,0)</f>
        <v>Não sou ex-aluno</v>
      </c>
      <c r="K36" s="48" t="str">
        <f>VLOOKUP(A36,Sympla!B:AD,28,0)</f>
        <v>não</v>
      </c>
      <c r="L36" s="48">
        <f t="shared" si="4"/>
        <v>1</v>
      </c>
      <c r="M36" s="63">
        <f t="shared" si="5"/>
        <v>0.4971621622</v>
      </c>
    </row>
    <row r="37">
      <c r="A37" s="48" t="s">
        <v>693</v>
      </c>
      <c r="B37" s="48" t="s">
        <v>692</v>
      </c>
      <c r="C37" s="63">
        <f>VLOOKUP(B37,'Resultado 1a Fase'!B:D,3,0)</f>
        <v>0.3995</v>
      </c>
      <c r="D37" s="63">
        <v>0.55</v>
      </c>
      <c r="E37" s="63">
        <v>0.4</v>
      </c>
      <c r="F37" s="63">
        <f t="shared" si="1"/>
        <v>0.4320945946</v>
      </c>
      <c r="G37" s="48" t="str">
        <f>VLOOKUP(A37,Dados!$N:$T,7,0)</f>
        <v>Negro</v>
      </c>
      <c r="H37" s="48">
        <f t="shared" si="2"/>
        <v>1.15</v>
      </c>
      <c r="I37" s="63">
        <f t="shared" si="3"/>
        <v>0.4969087838</v>
      </c>
      <c r="J37" s="48" t="str">
        <f>VLOOKUP(A37,Sympla!B:AC,27,0)</f>
        <v>Não sou ex-aluno</v>
      </c>
      <c r="K37" s="48" t="str">
        <f>VLOOKUP(A37,Sympla!B:AD,28,0)</f>
        <v>Não</v>
      </c>
      <c r="L37" s="48">
        <f t="shared" si="4"/>
        <v>1</v>
      </c>
      <c r="M37" s="63">
        <f t="shared" si="5"/>
        <v>0.4969087838</v>
      </c>
    </row>
    <row r="38">
      <c r="A38" s="48" t="s">
        <v>478</v>
      </c>
      <c r="B38" s="48" t="s">
        <v>477</v>
      </c>
      <c r="C38" s="63">
        <f>VLOOKUP(B38,'Resultado 1a Fase'!B:D,3,0)</f>
        <v>0.3782</v>
      </c>
      <c r="D38" s="63">
        <v>0.4</v>
      </c>
      <c r="E38" s="63">
        <v>0.76</v>
      </c>
      <c r="F38" s="63">
        <f t="shared" si="1"/>
        <v>0.4241891892</v>
      </c>
      <c r="G38" s="48" t="str">
        <f>VLOOKUP(A38,Dados!$N:$T,7,0)</f>
        <v>Pardo</v>
      </c>
      <c r="H38" s="48">
        <f t="shared" si="2"/>
        <v>1.15</v>
      </c>
      <c r="I38" s="63">
        <f t="shared" si="3"/>
        <v>0.4878175676</v>
      </c>
      <c r="J38" s="48" t="str">
        <f>VLOOKUP(A38,Sympla!B:AC,27,0)</f>
        <v>Não sou ex-aluno</v>
      </c>
      <c r="K38" s="48" t="str">
        <f>VLOOKUP(A38,Sympla!B:AD,28,0)</f>
        <v>Não</v>
      </c>
      <c r="L38" s="48">
        <f t="shared" si="4"/>
        <v>1</v>
      </c>
      <c r="M38" s="63">
        <f t="shared" si="5"/>
        <v>0.4878175676</v>
      </c>
    </row>
    <row r="39">
      <c r="A39" s="48" t="s">
        <v>422</v>
      </c>
      <c r="B39" s="48" t="s">
        <v>2273</v>
      </c>
      <c r="C39" s="63">
        <f>VLOOKUP(B39,'Resultado 1a Fase'!B:D,3,0)</f>
        <v>0.354</v>
      </c>
      <c r="D39" s="63">
        <v>0.55</v>
      </c>
      <c r="E39" s="63">
        <v>0.58</v>
      </c>
      <c r="F39" s="63">
        <f t="shared" si="1"/>
        <v>0.4208108108</v>
      </c>
      <c r="G39" s="48" t="str">
        <f>VLOOKUP(A39,Dados!$N:$T,7,0)</f>
        <v>Negro</v>
      </c>
      <c r="H39" s="48">
        <f t="shared" si="2"/>
        <v>1.15</v>
      </c>
      <c r="I39" s="63">
        <f t="shared" si="3"/>
        <v>0.4839324324</v>
      </c>
      <c r="J39" s="48" t="str">
        <f>VLOOKUP(A39,Sympla!B:AC,27,0)</f>
        <v>Não sou ex-aluno</v>
      </c>
      <c r="K39" s="48" t="str">
        <f>VLOOKUP(A39,Sympla!B:AD,28,0)</f>
        <v>Não</v>
      </c>
      <c r="L39" s="48">
        <f t="shared" si="4"/>
        <v>1</v>
      </c>
      <c r="M39" s="63">
        <f t="shared" si="5"/>
        <v>0.4839324324</v>
      </c>
    </row>
    <row r="40">
      <c r="A40" s="48" t="s">
        <v>566</v>
      </c>
      <c r="B40" s="48" t="s">
        <v>565</v>
      </c>
      <c r="C40" s="63">
        <f>VLOOKUP(B40,'Resultado 1a Fase'!B:D,3,0)</f>
        <v>0.461</v>
      </c>
      <c r="D40" s="63">
        <v>0.575</v>
      </c>
      <c r="E40" s="63">
        <v>0.44000000000000006</v>
      </c>
      <c r="F40" s="63">
        <f t="shared" si="1"/>
        <v>0.4833783784</v>
      </c>
      <c r="G40" s="48" t="str">
        <f>VLOOKUP(A40,Dados!$N:$T,7,0)</f>
        <v>Branco</v>
      </c>
      <c r="H40" s="48">
        <f t="shared" si="2"/>
        <v>1</v>
      </c>
      <c r="I40" s="63">
        <f t="shared" si="3"/>
        <v>0.4833783784</v>
      </c>
      <c r="J40" s="48" t="str">
        <f>VLOOKUP(A40,Sympla!B:AC,27,0)</f>
        <v>Não sou ex-aluno</v>
      </c>
      <c r="K40" s="48" t="str">
        <f>VLOOKUP(A40,Sympla!B:AD,28,0)</f>
        <v>Não</v>
      </c>
      <c r="L40" s="48">
        <f t="shared" si="4"/>
        <v>1</v>
      </c>
      <c r="M40" s="63">
        <f t="shared" si="5"/>
        <v>0.4833783784</v>
      </c>
    </row>
    <row r="41">
      <c r="A41" s="48" t="s">
        <v>236</v>
      </c>
      <c r="B41" s="48" t="s">
        <v>235</v>
      </c>
      <c r="C41" s="63">
        <f>VLOOKUP(B41,'Resultado 1a Fase'!B:D,3,0)</f>
        <v>0.412</v>
      </c>
      <c r="D41" s="63">
        <v>0.6</v>
      </c>
      <c r="E41" s="63">
        <v>0.6799999999999999</v>
      </c>
      <c r="F41" s="63">
        <f t="shared" si="1"/>
        <v>0.4816216216</v>
      </c>
      <c r="G41" s="48" t="str">
        <f>VLOOKUP(A41,Dados!$N:$T,7,0)</f>
        <v>Branco</v>
      </c>
      <c r="H41" s="48">
        <f t="shared" si="2"/>
        <v>1</v>
      </c>
      <c r="I41" s="63">
        <f t="shared" si="3"/>
        <v>0.4816216216</v>
      </c>
      <c r="J41" s="48" t="str">
        <f>VLOOKUP(A41,Sympla!B:AC,27,0)</f>
        <v>Não sou ex-aluno</v>
      </c>
      <c r="K41" s="48" t="str">
        <f>VLOOKUP(A41,Sympla!B:AD,28,0)</f>
        <v>Não</v>
      </c>
      <c r="L41" s="48">
        <f t="shared" si="4"/>
        <v>1</v>
      </c>
      <c r="M41" s="63">
        <f t="shared" si="5"/>
        <v>0.4816216216</v>
      </c>
    </row>
    <row r="42">
      <c r="A42" s="48" t="s">
        <v>360</v>
      </c>
      <c r="B42" s="48" t="s">
        <v>2276</v>
      </c>
      <c r="C42" s="63">
        <f>VLOOKUP(B42,'Resultado 1a Fase'!B:D,3,0)</f>
        <v>0.2848</v>
      </c>
      <c r="D42" s="63">
        <v>0.7</v>
      </c>
      <c r="E42" s="63">
        <v>0.6799999999999999</v>
      </c>
      <c r="F42" s="63">
        <f t="shared" si="1"/>
        <v>0.4172972973</v>
      </c>
      <c r="G42" s="48" t="str">
        <f>VLOOKUP(A42,Dados!$N:$T,7,0)</f>
        <v>Pardo</v>
      </c>
      <c r="H42" s="48">
        <f t="shared" si="2"/>
        <v>1.15</v>
      </c>
      <c r="I42" s="63">
        <f t="shared" si="3"/>
        <v>0.4798918919</v>
      </c>
      <c r="J42" s="48" t="str">
        <f>VLOOKUP(A42,Sympla!B:AC,27,0)</f>
        <v>Não sou ex-aluno</v>
      </c>
      <c r="K42" s="48" t="str">
        <f>VLOOKUP(A42,Sympla!B:AD,28,0)</f>
        <v>Não</v>
      </c>
      <c r="L42" s="48">
        <f t="shared" si="4"/>
        <v>1</v>
      </c>
      <c r="M42" s="63">
        <f t="shared" si="5"/>
        <v>0.4798918919</v>
      </c>
    </row>
    <row r="43">
      <c r="A43" s="48" t="s">
        <v>263</v>
      </c>
      <c r="B43" s="48" t="s">
        <v>924</v>
      </c>
      <c r="C43" s="63">
        <f>VLOOKUP(B43,'Resultado 1a Fase'!B:D,3,0)</f>
        <v>0.3041</v>
      </c>
      <c r="D43" s="63">
        <v>0.575</v>
      </c>
      <c r="E43" s="63">
        <v>0.8</v>
      </c>
      <c r="F43" s="63">
        <f t="shared" si="1"/>
        <v>0.4162837838</v>
      </c>
      <c r="G43" s="48" t="str">
        <f>VLOOKUP(A43,Dados!$N:$T,7,0)</f>
        <v>Pardo</v>
      </c>
      <c r="H43" s="48">
        <f t="shared" si="2"/>
        <v>1.15</v>
      </c>
      <c r="I43" s="63">
        <f t="shared" si="3"/>
        <v>0.4787263514</v>
      </c>
      <c r="J43" s="48" t="str">
        <f>VLOOKUP(A43,Sympla!B:AC,27,0)</f>
        <v>Não sou ex-aluno</v>
      </c>
      <c r="K43" s="48" t="str">
        <f>VLOOKUP(A43,Sympla!B:AD,28,0)</f>
        <v>Não</v>
      </c>
      <c r="L43" s="48">
        <f t="shared" si="4"/>
        <v>1</v>
      </c>
      <c r="M43" s="63">
        <f t="shared" si="5"/>
        <v>0.4787263514</v>
      </c>
    </row>
    <row r="44">
      <c r="A44" s="48" t="s">
        <v>122</v>
      </c>
      <c r="B44" s="48" t="s">
        <v>2271</v>
      </c>
      <c r="C44" s="63">
        <f>VLOOKUP(B44,'Resultado 1a Fase'!B:D,3,0)</f>
        <v>0.4007</v>
      </c>
      <c r="D44" s="63">
        <v>0.625</v>
      </c>
      <c r="E44" s="63">
        <v>0.64</v>
      </c>
      <c r="F44" s="63">
        <f t="shared" si="1"/>
        <v>0.4750675676</v>
      </c>
      <c r="G44" s="48" t="str">
        <f>VLOOKUP(A44,Dados!$N:$T,7,0)</f>
        <v>Branco</v>
      </c>
      <c r="H44" s="48">
        <f t="shared" si="2"/>
        <v>1</v>
      </c>
      <c r="I44" s="63">
        <f t="shared" si="3"/>
        <v>0.4750675676</v>
      </c>
      <c r="J44" s="48" t="str">
        <f>VLOOKUP(A44,Sympla!B:AC,27,0)</f>
        <v>Não sou ex-aluno</v>
      </c>
      <c r="K44" s="48" t="str">
        <f>VLOOKUP(A44,Sympla!B:AD,28,0)</f>
        <v>Não</v>
      </c>
      <c r="L44" s="48">
        <f t="shared" si="4"/>
        <v>1</v>
      </c>
      <c r="M44" s="63">
        <f t="shared" si="5"/>
        <v>0.4750675676</v>
      </c>
    </row>
    <row r="45">
      <c r="A45" s="48" t="s">
        <v>498</v>
      </c>
      <c r="B45" s="48" t="s">
        <v>2272</v>
      </c>
      <c r="C45" s="63">
        <f>VLOOKUP(B45,'Resultado 1a Fase'!B:D,3,0)</f>
        <v>0.3991</v>
      </c>
      <c r="D45" s="63">
        <v>0.6</v>
      </c>
      <c r="E45" s="63">
        <v>0.48</v>
      </c>
      <c r="F45" s="63">
        <f t="shared" si="1"/>
        <v>0.4512837838</v>
      </c>
      <c r="G45" s="48" t="str">
        <f>VLOOKUP(A45,Dados!$N:$T,7,0)</f>
        <v>Branco</v>
      </c>
      <c r="H45" s="48">
        <f t="shared" si="2"/>
        <v>1</v>
      </c>
      <c r="I45" s="63">
        <f t="shared" si="3"/>
        <v>0.4512837838</v>
      </c>
      <c r="J45" s="48" t="str">
        <f>VLOOKUP(A45,Sympla!B:AC,27,0)</f>
        <v>TSM</v>
      </c>
      <c r="K45" s="48">
        <f>VLOOKUP(A45,Sympla!B:AD,28,0)</f>
        <v>2021</v>
      </c>
      <c r="L45" s="48">
        <f t="shared" si="4"/>
        <v>1.05</v>
      </c>
      <c r="M45" s="63">
        <f t="shared" si="5"/>
        <v>0.473847973</v>
      </c>
    </row>
    <row r="46">
      <c r="A46" s="48" t="s">
        <v>634</v>
      </c>
      <c r="B46" s="48" t="s">
        <v>633</v>
      </c>
      <c r="C46" s="63">
        <f>VLOOKUP(B46,'Resultado 1a Fase'!B:D,3,0)</f>
        <v>0.4123</v>
      </c>
      <c r="D46" s="63">
        <v>0.3</v>
      </c>
      <c r="E46" s="63">
        <v>0.4</v>
      </c>
      <c r="F46" s="63">
        <f t="shared" si="1"/>
        <v>0.3866891892</v>
      </c>
      <c r="G46" s="48" t="str">
        <f>VLOOKUP(A46,Dados!$N:$T,7,0)</f>
        <v>Pardo</v>
      </c>
      <c r="H46" s="48">
        <f t="shared" si="2"/>
        <v>1.15</v>
      </c>
      <c r="I46" s="63">
        <f t="shared" si="3"/>
        <v>0.4446925676</v>
      </c>
      <c r="J46" s="48" t="str">
        <f>VLOOKUP(A46,Sympla!B:AC,27,0)</f>
        <v>TCB</v>
      </c>
      <c r="K46" s="48" t="str">
        <f>VLOOKUP(A46,Sympla!B:AD,28,0)</f>
        <v>Não</v>
      </c>
      <c r="L46" s="48">
        <f t="shared" si="4"/>
        <v>1.05</v>
      </c>
      <c r="M46" s="63">
        <f t="shared" si="5"/>
        <v>0.4669271959</v>
      </c>
    </row>
    <row r="47">
      <c r="A47" s="48" t="s">
        <v>554</v>
      </c>
      <c r="B47" s="48" t="s">
        <v>2275</v>
      </c>
      <c r="C47" s="63">
        <f>VLOOKUP(B47,'Resultado 1a Fase'!B:D,3,0)</f>
        <v>0.312</v>
      </c>
      <c r="D47" s="63">
        <v>0.85</v>
      </c>
      <c r="E47" s="63">
        <v>0.64</v>
      </c>
      <c r="F47" s="63">
        <f t="shared" si="1"/>
        <v>0.4637837838</v>
      </c>
      <c r="G47" s="48" t="str">
        <f>VLOOKUP(A47,Dados!$N:$T,7,0)</f>
        <v>Branco</v>
      </c>
      <c r="H47" s="48">
        <f t="shared" si="2"/>
        <v>1</v>
      </c>
      <c r="I47" s="63">
        <f t="shared" si="3"/>
        <v>0.4637837838</v>
      </c>
      <c r="J47" s="48" t="str">
        <f>VLOOKUP(A47,Sympla!B:AC,27,0)</f>
        <v>Não sou ex-aluno</v>
      </c>
      <c r="K47" s="48" t="str">
        <f>VLOOKUP(A47,Sympla!B:AD,28,0)</f>
        <v>Não</v>
      </c>
      <c r="L47" s="48">
        <f t="shared" si="4"/>
        <v>1</v>
      </c>
      <c r="M47" s="63">
        <f t="shared" si="5"/>
        <v>0.4637837838</v>
      </c>
    </row>
    <row r="48">
      <c r="A48" s="48" t="s">
        <v>722</v>
      </c>
      <c r="B48" s="48" t="s">
        <v>2274</v>
      </c>
      <c r="C48" s="63">
        <f>VLOOKUP(B48,'Resultado 1a Fase'!B:D,3,0)</f>
        <v>0.3275</v>
      </c>
      <c r="D48" s="63">
        <v>0.65</v>
      </c>
      <c r="E48" s="63">
        <v>0.64</v>
      </c>
      <c r="F48" s="63">
        <f t="shared" si="1"/>
        <v>0.4310135135</v>
      </c>
      <c r="G48" s="48" t="str">
        <f>VLOOKUP(A48,Dados!$N:$T,7,0)</f>
        <v>Branco</v>
      </c>
      <c r="H48" s="48">
        <f t="shared" si="2"/>
        <v>1</v>
      </c>
      <c r="I48" s="63">
        <f t="shared" si="3"/>
        <v>0.4310135135</v>
      </c>
      <c r="J48" s="48" t="str">
        <f>VLOOKUP(A48,Sympla!B:AC,27,0)</f>
        <v>TCB</v>
      </c>
      <c r="K48" s="48">
        <f>VLOOKUP(A48,Sympla!B:AD,28,0)</f>
        <v>2022</v>
      </c>
      <c r="L48" s="48">
        <f t="shared" si="4"/>
        <v>1.05</v>
      </c>
      <c r="M48" s="63">
        <f t="shared" si="5"/>
        <v>0.4525641892</v>
      </c>
    </row>
    <row r="49">
      <c r="A49" s="48" t="s">
        <v>324</v>
      </c>
      <c r="B49" s="48" t="s">
        <v>2269</v>
      </c>
      <c r="C49" s="63">
        <f>VLOOKUP(B49,'Resultado 1a Fase'!B:D,3,0)</f>
        <v>0.424</v>
      </c>
      <c r="D49" s="63">
        <v>0.25</v>
      </c>
      <c r="E49" s="63">
        <v>0.48</v>
      </c>
      <c r="F49" s="63">
        <f t="shared" si="1"/>
        <v>0.3924324324</v>
      </c>
      <c r="G49" s="48" t="str">
        <f>VLOOKUP(A49,Dados!$N:$T,7,0)</f>
        <v>Pardo</v>
      </c>
      <c r="H49" s="48">
        <f t="shared" si="2"/>
        <v>1.15</v>
      </c>
      <c r="I49" s="63">
        <f t="shared" si="3"/>
        <v>0.4512972973</v>
      </c>
      <c r="J49" s="48" t="str">
        <f>VLOOKUP(A49,Sympla!B:AC,27,0)</f>
        <v>Não sou ex-aluno</v>
      </c>
      <c r="K49" s="48" t="str">
        <f>VLOOKUP(A49,Sympla!B:AD,28,0)</f>
        <v>Não</v>
      </c>
      <c r="L49" s="48">
        <f t="shared" si="4"/>
        <v>1</v>
      </c>
      <c r="M49" s="63">
        <f t="shared" si="5"/>
        <v>0.4512972973</v>
      </c>
    </row>
    <row r="50">
      <c r="A50" s="48" t="s">
        <v>193</v>
      </c>
      <c r="B50" s="48" t="s">
        <v>192</v>
      </c>
      <c r="C50" s="63">
        <f>VLOOKUP(B50,'Resultado 1a Fase'!B:D,3,0)</f>
        <v>0.3866</v>
      </c>
      <c r="D50" s="63">
        <v>0.575</v>
      </c>
      <c r="E50" s="63">
        <v>0.5599999999999999</v>
      </c>
      <c r="F50" s="63">
        <f t="shared" si="1"/>
        <v>0.4460810811</v>
      </c>
      <c r="G50" s="48" t="str">
        <f>VLOOKUP(A50,Dados!$N:$T,7,0)</f>
        <v>Branco</v>
      </c>
      <c r="H50" s="48">
        <f t="shared" si="2"/>
        <v>1</v>
      </c>
      <c r="I50" s="63">
        <f t="shared" si="3"/>
        <v>0.4460810811</v>
      </c>
      <c r="J50" s="48" t="str">
        <f>VLOOKUP(A50,Sympla!B:AC,27,0)</f>
        <v>Não sou ex-aluno</v>
      </c>
      <c r="K50" s="48" t="str">
        <f>VLOOKUP(A50,Sympla!B:AD,28,0)</f>
        <v>Não</v>
      </c>
      <c r="L50" s="48">
        <f t="shared" si="4"/>
        <v>1</v>
      </c>
      <c r="M50" s="63">
        <f t="shared" si="5"/>
        <v>0.4460810811</v>
      </c>
    </row>
    <row r="51">
      <c r="A51" s="48" t="s">
        <v>449</v>
      </c>
      <c r="B51" s="48" t="s">
        <v>448</v>
      </c>
      <c r="C51" s="63">
        <f>VLOOKUP(B51,'Resultado 1a Fase'!B:D,3,0)</f>
        <v>0.3649</v>
      </c>
      <c r="D51" s="63">
        <v>0.575</v>
      </c>
      <c r="E51" s="63">
        <v>0.6799999999999999</v>
      </c>
      <c r="F51" s="63">
        <f t="shared" si="1"/>
        <v>0.4443918919</v>
      </c>
      <c r="G51" s="48" t="str">
        <f>VLOOKUP(A51,Dados!$N:$T,7,0)</f>
        <v>Branco</v>
      </c>
      <c r="H51" s="48">
        <f t="shared" si="2"/>
        <v>1</v>
      </c>
      <c r="I51" s="63">
        <f t="shared" si="3"/>
        <v>0.4443918919</v>
      </c>
      <c r="J51" s="48" t="str">
        <f>VLOOKUP(A51,Sympla!B:AC,27,0)</f>
        <v>Não sou ex-aluno</v>
      </c>
      <c r="K51" s="48" t="str">
        <f>VLOOKUP(A51,Sympla!B:AD,28,0)</f>
        <v>Não</v>
      </c>
      <c r="L51" s="48">
        <f t="shared" si="4"/>
        <v>1</v>
      </c>
      <c r="M51" s="63">
        <f t="shared" si="5"/>
        <v>0.4443918919</v>
      </c>
    </row>
    <row r="52">
      <c r="A52" s="48" t="s">
        <v>528</v>
      </c>
      <c r="B52" s="48" t="s">
        <v>527</v>
      </c>
      <c r="C52" s="63">
        <f>VLOOKUP(B52,'Resultado 1a Fase'!B:D,3,0)</f>
        <v>0.3213</v>
      </c>
      <c r="D52" s="63">
        <v>0.5</v>
      </c>
      <c r="E52" s="63">
        <v>0.5599999999999999</v>
      </c>
      <c r="F52" s="63">
        <f t="shared" si="1"/>
        <v>0.3857432432</v>
      </c>
      <c r="G52" s="48" t="str">
        <f>VLOOKUP(A52,Dados!$N:$T,7,0)</f>
        <v>Pardo</v>
      </c>
      <c r="H52" s="48">
        <f t="shared" si="2"/>
        <v>1.15</v>
      </c>
      <c r="I52" s="63">
        <f t="shared" si="3"/>
        <v>0.4436047297</v>
      </c>
      <c r="J52" s="48" t="str">
        <f>VLOOKUP(A52,Sympla!B:AC,27,0)</f>
        <v>Não sou ex-aluno</v>
      </c>
      <c r="K52" s="48" t="str">
        <f>VLOOKUP(A52,Sympla!B:AD,28,0)</f>
        <v>Não</v>
      </c>
      <c r="L52" s="48">
        <f t="shared" si="4"/>
        <v>1</v>
      </c>
      <c r="M52" s="63">
        <f t="shared" si="5"/>
        <v>0.4436047297</v>
      </c>
    </row>
    <row r="53">
      <c r="A53" s="48" t="s">
        <v>667</v>
      </c>
      <c r="B53" s="48" t="s">
        <v>666</v>
      </c>
      <c r="C53" s="63">
        <f>VLOOKUP(B53,'Resultado 1a Fase'!B:D,3,0)</f>
        <v>0.4689</v>
      </c>
      <c r="D53" s="63">
        <v>0.275</v>
      </c>
      <c r="E53" s="63">
        <v>0.58</v>
      </c>
      <c r="F53" s="63">
        <f t="shared" si="1"/>
        <v>0.4389864865</v>
      </c>
      <c r="G53" s="48" t="str">
        <f>VLOOKUP(A53,Dados!$N:$T,7,0)</f>
        <v>Branco</v>
      </c>
      <c r="H53" s="48">
        <f t="shared" si="2"/>
        <v>1</v>
      </c>
      <c r="I53" s="63">
        <f t="shared" si="3"/>
        <v>0.4389864865</v>
      </c>
      <c r="J53" s="48" t="str">
        <f>VLOOKUP(A53,Sympla!B:AC,27,0)</f>
        <v>Não sou ex-aluno</v>
      </c>
      <c r="K53" s="48" t="str">
        <f>VLOOKUP(A53,Sympla!B:AD,28,0)</f>
        <v>Não</v>
      </c>
      <c r="L53" s="48">
        <f t="shared" si="4"/>
        <v>1</v>
      </c>
      <c r="M53" s="63">
        <f t="shared" si="5"/>
        <v>0.4389864865</v>
      </c>
    </row>
    <row r="54">
      <c r="A54" s="48" t="s">
        <v>411</v>
      </c>
      <c r="B54" s="48" t="s">
        <v>410</v>
      </c>
      <c r="C54" s="63">
        <f>VLOOKUP(B54,'Resultado 1a Fase'!B:D,3,0)</f>
        <v>0.2621</v>
      </c>
      <c r="D54" s="63">
        <v>0.6</v>
      </c>
      <c r="E54" s="63">
        <v>0.48</v>
      </c>
      <c r="F54" s="63">
        <f t="shared" si="1"/>
        <v>0.3587162162</v>
      </c>
      <c r="G54" s="48" t="str">
        <f>VLOOKUP(A54,Dados!$N:$T,7,0)</f>
        <v>Pardo</v>
      </c>
      <c r="H54" s="48">
        <f t="shared" si="2"/>
        <v>1.15</v>
      </c>
      <c r="I54" s="63">
        <f t="shared" si="3"/>
        <v>0.4125236486</v>
      </c>
      <c r="J54" s="48" t="str">
        <f>VLOOKUP(A54,Sympla!B:AC,27,0)</f>
        <v>Não sou ex-aluno</v>
      </c>
      <c r="K54" s="48" t="str">
        <f>VLOOKUP(A54,Sympla!B:AD,28,0)</f>
        <v>Não</v>
      </c>
      <c r="L54" s="48">
        <f t="shared" si="4"/>
        <v>1</v>
      </c>
      <c r="M54" s="63">
        <f t="shared" si="5"/>
        <v>0.4125236486</v>
      </c>
    </row>
    <row r="55">
      <c r="A55" s="48" t="s">
        <v>464</v>
      </c>
      <c r="B55" s="48" t="s">
        <v>463</v>
      </c>
      <c r="C55" s="63">
        <f>VLOOKUP(B55,'Resultado 1a Fase'!B:D,3,0)</f>
        <v>0.2595</v>
      </c>
      <c r="D55" s="63">
        <v>0.725</v>
      </c>
      <c r="E55" s="63">
        <v>0.52</v>
      </c>
      <c r="F55" s="63">
        <f t="shared" si="1"/>
        <v>0.3883108108</v>
      </c>
      <c r="G55" s="48" t="str">
        <f>VLOOKUP(A55,Dados!$N:$T,7,0)</f>
        <v>Branco</v>
      </c>
      <c r="H55" s="48">
        <f t="shared" si="2"/>
        <v>1</v>
      </c>
      <c r="I55" s="63">
        <f t="shared" si="3"/>
        <v>0.3883108108</v>
      </c>
      <c r="J55" s="48" t="str">
        <f>VLOOKUP(A55,Sympla!B:AC,27,0)</f>
        <v>Não sou ex-aluno</v>
      </c>
      <c r="K55" s="48" t="str">
        <f>VLOOKUP(A55,Sympla!B:AD,28,0)</f>
        <v>Não</v>
      </c>
      <c r="L55" s="48">
        <f t="shared" si="4"/>
        <v>1</v>
      </c>
      <c r="M55" s="63">
        <f t="shared" si="5"/>
        <v>0.3883108108</v>
      </c>
    </row>
    <row r="56">
      <c r="A56" s="48" t="s">
        <v>560</v>
      </c>
      <c r="B56" s="48" t="s">
        <v>559</v>
      </c>
      <c r="C56" s="63">
        <f>VLOOKUP(B56,'Resultado 1a Fase'!B:D,3,0)</f>
        <v>0.19</v>
      </c>
      <c r="D56" s="63">
        <v>0.525</v>
      </c>
      <c r="E56" s="63">
        <v>0.8</v>
      </c>
      <c r="F56" s="63">
        <f t="shared" si="1"/>
        <v>0.3283783784</v>
      </c>
      <c r="G56" s="48" t="str">
        <f>VLOOKUP(A56,Dados!$N:$T,7,0)</f>
        <v>Pardo</v>
      </c>
      <c r="H56" s="48">
        <f t="shared" si="2"/>
        <v>1.15</v>
      </c>
      <c r="I56" s="63">
        <f t="shared" si="3"/>
        <v>0.3776351351</v>
      </c>
      <c r="J56" s="48" t="str">
        <f>VLOOKUP(A56,Sympla!B:AC,27,0)</f>
        <v>Não sou ex-aluno</v>
      </c>
      <c r="K56" s="48" t="str">
        <f>VLOOKUP(A56,Sympla!B:AD,28,0)</f>
        <v>Não sou ex-aluno</v>
      </c>
      <c r="L56" s="48">
        <f t="shared" si="4"/>
        <v>1</v>
      </c>
      <c r="M56" s="63">
        <f t="shared" si="5"/>
        <v>0.3776351351</v>
      </c>
    </row>
    <row r="57">
      <c r="A57" s="13" t="s">
        <v>707</v>
      </c>
      <c r="B57" s="48" t="s">
        <v>2277</v>
      </c>
      <c r="C57" s="63">
        <f>VLOOKUP(B57,'Resultado 1a Fase'!B:D,3,0)</f>
        <v>0.192</v>
      </c>
      <c r="D57" s="63">
        <v>0.6</v>
      </c>
      <c r="E57" s="63">
        <v>0.6</v>
      </c>
      <c r="F57" s="63">
        <f t="shared" si="1"/>
        <v>0.3243243243</v>
      </c>
      <c r="G57" s="48" t="str">
        <f>VLOOKUP(A57,Dados!$N:$T,7,0)</f>
        <v>Branco</v>
      </c>
      <c r="H57" s="48">
        <f t="shared" si="2"/>
        <v>1</v>
      </c>
      <c r="I57" s="63">
        <f t="shared" si="3"/>
        <v>0.3243243243</v>
      </c>
      <c r="J57" s="48" t="str">
        <f>VLOOKUP(A57,Sympla!B:AC,27,0)</f>
        <v>Não sou ex-aluno</v>
      </c>
      <c r="K57" s="48" t="str">
        <f>VLOOKUP(A57,Sympla!B:AD,28,0)</f>
        <v>Não</v>
      </c>
      <c r="L57" s="48">
        <f t="shared" si="4"/>
        <v>1</v>
      </c>
      <c r="M57" s="63">
        <f t="shared" si="5"/>
        <v>0.3243243243</v>
      </c>
    </row>
    <row r="58">
      <c r="A58" s="48" t="s">
        <v>700</v>
      </c>
      <c r="B58" s="48" t="s">
        <v>2079</v>
      </c>
      <c r="C58" s="63">
        <f>VLOOKUP(B58,'Resultado 1a Fase'!B:D,3,0)</f>
        <v>0.112</v>
      </c>
      <c r="D58" s="63">
        <v>0.6</v>
      </c>
      <c r="E58" s="63">
        <v>0.6799999999999999</v>
      </c>
      <c r="F58" s="63">
        <f t="shared" si="1"/>
        <v>0.2789189189</v>
      </c>
      <c r="G58" s="48" t="str">
        <f>VLOOKUP(A58,Dados!$N:$T,7,0)</f>
        <v>Amarelo</v>
      </c>
      <c r="H58" s="48">
        <f t="shared" si="2"/>
        <v>1</v>
      </c>
      <c r="I58" s="63">
        <f t="shared" si="3"/>
        <v>0.2789189189</v>
      </c>
      <c r="J58" s="48" t="str">
        <f>VLOOKUP(A58,Sympla!B:AC,27,0)</f>
        <v>Não sou ex-aluno</v>
      </c>
      <c r="K58" s="48" t="str">
        <f>VLOOKUP(A58,Sympla!B:AD,28,0)</f>
        <v>não</v>
      </c>
      <c r="L58" s="48">
        <f t="shared" si="4"/>
        <v>1</v>
      </c>
      <c r="M58" s="63">
        <f t="shared" si="5"/>
        <v>0.2789189189</v>
      </c>
    </row>
    <row r="59">
      <c r="A59" s="48" t="s">
        <v>521</v>
      </c>
      <c r="B59" s="48" t="s">
        <v>520</v>
      </c>
      <c r="C59" s="63">
        <f>VLOOKUP(B59,'Resultado 1a Fase'!B:D,3,0)</f>
        <v>0.1878</v>
      </c>
      <c r="D59" s="63">
        <v>0.3</v>
      </c>
      <c r="E59" s="63">
        <v>0.48</v>
      </c>
      <c r="F59" s="63">
        <f t="shared" si="1"/>
        <v>0.2436486486</v>
      </c>
      <c r="G59" s="48" t="str">
        <f>VLOOKUP(A59,Dados!$N:$T,7,0)</f>
        <v>Branco</v>
      </c>
      <c r="H59" s="48">
        <f t="shared" si="2"/>
        <v>1</v>
      </c>
      <c r="I59" s="63">
        <f t="shared" si="3"/>
        <v>0.2436486486</v>
      </c>
      <c r="J59" s="48" t="str">
        <f>VLOOKUP(A59,Sympla!B:AC,27,0)</f>
        <v>Não sou ex-aluno</v>
      </c>
      <c r="K59" s="48" t="str">
        <f>VLOOKUP(A59,Sympla!B:AD,28,0)</f>
        <v>Não</v>
      </c>
      <c r="L59" s="48">
        <f t="shared" si="4"/>
        <v>1</v>
      </c>
      <c r="M59" s="63">
        <f t="shared" si="5"/>
        <v>0.2436486486</v>
      </c>
    </row>
    <row r="60">
      <c r="F60" s="48"/>
    </row>
    <row r="61">
      <c r="A61" s="3" t="s">
        <v>2373</v>
      </c>
      <c r="B61" s="64">
        <v>0.05</v>
      </c>
      <c r="C61" s="65"/>
      <c r="F61" s="48"/>
    </row>
    <row r="62">
      <c r="A62" s="3" t="s">
        <v>2374</v>
      </c>
      <c r="B62" s="64">
        <v>0.15</v>
      </c>
      <c r="F62" s="48"/>
      <c r="I62" s="3" t="s">
        <v>1166</v>
      </c>
      <c r="J62" s="3">
        <v>1.05</v>
      </c>
    </row>
    <row r="63">
      <c r="A63" s="3" t="s">
        <v>2375</v>
      </c>
      <c r="B63" s="64">
        <v>0.05</v>
      </c>
      <c r="C63" s="65"/>
      <c r="E63" s="3" t="s">
        <v>124</v>
      </c>
      <c r="F63" s="5">
        <v>1.0</v>
      </c>
      <c r="I63" s="3" t="s">
        <v>1177</v>
      </c>
      <c r="J63" s="3">
        <v>1.05</v>
      </c>
    </row>
    <row r="64">
      <c r="A64" s="3" t="s">
        <v>2376</v>
      </c>
      <c r="B64" s="64">
        <v>0.05</v>
      </c>
      <c r="E64" s="3" t="s">
        <v>610</v>
      </c>
      <c r="F64" s="5">
        <v>1.0</v>
      </c>
      <c r="I64" s="3" t="s">
        <v>1498</v>
      </c>
      <c r="J64" s="3">
        <v>1.05</v>
      </c>
    </row>
    <row r="65">
      <c r="E65" s="3" t="s">
        <v>165</v>
      </c>
      <c r="F65" s="5">
        <v>1.15</v>
      </c>
      <c r="I65" s="3" t="s">
        <v>1143</v>
      </c>
      <c r="J65" s="3">
        <v>1.05</v>
      </c>
    </row>
    <row r="66">
      <c r="E66" s="3" t="s">
        <v>287</v>
      </c>
      <c r="F66" s="5">
        <v>1.15</v>
      </c>
      <c r="I66" s="3" t="s">
        <v>784</v>
      </c>
      <c r="J66" s="3">
        <v>1.0</v>
      </c>
    </row>
    <row r="67">
      <c r="E67" s="3" t="s">
        <v>1075</v>
      </c>
      <c r="F67" s="5">
        <v>1.15</v>
      </c>
    </row>
    <row r="68">
      <c r="F68" s="48"/>
    </row>
    <row r="69">
      <c r="F69" s="48"/>
    </row>
    <row r="70">
      <c r="F70" s="48"/>
    </row>
    <row r="71">
      <c r="F71" s="48"/>
    </row>
    <row r="72">
      <c r="F72" s="48"/>
    </row>
    <row r="73">
      <c r="F73" s="48"/>
    </row>
    <row r="74">
      <c r="F74" s="48"/>
    </row>
    <row r="75">
      <c r="F75" s="48"/>
    </row>
    <row r="76">
      <c r="F76" s="48"/>
    </row>
    <row r="77">
      <c r="F77" s="48"/>
    </row>
    <row r="78">
      <c r="F78" s="48"/>
    </row>
    <row r="79">
      <c r="F79" s="48"/>
    </row>
    <row r="80">
      <c r="F80" s="48"/>
    </row>
    <row r="81">
      <c r="F81" s="48"/>
    </row>
    <row r="82">
      <c r="F82" s="48"/>
    </row>
    <row r="83">
      <c r="F83" s="48"/>
    </row>
    <row r="84">
      <c r="F84" s="48"/>
    </row>
    <row r="85">
      <c r="F85" s="48"/>
    </row>
    <row r="86">
      <c r="F86" s="48"/>
    </row>
    <row r="87">
      <c r="F87" s="48"/>
    </row>
    <row r="88">
      <c r="F88" s="48"/>
    </row>
    <row r="89">
      <c r="F89" s="48"/>
    </row>
    <row r="90">
      <c r="F90" s="48"/>
    </row>
    <row r="91">
      <c r="F91" s="48"/>
    </row>
    <row r="92">
      <c r="F92" s="48"/>
    </row>
    <row r="93">
      <c r="F93" s="48"/>
    </row>
    <row r="94">
      <c r="F94" s="48"/>
    </row>
    <row r="95">
      <c r="F95" s="48"/>
    </row>
    <row r="96">
      <c r="F96" s="48"/>
    </row>
    <row r="97">
      <c r="F97" s="48"/>
    </row>
    <row r="98">
      <c r="F98" s="48"/>
    </row>
    <row r="99">
      <c r="F99" s="48"/>
    </row>
    <row r="100">
      <c r="F100" s="48"/>
    </row>
    <row r="101">
      <c r="F101" s="48"/>
    </row>
    <row r="102">
      <c r="F102" s="48"/>
    </row>
    <row r="103">
      <c r="F103" s="48"/>
    </row>
    <row r="104">
      <c r="F104" s="48"/>
    </row>
    <row r="105">
      <c r="F105" s="48"/>
    </row>
    <row r="106">
      <c r="F106" s="48"/>
    </row>
    <row r="107">
      <c r="F107" s="48"/>
    </row>
    <row r="108">
      <c r="F108" s="48"/>
    </row>
    <row r="109">
      <c r="F109" s="48"/>
    </row>
    <row r="110">
      <c r="F110" s="48"/>
    </row>
    <row r="111">
      <c r="F111" s="48"/>
    </row>
    <row r="112">
      <c r="F112" s="48"/>
    </row>
    <row r="113">
      <c r="F113" s="48"/>
    </row>
    <row r="114">
      <c r="F114" s="48"/>
    </row>
    <row r="115">
      <c r="F115" s="48"/>
    </row>
    <row r="116">
      <c r="F116" s="48"/>
    </row>
    <row r="117">
      <c r="F117" s="48"/>
    </row>
    <row r="118">
      <c r="F118" s="48"/>
    </row>
    <row r="119">
      <c r="F119" s="48"/>
    </row>
    <row r="120">
      <c r="F120" s="48"/>
    </row>
    <row r="121">
      <c r="F121" s="48"/>
    </row>
    <row r="122">
      <c r="F122" s="48"/>
    </row>
    <row r="123">
      <c r="F123" s="48"/>
    </row>
    <row r="124">
      <c r="F124" s="48"/>
    </row>
    <row r="125">
      <c r="F125" s="48"/>
    </row>
    <row r="126">
      <c r="F126" s="48"/>
    </row>
    <row r="127">
      <c r="F127" s="48"/>
    </row>
    <row r="128">
      <c r="F128" s="48"/>
    </row>
    <row r="129">
      <c r="F129" s="48"/>
    </row>
    <row r="130">
      <c r="F130" s="48"/>
    </row>
    <row r="131">
      <c r="F131" s="48"/>
    </row>
    <row r="132">
      <c r="F132" s="48"/>
    </row>
    <row r="133">
      <c r="F133" s="48"/>
    </row>
    <row r="134">
      <c r="F134" s="48"/>
    </row>
    <row r="135">
      <c r="F135" s="48"/>
    </row>
    <row r="136">
      <c r="F136" s="48"/>
    </row>
    <row r="137">
      <c r="F137" s="48"/>
    </row>
    <row r="138">
      <c r="F138" s="48"/>
    </row>
    <row r="139">
      <c r="F139" s="48"/>
    </row>
    <row r="140">
      <c r="F140" s="48"/>
    </row>
    <row r="141">
      <c r="F141" s="48"/>
    </row>
    <row r="142">
      <c r="F142" s="48"/>
    </row>
    <row r="143">
      <c r="F143" s="48"/>
    </row>
    <row r="144">
      <c r="F144" s="48"/>
    </row>
    <row r="145">
      <c r="F145" s="48"/>
    </row>
    <row r="146">
      <c r="F146" s="48"/>
    </row>
    <row r="147">
      <c r="F147" s="48"/>
    </row>
    <row r="148">
      <c r="F148" s="48"/>
    </row>
    <row r="149">
      <c r="F149" s="48"/>
    </row>
    <row r="150">
      <c r="F150" s="48"/>
    </row>
    <row r="151">
      <c r="F151" s="48"/>
    </row>
    <row r="152">
      <c r="F152" s="48"/>
    </row>
    <row r="153">
      <c r="F153" s="48"/>
    </row>
    <row r="154">
      <c r="F154" s="48"/>
    </row>
    <row r="155">
      <c r="F155" s="48"/>
    </row>
    <row r="156">
      <c r="F156" s="48"/>
    </row>
    <row r="157">
      <c r="F157" s="48"/>
    </row>
    <row r="158">
      <c r="F158" s="48"/>
    </row>
    <row r="159">
      <c r="F159" s="48"/>
    </row>
    <row r="160">
      <c r="F160" s="48"/>
    </row>
    <row r="161">
      <c r="F161" s="48"/>
    </row>
    <row r="162">
      <c r="F162" s="48"/>
    </row>
    <row r="163">
      <c r="F163" s="48"/>
    </row>
    <row r="164">
      <c r="F164" s="48"/>
    </row>
    <row r="165">
      <c r="F165" s="48"/>
    </row>
    <row r="166">
      <c r="F166" s="48"/>
    </row>
    <row r="167">
      <c r="F167" s="48"/>
    </row>
    <row r="168">
      <c r="F168" s="48"/>
    </row>
    <row r="169">
      <c r="F169" s="48"/>
    </row>
    <row r="170">
      <c r="F170" s="48"/>
    </row>
    <row r="171">
      <c r="F171" s="48"/>
    </row>
    <row r="172">
      <c r="F172" s="48"/>
    </row>
    <row r="173">
      <c r="F173" s="48"/>
    </row>
    <row r="174">
      <c r="F174" s="48"/>
    </row>
    <row r="175">
      <c r="F175" s="48"/>
    </row>
    <row r="176">
      <c r="F176" s="48"/>
    </row>
    <row r="177">
      <c r="F177" s="48"/>
    </row>
    <row r="178">
      <c r="F178" s="48"/>
    </row>
    <row r="179">
      <c r="F179" s="48"/>
    </row>
    <row r="180">
      <c r="F180" s="48"/>
    </row>
    <row r="181">
      <c r="F181" s="48"/>
    </row>
    <row r="182">
      <c r="F182" s="48"/>
    </row>
    <row r="183">
      <c r="F183" s="48"/>
    </row>
    <row r="184">
      <c r="F184" s="48"/>
    </row>
    <row r="185">
      <c r="F185" s="48"/>
    </row>
    <row r="186">
      <c r="F186" s="48"/>
    </row>
    <row r="187">
      <c r="F187" s="48"/>
    </row>
    <row r="188">
      <c r="F188" s="48"/>
    </row>
    <row r="189">
      <c r="F189" s="48"/>
    </row>
    <row r="190">
      <c r="F190" s="48"/>
    </row>
    <row r="191">
      <c r="F191" s="48"/>
    </row>
    <row r="192">
      <c r="F192" s="48"/>
    </row>
    <row r="193">
      <c r="F193" s="48"/>
    </row>
    <row r="194">
      <c r="F194" s="48"/>
    </row>
    <row r="195">
      <c r="F195" s="48"/>
    </row>
    <row r="196">
      <c r="F196" s="48"/>
    </row>
    <row r="197">
      <c r="F197" s="48"/>
    </row>
    <row r="198">
      <c r="F198" s="48"/>
    </row>
    <row r="199">
      <c r="F199" s="48"/>
    </row>
    <row r="200">
      <c r="F200" s="48"/>
    </row>
    <row r="201">
      <c r="F201" s="48"/>
    </row>
    <row r="202">
      <c r="F202" s="48"/>
    </row>
    <row r="203">
      <c r="F203" s="48"/>
    </row>
    <row r="204">
      <c r="F204" s="48"/>
    </row>
    <row r="205">
      <c r="F205" s="48"/>
    </row>
    <row r="206">
      <c r="F206" s="48"/>
    </row>
    <row r="207">
      <c r="F207" s="48"/>
    </row>
    <row r="208">
      <c r="F208" s="48"/>
    </row>
    <row r="209">
      <c r="F209" s="48"/>
    </row>
    <row r="210">
      <c r="F210" s="48"/>
    </row>
    <row r="211">
      <c r="F211" s="48"/>
    </row>
    <row r="212">
      <c r="F212" s="48"/>
    </row>
    <row r="213">
      <c r="F213" s="48"/>
    </row>
    <row r="214">
      <c r="F214" s="48"/>
    </row>
    <row r="215">
      <c r="F215" s="48"/>
    </row>
    <row r="216">
      <c r="F216" s="48"/>
    </row>
    <row r="217">
      <c r="F217" s="48"/>
    </row>
    <row r="218">
      <c r="F218" s="48"/>
    </row>
    <row r="219">
      <c r="F219" s="48"/>
    </row>
    <row r="220">
      <c r="F220" s="48"/>
    </row>
    <row r="221">
      <c r="F221" s="48"/>
    </row>
    <row r="222">
      <c r="F222" s="48"/>
    </row>
    <row r="223">
      <c r="F223" s="48"/>
    </row>
    <row r="224">
      <c r="F224" s="48"/>
    </row>
    <row r="225">
      <c r="F225" s="48"/>
    </row>
    <row r="226">
      <c r="F226" s="48"/>
    </row>
    <row r="227">
      <c r="F227" s="48"/>
    </row>
    <row r="228">
      <c r="F228" s="48"/>
    </row>
    <row r="229">
      <c r="F229" s="48"/>
    </row>
    <row r="230">
      <c r="F230" s="48"/>
    </row>
    <row r="231">
      <c r="F231" s="48"/>
    </row>
    <row r="232">
      <c r="F232" s="48"/>
    </row>
    <row r="233">
      <c r="F233" s="48"/>
    </row>
    <row r="234">
      <c r="F234" s="48"/>
    </row>
    <row r="235">
      <c r="F235" s="48"/>
    </row>
    <row r="236">
      <c r="F236" s="48"/>
    </row>
    <row r="237">
      <c r="F237" s="48"/>
    </row>
    <row r="238">
      <c r="F238" s="48"/>
    </row>
    <row r="239">
      <c r="F239" s="48"/>
    </row>
    <row r="240">
      <c r="F240" s="48"/>
    </row>
    <row r="241">
      <c r="F241" s="48"/>
    </row>
    <row r="242">
      <c r="F242" s="48"/>
    </row>
    <row r="243">
      <c r="F243" s="48"/>
    </row>
    <row r="244">
      <c r="F244" s="48"/>
    </row>
    <row r="245">
      <c r="F245" s="48"/>
    </row>
    <row r="246">
      <c r="F246" s="48"/>
    </row>
    <row r="247">
      <c r="F247" s="48"/>
    </row>
    <row r="248">
      <c r="F248" s="48"/>
    </row>
    <row r="249">
      <c r="F249" s="48"/>
    </row>
    <row r="250">
      <c r="F250" s="48"/>
    </row>
    <row r="251">
      <c r="F251" s="48"/>
    </row>
    <row r="252">
      <c r="F252" s="48"/>
    </row>
    <row r="253">
      <c r="F253" s="48"/>
    </row>
    <row r="254">
      <c r="F254" s="48"/>
    </row>
    <row r="255">
      <c r="F255" s="48"/>
    </row>
    <row r="256">
      <c r="F256" s="48"/>
    </row>
    <row r="257">
      <c r="F257" s="48"/>
    </row>
    <row r="258">
      <c r="F258" s="48"/>
    </row>
    <row r="259">
      <c r="F259" s="48"/>
    </row>
    <row r="260">
      <c r="F260" s="48"/>
    </row>
    <row r="261">
      <c r="F261" s="48"/>
    </row>
    <row r="262">
      <c r="F262" s="48"/>
    </row>
    <row r="263">
      <c r="F263" s="48"/>
    </row>
    <row r="264">
      <c r="F264" s="48"/>
    </row>
    <row r="265">
      <c r="F265" s="48"/>
    </row>
    <row r="266">
      <c r="F266" s="48"/>
    </row>
    <row r="267">
      <c r="F267" s="48"/>
    </row>
    <row r="268">
      <c r="F268" s="48"/>
    </row>
    <row r="269">
      <c r="F269" s="48"/>
    </row>
    <row r="270">
      <c r="F270" s="48"/>
    </row>
    <row r="271">
      <c r="F271" s="48"/>
    </row>
    <row r="272">
      <c r="F272" s="48"/>
    </row>
    <row r="273">
      <c r="F273" s="48"/>
    </row>
    <row r="274">
      <c r="F274" s="48"/>
    </row>
    <row r="275">
      <c r="F275" s="48"/>
    </row>
    <row r="276">
      <c r="F276" s="48"/>
    </row>
    <row r="277">
      <c r="F277" s="48"/>
    </row>
    <row r="278">
      <c r="F278" s="48"/>
    </row>
    <row r="279">
      <c r="F279" s="48"/>
    </row>
    <row r="280">
      <c r="F280" s="48"/>
    </row>
    <row r="281">
      <c r="F281" s="48"/>
    </row>
    <row r="282">
      <c r="F282" s="48"/>
    </row>
    <row r="283">
      <c r="F283" s="48"/>
    </row>
    <row r="284">
      <c r="F284" s="48"/>
    </row>
    <row r="285">
      <c r="F285" s="48"/>
    </row>
    <row r="286">
      <c r="F286" s="48"/>
    </row>
    <row r="287">
      <c r="F287" s="48"/>
    </row>
    <row r="288">
      <c r="F288" s="48"/>
    </row>
    <row r="289">
      <c r="F289" s="48"/>
    </row>
    <row r="290">
      <c r="F290" s="48"/>
    </row>
    <row r="291">
      <c r="F291" s="48"/>
    </row>
    <row r="292">
      <c r="F292" s="48"/>
    </row>
    <row r="293">
      <c r="F293" s="48"/>
    </row>
    <row r="294">
      <c r="F294" s="48"/>
    </row>
    <row r="295">
      <c r="F295" s="48"/>
    </row>
    <row r="296">
      <c r="F296" s="48"/>
    </row>
    <row r="297">
      <c r="F297" s="48"/>
    </row>
    <row r="298">
      <c r="F298" s="48"/>
    </row>
    <row r="299">
      <c r="F299" s="48"/>
    </row>
    <row r="300">
      <c r="F300" s="48"/>
    </row>
    <row r="301">
      <c r="F301" s="48"/>
    </row>
    <row r="302">
      <c r="F302" s="48"/>
    </row>
    <row r="303">
      <c r="F303" s="48"/>
    </row>
    <row r="304">
      <c r="F304" s="48"/>
    </row>
    <row r="305">
      <c r="F305" s="48"/>
    </row>
    <row r="306">
      <c r="F306" s="48"/>
    </row>
    <row r="307">
      <c r="F307" s="48"/>
    </row>
    <row r="308">
      <c r="F308" s="48"/>
    </row>
    <row r="309">
      <c r="F309" s="48"/>
    </row>
    <row r="310">
      <c r="F310" s="48"/>
    </row>
    <row r="311">
      <c r="F311" s="48"/>
    </row>
    <row r="312">
      <c r="F312" s="48"/>
    </row>
    <row r="313">
      <c r="F313" s="48"/>
    </row>
    <row r="314">
      <c r="F314" s="48"/>
    </row>
    <row r="315">
      <c r="F315" s="48"/>
    </row>
    <row r="316">
      <c r="F316" s="48"/>
    </row>
    <row r="317">
      <c r="F317" s="48"/>
    </row>
    <row r="318">
      <c r="F318" s="48"/>
    </row>
    <row r="319">
      <c r="F319" s="48"/>
    </row>
    <row r="320">
      <c r="F320" s="48"/>
    </row>
    <row r="321">
      <c r="F321" s="48"/>
    </row>
    <row r="322">
      <c r="F322" s="48"/>
    </row>
    <row r="323">
      <c r="F323" s="48"/>
    </row>
    <row r="324">
      <c r="F324" s="48"/>
    </row>
    <row r="325">
      <c r="F325" s="48"/>
    </row>
    <row r="326">
      <c r="F326" s="48"/>
    </row>
    <row r="327">
      <c r="F327" s="48"/>
    </row>
    <row r="328">
      <c r="F328" s="48"/>
    </row>
    <row r="329">
      <c r="F329" s="48"/>
    </row>
    <row r="330">
      <c r="F330" s="48"/>
    </row>
    <row r="331">
      <c r="F331" s="48"/>
    </row>
    <row r="332">
      <c r="F332" s="48"/>
    </row>
    <row r="333">
      <c r="F333" s="48"/>
    </row>
    <row r="334">
      <c r="F334" s="48"/>
    </row>
    <row r="335">
      <c r="F335" s="48"/>
    </row>
    <row r="336">
      <c r="F336" s="48"/>
    </row>
    <row r="337">
      <c r="F337" s="48"/>
    </row>
    <row r="338">
      <c r="F338" s="48"/>
    </row>
    <row r="339">
      <c r="F339" s="48"/>
    </row>
    <row r="340">
      <c r="F340" s="48"/>
    </row>
    <row r="341">
      <c r="F341" s="48"/>
    </row>
    <row r="342">
      <c r="F342" s="48"/>
    </row>
    <row r="343">
      <c r="F343" s="48"/>
    </row>
    <row r="344">
      <c r="F344" s="48"/>
    </row>
    <row r="345">
      <c r="F345" s="48"/>
    </row>
    <row r="346">
      <c r="F346" s="48"/>
    </row>
    <row r="347">
      <c r="F347" s="48"/>
    </row>
    <row r="348">
      <c r="F348" s="48"/>
    </row>
    <row r="349">
      <c r="F349" s="48"/>
    </row>
    <row r="350">
      <c r="F350" s="48"/>
    </row>
    <row r="351">
      <c r="F351" s="48"/>
    </row>
    <row r="352">
      <c r="F352" s="48"/>
    </row>
    <row r="353">
      <c r="F353" s="48"/>
    </row>
    <row r="354">
      <c r="F354" s="48"/>
    </row>
    <row r="355">
      <c r="F355" s="48"/>
    </row>
    <row r="356">
      <c r="F356" s="48"/>
    </row>
    <row r="357">
      <c r="F357" s="48"/>
    </row>
    <row r="358">
      <c r="F358" s="48"/>
    </row>
    <row r="359">
      <c r="F359" s="48"/>
    </row>
    <row r="360">
      <c r="F360" s="48"/>
    </row>
    <row r="361">
      <c r="F361" s="48"/>
    </row>
    <row r="362">
      <c r="F362" s="48"/>
    </row>
    <row r="363">
      <c r="F363" s="48"/>
    </row>
    <row r="364">
      <c r="F364" s="48"/>
    </row>
    <row r="365">
      <c r="F365" s="48"/>
    </row>
    <row r="366">
      <c r="F366" s="48"/>
    </row>
    <row r="367">
      <c r="F367" s="48"/>
    </row>
    <row r="368">
      <c r="F368" s="48"/>
    </row>
    <row r="369">
      <c r="F369" s="48"/>
    </row>
    <row r="370">
      <c r="F370" s="48"/>
    </row>
    <row r="371">
      <c r="F371" s="48"/>
    </row>
    <row r="372">
      <c r="F372" s="48"/>
    </row>
    <row r="373">
      <c r="F373" s="48"/>
    </row>
    <row r="374">
      <c r="F374" s="48"/>
    </row>
    <row r="375">
      <c r="F375" s="48"/>
    </row>
    <row r="376">
      <c r="F376" s="48"/>
    </row>
    <row r="377">
      <c r="F377" s="48"/>
    </row>
    <row r="378">
      <c r="F378" s="48"/>
    </row>
    <row r="379">
      <c r="F379" s="48"/>
    </row>
    <row r="380">
      <c r="F380" s="48"/>
    </row>
    <row r="381">
      <c r="F381" s="48"/>
    </row>
    <row r="382">
      <c r="F382" s="48"/>
    </row>
    <row r="383">
      <c r="F383" s="48"/>
    </row>
    <row r="384">
      <c r="F384" s="48"/>
    </row>
    <row r="385">
      <c r="F385" s="48"/>
    </row>
    <row r="386">
      <c r="F386" s="48"/>
    </row>
    <row r="387">
      <c r="F387" s="48"/>
    </row>
    <row r="388">
      <c r="F388" s="48"/>
    </row>
    <row r="389">
      <c r="F389" s="48"/>
    </row>
    <row r="390">
      <c r="F390" s="48"/>
    </row>
    <row r="391">
      <c r="F391" s="48"/>
    </row>
    <row r="392">
      <c r="F392" s="48"/>
    </row>
    <row r="393">
      <c r="F393" s="48"/>
    </row>
    <row r="394">
      <c r="F394" s="48"/>
    </row>
    <row r="395">
      <c r="F395" s="48"/>
    </row>
    <row r="396">
      <c r="F396" s="48"/>
    </row>
    <row r="397">
      <c r="F397" s="48"/>
    </row>
    <row r="398">
      <c r="F398" s="48"/>
    </row>
    <row r="399">
      <c r="F399" s="48"/>
    </row>
    <row r="400">
      <c r="F400" s="48"/>
    </row>
    <row r="401">
      <c r="F401" s="48"/>
    </row>
    <row r="402">
      <c r="F402" s="48"/>
    </row>
    <row r="403">
      <c r="F403" s="48"/>
    </row>
    <row r="404">
      <c r="F404" s="48"/>
    </row>
    <row r="405">
      <c r="F405" s="48"/>
    </row>
    <row r="406">
      <c r="F406" s="48"/>
    </row>
    <row r="407">
      <c r="F407" s="48"/>
    </row>
    <row r="408">
      <c r="F408" s="48"/>
    </row>
    <row r="409">
      <c r="F409" s="48"/>
    </row>
    <row r="410">
      <c r="F410" s="48"/>
    </row>
    <row r="411">
      <c r="F411" s="48"/>
    </row>
    <row r="412">
      <c r="F412" s="48"/>
    </row>
    <row r="413">
      <c r="F413" s="48"/>
    </row>
    <row r="414">
      <c r="F414" s="48"/>
    </row>
    <row r="415">
      <c r="F415" s="48"/>
    </row>
    <row r="416">
      <c r="F416" s="48"/>
    </row>
    <row r="417">
      <c r="F417" s="48"/>
    </row>
    <row r="418">
      <c r="F418" s="48"/>
    </row>
    <row r="419">
      <c r="F419" s="48"/>
    </row>
    <row r="420">
      <c r="F420" s="48"/>
    </row>
    <row r="421">
      <c r="F421" s="48"/>
    </row>
    <row r="422">
      <c r="F422" s="48"/>
    </row>
    <row r="423">
      <c r="F423" s="48"/>
    </row>
    <row r="424">
      <c r="F424" s="48"/>
    </row>
    <row r="425">
      <c r="F425" s="48"/>
    </row>
    <row r="426">
      <c r="F426" s="48"/>
    </row>
    <row r="427">
      <c r="F427" s="48"/>
    </row>
    <row r="428">
      <c r="F428" s="48"/>
    </row>
    <row r="429">
      <c r="F429" s="48"/>
    </row>
    <row r="430">
      <c r="F430" s="48"/>
    </row>
    <row r="431">
      <c r="F431" s="48"/>
    </row>
    <row r="432">
      <c r="F432" s="48"/>
    </row>
    <row r="433">
      <c r="F433" s="48"/>
    </row>
    <row r="434">
      <c r="F434" s="48"/>
    </row>
    <row r="435">
      <c r="F435" s="48"/>
    </row>
    <row r="436">
      <c r="F436" s="48"/>
    </row>
    <row r="437">
      <c r="F437" s="48"/>
    </row>
    <row r="438">
      <c r="F438" s="48"/>
    </row>
    <row r="439">
      <c r="F439" s="48"/>
    </row>
    <row r="440">
      <c r="F440" s="48"/>
    </row>
    <row r="441">
      <c r="F441" s="48"/>
    </row>
    <row r="442">
      <c r="F442" s="48"/>
    </row>
    <row r="443">
      <c r="F443" s="48"/>
    </row>
    <row r="444">
      <c r="F444" s="48"/>
    </row>
    <row r="445">
      <c r="F445" s="48"/>
    </row>
    <row r="446">
      <c r="F446" s="48"/>
    </row>
    <row r="447">
      <c r="F447" s="48"/>
    </row>
    <row r="448">
      <c r="F448" s="48"/>
    </row>
    <row r="449">
      <c r="F449" s="48"/>
    </row>
    <row r="450">
      <c r="F450" s="48"/>
    </row>
    <row r="451">
      <c r="F451" s="48"/>
    </row>
    <row r="452">
      <c r="F452" s="48"/>
    </row>
    <row r="453">
      <c r="F453" s="48"/>
    </row>
    <row r="454">
      <c r="F454" s="48"/>
    </row>
    <row r="455">
      <c r="F455" s="48"/>
    </row>
    <row r="456">
      <c r="F456" s="48"/>
    </row>
    <row r="457">
      <c r="F457" s="48"/>
    </row>
    <row r="458">
      <c r="F458" s="48"/>
    </row>
    <row r="459">
      <c r="F459" s="48"/>
    </row>
    <row r="460">
      <c r="F460" s="48"/>
    </row>
    <row r="461">
      <c r="F461" s="48"/>
    </row>
    <row r="462">
      <c r="F462" s="48"/>
    </row>
    <row r="463">
      <c r="F463" s="48"/>
    </row>
    <row r="464">
      <c r="F464" s="48"/>
    </row>
    <row r="465">
      <c r="F465" s="48"/>
    </row>
    <row r="466">
      <c r="F466" s="48"/>
    </row>
    <row r="467">
      <c r="F467" s="48"/>
    </row>
    <row r="468">
      <c r="F468" s="48"/>
    </row>
    <row r="469">
      <c r="F469" s="48"/>
    </row>
    <row r="470">
      <c r="F470" s="48"/>
    </row>
    <row r="471">
      <c r="F471" s="48"/>
    </row>
    <row r="472">
      <c r="F472" s="48"/>
    </row>
    <row r="473">
      <c r="F473" s="48"/>
    </row>
    <row r="474">
      <c r="F474" s="48"/>
    </row>
    <row r="475">
      <c r="F475" s="48"/>
    </row>
    <row r="476">
      <c r="F476" s="48"/>
    </row>
    <row r="477">
      <c r="F477" s="48"/>
    </row>
    <row r="478">
      <c r="F478" s="48"/>
    </row>
    <row r="479">
      <c r="F479" s="48"/>
    </row>
    <row r="480">
      <c r="F480" s="48"/>
    </row>
    <row r="481">
      <c r="F481" s="48"/>
    </row>
    <row r="482">
      <c r="F482" s="48"/>
    </row>
    <row r="483">
      <c r="F483" s="48"/>
    </row>
    <row r="484">
      <c r="F484" s="48"/>
    </row>
    <row r="485">
      <c r="F485" s="48"/>
    </row>
    <row r="486">
      <c r="F486" s="48"/>
    </row>
    <row r="487">
      <c r="F487" s="48"/>
    </row>
    <row r="488">
      <c r="F488" s="48"/>
    </row>
    <row r="489">
      <c r="F489" s="48"/>
    </row>
    <row r="490">
      <c r="F490" s="48"/>
    </row>
    <row r="491">
      <c r="F491" s="48"/>
    </row>
    <row r="492">
      <c r="F492" s="48"/>
    </row>
    <row r="493">
      <c r="F493" s="48"/>
    </row>
    <row r="494">
      <c r="F494" s="48"/>
    </row>
    <row r="495">
      <c r="F495" s="48"/>
    </row>
    <row r="496">
      <c r="F496" s="48"/>
    </row>
    <row r="497">
      <c r="F497" s="48"/>
    </row>
    <row r="498">
      <c r="F498" s="48"/>
    </row>
    <row r="499">
      <c r="F499" s="48"/>
    </row>
    <row r="500">
      <c r="F500" s="48"/>
    </row>
    <row r="501">
      <c r="F501" s="48"/>
    </row>
    <row r="502">
      <c r="F502" s="48"/>
    </row>
    <row r="503">
      <c r="F503" s="48"/>
    </row>
    <row r="504">
      <c r="F504" s="48"/>
    </row>
    <row r="505">
      <c r="F505" s="48"/>
    </row>
    <row r="506">
      <c r="F506" s="48"/>
    </row>
    <row r="507">
      <c r="F507" s="48"/>
    </row>
    <row r="508">
      <c r="F508" s="48"/>
    </row>
    <row r="509">
      <c r="F509" s="48"/>
    </row>
    <row r="510">
      <c r="F510" s="48"/>
    </row>
    <row r="511">
      <c r="F511" s="48"/>
    </row>
    <row r="512">
      <c r="F512" s="48"/>
    </row>
    <row r="513">
      <c r="F513" s="48"/>
    </row>
    <row r="514">
      <c r="F514" s="48"/>
    </row>
    <row r="515">
      <c r="F515" s="48"/>
    </row>
    <row r="516">
      <c r="F516" s="48"/>
    </row>
    <row r="517">
      <c r="F517" s="48"/>
    </row>
    <row r="518">
      <c r="F518" s="48"/>
    </row>
    <row r="519">
      <c r="F519" s="48"/>
    </row>
    <row r="520">
      <c r="F520" s="48"/>
    </row>
    <row r="521">
      <c r="F521" s="48"/>
    </row>
    <row r="522">
      <c r="F522" s="48"/>
    </row>
    <row r="523">
      <c r="F523" s="48"/>
    </row>
    <row r="524">
      <c r="F524" s="48"/>
    </row>
    <row r="525">
      <c r="F525" s="48"/>
    </row>
    <row r="526">
      <c r="F526" s="48"/>
    </row>
    <row r="527">
      <c r="F527" s="48"/>
    </row>
    <row r="528">
      <c r="F528" s="48"/>
    </row>
    <row r="529">
      <c r="F529" s="48"/>
    </row>
    <row r="530">
      <c r="F530" s="48"/>
    </row>
    <row r="531">
      <c r="F531" s="48"/>
    </row>
    <row r="532">
      <c r="F532" s="48"/>
    </row>
    <row r="533">
      <c r="F533" s="48"/>
    </row>
    <row r="534">
      <c r="F534" s="48"/>
    </row>
    <row r="535">
      <c r="F535" s="48"/>
    </row>
    <row r="536">
      <c r="F536" s="48"/>
    </row>
    <row r="537">
      <c r="F537" s="48"/>
    </row>
    <row r="538">
      <c r="F538" s="48"/>
    </row>
    <row r="539">
      <c r="F539" s="48"/>
    </row>
    <row r="540">
      <c r="F540" s="48"/>
    </row>
    <row r="541">
      <c r="F541" s="48"/>
    </row>
    <row r="542">
      <c r="F542" s="48"/>
    </row>
    <row r="543">
      <c r="F543" s="48"/>
    </row>
    <row r="544">
      <c r="F544" s="48"/>
    </row>
    <row r="545">
      <c r="F545" s="48"/>
    </row>
    <row r="546">
      <c r="F546" s="48"/>
    </row>
    <row r="547">
      <c r="F547" s="48"/>
    </row>
    <row r="548">
      <c r="F548" s="48"/>
    </row>
    <row r="549">
      <c r="F549" s="48"/>
    </row>
    <row r="550">
      <c r="F550" s="48"/>
    </row>
    <row r="551">
      <c r="F551" s="48"/>
    </row>
    <row r="552">
      <c r="F552" s="48"/>
    </row>
    <row r="553">
      <c r="F553" s="48"/>
    </row>
    <row r="554">
      <c r="F554" s="48"/>
    </row>
    <row r="555">
      <c r="F555" s="48"/>
    </row>
    <row r="556">
      <c r="F556" s="48"/>
    </row>
    <row r="557">
      <c r="F557" s="48"/>
    </row>
    <row r="558">
      <c r="F558" s="48"/>
    </row>
    <row r="559">
      <c r="F559" s="48"/>
    </row>
    <row r="560">
      <c r="F560" s="48"/>
    </row>
    <row r="561">
      <c r="F561" s="48"/>
    </row>
    <row r="562">
      <c r="F562" s="48"/>
    </row>
    <row r="563">
      <c r="F563" s="48"/>
    </row>
    <row r="564">
      <c r="F564" s="48"/>
    </row>
    <row r="565">
      <c r="F565" s="48"/>
    </row>
    <row r="566">
      <c r="F566" s="48"/>
    </row>
    <row r="567">
      <c r="F567" s="48"/>
    </row>
    <row r="568">
      <c r="F568" s="48"/>
    </row>
    <row r="569">
      <c r="F569" s="48"/>
    </row>
    <row r="570">
      <c r="F570" s="48"/>
    </row>
    <row r="571">
      <c r="F571" s="48"/>
    </row>
    <row r="572">
      <c r="F572" s="48"/>
    </row>
    <row r="573">
      <c r="F573" s="48"/>
    </row>
    <row r="574">
      <c r="F574" s="48"/>
    </row>
    <row r="575">
      <c r="F575" s="48"/>
    </row>
    <row r="576">
      <c r="F576" s="48"/>
    </row>
    <row r="577">
      <c r="F577" s="48"/>
    </row>
    <row r="578">
      <c r="F578" s="48"/>
    </row>
    <row r="579">
      <c r="F579" s="48"/>
    </row>
    <row r="580">
      <c r="F580" s="48"/>
    </row>
    <row r="581">
      <c r="F581" s="48"/>
    </row>
    <row r="582">
      <c r="F582" s="48"/>
    </row>
    <row r="583">
      <c r="F583" s="48"/>
    </row>
    <row r="584">
      <c r="F584" s="48"/>
    </row>
    <row r="585">
      <c r="F585" s="48"/>
    </row>
    <row r="586">
      <c r="F586" s="48"/>
    </row>
    <row r="587">
      <c r="F587" s="48"/>
    </row>
    <row r="588">
      <c r="F588" s="48"/>
    </row>
    <row r="589">
      <c r="F589" s="48"/>
    </row>
    <row r="590">
      <c r="F590" s="48"/>
    </row>
    <row r="591">
      <c r="F591" s="48"/>
    </row>
    <row r="592">
      <c r="F592" s="48"/>
    </row>
    <row r="593">
      <c r="F593" s="48"/>
    </row>
    <row r="594">
      <c r="F594" s="48"/>
    </row>
    <row r="595">
      <c r="F595" s="48"/>
    </row>
    <row r="596">
      <c r="F596" s="48"/>
    </row>
    <row r="597">
      <c r="F597" s="48"/>
    </row>
    <row r="598">
      <c r="F598" s="48"/>
    </row>
    <row r="599">
      <c r="F599" s="48"/>
    </row>
    <row r="600">
      <c r="F600" s="48"/>
    </row>
    <row r="601">
      <c r="F601" s="48"/>
    </row>
    <row r="602">
      <c r="F602" s="48"/>
    </row>
    <row r="603">
      <c r="F603" s="48"/>
    </row>
    <row r="604">
      <c r="F604" s="48"/>
    </row>
    <row r="605">
      <c r="F605" s="48"/>
    </row>
    <row r="606">
      <c r="F606" s="48"/>
    </row>
    <row r="607">
      <c r="F607" s="48"/>
    </row>
    <row r="608">
      <c r="F608" s="48"/>
    </row>
    <row r="609">
      <c r="F609" s="48"/>
    </row>
    <row r="610">
      <c r="F610" s="48"/>
    </row>
    <row r="611">
      <c r="F611" s="48"/>
    </row>
    <row r="612">
      <c r="F612" s="48"/>
    </row>
    <row r="613">
      <c r="F613" s="48"/>
    </row>
    <row r="614">
      <c r="F614" s="48"/>
    </row>
    <row r="615">
      <c r="F615" s="48"/>
    </row>
    <row r="616">
      <c r="F616" s="48"/>
    </row>
    <row r="617">
      <c r="F617" s="48"/>
    </row>
    <row r="618">
      <c r="F618" s="48"/>
    </row>
    <row r="619">
      <c r="F619" s="48"/>
    </row>
    <row r="620">
      <c r="F620" s="48"/>
    </row>
    <row r="621">
      <c r="F621" s="48"/>
    </row>
    <row r="622">
      <c r="F622" s="48"/>
    </row>
    <row r="623">
      <c r="F623" s="48"/>
    </row>
    <row r="624">
      <c r="F624" s="48"/>
    </row>
    <row r="625">
      <c r="F625" s="48"/>
    </row>
    <row r="626">
      <c r="F626" s="48"/>
    </row>
    <row r="627">
      <c r="F627" s="48"/>
    </row>
    <row r="628">
      <c r="F628" s="48"/>
    </row>
    <row r="629">
      <c r="F629" s="48"/>
    </row>
    <row r="630">
      <c r="F630" s="48"/>
    </row>
    <row r="631">
      <c r="F631" s="48"/>
    </row>
    <row r="632">
      <c r="F632" s="48"/>
    </row>
    <row r="633">
      <c r="F633" s="48"/>
    </row>
    <row r="634">
      <c r="F634" s="48"/>
    </row>
    <row r="635">
      <c r="F635" s="48"/>
    </row>
    <row r="636">
      <c r="F636" s="48"/>
    </row>
    <row r="637">
      <c r="F637" s="48"/>
    </row>
    <row r="638">
      <c r="F638" s="48"/>
    </row>
    <row r="639">
      <c r="F639" s="48"/>
    </row>
    <row r="640">
      <c r="F640" s="48"/>
    </row>
    <row r="641">
      <c r="F641" s="48"/>
    </row>
    <row r="642">
      <c r="F642" s="48"/>
    </row>
    <row r="643">
      <c r="F643" s="48"/>
    </row>
    <row r="644">
      <c r="F644" s="48"/>
    </row>
    <row r="645">
      <c r="F645" s="48"/>
    </row>
    <row r="646">
      <c r="F646" s="48"/>
    </row>
    <row r="647">
      <c r="F647" s="48"/>
    </row>
    <row r="648">
      <c r="F648" s="48"/>
    </row>
    <row r="649">
      <c r="F649" s="48"/>
    </row>
    <row r="650">
      <c r="F650" s="48"/>
    </row>
    <row r="651">
      <c r="F651" s="48"/>
    </row>
    <row r="652">
      <c r="F652" s="48"/>
    </row>
    <row r="653">
      <c r="F653" s="48"/>
    </row>
    <row r="654">
      <c r="F654" s="48"/>
    </row>
    <row r="655">
      <c r="F655" s="48"/>
    </row>
    <row r="656">
      <c r="F656" s="48"/>
    </row>
    <row r="657">
      <c r="F657" s="48"/>
    </row>
    <row r="658">
      <c r="F658" s="48"/>
    </row>
    <row r="659">
      <c r="F659" s="48"/>
    </row>
    <row r="660">
      <c r="F660" s="48"/>
    </row>
    <row r="661">
      <c r="F661" s="48"/>
    </row>
    <row r="662">
      <c r="F662" s="48"/>
    </row>
    <row r="663">
      <c r="F663" s="48"/>
    </row>
    <row r="664">
      <c r="F664" s="48"/>
    </row>
    <row r="665">
      <c r="F665" s="48"/>
    </row>
    <row r="666">
      <c r="F666" s="48"/>
    </row>
    <row r="667">
      <c r="F667" s="48"/>
    </row>
    <row r="668">
      <c r="F668" s="48"/>
    </row>
    <row r="669">
      <c r="F669" s="48"/>
    </row>
    <row r="670">
      <c r="F670" s="48"/>
    </row>
    <row r="671">
      <c r="F671" s="48"/>
    </row>
    <row r="672">
      <c r="F672" s="48"/>
    </row>
    <row r="673">
      <c r="F673" s="48"/>
    </row>
    <row r="674">
      <c r="F674" s="48"/>
    </row>
    <row r="675">
      <c r="F675" s="48"/>
    </row>
    <row r="676">
      <c r="F676" s="48"/>
    </row>
    <row r="677">
      <c r="F677" s="48"/>
    </row>
    <row r="678">
      <c r="F678" s="48"/>
    </row>
    <row r="679">
      <c r="F679" s="48"/>
    </row>
    <row r="680">
      <c r="F680" s="48"/>
    </row>
    <row r="681">
      <c r="F681" s="48"/>
    </row>
    <row r="682">
      <c r="F682" s="48"/>
    </row>
    <row r="683">
      <c r="F683" s="48"/>
    </row>
    <row r="684">
      <c r="F684" s="48"/>
    </row>
    <row r="685">
      <c r="F685" s="48"/>
    </row>
    <row r="686">
      <c r="F686" s="48"/>
    </row>
    <row r="687">
      <c r="F687" s="48"/>
    </row>
    <row r="688">
      <c r="F688" s="48"/>
    </row>
    <row r="689">
      <c r="F689" s="48"/>
    </row>
    <row r="690">
      <c r="F690" s="48"/>
    </row>
    <row r="691">
      <c r="F691" s="48"/>
    </row>
    <row r="692">
      <c r="F692" s="48"/>
    </row>
    <row r="693">
      <c r="F693" s="48"/>
    </row>
    <row r="694">
      <c r="F694" s="48"/>
    </row>
    <row r="695">
      <c r="F695" s="48"/>
    </row>
    <row r="696">
      <c r="F696" s="48"/>
    </row>
    <row r="697">
      <c r="F697" s="48"/>
    </row>
    <row r="698">
      <c r="F698" s="48"/>
    </row>
    <row r="699">
      <c r="F699" s="48"/>
    </row>
    <row r="700">
      <c r="F700" s="48"/>
    </row>
    <row r="701">
      <c r="F701" s="48"/>
    </row>
    <row r="702">
      <c r="F702" s="48"/>
    </row>
    <row r="703">
      <c r="F703" s="48"/>
    </row>
    <row r="704">
      <c r="F704" s="48"/>
    </row>
    <row r="705">
      <c r="F705" s="48"/>
    </row>
    <row r="706">
      <c r="F706" s="48"/>
    </row>
    <row r="707">
      <c r="F707" s="48"/>
    </row>
    <row r="708">
      <c r="F708" s="48"/>
    </row>
    <row r="709">
      <c r="F709" s="48"/>
    </row>
    <row r="710">
      <c r="F710" s="48"/>
    </row>
    <row r="711">
      <c r="F711" s="48"/>
    </row>
    <row r="712">
      <c r="F712" s="48"/>
    </row>
    <row r="713">
      <c r="F713" s="48"/>
    </row>
    <row r="714">
      <c r="F714" s="48"/>
    </row>
    <row r="715">
      <c r="F715" s="48"/>
    </row>
    <row r="716">
      <c r="F716" s="48"/>
    </row>
    <row r="717">
      <c r="F717" s="48"/>
    </row>
    <row r="718">
      <c r="F718" s="48"/>
    </row>
    <row r="719">
      <c r="F719" s="48"/>
    </row>
    <row r="720">
      <c r="F720" s="48"/>
    </row>
    <row r="721">
      <c r="F721" s="48"/>
    </row>
    <row r="722">
      <c r="F722" s="48"/>
    </row>
    <row r="723">
      <c r="F723" s="48"/>
    </row>
    <row r="724">
      <c r="F724" s="48"/>
    </row>
    <row r="725">
      <c r="F725" s="48"/>
    </row>
    <row r="726">
      <c r="F726" s="48"/>
    </row>
    <row r="727">
      <c r="F727" s="48"/>
    </row>
    <row r="728">
      <c r="F728" s="48"/>
    </row>
    <row r="729">
      <c r="F729" s="48"/>
    </row>
    <row r="730">
      <c r="F730" s="48"/>
    </row>
    <row r="731">
      <c r="F731" s="48"/>
    </row>
    <row r="732">
      <c r="F732" s="48"/>
    </row>
    <row r="733">
      <c r="F733" s="48"/>
    </row>
    <row r="734">
      <c r="F734" s="48"/>
    </row>
    <row r="735">
      <c r="F735" s="48"/>
    </row>
    <row r="736">
      <c r="F736" s="48"/>
    </row>
    <row r="737">
      <c r="F737" s="48"/>
    </row>
    <row r="738">
      <c r="F738" s="48"/>
    </row>
    <row r="739">
      <c r="F739" s="48"/>
    </row>
    <row r="740">
      <c r="F740" s="48"/>
    </row>
    <row r="741">
      <c r="F741" s="48"/>
    </row>
    <row r="742">
      <c r="F742" s="48"/>
    </row>
    <row r="743">
      <c r="F743" s="48"/>
    </row>
    <row r="744">
      <c r="F744" s="48"/>
    </row>
    <row r="745">
      <c r="F745" s="48"/>
    </row>
    <row r="746">
      <c r="F746" s="48"/>
    </row>
    <row r="747">
      <c r="F747" s="48"/>
    </row>
    <row r="748">
      <c r="F748" s="48"/>
    </row>
    <row r="749">
      <c r="F749" s="48"/>
    </row>
    <row r="750">
      <c r="F750" s="48"/>
    </row>
    <row r="751">
      <c r="F751" s="48"/>
    </row>
    <row r="752">
      <c r="F752" s="48"/>
    </row>
    <row r="753">
      <c r="F753" s="48"/>
    </row>
    <row r="754">
      <c r="F754" s="48"/>
    </row>
    <row r="755">
      <c r="F755" s="48"/>
    </row>
    <row r="756">
      <c r="F756" s="48"/>
    </row>
    <row r="757">
      <c r="F757" s="48"/>
    </row>
    <row r="758">
      <c r="F758" s="48"/>
    </row>
    <row r="759">
      <c r="F759" s="48"/>
    </row>
    <row r="760">
      <c r="F760" s="48"/>
    </row>
    <row r="761">
      <c r="F761" s="48"/>
    </row>
    <row r="762">
      <c r="F762" s="48"/>
    </row>
    <row r="763">
      <c r="F763" s="48"/>
    </row>
    <row r="764">
      <c r="F764" s="48"/>
    </row>
    <row r="765">
      <c r="F765" s="48"/>
    </row>
    <row r="766">
      <c r="F766" s="48"/>
    </row>
    <row r="767">
      <c r="F767" s="48"/>
    </row>
    <row r="768">
      <c r="F768" s="48"/>
    </row>
    <row r="769">
      <c r="F769" s="48"/>
    </row>
    <row r="770">
      <c r="F770" s="48"/>
    </row>
    <row r="771">
      <c r="F771" s="48"/>
    </row>
    <row r="772">
      <c r="F772" s="48"/>
    </row>
    <row r="773">
      <c r="F773" s="48"/>
    </row>
    <row r="774">
      <c r="F774" s="48"/>
    </row>
    <row r="775">
      <c r="F775" s="48"/>
    </row>
    <row r="776">
      <c r="F776" s="48"/>
    </row>
    <row r="777">
      <c r="F777" s="48"/>
    </row>
    <row r="778">
      <c r="F778" s="48"/>
    </row>
    <row r="779">
      <c r="F779" s="48"/>
    </row>
    <row r="780">
      <c r="F780" s="48"/>
    </row>
    <row r="781">
      <c r="F781" s="48"/>
    </row>
    <row r="782">
      <c r="F782" s="48"/>
    </row>
    <row r="783">
      <c r="F783" s="48"/>
    </row>
    <row r="784">
      <c r="F784" s="48"/>
    </row>
    <row r="785">
      <c r="F785" s="48"/>
    </row>
    <row r="786">
      <c r="F786" s="48"/>
    </row>
    <row r="787">
      <c r="F787" s="48"/>
    </row>
    <row r="788">
      <c r="F788" s="48"/>
    </row>
    <row r="789">
      <c r="F789" s="48"/>
    </row>
    <row r="790">
      <c r="F790" s="48"/>
    </row>
    <row r="791">
      <c r="F791" s="48"/>
    </row>
    <row r="792">
      <c r="F792" s="48"/>
    </row>
    <row r="793">
      <c r="F793" s="48"/>
    </row>
    <row r="794">
      <c r="F794" s="48"/>
    </row>
    <row r="795">
      <c r="F795" s="48"/>
    </row>
    <row r="796">
      <c r="F796" s="48"/>
    </row>
    <row r="797">
      <c r="F797" s="48"/>
    </row>
    <row r="798">
      <c r="F798" s="48"/>
    </row>
    <row r="799">
      <c r="F799" s="48"/>
    </row>
    <row r="800">
      <c r="F800" s="48"/>
    </row>
    <row r="801">
      <c r="F801" s="48"/>
    </row>
    <row r="802">
      <c r="F802" s="48"/>
    </row>
    <row r="803">
      <c r="F803" s="48"/>
    </row>
    <row r="804">
      <c r="F804" s="48"/>
    </row>
    <row r="805">
      <c r="F805" s="48"/>
    </row>
    <row r="806">
      <c r="F806" s="48"/>
    </row>
    <row r="807">
      <c r="F807" s="48"/>
    </row>
    <row r="808">
      <c r="F808" s="48"/>
    </row>
    <row r="809">
      <c r="F809" s="48"/>
    </row>
    <row r="810">
      <c r="F810" s="48"/>
    </row>
    <row r="811">
      <c r="F811" s="48"/>
    </row>
    <row r="812">
      <c r="F812" s="48"/>
    </row>
    <row r="813">
      <c r="F813" s="48"/>
    </row>
    <row r="814">
      <c r="F814" s="48"/>
    </row>
    <row r="815">
      <c r="F815" s="48"/>
    </row>
    <row r="816">
      <c r="F816" s="48"/>
    </row>
    <row r="817">
      <c r="F817" s="48"/>
    </row>
    <row r="818">
      <c r="F818" s="48"/>
    </row>
    <row r="819">
      <c r="F819" s="48"/>
    </row>
    <row r="820">
      <c r="F820" s="48"/>
    </row>
    <row r="821">
      <c r="F821" s="48"/>
    </row>
    <row r="822">
      <c r="F822" s="48"/>
    </row>
    <row r="823">
      <c r="F823" s="48"/>
    </row>
    <row r="824">
      <c r="F824" s="48"/>
    </row>
    <row r="825">
      <c r="F825" s="48"/>
    </row>
    <row r="826">
      <c r="F826" s="48"/>
    </row>
    <row r="827">
      <c r="F827" s="48"/>
    </row>
    <row r="828">
      <c r="F828" s="48"/>
    </row>
    <row r="829">
      <c r="F829" s="48"/>
    </row>
    <row r="830">
      <c r="F830" s="48"/>
    </row>
    <row r="831">
      <c r="F831" s="48"/>
    </row>
    <row r="832">
      <c r="F832" s="48"/>
    </row>
    <row r="833">
      <c r="F833" s="48"/>
    </row>
    <row r="834">
      <c r="F834" s="48"/>
    </row>
    <row r="835">
      <c r="F835" s="48"/>
    </row>
    <row r="836">
      <c r="F836" s="48"/>
    </row>
    <row r="837">
      <c r="F837" s="48"/>
    </row>
    <row r="838">
      <c r="F838" s="48"/>
    </row>
    <row r="839">
      <c r="F839" s="48"/>
    </row>
    <row r="840">
      <c r="F840" s="48"/>
    </row>
    <row r="841">
      <c r="F841" s="48"/>
    </row>
    <row r="842">
      <c r="F842" s="48"/>
    </row>
    <row r="843">
      <c r="F843" s="48"/>
    </row>
    <row r="844">
      <c r="F844" s="48"/>
    </row>
    <row r="845">
      <c r="F845" s="48"/>
    </row>
    <row r="846">
      <c r="F846" s="48"/>
    </row>
    <row r="847">
      <c r="F847" s="48"/>
    </row>
    <row r="848">
      <c r="F848" s="48"/>
    </row>
    <row r="849">
      <c r="F849" s="48"/>
    </row>
    <row r="850">
      <c r="F850" s="48"/>
    </row>
    <row r="851">
      <c r="F851" s="48"/>
    </row>
    <row r="852">
      <c r="F852" s="48"/>
    </row>
    <row r="853">
      <c r="F853" s="48"/>
    </row>
    <row r="854">
      <c r="F854" s="48"/>
    </row>
    <row r="855">
      <c r="F855" s="48"/>
    </row>
    <row r="856">
      <c r="F856" s="48"/>
    </row>
    <row r="857">
      <c r="F857" s="48"/>
    </row>
    <row r="858">
      <c r="F858" s="48"/>
    </row>
    <row r="859">
      <c r="F859" s="48"/>
    </row>
    <row r="860">
      <c r="F860" s="48"/>
    </row>
    <row r="861">
      <c r="F861" s="48"/>
    </row>
    <row r="862">
      <c r="F862" s="48"/>
    </row>
    <row r="863">
      <c r="F863" s="48"/>
    </row>
    <row r="864">
      <c r="F864" s="48"/>
    </row>
    <row r="865">
      <c r="F865" s="48"/>
    </row>
    <row r="866">
      <c r="F866" s="48"/>
    </row>
    <row r="867">
      <c r="F867" s="48"/>
    </row>
    <row r="868">
      <c r="F868" s="48"/>
    </row>
    <row r="869">
      <c r="F869" s="48"/>
    </row>
    <row r="870">
      <c r="F870" s="48"/>
    </row>
    <row r="871">
      <c r="F871" s="48"/>
    </row>
    <row r="872">
      <c r="F872" s="48"/>
    </row>
    <row r="873">
      <c r="F873" s="48"/>
    </row>
    <row r="874">
      <c r="F874" s="48"/>
    </row>
    <row r="875">
      <c r="F875" s="48"/>
    </row>
    <row r="876">
      <c r="F876" s="48"/>
    </row>
    <row r="877">
      <c r="F877" s="48"/>
    </row>
    <row r="878">
      <c r="F878" s="48"/>
    </row>
    <row r="879">
      <c r="F879" s="48"/>
    </row>
    <row r="880">
      <c r="F880" s="48"/>
    </row>
    <row r="881">
      <c r="F881" s="48"/>
    </row>
    <row r="882">
      <c r="F882" s="48"/>
    </row>
    <row r="883">
      <c r="F883" s="48"/>
    </row>
    <row r="884">
      <c r="F884" s="48"/>
    </row>
    <row r="885">
      <c r="F885" s="48"/>
    </row>
    <row r="886">
      <c r="F886" s="48"/>
    </row>
    <row r="887">
      <c r="F887" s="48"/>
    </row>
    <row r="888">
      <c r="F888" s="48"/>
    </row>
    <row r="889">
      <c r="F889" s="48"/>
    </row>
    <row r="890">
      <c r="F890" s="48"/>
    </row>
    <row r="891">
      <c r="F891" s="48"/>
    </row>
    <row r="892">
      <c r="F892" s="48"/>
    </row>
    <row r="893">
      <c r="F893" s="48"/>
    </row>
    <row r="894">
      <c r="F894" s="48"/>
    </row>
    <row r="895">
      <c r="F895" s="48"/>
    </row>
    <row r="896">
      <c r="F896" s="48"/>
    </row>
    <row r="897">
      <c r="F897" s="48"/>
    </row>
    <row r="898">
      <c r="F898" s="48"/>
    </row>
    <row r="899">
      <c r="F899" s="48"/>
    </row>
    <row r="900">
      <c r="F900" s="48"/>
    </row>
    <row r="901">
      <c r="F901" s="48"/>
    </row>
    <row r="902">
      <c r="F902" s="48"/>
    </row>
    <row r="903">
      <c r="F903" s="48"/>
    </row>
    <row r="904">
      <c r="F904" s="48"/>
    </row>
    <row r="905">
      <c r="F905" s="48"/>
    </row>
    <row r="906">
      <c r="F906" s="48"/>
    </row>
    <row r="907">
      <c r="F907" s="48"/>
    </row>
    <row r="908">
      <c r="F908" s="48"/>
    </row>
    <row r="909">
      <c r="F909" s="48"/>
    </row>
    <row r="910">
      <c r="F910" s="48"/>
    </row>
    <row r="911">
      <c r="F911" s="48"/>
    </row>
    <row r="912">
      <c r="F912" s="48"/>
    </row>
    <row r="913">
      <c r="F913" s="48"/>
    </row>
    <row r="914">
      <c r="F914" s="48"/>
    </row>
    <row r="915">
      <c r="F915" s="48"/>
    </row>
    <row r="916">
      <c r="F916" s="48"/>
    </row>
    <row r="917">
      <c r="F917" s="48"/>
    </row>
    <row r="918">
      <c r="F918" s="48"/>
    </row>
    <row r="919">
      <c r="F919" s="48"/>
    </row>
    <row r="920">
      <c r="F920" s="48"/>
    </row>
    <row r="921">
      <c r="F921" s="48"/>
    </row>
    <row r="922">
      <c r="F922" s="48"/>
    </row>
    <row r="923">
      <c r="F923" s="48"/>
    </row>
    <row r="924">
      <c r="F924" s="48"/>
    </row>
    <row r="925">
      <c r="F925" s="48"/>
    </row>
    <row r="926">
      <c r="F926" s="48"/>
    </row>
    <row r="927">
      <c r="F927" s="48"/>
    </row>
    <row r="928">
      <c r="F928" s="48"/>
    </row>
    <row r="929">
      <c r="F929" s="48"/>
    </row>
    <row r="930">
      <c r="F930" s="48"/>
    </row>
    <row r="931">
      <c r="F931" s="48"/>
    </row>
    <row r="932">
      <c r="F932" s="48"/>
    </row>
    <row r="933">
      <c r="F933" s="48"/>
    </row>
    <row r="934">
      <c r="F934" s="48"/>
    </row>
    <row r="935">
      <c r="F935" s="48"/>
    </row>
    <row r="936">
      <c r="F936" s="48"/>
    </row>
    <row r="937">
      <c r="F937" s="48"/>
    </row>
    <row r="938">
      <c r="F938" s="48"/>
    </row>
    <row r="939">
      <c r="F939" s="48"/>
    </row>
    <row r="940">
      <c r="F940" s="48"/>
    </row>
    <row r="941">
      <c r="F941" s="48"/>
    </row>
    <row r="942">
      <c r="F942" s="48"/>
    </row>
    <row r="943">
      <c r="F943" s="48"/>
    </row>
    <row r="944">
      <c r="F944" s="48"/>
    </row>
    <row r="945">
      <c r="F945" s="48"/>
    </row>
    <row r="946">
      <c r="F946" s="48"/>
    </row>
    <row r="947">
      <c r="F947" s="48"/>
    </row>
    <row r="948">
      <c r="F948" s="48"/>
    </row>
    <row r="949">
      <c r="F949" s="48"/>
    </row>
    <row r="950">
      <c r="F950" s="48"/>
    </row>
    <row r="951">
      <c r="F951" s="48"/>
    </row>
    <row r="952">
      <c r="F952" s="48"/>
    </row>
    <row r="953">
      <c r="F953" s="48"/>
    </row>
    <row r="954">
      <c r="F954" s="48"/>
    </row>
    <row r="955">
      <c r="F955" s="48"/>
    </row>
    <row r="956">
      <c r="F956" s="48"/>
    </row>
    <row r="957">
      <c r="F957" s="48"/>
    </row>
    <row r="958">
      <c r="F958" s="48"/>
    </row>
    <row r="959">
      <c r="F959" s="48"/>
    </row>
    <row r="960">
      <c r="F960" s="48"/>
    </row>
    <row r="961">
      <c r="F961" s="48"/>
    </row>
    <row r="962">
      <c r="F962" s="48"/>
    </row>
    <row r="963">
      <c r="F963" s="48"/>
    </row>
    <row r="964">
      <c r="F964" s="48"/>
    </row>
    <row r="965">
      <c r="F965" s="48"/>
    </row>
    <row r="966">
      <c r="F966" s="48"/>
    </row>
    <row r="967">
      <c r="F967" s="48"/>
    </row>
    <row r="968">
      <c r="F968" s="48"/>
    </row>
    <row r="969">
      <c r="F969" s="48"/>
    </row>
    <row r="970">
      <c r="F970" s="48"/>
    </row>
    <row r="971">
      <c r="F971" s="48"/>
    </row>
    <row r="972">
      <c r="F972" s="48"/>
    </row>
    <row r="973">
      <c r="F973" s="48"/>
    </row>
    <row r="974">
      <c r="F974" s="48"/>
    </row>
    <row r="975">
      <c r="F975" s="48"/>
    </row>
    <row r="976">
      <c r="F976" s="48"/>
    </row>
    <row r="977">
      <c r="F977" s="48"/>
    </row>
    <row r="978">
      <c r="F978" s="48"/>
    </row>
    <row r="979">
      <c r="F979" s="48"/>
    </row>
    <row r="980">
      <c r="F980" s="48"/>
    </row>
    <row r="981">
      <c r="F981" s="48"/>
    </row>
    <row r="982">
      <c r="F982" s="48"/>
    </row>
    <row r="983">
      <c r="F983" s="48"/>
    </row>
    <row r="984">
      <c r="F984" s="48"/>
    </row>
    <row r="985">
      <c r="F985" s="48"/>
    </row>
    <row r="986">
      <c r="F986" s="48"/>
    </row>
    <row r="987">
      <c r="F987" s="48"/>
    </row>
    <row r="988">
      <c r="F988" s="48"/>
    </row>
    <row r="989">
      <c r="F989" s="48"/>
    </row>
    <row r="990">
      <c r="F990" s="48"/>
    </row>
    <row r="991">
      <c r="F991" s="48"/>
    </row>
  </sheetData>
  <autoFilter ref="$A$2:$M$59">
    <sortState ref="A2:M59">
      <sortCondition descending="1" ref="M2:M59"/>
    </sortState>
  </autoFil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7.25"/>
    <col customWidth="1" min="3" max="3" width="10.88"/>
  </cols>
  <sheetData>
    <row r="1" ht="24.0" customHeight="1">
      <c r="A1" s="66" t="s">
        <v>2377</v>
      </c>
      <c r="B1" s="67"/>
      <c r="C1" s="68"/>
    </row>
    <row r="2">
      <c r="A2" s="35" t="s">
        <v>2251</v>
      </c>
      <c r="B2" s="36" t="s">
        <v>2378</v>
      </c>
      <c r="C2" s="35" t="s">
        <v>2372</v>
      </c>
    </row>
    <row r="3">
      <c r="A3" s="69" t="s">
        <v>653</v>
      </c>
      <c r="B3" s="69" t="s">
        <v>2258</v>
      </c>
      <c r="C3" s="63">
        <v>0.6872804054054055</v>
      </c>
    </row>
    <row r="4">
      <c r="A4" s="69" t="s">
        <v>680</v>
      </c>
      <c r="B4" s="69" t="s">
        <v>2255</v>
      </c>
      <c r="C4" s="63">
        <v>0.6790439189189189</v>
      </c>
    </row>
    <row r="5">
      <c r="A5" s="69" t="s">
        <v>382</v>
      </c>
      <c r="B5" s="69" t="s">
        <v>381</v>
      </c>
      <c r="C5" s="63">
        <v>0.6788885135135134</v>
      </c>
    </row>
    <row r="6">
      <c r="A6" s="69" t="s">
        <v>212</v>
      </c>
      <c r="B6" s="69" t="s">
        <v>211</v>
      </c>
      <c r="C6" s="63">
        <v>0.6699999999999999</v>
      </c>
    </row>
    <row r="7">
      <c r="A7" s="69" t="s">
        <v>182</v>
      </c>
      <c r="B7" s="69" t="s">
        <v>2256</v>
      </c>
      <c r="C7" s="63">
        <v>0.6527804054054054</v>
      </c>
    </row>
    <row r="8">
      <c r="A8" s="69" t="s">
        <v>596</v>
      </c>
      <c r="B8" s="69" t="s">
        <v>595</v>
      </c>
      <c r="C8" s="63">
        <v>0.647108108108108</v>
      </c>
    </row>
    <row r="9">
      <c r="A9" s="69" t="s">
        <v>438</v>
      </c>
      <c r="B9" s="69" t="s">
        <v>437</v>
      </c>
      <c r="C9" s="63">
        <v>0.6414358108108108</v>
      </c>
    </row>
    <row r="10">
      <c r="A10" s="69" t="s">
        <v>333</v>
      </c>
      <c r="B10" s="69" t="s">
        <v>2259</v>
      </c>
      <c r="C10" s="63">
        <v>0.6250444256756756</v>
      </c>
    </row>
    <row r="11">
      <c r="A11" s="69" t="s">
        <v>603</v>
      </c>
      <c r="B11" s="69" t="s">
        <v>2257</v>
      </c>
      <c r="C11" s="63">
        <v>0.624108108108108</v>
      </c>
    </row>
    <row r="12">
      <c r="A12" s="69" t="s">
        <v>573</v>
      </c>
      <c r="B12" s="69" t="s">
        <v>1750</v>
      </c>
      <c r="C12" s="63">
        <v>0.6178141891891891</v>
      </c>
    </row>
    <row r="13">
      <c r="A13" s="69" t="s">
        <v>579</v>
      </c>
      <c r="B13" s="69" t="s">
        <v>578</v>
      </c>
      <c r="C13" s="63">
        <v>0.6154054054054053</v>
      </c>
    </row>
    <row r="14">
      <c r="A14" s="69" t="s">
        <v>470</v>
      </c>
      <c r="B14" s="69" t="s">
        <v>2267</v>
      </c>
      <c r="C14" s="63">
        <v>0.5983108108108108</v>
      </c>
    </row>
    <row r="15">
      <c r="A15" s="69" t="s">
        <v>373</v>
      </c>
      <c r="B15" s="69" t="s">
        <v>372</v>
      </c>
      <c r="C15" s="63">
        <v>0.5973006756756757</v>
      </c>
    </row>
    <row r="16">
      <c r="A16" s="69" t="s">
        <v>688</v>
      </c>
      <c r="B16" s="69" t="s">
        <v>2254</v>
      </c>
      <c r="C16" s="63">
        <v>0.5941216216216216</v>
      </c>
    </row>
    <row r="17">
      <c r="A17" s="69" t="s">
        <v>351</v>
      </c>
      <c r="B17" s="69" t="s">
        <v>2265</v>
      </c>
      <c r="C17" s="63">
        <v>0.5927356418918918</v>
      </c>
    </row>
    <row r="18">
      <c r="A18" s="69" t="s">
        <v>403</v>
      </c>
      <c r="B18" s="69" t="s">
        <v>1284</v>
      </c>
      <c r="C18" s="63">
        <v>0.5875033783783784</v>
      </c>
    </row>
    <row r="19">
      <c r="A19" s="69" t="s">
        <v>277</v>
      </c>
      <c r="B19" s="69" t="s">
        <v>2268</v>
      </c>
      <c r="C19" s="63">
        <v>0.5825371621621621</v>
      </c>
    </row>
    <row r="20">
      <c r="A20" s="69" t="s">
        <v>620</v>
      </c>
      <c r="B20" s="69" t="s">
        <v>619</v>
      </c>
      <c r="C20" s="63">
        <v>0.5770945945945947</v>
      </c>
    </row>
    <row r="21">
      <c r="A21" s="69" t="s">
        <v>286</v>
      </c>
      <c r="B21" s="69" t="s">
        <v>285</v>
      </c>
      <c r="C21" s="63">
        <v>0.5758547297297297</v>
      </c>
    </row>
    <row r="22">
      <c r="A22" s="69" t="s">
        <v>343</v>
      </c>
      <c r="B22" s="69" t="s">
        <v>1159</v>
      </c>
      <c r="C22" s="63">
        <v>0.5749494932432431</v>
      </c>
    </row>
    <row r="23">
      <c r="A23" s="69" t="s">
        <v>715</v>
      </c>
      <c r="B23" s="69" t="s">
        <v>2270</v>
      </c>
      <c r="C23" s="63">
        <v>0.5667635135135135</v>
      </c>
    </row>
    <row r="24">
      <c r="A24" s="69" t="s">
        <v>430</v>
      </c>
      <c r="B24" s="69" t="s">
        <v>429</v>
      </c>
      <c r="C24" s="63">
        <v>0.5557297297297297</v>
      </c>
    </row>
    <row r="25">
      <c r="A25" s="69" t="s">
        <v>307</v>
      </c>
      <c r="B25" s="69" t="s">
        <v>306</v>
      </c>
      <c r="C25" s="63">
        <v>0.5511486486486487</v>
      </c>
    </row>
    <row r="26">
      <c r="A26" s="69" t="s">
        <v>641</v>
      </c>
      <c r="B26" s="69" t="s">
        <v>1909</v>
      </c>
      <c r="C26" s="63">
        <v>0.5468918918918919</v>
      </c>
    </row>
    <row r="27">
      <c r="A27" s="69" t="s">
        <v>488</v>
      </c>
      <c r="B27" s="69" t="s">
        <v>487</v>
      </c>
      <c r="C27" s="63">
        <v>0.546554054054054</v>
      </c>
    </row>
    <row r="28">
      <c r="A28" s="69" t="s">
        <v>316</v>
      </c>
      <c r="B28" s="69" t="s">
        <v>315</v>
      </c>
      <c r="C28" s="63">
        <v>0.5277567567567567</v>
      </c>
    </row>
    <row r="29">
      <c r="A29" s="69" t="s">
        <v>222</v>
      </c>
      <c r="B29" s="69" t="s">
        <v>221</v>
      </c>
      <c r="C29" s="63">
        <v>0.524054054054054</v>
      </c>
    </row>
    <row r="30">
      <c r="A30" s="69" t="s">
        <v>547</v>
      </c>
      <c r="B30" s="69" t="s">
        <v>1701</v>
      </c>
      <c r="C30" s="63">
        <v>0.5237162162162162</v>
      </c>
    </row>
    <row r="31">
      <c r="A31" s="69" t="s">
        <v>392</v>
      </c>
      <c r="B31" s="69" t="s">
        <v>2264</v>
      </c>
      <c r="C31" s="63">
        <v>0.523445945945946</v>
      </c>
    </row>
    <row r="32">
      <c r="A32" s="69" t="s">
        <v>737</v>
      </c>
      <c r="B32" s="69" t="s">
        <v>2157</v>
      </c>
      <c r="C32" s="63">
        <v>0.5162162162162162</v>
      </c>
    </row>
    <row r="33">
      <c r="A33" s="69" t="s">
        <v>538</v>
      </c>
      <c r="B33" s="69" t="s">
        <v>537</v>
      </c>
      <c r="C33" s="63">
        <v>0.5129155405405404</v>
      </c>
    </row>
    <row r="34">
      <c r="A34" s="69" t="s">
        <v>504</v>
      </c>
      <c r="B34" s="69" t="s">
        <v>2266</v>
      </c>
      <c r="C34" s="63">
        <v>0.5091081081081081</v>
      </c>
    </row>
    <row r="35">
      <c r="A35" s="69" t="s">
        <v>458</v>
      </c>
      <c r="B35" s="69" t="s">
        <v>457</v>
      </c>
      <c r="C35" s="63">
        <v>0.5078378378378379</v>
      </c>
    </row>
    <row r="36">
      <c r="A36" s="69" t="s">
        <v>250</v>
      </c>
      <c r="B36" s="69" t="s">
        <v>249</v>
      </c>
      <c r="C36" s="63">
        <v>0.49716216216216214</v>
      </c>
    </row>
    <row r="37">
      <c r="A37" s="69" t="s">
        <v>693</v>
      </c>
      <c r="B37" s="69" t="s">
        <v>692</v>
      </c>
      <c r="C37" s="63">
        <v>0.4969087837837837</v>
      </c>
    </row>
    <row r="38">
      <c r="A38" s="69" t="s">
        <v>478</v>
      </c>
      <c r="B38" s="69" t="s">
        <v>477</v>
      </c>
      <c r="C38" s="63">
        <v>0.4878175675675675</v>
      </c>
    </row>
    <row r="39">
      <c r="A39" s="69" t="s">
        <v>422</v>
      </c>
      <c r="B39" s="69" t="s">
        <v>2273</v>
      </c>
      <c r="C39" s="63">
        <v>0.48393243243243245</v>
      </c>
    </row>
    <row r="40">
      <c r="A40" s="69" t="s">
        <v>566</v>
      </c>
      <c r="B40" s="69" t="s">
        <v>565</v>
      </c>
      <c r="C40" s="63">
        <v>0.4833783783783784</v>
      </c>
    </row>
    <row r="41">
      <c r="A41" s="69" t="s">
        <v>236</v>
      </c>
      <c r="B41" s="69" t="s">
        <v>235</v>
      </c>
      <c r="C41" s="63">
        <v>0.4816216216216216</v>
      </c>
    </row>
    <row r="42">
      <c r="A42" s="69" t="s">
        <v>360</v>
      </c>
      <c r="B42" s="69" t="s">
        <v>2276</v>
      </c>
      <c r="C42" s="63">
        <v>0.4798918918918919</v>
      </c>
    </row>
    <row r="43">
      <c r="A43" s="69" t="s">
        <v>263</v>
      </c>
      <c r="B43" s="69" t="s">
        <v>924</v>
      </c>
      <c r="C43" s="63">
        <v>0.47872635135135133</v>
      </c>
    </row>
    <row r="44">
      <c r="A44" s="69" t="s">
        <v>122</v>
      </c>
      <c r="B44" s="69" t="s">
        <v>2271</v>
      </c>
      <c r="C44" s="63">
        <v>0.4750675675675676</v>
      </c>
    </row>
    <row r="45">
      <c r="A45" s="69" t="s">
        <v>498</v>
      </c>
      <c r="B45" s="69" t="s">
        <v>2272</v>
      </c>
      <c r="C45" s="63">
        <v>0.47384797297297304</v>
      </c>
    </row>
    <row r="46">
      <c r="A46" s="69" t="s">
        <v>634</v>
      </c>
      <c r="B46" s="69" t="s">
        <v>633</v>
      </c>
      <c r="C46" s="63">
        <v>0.46692719594594595</v>
      </c>
    </row>
    <row r="47">
      <c r="A47" s="69" t="s">
        <v>554</v>
      </c>
      <c r="B47" s="69" t="s">
        <v>2275</v>
      </c>
      <c r="C47" s="63">
        <v>0.46378378378378377</v>
      </c>
    </row>
    <row r="48">
      <c r="A48" s="69" t="s">
        <v>722</v>
      </c>
      <c r="B48" s="69" t="s">
        <v>2274</v>
      </c>
      <c r="C48" s="63">
        <v>0.4525641891891892</v>
      </c>
    </row>
    <row r="49">
      <c r="A49" s="69" t="s">
        <v>324</v>
      </c>
      <c r="B49" s="69" t="s">
        <v>2269</v>
      </c>
      <c r="C49" s="63">
        <v>0.45129729729729723</v>
      </c>
    </row>
    <row r="50">
      <c r="A50" s="69" t="s">
        <v>193</v>
      </c>
      <c r="B50" s="69" t="s">
        <v>192</v>
      </c>
      <c r="C50" s="63">
        <v>0.4460810810810811</v>
      </c>
    </row>
    <row r="51">
      <c r="A51" s="69" t="s">
        <v>449</v>
      </c>
      <c r="B51" s="69" t="s">
        <v>448</v>
      </c>
      <c r="C51" s="63">
        <v>0.4443918918918919</v>
      </c>
    </row>
    <row r="52">
      <c r="A52" s="69" t="s">
        <v>528</v>
      </c>
      <c r="B52" s="69" t="s">
        <v>527</v>
      </c>
      <c r="C52" s="63">
        <v>0.44360472972972964</v>
      </c>
    </row>
    <row r="53">
      <c r="A53" s="69" t="s">
        <v>667</v>
      </c>
      <c r="B53" s="69" t="s">
        <v>666</v>
      </c>
      <c r="C53" s="63">
        <v>0.4389864864864864</v>
      </c>
    </row>
    <row r="54">
      <c r="A54" s="69" t="s">
        <v>411</v>
      </c>
      <c r="B54" s="69" t="s">
        <v>410</v>
      </c>
      <c r="C54" s="63">
        <v>0.41252364864864866</v>
      </c>
    </row>
    <row r="55">
      <c r="A55" s="69" t="s">
        <v>464</v>
      </c>
      <c r="B55" s="69" t="s">
        <v>463</v>
      </c>
      <c r="C55" s="63">
        <v>0.3883108108108108</v>
      </c>
    </row>
    <row r="56">
      <c r="A56" s="69" t="s">
        <v>560</v>
      </c>
      <c r="B56" s="69" t="s">
        <v>559</v>
      </c>
      <c r="C56" s="63">
        <v>0.3776351351351351</v>
      </c>
    </row>
    <row r="57">
      <c r="A57" s="69" t="s">
        <v>707</v>
      </c>
      <c r="B57" s="69" t="s">
        <v>2277</v>
      </c>
      <c r="C57" s="63">
        <v>0.32432432432432434</v>
      </c>
    </row>
    <row r="58">
      <c r="A58" s="69" t="s">
        <v>700</v>
      </c>
      <c r="B58" s="69" t="s">
        <v>2079</v>
      </c>
      <c r="C58" s="63">
        <v>0.27891891891891896</v>
      </c>
    </row>
    <row r="59">
      <c r="A59" s="69" t="s">
        <v>521</v>
      </c>
      <c r="B59" s="69" t="s">
        <v>520</v>
      </c>
      <c r="C59" s="63">
        <v>0.24364864864864863</v>
      </c>
    </row>
    <row r="60">
      <c r="A60" s="13"/>
      <c r="B60" s="13"/>
    </row>
    <row r="61">
      <c r="A61" s="13" t="s">
        <v>2373</v>
      </c>
      <c r="B61" s="70">
        <v>0.05</v>
      </c>
    </row>
    <row r="62">
      <c r="A62" s="13" t="s">
        <v>2374</v>
      </c>
      <c r="B62" s="70">
        <v>0.15</v>
      </c>
    </row>
    <row r="63">
      <c r="A63" s="13" t="s">
        <v>2375</v>
      </c>
      <c r="B63" s="70">
        <v>0.05</v>
      </c>
    </row>
    <row r="64">
      <c r="A64" s="13" t="s">
        <v>2376</v>
      </c>
      <c r="B64" s="70">
        <v>0.05</v>
      </c>
    </row>
    <row r="65">
      <c r="A65" s="13"/>
      <c r="B65" s="13"/>
    </row>
    <row r="66">
      <c r="A66" s="13"/>
      <c r="B66" s="13"/>
    </row>
    <row r="67">
      <c r="A67" s="13"/>
      <c r="B67" s="13"/>
    </row>
    <row r="68">
      <c r="A68" s="13"/>
      <c r="B68" s="13"/>
    </row>
    <row r="69">
      <c r="A69" s="13"/>
      <c r="B69" s="13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13"/>
      <c r="B78" s="13"/>
    </row>
    <row r="79">
      <c r="A79" s="13"/>
      <c r="B79" s="13"/>
    </row>
    <row r="80">
      <c r="A80" s="13"/>
      <c r="B80" s="13"/>
    </row>
    <row r="81">
      <c r="A81" s="13"/>
      <c r="B81" s="13"/>
    </row>
    <row r="82">
      <c r="A82" s="13"/>
      <c r="B82" s="13"/>
    </row>
    <row r="83">
      <c r="A83" s="13"/>
      <c r="B83" s="13"/>
    </row>
    <row r="84">
      <c r="A84" s="13"/>
      <c r="B84" s="13"/>
    </row>
    <row r="85">
      <c r="A85" s="13"/>
      <c r="B85" s="13"/>
    </row>
    <row r="86">
      <c r="A86" s="13"/>
      <c r="B86" s="13"/>
    </row>
    <row r="87">
      <c r="A87" s="13"/>
      <c r="B87" s="13"/>
    </row>
    <row r="88">
      <c r="A88" s="13"/>
      <c r="B88" s="13"/>
    </row>
    <row r="89">
      <c r="A89" s="13"/>
      <c r="B89" s="13"/>
    </row>
    <row r="90">
      <c r="A90" s="13"/>
      <c r="B90" s="13"/>
    </row>
    <row r="91">
      <c r="A91" s="13"/>
      <c r="B91" s="13"/>
    </row>
    <row r="92">
      <c r="A92" s="13"/>
      <c r="B92" s="13"/>
    </row>
    <row r="93">
      <c r="A93" s="13"/>
      <c r="B93" s="13"/>
    </row>
    <row r="94">
      <c r="A94" s="13"/>
      <c r="B94" s="13"/>
    </row>
    <row r="95">
      <c r="A95" s="13"/>
      <c r="B95" s="13"/>
    </row>
    <row r="96">
      <c r="A96" s="13"/>
      <c r="B96" s="13"/>
    </row>
    <row r="97">
      <c r="A97" s="13"/>
      <c r="B97" s="13"/>
    </row>
    <row r="98">
      <c r="A98" s="13"/>
      <c r="B98" s="13"/>
    </row>
    <row r="99">
      <c r="A99" s="13"/>
      <c r="B99" s="13"/>
    </row>
    <row r="100">
      <c r="A100" s="13"/>
      <c r="B100" s="13"/>
    </row>
    <row r="101">
      <c r="A101" s="13"/>
      <c r="B101" s="13"/>
    </row>
    <row r="102">
      <c r="A102" s="13"/>
      <c r="B102" s="13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</sheetData>
  <mergeCells count="1">
    <mergeCell ref="A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37.25"/>
    <col customWidth="1" min="3" max="3" width="10.88"/>
  </cols>
  <sheetData>
    <row r="1" ht="45.75" customHeight="1">
      <c r="A1" s="71" t="s">
        <v>2377</v>
      </c>
      <c r="B1" s="67"/>
      <c r="C1" s="68"/>
    </row>
    <row r="2">
      <c r="A2" s="72" t="s">
        <v>2251</v>
      </c>
      <c r="B2" s="73" t="s">
        <v>2378</v>
      </c>
      <c r="C2" s="73" t="s">
        <v>2379</v>
      </c>
    </row>
    <row r="3">
      <c r="A3" s="69" t="s">
        <v>2380</v>
      </c>
      <c r="B3" s="69" t="s">
        <v>2271</v>
      </c>
      <c r="C3" s="5" t="s">
        <v>774</v>
      </c>
    </row>
    <row r="4">
      <c r="A4" s="69" t="s">
        <v>2381</v>
      </c>
      <c r="B4" s="69" t="s">
        <v>2256</v>
      </c>
      <c r="C4" s="5" t="s">
        <v>774</v>
      </c>
    </row>
    <row r="5">
      <c r="A5" s="69" t="s">
        <v>2382</v>
      </c>
      <c r="B5" s="69" t="s">
        <v>192</v>
      </c>
      <c r="C5" s="5" t="s">
        <v>774</v>
      </c>
    </row>
    <row r="6">
      <c r="A6" s="69" t="s">
        <v>2383</v>
      </c>
      <c r="B6" s="69" t="s">
        <v>211</v>
      </c>
      <c r="C6" s="5" t="s">
        <v>774</v>
      </c>
    </row>
    <row r="7">
      <c r="A7" s="69" t="s">
        <v>2384</v>
      </c>
      <c r="B7" s="69" t="s">
        <v>221</v>
      </c>
      <c r="C7" s="5" t="s">
        <v>774</v>
      </c>
    </row>
    <row r="8">
      <c r="A8" s="69" t="s">
        <v>2385</v>
      </c>
      <c r="B8" s="69" t="s">
        <v>235</v>
      </c>
      <c r="C8" s="5" t="s">
        <v>774</v>
      </c>
    </row>
    <row r="9">
      <c r="A9" s="69" t="s">
        <v>2386</v>
      </c>
      <c r="B9" s="69" t="s">
        <v>249</v>
      </c>
      <c r="C9" s="5" t="s">
        <v>774</v>
      </c>
    </row>
    <row r="10">
      <c r="A10" s="69" t="s">
        <v>2387</v>
      </c>
      <c r="B10" s="69" t="s">
        <v>924</v>
      </c>
      <c r="C10" s="5" t="s">
        <v>774</v>
      </c>
    </row>
    <row r="11">
      <c r="A11" s="69" t="s">
        <v>2388</v>
      </c>
      <c r="B11" s="69" t="s">
        <v>2268</v>
      </c>
      <c r="C11" s="5" t="s">
        <v>774</v>
      </c>
    </row>
    <row r="12">
      <c r="A12" s="69" t="s">
        <v>2389</v>
      </c>
      <c r="B12" s="69" t="s">
        <v>285</v>
      </c>
      <c r="C12" s="5" t="s">
        <v>774</v>
      </c>
    </row>
    <row r="13">
      <c r="A13" s="69" t="s">
        <v>2390</v>
      </c>
      <c r="B13" s="69" t="s">
        <v>306</v>
      </c>
      <c r="C13" s="5" t="s">
        <v>774</v>
      </c>
    </row>
    <row r="14">
      <c r="A14" s="69" t="s">
        <v>2391</v>
      </c>
      <c r="B14" s="69" t="s">
        <v>315</v>
      </c>
      <c r="C14" s="5" t="s">
        <v>774</v>
      </c>
    </row>
    <row r="15">
      <c r="A15" s="69" t="s">
        <v>2392</v>
      </c>
      <c r="B15" s="69" t="s">
        <v>2269</v>
      </c>
      <c r="C15" s="5" t="s">
        <v>774</v>
      </c>
    </row>
    <row r="16">
      <c r="A16" s="69" t="s">
        <v>2393</v>
      </c>
      <c r="B16" s="69" t="s">
        <v>2259</v>
      </c>
      <c r="C16" s="5" t="s">
        <v>774</v>
      </c>
    </row>
    <row r="17">
      <c r="A17" s="69" t="s">
        <v>2394</v>
      </c>
      <c r="B17" s="69" t="s">
        <v>1159</v>
      </c>
      <c r="C17" s="5" t="s">
        <v>774</v>
      </c>
    </row>
    <row r="18">
      <c r="A18" s="69" t="s">
        <v>2395</v>
      </c>
      <c r="B18" s="69" t="s">
        <v>2265</v>
      </c>
      <c r="C18" s="5" t="s">
        <v>774</v>
      </c>
    </row>
    <row r="19">
      <c r="A19" s="69" t="s">
        <v>2396</v>
      </c>
      <c r="B19" s="69" t="s">
        <v>2276</v>
      </c>
      <c r="C19" s="5" t="s">
        <v>774</v>
      </c>
    </row>
    <row r="20">
      <c r="A20" s="69" t="s">
        <v>2397</v>
      </c>
      <c r="B20" s="69" t="s">
        <v>372</v>
      </c>
      <c r="C20" s="5" t="s">
        <v>774</v>
      </c>
    </row>
    <row r="21">
      <c r="A21" s="69" t="s">
        <v>2398</v>
      </c>
      <c r="B21" s="69" t="s">
        <v>381</v>
      </c>
      <c r="C21" s="5" t="s">
        <v>774</v>
      </c>
    </row>
    <row r="22">
      <c r="A22" s="69" t="s">
        <v>2399</v>
      </c>
      <c r="B22" s="69" t="s">
        <v>2264</v>
      </c>
      <c r="C22" s="5" t="s">
        <v>774</v>
      </c>
    </row>
    <row r="23">
      <c r="A23" s="69" t="s">
        <v>2400</v>
      </c>
      <c r="B23" s="69" t="s">
        <v>1284</v>
      </c>
      <c r="C23" s="5" t="s">
        <v>774</v>
      </c>
    </row>
    <row r="24">
      <c r="A24" s="69" t="s">
        <v>2401</v>
      </c>
      <c r="B24" s="69" t="s">
        <v>410</v>
      </c>
      <c r="C24" s="5" t="s">
        <v>774</v>
      </c>
    </row>
    <row r="25">
      <c r="A25" s="69" t="s">
        <v>2402</v>
      </c>
      <c r="B25" s="69" t="s">
        <v>2273</v>
      </c>
      <c r="C25" s="5" t="s">
        <v>774</v>
      </c>
    </row>
    <row r="26">
      <c r="A26" s="69" t="s">
        <v>2403</v>
      </c>
      <c r="B26" s="69" t="s">
        <v>429</v>
      </c>
      <c r="C26" s="5" t="s">
        <v>774</v>
      </c>
    </row>
    <row r="27">
      <c r="A27" s="69" t="s">
        <v>2404</v>
      </c>
      <c r="B27" s="69" t="s">
        <v>437</v>
      </c>
      <c r="C27" s="5" t="s">
        <v>774</v>
      </c>
    </row>
    <row r="28">
      <c r="A28" s="69" t="s">
        <v>2405</v>
      </c>
      <c r="B28" s="69" t="s">
        <v>448</v>
      </c>
      <c r="C28" s="5" t="s">
        <v>774</v>
      </c>
    </row>
    <row r="29">
      <c r="A29" s="69" t="s">
        <v>2406</v>
      </c>
      <c r="B29" s="69" t="s">
        <v>457</v>
      </c>
      <c r="C29" s="5" t="s">
        <v>774</v>
      </c>
    </row>
    <row r="30">
      <c r="A30" s="69" t="s">
        <v>2407</v>
      </c>
      <c r="B30" s="69" t="s">
        <v>463</v>
      </c>
      <c r="C30" s="5" t="s">
        <v>774</v>
      </c>
    </row>
    <row r="31">
      <c r="A31" s="69" t="s">
        <v>2408</v>
      </c>
      <c r="B31" s="69" t="s">
        <v>2267</v>
      </c>
      <c r="C31" s="5" t="s">
        <v>774</v>
      </c>
    </row>
    <row r="32">
      <c r="A32" s="69" t="s">
        <v>2409</v>
      </c>
      <c r="B32" s="69" t="s">
        <v>477</v>
      </c>
      <c r="C32" s="5" t="s">
        <v>774</v>
      </c>
    </row>
    <row r="33">
      <c r="A33" s="69" t="s">
        <v>2410</v>
      </c>
      <c r="B33" s="69" t="s">
        <v>487</v>
      </c>
      <c r="C33" s="5" t="s">
        <v>774</v>
      </c>
    </row>
    <row r="34">
      <c r="A34" s="69" t="s">
        <v>2411</v>
      </c>
      <c r="B34" s="69" t="s">
        <v>2272</v>
      </c>
      <c r="C34" s="5" t="s">
        <v>774</v>
      </c>
    </row>
    <row r="35">
      <c r="A35" s="69" t="s">
        <v>2412</v>
      </c>
      <c r="B35" s="69" t="s">
        <v>2266</v>
      </c>
      <c r="C35" s="5" t="s">
        <v>774</v>
      </c>
    </row>
    <row r="36">
      <c r="A36" s="69" t="s">
        <v>2413</v>
      </c>
      <c r="B36" s="69" t="s">
        <v>520</v>
      </c>
      <c r="C36" s="5" t="s">
        <v>774</v>
      </c>
    </row>
    <row r="37">
      <c r="A37" s="69" t="s">
        <v>2414</v>
      </c>
      <c r="B37" s="69" t="s">
        <v>527</v>
      </c>
      <c r="C37" s="5" t="s">
        <v>774</v>
      </c>
    </row>
    <row r="38">
      <c r="A38" s="69" t="s">
        <v>2415</v>
      </c>
      <c r="B38" s="69" t="s">
        <v>537</v>
      </c>
      <c r="C38" s="5" t="s">
        <v>774</v>
      </c>
    </row>
    <row r="39">
      <c r="A39" s="69" t="s">
        <v>2416</v>
      </c>
      <c r="B39" s="69" t="s">
        <v>1701</v>
      </c>
      <c r="C39" s="5" t="s">
        <v>774</v>
      </c>
    </row>
    <row r="40">
      <c r="A40" s="69" t="s">
        <v>2417</v>
      </c>
      <c r="B40" s="69" t="s">
        <v>2275</v>
      </c>
      <c r="C40" s="5" t="s">
        <v>774</v>
      </c>
    </row>
    <row r="41">
      <c r="A41" s="69" t="s">
        <v>2418</v>
      </c>
      <c r="B41" s="69" t="s">
        <v>559</v>
      </c>
      <c r="C41" s="5" t="s">
        <v>774</v>
      </c>
    </row>
    <row r="42">
      <c r="A42" s="69" t="s">
        <v>2419</v>
      </c>
      <c r="B42" s="69" t="s">
        <v>565</v>
      </c>
      <c r="C42" s="5" t="s">
        <v>774</v>
      </c>
    </row>
    <row r="43">
      <c r="A43" s="69" t="s">
        <v>2420</v>
      </c>
      <c r="B43" s="69" t="s">
        <v>1750</v>
      </c>
      <c r="C43" s="5" t="s">
        <v>774</v>
      </c>
    </row>
    <row r="44">
      <c r="A44" s="69" t="s">
        <v>2421</v>
      </c>
      <c r="B44" s="69" t="s">
        <v>578</v>
      </c>
      <c r="C44" s="5" t="s">
        <v>774</v>
      </c>
    </row>
    <row r="45">
      <c r="A45" s="69" t="s">
        <v>2422</v>
      </c>
      <c r="B45" s="69" t="s">
        <v>595</v>
      </c>
      <c r="C45" s="5" t="s">
        <v>774</v>
      </c>
    </row>
    <row r="46">
      <c r="A46" s="69" t="s">
        <v>2423</v>
      </c>
      <c r="B46" s="69" t="s">
        <v>2257</v>
      </c>
      <c r="C46" s="5" t="s">
        <v>774</v>
      </c>
    </row>
    <row r="47">
      <c r="A47" s="69" t="s">
        <v>2424</v>
      </c>
      <c r="B47" s="69" t="s">
        <v>619</v>
      </c>
      <c r="C47" s="5" t="s">
        <v>774</v>
      </c>
    </row>
    <row r="48">
      <c r="A48" s="69" t="s">
        <v>2425</v>
      </c>
      <c r="B48" s="69" t="s">
        <v>633</v>
      </c>
      <c r="C48" s="5" t="s">
        <v>774</v>
      </c>
    </row>
    <row r="49">
      <c r="A49" s="69" t="s">
        <v>2426</v>
      </c>
      <c r="B49" s="69" t="s">
        <v>1909</v>
      </c>
      <c r="C49" s="5" t="s">
        <v>774</v>
      </c>
    </row>
    <row r="50">
      <c r="A50" s="69" t="s">
        <v>2427</v>
      </c>
      <c r="B50" s="69" t="s">
        <v>2258</v>
      </c>
      <c r="C50" s="5" t="s">
        <v>774</v>
      </c>
    </row>
    <row r="51">
      <c r="A51" s="69" t="s">
        <v>2428</v>
      </c>
      <c r="B51" s="69" t="s">
        <v>666</v>
      </c>
      <c r="C51" s="5" t="s">
        <v>774</v>
      </c>
    </row>
    <row r="52">
      <c r="A52" s="69" t="s">
        <v>2429</v>
      </c>
      <c r="B52" s="69" t="s">
        <v>2255</v>
      </c>
      <c r="C52" s="5" t="s">
        <v>774</v>
      </c>
    </row>
    <row r="53">
      <c r="A53" s="69" t="s">
        <v>2430</v>
      </c>
      <c r="B53" s="69" t="s">
        <v>2254</v>
      </c>
      <c r="C53" s="5" t="s">
        <v>774</v>
      </c>
    </row>
    <row r="54">
      <c r="A54" s="69" t="s">
        <v>2431</v>
      </c>
      <c r="B54" s="69" t="s">
        <v>692</v>
      </c>
      <c r="C54" s="5" t="s">
        <v>774</v>
      </c>
    </row>
    <row r="55">
      <c r="A55" s="69" t="s">
        <v>2432</v>
      </c>
      <c r="B55" s="69" t="s">
        <v>2079</v>
      </c>
      <c r="C55" s="5" t="s">
        <v>774</v>
      </c>
    </row>
    <row r="56">
      <c r="A56" s="69" t="s">
        <v>2433</v>
      </c>
      <c r="B56" s="69" t="s">
        <v>2277</v>
      </c>
      <c r="C56" s="5" t="s">
        <v>774</v>
      </c>
    </row>
    <row r="57">
      <c r="A57" s="69" t="s">
        <v>2434</v>
      </c>
      <c r="B57" s="69" t="s">
        <v>2270</v>
      </c>
      <c r="C57" s="5" t="s">
        <v>774</v>
      </c>
    </row>
    <row r="58">
      <c r="A58" s="69" t="s">
        <v>2435</v>
      </c>
      <c r="B58" s="69" t="s">
        <v>2274</v>
      </c>
      <c r="C58" s="5" t="s">
        <v>774</v>
      </c>
    </row>
    <row r="59">
      <c r="A59" s="69" t="s">
        <v>2436</v>
      </c>
      <c r="B59" s="69" t="s">
        <v>2157</v>
      </c>
      <c r="C59" s="5" t="s">
        <v>774</v>
      </c>
    </row>
  </sheetData>
  <mergeCells count="1">
    <mergeCell ref="A1:C1"/>
  </mergeCells>
  <drawing r:id="rId1"/>
</worksheet>
</file>