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anuelcueva/3er y 4to cafe/"/>
    </mc:Choice>
  </mc:AlternateContent>
  <xr:revisionPtr revIDLastSave="0" documentId="13_ncr:1_{AC3E74FC-C382-8D41-A1BC-22F68000C52C}" xr6:coauthVersionLast="47" xr6:coauthVersionMax="47" xr10:uidLastSave="{00000000-0000-0000-0000-000000000000}"/>
  <bookViews>
    <workbookView xWindow="760" yWindow="520" windowWidth="28040" windowHeight="17040" activeTab="1" xr2:uid="{389343D4-FC11-3746-91B0-3F47F39A277A}"/>
  </bookViews>
  <sheets>
    <sheet name="Insumos" sheetId="1" r:id="rId1"/>
    <sheet name="Hoja1" sheetId="2" r:id="rId2"/>
    <sheet name="Hoja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7" i="2" l="1"/>
  <c r="L47" i="2" s="1"/>
  <c r="M47" i="2" s="1"/>
  <c r="K46" i="2"/>
  <c r="L46" i="2" s="1"/>
  <c r="M46" i="2" s="1"/>
  <c r="K45" i="2"/>
  <c r="L45" i="2"/>
  <c r="M45" i="2" s="1"/>
  <c r="G46" i="2"/>
  <c r="K44" i="2"/>
  <c r="L44" i="2"/>
  <c r="M44" i="2"/>
  <c r="K43" i="2"/>
  <c r="L43" i="2" s="1"/>
  <c r="M43" i="2" s="1"/>
  <c r="K87" i="2"/>
  <c r="L87" i="2" s="1"/>
  <c r="M87" i="2" s="1"/>
  <c r="K88" i="2"/>
  <c r="L88" i="2" s="1"/>
  <c r="M88" i="2" s="1"/>
  <c r="K89" i="2"/>
  <c r="L89" i="2"/>
  <c r="M89" i="2" s="1"/>
  <c r="K90" i="2"/>
  <c r="L90" i="2" s="1"/>
  <c r="M90" i="2" s="1"/>
  <c r="K91" i="2"/>
  <c r="L91" i="2" s="1"/>
  <c r="M91" i="2" s="1"/>
  <c r="K86" i="2"/>
  <c r="L86" i="2" s="1"/>
  <c r="M86" i="2" s="1"/>
  <c r="G88" i="2"/>
  <c r="G89" i="2"/>
  <c r="G90" i="2"/>
  <c r="G91" i="2"/>
  <c r="G92" i="2"/>
  <c r="G93" i="2"/>
  <c r="G94" i="2"/>
  <c r="G87" i="2"/>
  <c r="C87" i="2"/>
  <c r="G86" i="2"/>
  <c r="K18" i="2"/>
  <c r="L18" i="2" s="1"/>
  <c r="M18" i="2" s="1"/>
  <c r="K19" i="2"/>
  <c r="L19" i="2" s="1"/>
  <c r="M19" i="2" s="1"/>
  <c r="K20" i="2"/>
  <c r="L20" i="2"/>
  <c r="M20" i="2" s="1"/>
  <c r="K21" i="2"/>
  <c r="L21" i="2"/>
  <c r="M21" i="2" s="1"/>
  <c r="K22" i="2"/>
  <c r="L22" i="2" s="1"/>
  <c r="M22" i="2" s="1"/>
  <c r="K23" i="2"/>
  <c r="L23" i="2" s="1"/>
  <c r="M23" i="2" s="1"/>
  <c r="K24" i="2"/>
  <c r="L24" i="2" s="1"/>
  <c r="M24" i="2" s="1"/>
  <c r="K25" i="2"/>
  <c r="L25" i="2"/>
  <c r="M25" i="2"/>
  <c r="L17" i="2"/>
  <c r="M17" i="2" s="1"/>
  <c r="K17" i="2"/>
  <c r="K72" i="2"/>
  <c r="L72" i="2" s="1"/>
  <c r="M72" i="2" s="1"/>
  <c r="K71" i="2"/>
  <c r="L71" i="2" s="1"/>
  <c r="M71" i="2" s="1"/>
  <c r="K70" i="2"/>
  <c r="L70" i="2" s="1"/>
  <c r="M70" i="2" s="1"/>
  <c r="K68" i="2"/>
  <c r="L68" i="2" s="1"/>
  <c r="M68" i="2" s="1"/>
  <c r="K67" i="2"/>
  <c r="L67" i="2" s="1"/>
  <c r="M67" i="2" s="1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K42" i="2"/>
  <c r="L42" i="2" s="1"/>
  <c r="M42" i="2" s="1"/>
  <c r="K37" i="2"/>
  <c r="L37" i="2"/>
  <c r="M37" i="2"/>
  <c r="K38" i="2"/>
  <c r="L38" i="2" s="1"/>
  <c r="M38" i="2" s="1"/>
  <c r="K39" i="2"/>
  <c r="L39" i="2"/>
  <c r="M39" i="2" s="1"/>
  <c r="K40" i="2"/>
  <c r="L40" i="2" s="1"/>
  <c r="M40" i="2" s="1"/>
  <c r="K41" i="2"/>
  <c r="L41" i="2" s="1"/>
  <c r="M41" i="2" s="1"/>
  <c r="K36" i="2"/>
  <c r="L36" i="2" s="1"/>
  <c r="M36" i="2" s="1"/>
  <c r="G49" i="2"/>
  <c r="K49" i="2"/>
  <c r="L49" i="2" s="1"/>
  <c r="M49" i="2" s="1"/>
  <c r="K50" i="2"/>
  <c r="L50" i="2" s="1"/>
  <c r="M50" i="2" s="1"/>
  <c r="K51" i="2"/>
  <c r="L51" i="2" s="1"/>
  <c r="M51" i="2" s="1"/>
  <c r="K52" i="2"/>
  <c r="L52" i="2" s="1"/>
  <c r="M52" i="2" s="1"/>
  <c r="K53" i="2"/>
  <c r="L53" i="2" s="1"/>
  <c r="M53" i="2" s="1"/>
  <c r="K48" i="2"/>
  <c r="L48" i="2" s="1"/>
  <c r="M48" i="2" s="1"/>
  <c r="G63" i="2"/>
  <c r="G61" i="2"/>
  <c r="G62" i="2"/>
  <c r="G60" i="2"/>
  <c r="G59" i="2"/>
  <c r="G56" i="2"/>
  <c r="G55" i="2"/>
  <c r="G54" i="2"/>
  <c r="G53" i="2"/>
  <c r="G52" i="2"/>
  <c r="G51" i="2"/>
  <c r="G50" i="2"/>
  <c r="G57" i="2"/>
  <c r="G58" i="2"/>
  <c r="G37" i="2"/>
  <c r="G38" i="2"/>
  <c r="G39" i="2"/>
  <c r="G40" i="2"/>
  <c r="G42" i="2"/>
  <c r="G43" i="2"/>
  <c r="G44" i="2"/>
  <c r="G45" i="2"/>
  <c r="G36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18" i="2"/>
  <c r="G17" i="2"/>
  <c r="F25" i="1"/>
  <c r="F26" i="1"/>
  <c r="F27" i="1"/>
  <c r="F24" i="1"/>
  <c r="F23" i="1"/>
  <c r="F22" i="1"/>
  <c r="F21" i="1"/>
  <c r="G4" i="2"/>
  <c r="G5" i="2"/>
  <c r="G6" i="2"/>
  <c r="G7" i="2"/>
  <c r="G8" i="2"/>
  <c r="G9" i="2"/>
  <c r="G10" i="2"/>
  <c r="G11" i="2"/>
  <c r="G12" i="2"/>
  <c r="G3" i="2"/>
  <c r="F13" i="1"/>
  <c r="F14" i="1"/>
  <c r="F12" i="1"/>
  <c r="F11" i="1"/>
  <c r="F10" i="1"/>
  <c r="F4" i="1"/>
  <c r="F5" i="1"/>
  <c r="F6" i="1"/>
  <c r="F7" i="1"/>
  <c r="F8" i="1"/>
  <c r="F9" i="1"/>
  <c r="F3" i="1"/>
  <c r="G64" i="2" l="1"/>
  <c r="G47" i="2"/>
  <c r="G14" i="2"/>
</calcChain>
</file>

<file path=xl/sharedStrings.xml><?xml version="1.0" encoding="utf-8"?>
<sst xmlns="http://schemas.openxmlformats.org/spreadsheetml/2006/main" count="284" uniqueCount="127">
  <si>
    <t>Grupo</t>
  </si>
  <si>
    <t>Descripción</t>
  </si>
  <si>
    <t>Precio</t>
  </si>
  <si>
    <t>Rendimiento</t>
  </si>
  <si>
    <t>Contenedor Unicell 7x7</t>
  </si>
  <si>
    <t>Precio Unitario</t>
  </si>
  <si>
    <t>Vaso termico 4 Oz. C/Tapa</t>
  </si>
  <si>
    <t>Charola Taquera 2s</t>
  </si>
  <si>
    <t>Bolsa de Camiseta Mediana Biodegradable</t>
  </si>
  <si>
    <t>Vaso termico 12 Oz. C/Tapa</t>
  </si>
  <si>
    <t>Popotes</t>
  </si>
  <si>
    <t>Aluminio</t>
  </si>
  <si>
    <t>Rollo de Bolsa</t>
  </si>
  <si>
    <t>Tenedores</t>
  </si>
  <si>
    <t>Vitafilm 30/600</t>
  </si>
  <si>
    <t>Servilletas</t>
  </si>
  <si>
    <t>Vaso Reyma 16oz. C/Tapa</t>
  </si>
  <si>
    <t>Chocomilk</t>
  </si>
  <si>
    <t>Leche</t>
  </si>
  <si>
    <t>Cajeta</t>
  </si>
  <si>
    <t>Azucar</t>
  </si>
  <si>
    <t>Maple</t>
  </si>
  <si>
    <t>Mermelada de Fresa</t>
  </si>
  <si>
    <t>Insumo</t>
  </si>
  <si>
    <t>Costo</t>
  </si>
  <si>
    <t>Presentación</t>
  </si>
  <si>
    <t>Unidad de medida</t>
  </si>
  <si>
    <t>Costo Unitario</t>
  </si>
  <si>
    <t>Harina de trigo Guadalupe Optima</t>
  </si>
  <si>
    <t>Kg</t>
  </si>
  <si>
    <t>Queso Mozzarella Members Mark</t>
  </si>
  <si>
    <t>Gr</t>
  </si>
  <si>
    <t>Pure</t>
  </si>
  <si>
    <t>Jitomate</t>
  </si>
  <si>
    <t>Mezcla Italiana</t>
  </si>
  <si>
    <t>Levadura Seca</t>
  </si>
  <si>
    <t>Aceite de oliva</t>
  </si>
  <si>
    <t>Lt</t>
  </si>
  <si>
    <t>Manteca</t>
  </si>
  <si>
    <t>Agua</t>
  </si>
  <si>
    <t>Queso Oaxaca</t>
  </si>
  <si>
    <t>Base Pizza</t>
  </si>
  <si>
    <t>Pepperoni</t>
  </si>
  <si>
    <t>Salchicha</t>
  </si>
  <si>
    <t>Piña</t>
  </si>
  <si>
    <t>Jamón</t>
  </si>
  <si>
    <t>Chorizo</t>
  </si>
  <si>
    <t>Arrachera</t>
  </si>
  <si>
    <t>Champiñones</t>
  </si>
  <si>
    <t>Morron</t>
  </si>
  <si>
    <t>Cebolla</t>
  </si>
  <si>
    <t>Zanahoria</t>
  </si>
  <si>
    <t>Camarón</t>
  </si>
  <si>
    <t>Jalapeño</t>
  </si>
  <si>
    <t>Carne molida</t>
  </si>
  <si>
    <t>Atún</t>
  </si>
  <si>
    <t>Pza</t>
  </si>
  <si>
    <t>Bistec Rebanado</t>
  </si>
  <si>
    <t>Tortillas</t>
  </si>
  <si>
    <t>Aceite de girasol</t>
  </si>
  <si>
    <t>Sal</t>
  </si>
  <si>
    <t>Tomates</t>
  </si>
  <si>
    <t>Limón</t>
  </si>
  <si>
    <t>Huevo</t>
  </si>
  <si>
    <t>Hamburguesa</t>
  </si>
  <si>
    <t>Pan</t>
  </si>
  <si>
    <t>Crema</t>
  </si>
  <si>
    <t>Lechuga</t>
  </si>
  <si>
    <t>Papas a la francesa</t>
  </si>
  <si>
    <t>Baguette</t>
  </si>
  <si>
    <t>Proteina</t>
  </si>
  <si>
    <t>Aderezo</t>
  </si>
  <si>
    <t>Catsup</t>
  </si>
  <si>
    <t>Jalapeños</t>
  </si>
  <si>
    <t>Desechable</t>
  </si>
  <si>
    <t>Sandwich</t>
  </si>
  <si>
    <t>Paquete</t>
  </si>
  <si>
    <t>pz</t>
  </si>
  <si>
    <t>Manzana Verde</t>
  </si>
  <si>
    <t>Baguette de Arrachera</t>
  </si>
  <si>
    <t>Baguette de Jamón</t>
  </si>
  <si>
    <t>Baguette de Atún</t>
  </si>
  <si>
    <t>Baguette de Panela</t>
  </si>
  <si>
    <t>Baguette de Boloñesa</t>
  </si>
  <si>
    <t>Baguette de Pollo</t>
  </si>
  <si>
    <t>Elote</t>
  </si>
  <si>
    <t>Queso amarillo</t>
  </si>
  <si>
    <t>Hamburguesa Sencilla</t>
  </si>
  <si>
    <t>Hamburgesa arrachera</t>
  </si>
  <si>
    <t>Hamburguesa pollo</t>
  </si>
  <si>
    <t>Hamburguesa BBQ</t>
  </si>
  <si>
    <t>Hamburguesa Italiana</t>
  </si>
  <si>
    <t>Hamburguesa Hawaiana</t>
  </si>
  <si>
    <t>Hamburguesa Camaron</t>
  </si>
  <si>
    <t>Sandwich de Arrachera</t>
  </si>
  <si>
    <t>Sandwich de Pollo</t>
  </si>
  <si>
    <t>Sandwich de Jamón</t>
  </si>
  <si>
    <t>Sandwich de Panela</t>
  </si>
  <si>
    <t>Sandwich de Atún</t>
  </si>
  <si>
    <t>Pizza de Pepperoni</t>
  </si>
  <si>
    <t>Pizza de Salchicha</t>
  </si>
  <si>
    <t>Pizza Hawaiana</t>
  </si>
  <si>
    <t>Pizza Margerita</t>
  </si>
  <si>
    <t>Pizza 3er &amp; 4to</t>
  </si>
  <si>
    <t>Pizza Diavola</t>
  </si>
  <si>
    <t>Pizza Vegetariana</t>
  </si>
  <si>
    <t>Pizza de atun</t>
  </si>
  <si>
    <t>Pizza de Camaron</t>
  </si>
  <si>
    <t>Canela</t>
  </si>
  <si>
    <t>Polvo para hornear</t>
  </si>
  <si>
    <t>Carnation</t>
  </si>
  <si>
    <t>Mantequilla</t>
  </si>
  <si>
    <t>Waffle sencillo</t>
  </si>
  <si>
    <t>Waffle Oreo</t>
  </si>
  <si>
    <t>Waffle Silvestre</t>
  </si>
  <si>
    <t>Waffle Arcoiris</t>
  </si>
  <si>
    <t>Waffle Avellana</t>
  </si>
  <si>
    <t>Waffle 3er &amp; 4to</t>
  </si>
  <si>
    <t>Papas gajo</t>
  </si>
  <si>
    <t>Papas francesa con queso</t>
  </si>
  <si>
    <t>Papas gajo con queso amarillo</t>
  </si>
  <si>
    <t>Papas con queso mozzarela</t>
  </si>
  <si>
    <t>Papas con queso mozzarela y arrachera</t>
  </si>
  <si>
    <t>Café La Piedra</t>
  </si>
  <si>
    <t>Agitador</t>
  </si>
  <si>
    <t>Sabores</t>
  </si>
  <si>
    <t>Sobres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</si>
</sst>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8" fontId="1" fillId="0" borderId="0" xfId="0" applyNumberFormat="1" applyFont="1"/>
    <xf numFmtId="0" fontId="2" fillId="0" borderId="0" xfId="0" applyFont="1"/>
    <xf numFmtId="2" fontId="1" fillId="0" borderId="0" xfId="0" applyNumberFormat="1" applyFont="1"/>
    <xf numFmtId="8" fontId="5" fillId="0" borderId="0" xfId="0" applyNumberFormat="1" applyFont="1"/>
    <xf numFmtId="8" fontId="4" fillId="0" borderId="0" xfId="0" applyNumberFormat="1" applyFont="1"/>
    <xf numFmtId="44" fontId="0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54D9F-4851-144A-BBD7-617EF837DCE3}">
  <dimension ref="B2:J27"/>
  <sheetViews>
    <sheetView workbookViewId="0">
      <selection activeCell="F27" sqref="F27"/>
    </sheetView>
  </sheetViews>
  <sheetFormatPr baseColWidth="10" defaultRowHeight="16" x14ac:dyDescent="0.2"/>
  <cols>
    <col min="3" max="3" width="37.1640625" bestFit="1" customWidth="1"/>
    <col min="5" max="5" width="14.5" customWidth="1"/>
  </cols>
  <sheetData>
    <row r="2" spans="2:10" x14ac:dyDescent="0.2">
      <c r="B2" t="s">
        <v>0</v>
      </c>
      <c r="C2" t="s">
        <v>1</v>
      </c>
      <c r="D2" t="s">
        <v>2</v>
      </c>
      <c r="E2" t="s">
        <v>3</v>
      </c>
      <c r="F2" t="s">
        <v>5</v>
      </c>
    </row>
    <row r="3" spans="2:10" x14ac:dyDescent="0.2">
      <c r="C3" t="s">
        <v>4</v>
      </c>
      <c r="D3">
        <v>105</v>
      </c>
      <c r="E3">
        <v>50</v>
      </c>
      <c r="F3">
        <f>D3/E3</f>
        <v>2.1</v>
      </c>
    </row>
    <row r="4" spans="2:10" x14ac:dyDescent="0.2">
      <c r="C4" t="s">
        <v>6</v>
      </c>
      <c r="D4">
        <v>25.5</v>
      </c>
      <c r="E4">
        <v>25</v>
      </c>
      <c r="F4">
        <f t="shared" ref="F4:F14" si="0">D4/E4</f>
        <v>1.02</v>
      </c>
    </row>
    <row r="5" spans="2:10" x14ac:dyDescent="0.2">
      <c r="C5" t="s">
        <v>7</v>
      </c>
      <c r="D5">
        <v>35</v>
      </c>
      <c r="E5">
        <v>50</v>
      </c>
      <c r="F5">
        <f t="shared" si="0"/>
        <v>0.7</v>
      </c>
    </row>
    <row r="6" spans="2:10" x14ac:dyDescent="0.2">
      <c r="C6" t="s">
        <v>8</v>
      </c>
      <c r="D6">
        <v>85</v>
      </c>
      <c r="E6">
        <v>100</v>
      </c>
      <c r="F6">
        <f t="shared" si="0"/>
        <v>0.85</v>
      </c>
    </row>
    <row r="7" spans="2:10" x14ac:dyDescent="0.2">
      <c r="C7" t="s">
        <v>9</v>
      </c>
      <c r="D7">
        <v>31.5</v>
      </c>
      <c r="E7">
        <v>25</v>
      </c>
      <c r="F7">
        <f t="shared" si="0"/>
        <v>1.26</v>
      </c>
    </row>
    <row r="8" spans="2:10" x14ac:dyDescent="0.2">
      <c r="C8" t="s">
        <v>10</v>
      </c>
      <c r="D8">
        <v>22</v>
      </c>
      <c r="E8">
        <v>50</v>
      </c>
      <c r="F8">
        <f t="shared" si="0"/>
        <v>0.44</v>
      </c>
      <c r="J8">
        <v>8</v>
      </c>
    </row>
    <row r="9" spans="2:10" x14ac:dyDescent="0.2">
      <c r="C9" t="s">
        <v>11</v>
      </c>
      <c r="D9">
        <v>285</v>
      </c>
      <c r="E9">
        <v>1000</v>
      </c>
      <c r="F9">
        <f t="shared" si="0"/>
        <v>0.28499999999999998</v>
      </c>
      <c r="J9">
        <v>9</v>
      </c>
    </row>
    <row r="10" spans="2:10" x14ac:dyDescent="0.2">
      <c r="C10" t="s">
        <v>12</v>
      </c>
      <c r="D10">
        <v>68</v>
      </c>
      <c r="E10">
        <v>200</v>
      </c>
      <c r="F10">
        <f t="shared" si="0"/>
        <v>0.34</v>
      </c>
      <c r="J10">
        <v>5</v>
      </c>
    </row>
    <row r="11" spans="2:10" x14ac:dyDescent="0.2">
      <c r="C11" t="s">
        <v>13</v>
      </c>
      <c r="D11">
        <v>16</v>
      </c>
      <c r="E11">
        <v>25</v>
      </c>
      <c r="F11">
        <f t="shared" si="0"/>
        <v>0.64</v>
      </c>
    </row>
    <row r="12" spans="2:10" x14ac:dyDescent="0.2">
      <c r="C12" t="s">
        <v>14</v>
      </c>
      <c r="D12">
        <v>225</v>
      </c>
      <c r="E12">
        <v>630</v>
      </c>
      <c r="F12">
        <f t="shared" si="0"/>
        <v>0.35714285714285715</v>
      </c>
    </row>
    <row r="13" spans="2:10" x14ac:dyDescent="0.2">
      <c r="C13" t="s">
        <v>15</v>
      </c>
      <c r="D13">
        <v>30</v>
      </c>
      <c r="E13">
        <v>400</v>
      </c>
      <c r="F13">
        <f t="shared" si="0"/>
        <v>7.4999999999999997E-2</v>
      </c>
    </row>
    <row r="14" spans="2:10" x14ac:dyDescent="0.2">
      <c r="C14" t="s">
        <v>16</v>
      </c>
      <c r="D14">
        <v>45.5</v>
      </c>
      <c r="E14">
        <v>25</v>
      </c>
      <c r="F14">
        <f t="shared" si="0"/>
        <v>1.82</v>
      </c>
    </row>
    <row r="15" spans="2:10" x14ac:dyDescent="0.2">
      <c r="C15" t="s">
        <v>17</v>
      </c>
    </row>
    <row r="16" spans="2:10" x14ac:dyDescent="0.2">
      <c r="C16" t="s">
        <v>18</v>
      </c>
    </row>
    <row r="17" spans="3:6" x14ac:dyDescent="0.2">
      <c r="C17" t="s">
        <v>20</v>
      </c>
    </row>
    <row r="18" spans="3:6" x14ac:dyDescent="0.2">
      <c r="C18" t="s">
        <v>19</v>
      </c>
    </row>
    <row r="19" spans="3:6" x14ac:dyDescent="0.2">
      <c r="C19" t="s">
        <v>21</v>
      </c>
    </row>
    <row r="20" spans="3:6" x14ac:dyDescent="0.2">
      <c r="C20" t="s">
        <v>22</v>
      </c>
    </row>
    <row r="21" spans="3:6" x14ac:dyDescent="0.2">
      <c r="C21" t="s">
        <v>57</v>
      </c>
      <c r="D21">
        <v>90</v>
      </c>
      <c r="E21">
        <v>16</v>
      </c>
      <c r="F21">
        <f>D21/E21</f>
        <v>5.625</v>
      </c>
    </row>
    <row r="22" spans="3:6" x14ac:dyDescent="0.2">
      <c r="C22" t="s">
        <v>58</v>
      </c>
      <c r="D22">
        <v>22</v>
      </c>
      <c r="E22">
        <v>13</v>
      </c>
      <c r="F22">
        <f>D22/E22</f>
        <v>1.6923076923076923</v>
      </c>
    </row>
    <row r="23" spans="3:6" x14ac:dyDescent="0.2">
      <c r="C23" t="s">
        <v>59</v>
      </c>
      <c r="D23">
        <v>43.5</v>
      </c>
      <c r="E23">
        <v>40</v>
      </c>
      <c r="F23">
        <f>D23/E23</f>
        <v>1.0874999999999999</v>
      </c>
    </row>
    <row r="24" spans="3:6" x14ac:dyDescent="0.2">
      <c r="C24" t="s">
        <v>60</v>
      </c>
      <c r="D24">
        <v>15</v>
      </c>
      <c r="E24">
        <v>400</v>
      </c>
      <c r="F24">
        <f>D24/E24</f>
        <v>3.7499999999999999E-2</v>
      </c>
    </row>
    <row r="25" spans="3:6" x14ac:dyDescent="0.2">
      <c r="C25" t="s">
        <v>61</v>
      </c>
      <c r="F25" t="e">
        <f t="shared" ref="F25:F27" si="1">D25/E25</f>
        <v>#DIV/0!</v>
      </c>
    </row>
    <row r="26" spans="3:6" x14ac:dyDescent="0.2">
      <c r="C26" t="s">
        <v>62</v>
      </c>
      <c r="F26" t="e">
        <f t="shared" si="1"/>
        <v>#DIV/0!</v>
      </c>
    </row>
    <row r="27" spans="3:6" x14ac:dyDescent="0.2">
      <c r="C27" t="s">
        <v>63</v>
      </c>
      <c r="D27">
        <v>73</v>
      </c>
      <c r="E27">
        <v>30</v>
      </c>
      <c r="F27">
        <f t="shared" si="1"/>
        <v>2.4333333333333331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CF798-D56A-DB46-B0CD-6D0F480EC9A4}">
  <dimension ref="B2:M103"/>
  <sheetViews>
    <sheetView tabSelected="1" zoomScale="111" workbookViewId="0">
      <selection activeCell="G14" sqref="G14"/>
    </sheetView>
  </sheetViews>
  <sheetFormatPr baseColWidth="10" defaultRowHeight="16" x14ac:dyDescent="0.2"/>
  <cols>
    <col min="1" max="1" width="4.83203125" customWidth="1"/>
    <col min="2" max="2" width="29.83203125" bestFit="1" customWidth="1"/>
    <col min="3" max="3" width="20.1640625" customWidth="1"/>
    <col min="9" max="9" width="20.5" customWidth="1"/>
  </cols>
  <sheetData>
    <row r="2" spans="2:7" x14ac:dyDescent="0.2">
      <c r="B2" s="1" t="s">
        <v>23</v>
      </c>
      <c r="C2" s="1" t="s">
        <v>24</v>
      </c>
      <c r="D2" s="1" t="s">
        <v>25</v>
      </c>
      <c r="E2" s="1" t="s">
        <v>26</v>
      </c>
      <c r="F2" s="1" t="s">
        <v>3</v>
      </c>
      <c r="G2" s="1" t="s">
        <v>27</v>
      </c>
    </row>
    <row r="3" spans="2:7" x14ac:dyDescent="0.2">
      <c r="B3" s="1" t="s">
        <v>28</v>
      </c>
      <c r="C3" s="2">
        <v>900</v>
      </c>
      <c r="D3" s="1">
        <v>44</v>
      </c>
      <c r="E3" s="1" t="s">
        <v>29</v>
      </c>
      <c r="F3" s="4">
        <v>220</v>
      </c>
      <c r="G3" s="2">
        <f>C3/F3</f>
        <v>4.0909090909090908</v>
      </c>
    </row>
    <row r="4" spans="2:7" x14ac:dyDescent="0.2">
      <c r="B4" s="1" t="s">
        <v>30</v>
      </c>
      <c r="C4" s="2"/>
      <c r="D4" s="1">
        <v>2260</v>
      </c>
      <c r="E4" s="1" t="s">
        <v>31</v>
      </c>
      <c r="F4" s="4">
        <v>37</v>
      </c>
      <c r="G4" s="2">
        <f t="shared" ref="G4:G12" si="0">C4/F4</f>
        <v>0</v>
      </c>
    </row>
    <row r="5" spans="2:7" x14ac:dyDescent="0.2">
      <c r="B5" s="1" t="s">
        <v>32</v>
      </c>
      <c r="C5" s="2">
        <v>65</v>
      </c>
      <c r="D5" s="1">
        <v>3</v>
      </c>
      <c r="E5" s="1" t="s">
        <v>29</v>
      </c>
      <c r="F5" s="4">
        <v>30</v>
      </c>
      <c r="G5" s="2">
        <f t="shared" si="0"/>
        <v>2.1666666666666665</v>
      </c>
    </row>
    <row r="6" spans="2:7" x14ac:dyDescent="0.2">
      <c r="B6" s="1" t="s">
        <v>33</v>
      </c>
      <c r="C6" s="2">
        <v>45</v>
      </c>
      <c r="D6" s="1">
        <v>3</v>
      </c>
      <c r="E6" s="1" t="s">
        <v>29</v>
      </c>
      <c r="F6" s="4">
        <v>30</v>
      </c>
      <c r="G6" s="2">
        <f t="shared" si="0"/>
        <v>1.5</v>
      </c>
    </row>
    <row r="7" spans="2:7" x14ac:dyDescent="0.2">
      <c r="B7" s="1" t="s">
        <v>34</v>
      </c>
      <c r="C7" s="2">
        <v>119</v>
      </c>
      <c r="D7" s="1">
        <v>158</v>
      </c>
      <c r="E7" s="1" t="s">
        <v>31</v>
      </c>
      <c r="F7" s="4">
        <v>36</v>
      </c>
      <c r="G7" s="2">
        <f t="shared" si="0"/>
        <v>3.3055555555555554</v>
      </c>
    </row>
    <row r="8" spans="2:7" x14ac:dyDescent="0.2">
      <c r="B8" s="1" t="s">
        <v>35</v>
      </c>
      <c r="C8" s="2">
        <v>53</v>
      </c>
      <c r="D8" s="1">
        <v>450</v>
      </c>
      <c r="E8" s="1" t="s">
        <v>31</v>
      </c>
      <c r="F8" s="4">
        <v>450</v>
      </c>
      <c r="G8" s="2">
        <f t="shared" si="0"/>
        <v>0.11777777777777777</v>
      </c>
    </row>
    <row r="9" spans="2:7" x14ac:dyDescent="0.2">
      <c r="B9" s="1" t="s">
        <v>36</v>
      </c>
      <c r="C9" s="2"/>
      <c r="D9" s="1">
        <v>1</v>
      </c>
      <c r="E9" s="1" t="s">
        <v>37</v>
      </c>
      <c r="F9" s="4">
        <v>16</v>
      </c>
      <c r="G9" s="2">
        <f t="shared" si="0"/>
        <v>0</v>
      </c>
    </row>
    <row r="10" spans="2:7" x14ac:dyDescent="0.2">
      <c r="B10" s="1" t="s">
        <v>38</v>
      </c>
      <c r="C10" s="2">
        <v>58</v>
      </c>
      <c r="D10" s="1">
        <v>1</v>
      </c>
      <c r="E10" s="1" t="s">
        <v>29</v>
      </c>
      <c r="F10" s="4">
        <v>83</v>
      </c>
      <c r="G10" s="2">
        <f t="shared" si="0"/>
        <v>0.6987951807228916</v>
      </c>
    </row>
    <row r="11" spans="2:7" x14ac:dyDescent="0.2">
      <c r="B11" s="1" t="s">
        <v>39</v>
      </c>
      <c r="C11" s="2">
        <v>13</v>
      </c>
      <c r="D11" s="1">
        <v>20</v>
      </c>
      <c r="E11" s="1" t="s">
        <v>37</v>
      </c>
      <c r="F11" s="4">
        <v>166</v>
      </c>
      <c r="G11" s="2">
        <f t="shared" si="0"/>
        <v>7.8313253012048195E-2</v>
      </c>
    </row>
    <row r="12" spans="2:7" x14ac:dyDescent="0.2">
      <c r="B12" s="1" t="s">
        <v>40</v>
      </c>
      <c r="C12" s="2">
        <v>78</v>
      </c>
      <c r="D12" s="1">
        <v>1</v>
      </c>
      <c r="E12" s="1" t="s">
        <v>29</v>
      </c>
      <c r="F12" s="4">
        <v>4</v>
      </c>
      <c r="G12" s="2">
        <f t="shared" si="0"/>
        <v>19.5</v>
      </c>
    </row>
    <row r="13" spans="2:7" x14ac:dyDescent="0.2">
      <c r="B13" s="3"/>
      <c r="C13" s="3"/>
      <c r="D13" s="3"/>
      <c r="E13" s="3"/>
      <c r="F13" s="3"/>
      <c r="G13" s="3"/>
    </row>
    <row r="14" spans="2:7" x14ac:dyDescent="0.2">
      <c r="B14" s="3"/>
      <c r="C14" s="3"/>
      <c r="D14" s="3"/>
      <c r="E14" s="3"/>
      <c r="F14" s="1" t="s">
        <v>41</v>
      </c>
      <c r="G14" s="2">
        <f>SUM(G3:G13)</f>
        <v>31.458017524644031</v>
      </c>
    </row>
    <row r="15" spans="2:7" x14ac:dyDescent="0.2">
      <c r="B15" s="3"/>
      <c r="C15" s="3"/>
      <c r="D15" s="3"/>
      <c r="E15" s="3"/>
      <c r="F15" s="3"/>
      <c r="G15" s="3"/>
    </row>
    <row r="16" spans="2:7" x14ac:dyDescent="0.2">
      <c r="B16" s="1" t="s">
        <v>23</v>
      </c>
      <c r="C16" s="1" t="s">
        <v>24</v>
      </c>
      <c r="D16" s="1" t="s">
        <v>25</v>
      </c>
      <c r="E16" s="1" t="s">
        <v>26</v>
      </c>
      <c r="F16" s="1" t="s">
        <v>3</v>
      </c>
      <c r="G16" s="1" t="s">
        <v>27</v>
      </c>
    </row>
    <row r="17" spans="2:13" x14ac:dyDescent="0.2">
      <c r="B17" s="1" t="s">
        <v>42</v>
      </c>
      <c r="C17" s="2">
        <v>280</v>
      </c>
      <c r="D17" s="1">
        <v>2</v>
      </c>
      <c r="E17" s="1" t="s">
        <v>29</v>
      </c>
      <c r="F17" s="1">
        <v>30</v>
      </c>
      <c r="G17" s="2">
        <f>C17/F17</f>
        <v>9.3333333333333339</v>
      </c>
      <c r="I17" t="s">
        <v>99</v>
      </c>
      <c r="J17">
        <v>40.79</v>
      </c>
      <c r="K17">
        <f>J17*3.02</f>
        <v>123.1858</v>
      </c>
      <c r="L17">
        <f>K17*1.3</f>
        <v>160.14153999999999</v>
      </c>
      <c r="M17">
        <f>L17*1.16</f>
        <v>185.76418639999997</v>
      </c>
    </row>
    <row r="18" spans="2:13" x14ac:dyDescent="0.2">
      <c r="B18" s="1" t="s">
        <v>43</v>
      </c>
      <c r="C18" s="2">
        <v>115</v>
      </c>
      <c r="D18" s="1">
        <v>2.5</v>
      </c>
      <c r="E18" s="1" t="s">
        <v>29</v>
      </c>
      <c r="F18" s="1">
        <v>20</v>
      </c>
      <c r="G18" s="2">
        <f>C18/F18</f>
        <v>5.75</v>
      </c>
      <c r="I18" t="s">
        <v>100</v>
      </c>
      <c r="J18">
        <v>37.21</v>
      </c>
      <c r="K18">
        <f t="shared" ref="K18:K25" si="1">J18*3.02</f>
        <v>112.3742</v>
      </c>
      <c r="L18">
        <f t="shared" ref="L18:L25" si="2">K18*1.3</f>
        <v>146.08646000000002</v>
      </c>
      <c r="M18">
        <f t="shared" ref="M18:M25" si="3">L18*1.16</f>
        <v>169.4602936</v>
      </c>
    </row>
    <row r="19" spans="2:13" x14ac:dyDescent="0.2">
      <c r="B19" s="1" t="s">
        <v>44</v>
      </c>
      <c r="C19" s="2">
        <v>143</v>
      </c>
      <c r="D19" s="1">
        <v>1.84</v>
      </c>
      <c r="E19" s="1" t="s">
        <v>29</v>
      </c>
      <c r="F19" s="1">
        <v>13</v>
      </c>
      <c r="G19" s="2">
        <f t="shared" ref="G19:G31" si="4">C19/F19</f>
        <v>11</v>
      </c>
      <c r="I19" t="s">
        <v>101</v>
      </c>
      <c r="J19">
        <v>49.77</v>
      </c>
      <c r="K19">
        <f t="shared" si="1"/>
        <v>150.30540000000002</v>
      </c>
      <c r="L19">
        <f t="shared" si="2"/>
        <v>195.39702000000003</v>
      </c>
      <c r="M19">
        <f t="shared" si="3"/>
        <v>226.66054320000001</v>
      </c>
    </row>
    <row r="20" spans="2:13" x14ac:dyDescent="0.2">
      <c r="B20" s="1" t="s">
        <v>45</v>
      </c>
      <c r="C20" s="2">
        <v>190</v>
      </c>
      <c r="D20" s="1">
        <v>1.5</v>
      </c>
      <c r="E20" s="1" t="s">
        <v>29</v>
      </c>
      <c r="F20" s="1">
        <v>26</v>
      </c>
      <c r="G20" s="2">
        <f t="shared" si="4"/>
        <v>7.3076923076923075</v>
      </c>
      <c r="I20" t="s">
        <v>102</v>
      </c>
      <c r="J20">
        <v>33</v>
      </c>
      <c r="K20">
        <f t="shared" si="1"/>
        <v>99.66</v>
      </c>
      <c r="L20">
        <f t="shared" si="2"/>
        <v>129.55799999999999</v>
      </c>
      <c r="M20">
        <f t="shared" si="3"/>
        <v>150.28727999999998</v>
      </c>
    </row>
    <row r="21" spans="2:13" x14ac:dyDescent="0.2">
      <c r="B21" s="1" t="s">
        <v>46</v>
      </c>
      <c r="C21" s="2">
        <v>75</v>
      </c>
      <c r="D21" s="1">
        <v>1</v>
      </c>
      <c r="E21" s="1" t="s">
        <v>29</v>
      </c>
      <c r="F21" s="1">
        <v>6</v>
      </c>
      <c r="G21" s="2">
        <f t="shared" si="4"/>
        <v>12.5</v>
      </c>
      <c r="I21" t="s">
        <v>103</v>
      </c>
      <c r="J21">
        <v>59.11</v>
      </c>
      <c r="K21">
        <f t="shared" si="1"/>
        <v>178.51220000000001</v>
      </c>
      <c r="L21">
        <f t="shared" si="2"/>
        <v>232.06586000000001</v>
      </c>
      <c r="M21">
        <f t="shared" si="3"/>
        <v>269.19639760000001</v>
      </c>
    </row>
    <row r="22" spans="2:13" x14ac:dyDescent="0.2">
      <c r="B22" s="1" t="s">
        <v>47</v>
      </c>
      <c r="C22" s="2">
        <v>180</v>
      </c>
      <c r="D22" s="1">
        <v>1</v>
      </c>
      <c r="E22" s="1" t="s">
        <v>29</v>
      </c>
      <c r="F22" s="1">
        <v>8</v>
      </c>
      <c r="G22" s="2">
        <f t="shared" si="4"/>
        <v>22.5</v>
      </c>
      <c r="I22" t="s">
        <v>104</v>
      </c>
      <c r="J22">
        <v>48.24</v>
      </c>
      <c r="K22">
        <f t="shared" si="1"/>
        <v>145.6848</v>
      </c>
      <c r="L22">
        <f t="shared" si="2"/>
        <v>189.39024000000001</v>
      </c>
      <c r="M22">
        <f t="shared" si="3"/>
        <v>219.69267840000001</v>
      </c>
    </row>
    <row r="23" spans="2:13" x14ac:dyDescent="0.2">
      <c r="B23" s="1" t="s">
        <v>48</v>
      </c>
      <c r="C23" s="2">
        <v>150</v>
      </c>
      <c r="D23" s="1">
        <v>1.76</v>
      </c>
      <c r="E23" s="1" t="s">
        <v>29</v>
      </c>
      <c r="F23" s="1">
        <v>22</v>
      </c>
      <c r="G23" s="2">
        <f t="shared" si="4"/>
        <v>6.8181818181818183</v>
      </c>
      <c r="I23" t="s">
        <v>105</v>
      </c>
      <c r="J23">
        <v>54.28</v>
      </c>
      <c r="K23">
        <f t="shared" si="1"/>
        <v>163.9256</v>
      </c>
      <c r="L23">
        <f t="shared" si="2"/>
        <v>213.10328000000001</v>
      </c>
      <c r="M23">
        <f t="shared" si="3"/>
        <v>247.19980480000001</v>
      </c>
    </row>
    <row r="24" spans="2:13" x14ac:dyDescent="0.2">
      <c r="B24" s="1" t="s">
        <v>49</v>
      </c>
      <c r="C24" s="2">
        <v>70</v>
      </c>
      <c r="D24" s="1">
        <v>1</v>
      </c>
      <c r="E24" s="1" t="s">
        <v>29</v>
      </c>
      <c r="F24" s="1">
        <v>14</v>
      </c>
      <c r="G24" s="2">
        <f t="shared" si="4"/>
        <v>5</v>
      </c>
      <c r="I24" t="s">
        <v>106</v>
      </c>
      <c r="J24">
        <v>54.14</v>
      </c>
      <c r="K24">
        <f t="shared" si="1"/>
        <v>163.50280000000001</v>
      </c>
      <c r="L24">
        <f t="shared" si="2"/>
        <v>212.55364000000003</v>
      </c>
      <c r="M24">
        <f t="shared" si="3"/>
        <v>246.56222240000002</v>
      </c>
    </row>
    <row r="25" spans="2:13" x14ac:dyDescent="0.2">
      <c r="B25" s="1" t="s">
        <v>50</v>
      </c>
      <c r="C25" s="2">
        <v>40</v>
      </c>
      <c r="D25" s="1">
        <v>1</v>
      </c>
      <c r="E25" s="1" t="s">
        <v>29</v>
      </c>
      <c r="F25" s="1">
        <v>25</v>
      </c>
      <c r="G25" s="2">
        <f t="shared" si="4"/>
        <v>1.6</v>
      </c>
      <c r="I25" t="s">
        <v>107</v>
      </c>
      <c r="J25">
        <v>83.9</v>
      </c>
      <c r="K25">
        <f t="shared" si="1"/>
        <v>253.37800000000001</v>
      </c>
      <c r="L25">
        <f t="shared" si="2"/>
        <v>329.39140000000003</v>
      </c>
      <c r="M25">
        <f t="shared" si="3"/>
        <v>382.09402399999999</v>
      </c>
    </row>
    <row r="26" spans="2:13" x14ac:dyDescent="0.2">
      <c r="B26" s="1" t="s">
        <v>51</v>
      </c>
      <c r="C26" s="2">
        <v>17</v>
      </c>
      <c r="D26" s="1">
        <v>1</v>
      </c>
      <c r="E26" s="1" t="s">
        <v>29</v>
      </c>
      <c r="F26" s="1">
        <v>25</v>
      </c>
      <c r="G26" s="2">
        <f t="shared" si="4"/>
        <v>0.68</v>
      </c>
    </row>
    <row r="27" spans="2:13" x14ac:dyDescent="0.2">
      <c r="B27" s="1" t="s">
        <v>52</v>
      </c>
      <c r="C27" s="2">
        <v>365</v>
      </c>
      <c r="D27" s="1">
        <v>1</v>
      </c>
      <c r="E27" s="1" t="s">
        <v>29</v>
      </c>
      <c r="F27" s="1">
        <v>8</v>
      </c>
      <c r="G27" s="2">
        <f t="shared" si="4"/>
        <v>45.625</v>
      </c>
    </row>
    <row r="28" spans="2:13" x14ac:dyDescent="0.2">
      <c r="B28" s="1" t="s">
        <v>53</v>
      </c>
      <c r="C28" s="2">
        <v>67</v>
      </c>
      <c r="D28" s="1">
        <v>1.6</v>
      </c>
      <c r="E28" s="1" t="s">
        <v>29</v>
      </c>
      <c r="F28" s="1">
        <v>25</v>
      </c>
      <c r="G28" s="2">
        <f t="shared" si="4"/>
        <v>2.68</v>
      </c>
    </row>
    <row r="29" spans="2:13" x14ac:dyDescent="0.2">
      <c r="B29" s="1" t="s">
        <v>54</v>
      </c>
      <c r="C29" s="2">
        <v>152</v>
      </c>
      <c r="D29" s="1">
        <v>1</v>
      </c>
      <c r="E29" s="1" t="s">
        <v>29</v>
      </c>
      <c r="F29" s="1">
        <v>8</v>
      </c>
      <c r="G29" s="2">
        <f t="shared" si="4"/>
        <v>19</v>
      </c>
    </row>
    <row r="30" spans="2:13" x14ac:dyDescent="0.2">
      <c r="B30" s="1" t="s">
        <v>55</v>
      </c>
      <c r="C30" s="2">
        <v>20</v>
      </c>
      <c r="D30" s="1">
        <v>1</v>
      </c>
      <c r="E30" s="1" t="s">
        <v>56</v>
      </c>
      <c r="F30" s="1">
        <v>1</v>
      </c>
      <c r="G30" s="2">
        <f t="shared" si="4"/>
        <v>20</v>
      </c>
    </row>
    <row r="31" spans="2:13" x14ac:dyDescent="0.2">
      <c r="B31" s="1" t="s">
        <v>33</v>
      </c>
      <c r="C31" s="2">
        <v>20</v>
      </c>
      <c r="D31" s="1">
        <v>1</v>
      </c>
      <c r="E31" s="1" t="s">
        <v>29</v>
      </c>
      <c r="F31" s="1">
        <v>20</v>
      </c>
      <c r="G31" s="2">
        <f t="shared" si="4"/>
        <v>1</v>
      </c>
    </row>
    <row r="34" spans="2:13" x14ac:dyDescent="0.2">
      <c r="B34" t="s">
        <v>64</v>
      </c>
      <c r="C34" s="1" t="s">
        <v>24</v>
      </c>
      <c r="D34" s="1" t="s">
        <v>25</v>
      </c>
      <c r="E34" s="1" t="s">
        <v>26</v>
      </c>
      <c r="F34" s="1" t="s">
        <v>3</v>
      </c>
      <c r="G34" s="1" t="s">
        <v>27</v>
      </c>
    </row>
    <row r="35" spans="2:13" x14ac:dyDescent="0.2">
      <c r="C35" s="2"/>
      <c r="D35" s="1"/>
      <c r="E35" s="1"/>
      <c r="F35" s="1"/>
      <c r="G35" s="2"/>
    </row>
    <row r="36" spans="2:13" x14ac:dyDescent="0.2">
      <c r="B36" t="s">
        <v>65</v>
      </c>
      <c r="C36" s="2">
        <v>59.5</v>
      </c>
      <c r="D36" s="1">
        <v>1</v>
      </c>
      <c r="E36" s="1" t="s">
        <v>76</v>
      </c>
      <c r="F36" s="1">
        <v>12</v>
      </c>
      <c r="G36" s="2">
        <f t="shared" ref="G36:G46" si="5">C36/F36</f>
        <v>4.958333333333333</v>
      </c>
      <c r="I36" t="s">
        <v>87</v>
      </c>
      <c r="J36">
        <v>36.65</v>
      </c>
      <c r="K36">
        <f>J36*3.02</f>
        <v>110.68299999999999</v>
      </c>
      <c r="L36">
        <f>K36*1.3</f>
        <v>143.8879</v>
      </c>
      <c r="M36">
        <f>L36*1.16</f>
        <v>166.909964</v>
      </c>
    </row>
    <row r="37" spans="2:13" x14ac:dyDescent="0.2">
      <c r="B37" t="s">
        <v>66</v>
      </c>
      <c r="C37" s="2">
        <v>35</v>
      </c>
      <c r="D37" s="1">
        <v>1</v>
      </c>
      <c r="E37" s="1" t="s">
        <v>29</v>
      </c>
      <c r="F37" s="1">
        <v>40</v>
      </c>
      <c r="G37" s="2">
        <f t="shared" si="5"/>
        <v>0.875</v>
      </c>
      <c r="I37" t="s">
        <v>88</v>
      </c>
      <c r="J37">
        <v>44.49</v>
      </c>
      <c r="K37">
        <f t="shared" ref="K37:K47" si="6">J37*3.02</f>
        <v>134.35980000000001</v>
      </c>
      <c r="L37">
        <f t="shared" ref="L37:L47" si="7">K37*1.3</f>
        <v>174.66774000000001</v>
      </c>
      <c r="M37">
        <f t="shared" ref="M37:M47" si="8">L37*1.16</f>
        <v>202.6145784</v>
      </c>
    </row>
    <row r="38" spans="2:13" x14ac:dyDescent="0.2">
      <c r="B38" t="s">
        <v>67</v>
      </c>
      <c r="C38" s="2">
        <v>18</v>
      </c>
      <c r="D38" s="1">
        <v>1.5</v>
      </c>
      <c r="E38" s="1" t="s">
        <v>29</v>
      </c>
      <c r="F38" s="1">
        <v>20</v>
      </c>
      <c r="G38" s="2">
        <f t="shared" si="5"/>
        <v>0.9</v>
      </c>
      <c r="I38" t="s">
        <v>89</v>
      </c>
      <c r="J38">
        <v>39.340000000000003</v>
      </c>
      <c r="K38">
        <f t="shared" si="6"/>
        <v>118.80680000000001</v>
      </c>
      <c r="L38">
        <f t="shared" si="7"/>
        <v>154.44884000000002</v>
      </c>
      <c r="M38">
        <f t="shared" si="8"/>
        <v>179.1606544</v>
      </c>
    </row>
    <row r="39" spans="2:13" x14ac:dyDescent="0.2">
      <c r="B39" t="s">
        <v>33</v>
      </c>
      <c r="C39" s="2">
        <v>20</v>
      </c>
      <c r="D39" s="1">
        <v>1</v>
      </c>
      <c r="E39" s="1" t="s">
        <v>29</v>
      </c>
      <c r="F39" s="1">
        <v>25</v>
      </c>
      <c r="G39" s="2">
        <f t="shared" si="5"/>
        <v>0.8</v>
      </c>
      <c r="I39" t="s">
        <v>90</v>
      </c>
      <c r="J39">
        <v>47</v>
      </c>
      <c r="K39">
        <f t="shared" si="6"/>
        <v>141.94</v>
      </c>
      <c r="L39">
        <f t="shared" si="7"/>
        <v>184.52199999999999</v>
      </c>
      <c r="M39">
        <f t="shared" si="8"/>
        <v>214.04551999999998</v>
      </c>
    </row>
    <row r="40" spans="2:13" x14ac:dyDescent="0.2">
      <c r="B40" t="s">
        <v>50</v>
      </c>
      <c r="C40" s="2">
        <v>40</v>
      </c>
      <c r="D40" s="1">
        <v>1</v>
      </c>
      <c r="E40" s="1" t="s">
        <v>29</v>
      </c>
      <c r="F40" s="1">
        <v>35</v>
      </c>
      <c r="G40" s="2">
        <f t="shared" si="5"/>
        <v>1.1428571428571428</v>
      </c>
      <c r="I40" t="s">
        <v>91</v>
      </c>
      <c r="J40">
        <v>44</v>
      </c>
      <c r="K40">
        <f t="shared" si="6"/>
        <v>132.88</v>
      </c>
      <c r="L40">
        <f t="shared" si="7"/>
        <v>172.744</v>
      </c>
      <c r="M40">
        <f t="shared" si="8"/>
        <v>200.38303999999999</v>
      </c>
    </row>
    <row r="41" spans="2:13" x14ac:dyDescent="0.2">
      <c r="B41" t="s">
        <v>70</v>
      </c>
      <c r="C41" s="2">
        <v>17.5</v>
      </c>
      <c r="D41" s="1">
        <v>1</v>
      </c>
      <c r="E41" s="1" t="s">
        <v>77</v>
      </c>
      <c r="F41" s="1">
        <v>1</v>
      </c>
      <c r="G41" s="2">
        <v>45.63</v>
      </c>
      <c r="I41" t="s">
        <v>92</v>
      </c>
      <c r="J41">
        <v>44</v>
      </c>
      <c r="K41">
        <f t="shared" si="6"/>
        <v>132.88</v>
      </c>
      <c r="L41">
        <f t="shared" si="7"/>
        <v>172.744</v>
      </c>
      <c r="M41">
        <f t="shared" si="8"/>
        <v>200.38303999999999</v>
      </c>
    </row>
    <row r="42" spans="2:13" x14ac:dyDescent="0.2">
      <c r="B42" t="s">
        <v>68</v>
      </c>
      <c r="C42" s="2">
        <v>135</v>
      </c>
      <c r="D42" s="1">
        <v>2.2000000000000002</v>
      </c>
      <c r="E42" s="1" t="s">
        <v>29</v>
      </c>
      <c r="F42" s="1">
        <v>8.8000000000000007</v>
      </c>
      <c r="G42" s="2">
        <f t="shared" si="5"/>
        <v>15.34090909090909</v>
      </c>
      <c r="I42" t="s">
        <v>93</v>
      </c>
      <c r="J42">
        <v>66.97</v>
      </c>
      <c r="K42">
        <f t="shared" si="6"/>
        <v>202.24940000000001</v>
      </c>
      <c r="L42">
        <f t="shared" si="7"/>
        <v>262.92422000000005</v>
      </c>
      <c r="M42">
        <f t="shared" si="8"/>
        <v>304.99209520000005</v>
      </c>
    </row>
    <row r="43" spans="2:13" x14ac:dyDescent="0.2">
      <c r="B43" t="s">
        <v>72</v>
      </c>
      <c r="C43" s="2">
        <v>83</v>
      </c>
      <c r="D43" s="1">
        <v>3.8</v>
      </c>
      <c r="E43" s="1" t="s">
        <v>29</v>
      </c>
      <c r="F43" s="1">
        <v>126</v>
      </c>
      <c r="G43" s="2">
        <f t="shared" si="5"/>
        <v>0.65873015873015872</v>
      </c>
      <c r="I43" t="s">
        <v>68</v>
      </c>
      <c r="J43">
        <v>17</v>
      </c>
      <c r="K43">
        <f t="shared" si="6"/>
        <v>51.34</v>
      </c>
      <c r="L43">
        <f t="shared" si="7"/>
        <v>66.742000000000004</v>
      </c>
      <c r="M43">
        <f t="shared" si="8"/>
        <v>77.420720000000003</v>
      </c>
    </row>
    <row r="44" spans="2:13" x14ac:dyDescent="0.2">
      <c r="B44" t="s">
        <v>73</v>
      </c>
      <c r="C44" s="2">
        <v>64</v>
      </c>
      <c r="D44" s="1">
        <v>1</v>
      </c>
      <c r="E44" s="1" t="s">
        <v>29</v>
      </c>
      <c r="F44" s="1">
        <v>64</v>
      </c>
      <c r="G44" s="2">
        <f t="shared" si="5"/>
        <v>1</v>
      </c>
      <c r="I44" t="s">
        <v>118</v>
      </c>
      <c r="J44">
        <v>18.100000000000001</v>
      </c>
      <c r="K44">
        <f t="shared" si="6"/>
        <v>54.662000000000006</v>
      </c>
      <c r="L44">
        <f t="shared" si="7"/>
        <v>71.060600000000008</v>
      </c>
      <c r="M44">
        <f t="shared" si="8"/>
        <v>82.430295999999998</v>
      </c>
    </row>
    <row r="45" spans="2:13" x14ac:dyDescent="0.2">
      <c r="B45" t="s">
        <v>74</v>
      </c>
      <c r="C45" s="2">
        <v>105</v>
      </c>
      <c r="D45" s="1">
        <v>1</v>
      </c>
      <c r="E45" s="1" t="s">
        <v>76</v>
      </c>
      <c r="F45" s="1">
        <v>50</v>
      </c>
      <c r="G45" s="2">
        <f t="shared" si="5"/>
        <v>2.1</v>
      </c>
      <c r="I45" t="s">
        <v>119</v>
      </c>
      <c r="J45">
        <v>21.61</v>
      </c>
      <c r="K45">
        <f t="shared" si="6"/>
        <v>65.262199999999993</v>
      </c>
      <c r="L45">
        <f t="shared" si="7"/>
        <v>84.840859999999992</v>
      </c>
      <c r="M45">
        <f t="shared" si="8"/>
        <v>98.415397599999977</v>
      </c>
    </row>
    <row r="46" spans="2:13" x14ac:dyDescent="0.2">
      <c r="B46" t="s">
        <v>86</v>
      </c>
      <c r="C46" s="2">
        <v>152</v>
      </c>
      <c r="D46" s="1">
        <v>1</v>
      </c>
      <c r="E46" s="1" t="s">
        <v>76</v>
      </c>
      <c r="F46" s="1">
        <v>33</v>
      </c>
      <c r="G46" s="2">
        <f t="shared" si="5"/>
        <v>4.6060606060606064</v>
      </c>
      <c r="I46" t="s">
        <v>120</v>
      </c>
      <c r="J46">
        <v>22.71</v>
      </c>
      <c r="K46">
        <f t="shared" si="6"/>
        <v>68.58420000000001</v>
      </c>
      <c r="L46">
        <f t="shared" si="7"/>
        <v>89.15946000000001</v>
      </c>
      <c r="M46">
        <f t="shared" si="8"/>
        <v>103.4249736</v>
      </c>
    </row>
    <row r="47" spans="2:13" x14ac:dyDescent="0.2">
      <c r="C47" s="2"/>
      <c r="D47" s="1"/>
      <c r="E47" s="1"/>
      <c r="F47" s="1"/>
      <c r="G47" s="5">
        <f>SUM(G36:G46)</f>
        <v>78.011890331890342</v>
      </c>
      <c r="I47" t="s">
        <v>121</v>
      </c>
      <c r="J47">
        <v>45.6</v>
      </c>
      <c r="K47">
        <f t="shared" si="6"/>
        <v>137.71200000000002</v>
      </c>
      <c r="L47">
        <f t="shared" si="7"/>
        <v>179.02560000000003</v>
      </c>
      <c r="M47">
        <f t="shared" si="8"/>
        <v>207.66969600000002</v>
      </c>
    </row>
    <row r="48" spans="2:13" x14ac:dyDescent="0.2">
      <c r="B48" t="s">
        <v>69</v>
      </c>
      <c r="C48" s="2"/>
      <c r="D48" s="1"/>
      <c r="E48" s="1"/>
      <c r="F48" s="1"/>
      <c r="G48" s="2"/>
      <c r="I48" t="s">
        <v>79</v>
      </c>
      <c r="J48">
        <v>45</v>
      </c>
      <c r="K48">
        <f>J48*3.02</f>
        <v>135.9</v>
      </c>
      <c r="L48">
        <f>K48*1.3</f>
        <v>176.67000000000002</v>
      </c>
      <c r="M48">
        <f>L48*1.16</f>
        <v>204.93720000000002</v>
      </c>
    </row>
    <row r="49" spans="2:13" x14ac:dyDescent="0.2">
      <c r="B49" t="s">
        <v>85</v>
      </c>
      <c r="C49" s="2">
        <v>65</v>
      </c>
      <c r="D49" s="1">
        <v>1</v>
      </c>
      <c r="E49" s="1" t="s">
        <v>76</v>
      </c>
      <c r="F49" s="1">
        <v>24</v>
      </c>
      <c r="G49" s="2">
        <f t="shared" ref="G49" si="9">C49/F49</f>
        <v>2.7083333333333335</v>
      </c>
      <c r="I49" t="s">
        <v>84</v>
      </c>
      <c r="J49">
        <v>36.76</v>
      </c>
      <c r="K49">
        <f t="shared" ref="K49:K53" si="10">J49*3.02</f>
        <v>111.01519999999999</v>
      </c>
      <c r="L49">
        <f t="shared" ref="L49:L53" si="11">K49*1.3</f>
        <v>144.31976</v>
      </c>
      <c r="M49">
        <f t="shared" ref="M49:M53" si="12">L49*1.16</f>
        <v>167.41092159999999</v>
      </c>
    </row>
    <row r="50" spans="2:13" x14ac:dyDescent="0.2">
      <c r="B50" t="s">
        <v>65</v>
      </c>
      <c r="C50" s="2">
        <v>36</v>
      </c>
      <c r="D50" s="1">
        <v>1</v>
      </c>
      <c r="E50" s="1" t="s">
        <v>76</v>
      </c>
      <c r="F50" s="1">
        <v>5</v>
      </c>
      <c r="G50" s="2">
        <f t="shared" ref="G50:G56" si="13">C50/F50</f>
        <v>7.2</v>
      </c>
      <c r="I50" t="s">
        <v>83</v>
      </c>
      <c r="J50">
        <v>30.89</v>
      </c>
      <c r="K50">
        <f t="shared" si="10"/>
        <v>93.287800000000004</v>
      </c>
      <c r="L50">
        <f t="shared" si="11"/>
        <v>121.27414</v>
      </c>
      <c r="M50">
        <f t="shared" si="12"/>
        <v>140.6780024</v>
      </c>
    </row>
    <row r="51" spans="2:13" x14ac:dyDescent="0.2">
      <c r="B51" t="s">
        <v>66</v>
      </c>
      <c r="C51" s="2">
        <v>35</v>
      </c>
      <c r="D51" s="1">
        <v>1</v>
      </c>
      <c r="E51" s="1" t="s">
        <v>29</v>
      </c>
      <c r="F51" s="1">
        <v>40</v>
      </c>
      <c r="G51" s="2">
        <f t="shared" si="13"/>
        <v>0.875</v>
      </c>
      <c r="I51" t="s">
        <v>80</v>
      </c>
      <c r="J51">
        <v>31.26</v>
      </c>
      <c r="K51">
        <f t="shared" si="10"/>
        <v>94.405200000000008</v>
      </c>
      <c r="L51">
        <f t="shared" si="11"/>
        <v>122.72676000000001</v>
      </c>
      <c r="M51">
        <f t="shared" si="12"/>
        <v>142.3630416</v>
      </c>
    </row>
    <row r="52" spans="2:13" x14ac:dyDescent="0.2">
      <c r="B52" t="s">
        <v>67</v>
      </c>
      <c r="C52" s="2">
        <v>18</v>
      </c>
      <c r="D52" s="1">
        <v>1.5</v>
      </c>
      <c r="E52" s="1" t="s">
        <v>29</v>
      </c>
      <c r="F52" s="1">
        <v>20</v>
      </c>
      <c r="G52" s="2">
        <f t="shared" si="13"/>
        <v>0.9</v>
      </c>
      <c r="I52" t="s">
        <v>82</v>
      </c>
      <c r="J52">
        <v>28.39</v>
      </c>
      <c r="K52">
        <f t="shared" si="10"/>
        <v>85.737800000000007</v>
      </c>
      <c r="L52">
        <f t="shared" si="11"/>
        <v>111.45914000000002</v>
      </c>
      <c r="M52">
        <f t="shared" si="12"/>
        <v>129.29260240000002</v>
      </c>
    </row>
    <row r="53" spans="2:13" x14ac:dyDescent="0.2">
      <c r="B53" t="s">
        <v>33</v>
      </c>
      <c r="C53" s="2">
        <v>20</v>
      </c>
      <c r="D53" s="1">
        <v>1</v>
      </c>
      <c r="E53" s="1" t="s">
        <v>29</v>
      </c>
      <c r="F53" s="1">
        <v>25</v>
      </c>
      <c r="G53" s="2">
        <f t="shared" si="13"/>
        <v>0.8</v>
      </c>
      <c r="I53" t="s">
        <v>81</v>
      </c>
      <c r="J53">
        <v>36.6</v>
      </c>
      <c r="K53">
        <f t="shared" si="10"/>
        <v>110.53200000000001</v>
      </c>
      <c r="L53">
        <f t="shared" si="11"/>
        <v>143.69160000000002</v>
      </c>
      <c r="M53">
        <f t="shared" si="12"/>
        <v>166.68225600000002</v>
      </c>
    </row>
    <row r="54" spans="2:13" x14ac:dyDescent="0.2">
      <c r="B54" t="s">
        <v>50</v>
      </c>
      <c r="C54" s="2">
        <v>40</v>
      </c>
      <c r="D54" s="1">
        <v>1</v>
      </c>
      <c r="E54" s="1" t="s">
        <v>29</v>
      </c>
      <c r="F54" s="1">
        <v>35</v>
      </c>
      <c r="G54" s="2">
        <f t="shared" si="13"/>
        <v>1.1428571428571428</v>
      </c>
    </row>
    <row r="55" spans="2:13" x14ac:dyDescent="0.2">
      <c r="B55" t="s">
        <v>70</v>
      </c>
      <c r="C55" s="2">
        <v>180</v>
      </c>
      <c r="D55" s="1">
        <v>1</v>
      </c>
      <c r="E55" s="1" t="s">
        <v>77</v>
      </c>
      <c r="F55" s="1">
        <v>10</v>
      </c>
      <c r="G55" s="2">
        <f t="shared" si="13"/>
        <v>18</v>
      </c>
    </row>
    <row r="56" spans="2:13" x14ac:dyDescent="0.2">
      <c r="B56" t="s">
        <v>78</v>
      </c>
      <c r="C56" s="2">
        <v>60</v>
      </c>
      <c r="D56" s="1">
        <v>1</v>
      </c>
      <c r="E56" s="1" t="s">
        <v>29</v>
      </c>
      <c r="F56" s="1">
        <v>35</v>
      </c>
      <c r="G56" s="2">
        <f t="shared" si="13"/>
        <v>1.7142857142857142</v>
      </c>
    </row>
    <row r="57" spans="2:13" x14ac:dyDescent="0.2">
      <c r="B57" t="s">
        <v>51</v>
      </c>
      <c r="C57" s="2">
        <v>20</v>
      </c>
      <c r="D57" s="1">
        <v>1</v>
      </c>
      <c r="E57" s="1" t="s">
        <v>29</v>
      </c>
      <c r="F57" s="1">
        <v>160</v>
      </c>
      <c r="G57" s="2">
        <f t="shared" ref="G57:G61" si="14">C57/F57</f>
        <v>0.125</v>
      </c>
    </row>
    <row r="58" spans="2:13" x14ac:dyDescent="0.2">
      <c r="B58" t="s">
        <v>71</v>
      </c>
      <c r="C58" s="2">
        <v>260</v>
      </c>
      <c r="D58" s="1">
        <v>3.78</v>
      </c>
      <c r="E58" s="1" t="s">
        <v>37</v>
      </c>
      <c r="F58" s="1">
        <v>252</v>
      </c>
      <c r="G58" s="2">
        <f t="shared" si="14"/>
        <v>1.0317460317460319</v>
      </c>
    </row>
    <row r="59" spans="2:13" x14ac:dyDescent="0.2">
      <c r="B59" t="s">
        <v>74</v>
      </c>
      <c r="C59" s="2">
        <v>105</v>
      </c>
      <c r="D59" s="1">
        <v>1</v>
      </c>
      <c r="E59" s="1" t="s">
        <v>76</v>
      </c>
      <c r="F59" s="1">
        <v>50</v>
      </c>
      <c r="G59" s="2">
        <f t="shared" si="14"/>
        <v>2.1</v>
      </c>
    </row>
    <row r="60" spans="2:13" x14ac:dyDescent="0.2">
      <c r="B60" t="s">
        <v>50</v>
      </c>
      <c r="C60" s="2">
        <v>8</v>
      </c>
      <c r="D60" s="1">
        <v>1</v>
      </c>
      <c r="E60" s="1" t="s">
        <v>77</v>
      </c>
      <c r="F60" s="1">
        <v>9</v>
      </c>
      <c r="G60" s="2">
        <f t="shared" si="14"/>
        <v>0.88888888888888884</v>
      </c>
    </row>
    <row r="61" spans="2:13" x14ac:dyDescent="0.2">
      <c r="B61" t="s">
        <v>49</v>
      </c>
      <c r="C61" s="2">
        <v>9.33</v>
      </c>
      <c r="D61" s="1">
        <v>1</v>
      </c>
      <c r="E61" s="1" t="s">
        <v>77</v>
      </c>
      <c r="F61" s="1">
        <v>9</v>
      </c>
      <c r="G61" s="2">
        <f t="shared" si="14"/>
        <v>1.0366666666666666</v>
      </c>
    </row>
    <row r="62" spans="2:13" x14ac:dyDescent="0.2">
      <c r="B62" t="s">
        <v>51</v>
      </c>
      <c r="C62" s="2">
        <v>2</v>
      </c>
      <c r="D62" s="1">
        <v>2</v>
      </c>
      <c r="E62" s="1" t="s">
        <v>77</v>
      </c>
      <c r="F62" s="1">
        <v>9</v>
      </c>
      <c r="G62" s="2">
        <f t="shared" ref="G62:G63" si="15">C62/F62</f>
        <v>0.22222222222222221</v>
      </c>
    </row>
    <row r="63" spans="2:13" x14ac:dyDescent="0.2">
      <c r="B63" t="s">
        <v>48</v>
      </c>
      <c r="C63" s="2">
        <v>27</v>
      </c>
      <c r="D63" s="1">
        <v>1</v>
      </c>
      <c r="E63" s="1" t="s">
        <v>77</v>
      </c>
      <c r="F63" s="1">
        <v>9</v>
      </c>
      <c r="G63" s="2">
        <f t="shared" si="15"/>
        <v>3</v>
      </c>
    </row>
    <row r="64" spans="2:13" x14ac:dyDescent="0.2">
      <c r="G64" s="6">
        <f>SUM(G50:G63)</f>
        <v>39.036666666666669</v>
      </c>
    </row>
    <row r="65" spans="2:13" x14ac:dyDescent="0.2">
      <c r="B65" t="s">
        <v>75</v>
      </c>
    </row>
    <row r="67" spans="2:13" x14ac:dyDescent="0.2">
      <c r="B67" t="s">
        <v>65</v>
      </c>
      <c r="C67" s="2">
        <v>40.5</v>
      </c>
      <c r="D67" s="1">
        <v>1</v>
      </c>
      <c r="E67" s="1" t="s">
        <v>76</v>
      </c>
      <c r="F67" s="1">
        <v>7</v>
      </c>
      <c r="G67" s="2">
        <f t="shared" ref="G67:G80" si="16">C67/F67</f>
        <v>5.7857142857142856</v>
      </c>
      <c r="I67" t="s">
        <v>94</v>
      </c>
      <c r="J67">
        <v>43</v>
      </c>
      <c r="K67">
        <f>J67*3.02</f>
        <v>129.86000000000001</v>
      </c>
      <c r="L67">
        <f>K67*1.3</f>
        <v>168.81800000000001</v>
      </c>
      <c r="M67">
        <f>L67*1.16</f>
        <v>195.82888</v>
      </c>
    </row>
    <row r="68" spans="2:13" x14ac:dyDescent="0.2">
      <c r="B68" t="s">
        <v>66</v>
      </c>
      <c r="C68" s="2">
        <v>35</v>
      </c>
      <c r="D68" s="1">
        <v>1</v>
      </c>
      <c r="E68" s="1" t="s">
        <v>29</v>
      </c>
      <c r="F68" s="1">
        <v>40</v>
      </c>
      <c r="G68" s="2">
        <f t="shared" si="16"/>
        <v>0.875</v>
      </c>
      <c r="I68" t="s">
        <v>95</v>
      </c>
      <c r="J68">
        <v>34.76</v>
      </c>
      <c r="K68">
        <f t="shared" ref="K68:K72" si="17">J68*3.02</f>
        <v>104.9752</v>
      </c>
      <c r="L68">
        <f t="shared" ref="L68:L72" si="18">K68*1.3</f>
        <v>136.46776</v>
      </c>
      <c r="M68">
        <f t="shared" ref="M68:M72" si="19">L68*1.16</f>
        <v>158.30260159999997</v>
      </c>
    </row>
    <row r="69" spans="2:13" x14ac:dyDescent="0.2">
      <c r="B69" t="s">
        <v>67</v>
      </c>
      <c r="C69" s="2">
        <v>18</v>
      </c>
      <c r="D69" s="1">
        <v>1.5</v>
      </c>
      <c r="E69" s="1" t="s">
        <v>29</v>
      </c>
      <c r="F69" s="1">
        <v>20</v>
      </c>
      <c r="G69" s="2">
        <f t="shared" si="16"/>
        <v>0.9</v>
      </c>
    </row>
    <row r="70" spans="2:13" x14ac:dyDescent="0.2">
      <c r="B70" t="s">
        <v>33</v>
      </c>
      <c r="C70" s="2">
        <v>20</v>
      </c>
      <c r="D70" s="1">
        <v>1</v>
      </c>
      <c r="E70" s="1" t="s">
        <v>29</v>
      </c>
      <c r="F70" s="1">
        <v>25</v>
      </c>
      <c r="G70" s="2">
        <f t="shared" si="16"/>
        <v>0.8</v>
      </c>
      <c r="I70" t="s">
        <v>96</v>
      </c>
      <c r="J70">
        <v>28.26</v>
      </c>
      <c r="K70">
        <f t="shared" si="17"/>
        <v>85.345200000000006</v>
      </c>
      <c r="L70">
        <f t="shared" si="18"/>
        <v>110.94876000000001</v>
      </c>
      <c r="M70">
        <f t="shared" si="19"/>
        <v>128.70056159999999</v>
      </c>
    </row>
    <row r="71" spans="2:13" x14ac:dyDescent="0.2">
      <c r="B71" t="s">
        <v>50</v>
      </c>
      <c r="C71" s="2">
        <v>40</v>
      </c>
      <c r="D71" s="1">
        <v>1</v>
      </c>
      <c r="E71" s="1" t="s">
        <v>29</v>
      </c>
      <c r="F71" s="1">
        <v>35</v>
      </c>
      <c r="G71" s="2">
        <f t="shared" si="16"/>
        <v>1.1428571428571428</v>
      </c>
      <c r="I71" t="s">
        <v>97</v>
      </c>
      <c r="J71">
        <v>26.39</v>
      </c>
      <c r="K71">
        <f t="shared" si="17"/>
        <v>79.697800000000001</v>
      </c>
      <c r="L71">
        <f t="shared" si="18"/>
        <v>103.60714</v>
      </c>
      <c r="M71">
        <f t="shared" si="19"/>
        <v>120.18428239999999</v>
      </c>
    </row>
    <row r="72" spans="2:13" x14ac:dyDescent="0.2">
      <c r="B72" t="s">
        <v>70</v>
      </c>
      <c r="C72" s="2">
        <v>180</v>
      </c>
      <c r="D72" s="1">
        <v>1</v>
      </c>
      <c r="E72" s="1" t="s">
        <v>77</v>
      </c>
      <c r="F72" s="1">
        <v>10</v>
      </c>
      <c r="G72" s="2">
        <f t="shared" si="16"/>
        <v>18</v>
      </c>
      <c r="I72" t="s">
        <v>98</v>
      </c>
      <c r="J72">
        <v>34.6</v>
      </c>
      <c r="K72">
        <f t="shared" si="17"/>
        <v>104.492</v>
      </c>
      <c r="L72">
        <f t="shared" si="18"/>
        <v>135.83960000000002</v>
      </c>
      <c r="M72">
        <f t="shared" si="19"/>
        <v>157.573936</v>
      </c>
    </row>
    <row r="73" spans="2:13" x14ac:dyDescent="0.2">
      <c r="B73" t="s">
        <v>78</v>
      </c>
      <c r="C73" s="2">
        <v>60</v>
      </c>
      <c r="D73" s="1">
        <v>1</v>
      </c>
      <c r="E73" s="1" t="s">
        <v>29</v>
      </c>
      <c r="F73" s="1">
        <v>35</v>
      </c>
      <c r="G73" s="2">
        <f t="shared" si="16"/>
        <v>1.7142857142857142</v>
      </c>
    </row>
    <row r="74" spans="2:13" x14ac:dyDescent="0.2">
      <c r="B74" t="s">
        <v>51</v>
      </c>
      <c r="C74" s="2">
        <v>20</v>
      </c>
      <c r="D74" s="1">
        <v>1</v>
      </c>
      <c r="E74" s="1" t="s">
        <v>29</v>
      </c>
      <c r="F74" s="1">
        <v>160</v>
      </c>
      <c r="G74" s="2">
        <f t="shared" si="16"/>
        <v>0.125</v>
      </c>
    </row>
    <row r="75" spans="2:13" x14ac:dyDescent="0.2">
      <c r="B75" t="s">
        <v>71</v>
      </c>
      <c r="C75" s="2">
        <v>260</v>
      </c>
      <c r="D75" s="1">
        <v>3.78</v>
      </c>
      <c r="E75" s="1" t="s">
        <v>37</v>
      </c>
      <c r="F75" s="1">
        <v>252</v>
      </c>
      <c r="G75" s="2">
        <f t="shared" si="16"/>
        <v>1.0317460317460319</v>
      </c>
    </row>
    <row r="76" spans="2:13" x14ac:dyDescent="0.2">
      <c r="B76" t="s">
        <v>74</v>
      </c>
      <c r="C76" s="2">
        <v>105</v>
      </c>
      <c r="D76" s="1">
        <v>1</v>
      </c>
      <c r="E76" s="1" t="s">
        <v>76</v>
      </c>
      <c r="F76" s="1">
        <v>50</v>
      </c>
      <c r="G76" s="2">
        <f t="shared" si="16"/>
        <v>2.1</v>
      </c>
    </row>
    <row r="77" spans="2:13" x14ac:dyDescent="0.2">
      <c r="B77" t="s">
        <v>50</v>
      </c>
      <c r="C77" s="2">
        <v>8</v>
      </c>
      <c r="D77" s="1">
        <v>1</v>
      </c>
      <c r="E77" s="1" t="s">
        <v>77</v>
      </c>
      <c r="F77" s="1">
        <v>9</v>
      </c>
      <c r="G77" s="2">
        <f t="shared" si="16"/>
        <v>0.88888888888888884</v>
      </c>
    </row>
    <row r="78" spans="2:13" x14ac:dyDescent="0.2">
      <c r="B78" t="s">
        <v>49</v>
      </c>
      <c r="C78" s="2">
        <v>9.33</v>
      </c>
      <c r="D78" s="1">
        <v>1</v>
      </c>
      <c r="E78" s="1" t="s">
        <v>77</v>
      </c>
      <c r="F78" s="1">
        <v>9</v>
      </c>
      <c r="G78" s="2">
        <f t="shared" si="16"/>
        <v>1.0366666666666666</v>
      </c>
    </row>
    <row r="79" spans="2:13" x14ac:dyDescent="0.2">
      <c r="B79" t="s">
        <v>51</v>
      </c>
      <c r="C79" s="2">
        <v>2</v>
      </c>
      <c r="D79" s="1">
        <v>2</v>
      </c>
      <c r="E79" s="1" t="s">
        <v>77</v>
      </c>
      <c r="F79" s="1">
        <v>9</v>
      </c>
      <c r="G79" s="2">
        <f t="shared" si="16"/>
        <v>0.22222222222222221</v>
      </c>
    </row>
    <row r="80" spans="2:13" x14ac:dyDescent="0.2">
      <c r="B80" t="s">
        <v>48</v>
      </c>
      <c r="C80" s="2">
        <v>27</v>
      </c>
      <c r="D80" s="1">
        <v>1</v>
      </c>
      <c r="E80" s="1" t="s">
        <v>77</v>
      </c>
      <c r="F80" s="1">
        <v>9</v>
      </c>
      <c r="G80" s="2">
        <f t="shared" si="16"/>
        <v>3</v>
      </c>
    </row>
    <row r="85" spans="2:13" x14ac:dyDescent="0.2">
      <c r="B85" s="1" t="s">
        <v>23</v>
      </c>
      <c r="C85" s="1" t="s">
        <v>24</v>
      </c>
      <c r="D85" s="1" t="s">
        <v>25</v>
      </c>
      <c r="E85" s="1" t="s">
        <v>26</v>
      </c>
      <c r="F85" s="1" t="s">
        <v>3</v>
      </c>
      <c r="G85" s="1" t="s">
        <v>27</v>
      </c>
    </row>
    <row r="86" spans="2:13" x14ac:dyDescent="0.2">
      <c r="B86" s="1" t="s">
        <v>28</v>
      </c>
      <c r="C86" s="2">
        <v>900</v>
      </c>
      <c r="D86" s="1">
        <v>44</v>
      </c>
      <c r="E86" s="1" t="s">
        <v>29</v>
      </c>
      <c r="F86" s="4">
        <v>352</v>
      </c>
      <c r="G86" s="2">
        <f>C86/F86</f>
        <v>2.5568181818181817</v>
      </c>
      <c r="I86" t="s">
        <v>112</v>
      </c>
      <c r="J86">
        <v>20</v>
      </c>
      <c r="K86">
        <f t="shared" ref="K86:K91" si="20">J86*3.02</f>
        <v>60.4</v>
      </c>
      <c r="L86">
        <f t="shared" ref="L86:L91" si="21">K86*1.3</f>
        <v>78.52</v>
      </c>
      <c r="M86">
        <f t="shared" ref="M86:M91" si="22">L86*1.16</f>
        <v>91.083199999999991</v>
      </c>
    </row>
    <row r="87" spans="2:13" x14ac:dyDescent="0.2">
      <c r="B87" t="s">
        <v>63</v>
      </c>
      <c r="C87">
        <f>2.43*D87</f>
        <v>14.580000000000002</v>
      </c>
      <c r="D87">
        <v>6</v>
      </c>
      <c r="E87" t="s">
        <v>77</v>
      </c>
      <c r="F87">
        <v>8</v>
      </c>
      <c r="G87" s="2">
        <f>C87/F87</f>
        <v>1.8225000000000002</v>
      </c>
      <c r="I87" t="s">
        <v>113</v>
      </c>
      <c r="J87">
        <v>25</v>
      </c>
      <c r="K87">
        <f t="shared" si="20"/>
        <v>75.5</v>
      </c>
      <c r="L87">
        <f t="shared" si="21"/>
        <v>98.15</v>
      </c>
      <c r="M87">
        <f t="shared" si="22"/>
        <v>113.854</v>
      </c>
    </row>
    <row r="88" spans="2:13" x14ac:dyDescent="0.2">
      <c r="B88" t="s">
        <v>20</v>
      </c>
      <c r="C88">
        <v>20</v>
      </c>
      <c r="D88">
        <v>1</v>
      </c>
      <c r="E88" t="s">
        <v>29</v>
      </c>
      <c r="F88">
        <v>94</v>
      </c>
      <c r="G88" s="2">
        <f t="shared" ref="G88:G94" si="23">C88/F88</f>
        <v>0.21276595744680851</v>
      </c>
      <c r="I88" t="s">
        <v>114</v>
      </c>
      <c r="J88">
        <v>28</v>
      </c>
      <c r="K88">
        <f t="shared" si="20"/>
        <v>84.56</v>
      </c>
      <c r="L88">
        <f t="shared" si="21"/>
        <v>109.92800000000001</v>
      </c>
      <c r="M88">
        <f t="shared" si="22"/>
        <v>127.51648</v>
      </c>
    </row>
    <row r="89" spans="2:13" x14ac:dyDescent="0.2">
      <c r="B89" t="s">
        <v>108</v>
      </c>
      <c r="C89">
        <v>150</v>
      </c>
      <c r="F89">
        <v>533</v>
      </c>
      <c r="G89" s="2">
        <f t="shared" si="23"/>
        <v>0.28142589118198874</v>
      </c>
      <c r="I89" t="s">
        <v>115</v>
      </c>
      <c r="J89">
        <v>25</v>
      </c>
      <c r="K89">
        <f t="shared" si="20"/>
        <v>75.5</v>
      </c>
      <c r="L89">
        <f t="shared" si="21"/>
        <v>98.15</v>
      </c>
      <c r="M89">
        <f t="shared" si="22"/>
        <v>113.854</v>
      </c>
    </row>
    <row r="90" spans="2:13" x14ac:dyDescent="0.2">
      <c r="B90" t="s">
        <v>60</v>
      </c>
      <c r="C90">
        <v>10</v>
      </c>
      <c r="F90">
        <v>800</v>
      </c>
      <c r="G90" s="2">
        <f t="shared" si="23"/>
        <v>1.2500000000000001E-2</v>
      </c>
      <c r="I90" t="s">
        <v>116</v>
      </c>
      <c r="J90">
        <v>25</v>
      </c>
      <c r="K90">
        <f t="shared" si="20"/>
        <v>75.5</v>
      </c>
      <c r="L90">
        <f t="shared" si="21"/>
        <v>98.15</v>
      </c>
      <c r="M90">
        <f t="shared" si="22"/>
        <v>113.854</v>
      </c>
    </row>
    <row r="91" spans="2:13" x14ac:dyDescent="0.2">
      <c r="B91" t="s">
        <v>109</v>
      </c>
      <c r="C91">
        <v>15</v>
      </c>
      <c r="F91">
        <v>80</v>
      </c>
      <c r="G91" s="2">
        <f t="shared" si="23"/>
        <v>0.1875</v>
      </c>
      <c r="I91" t="s">
        <v>117</v>
      </c>
      <c r="J91">
        <v>20</v>
      </c>
      <c r="K91">
        <f t="shared" si="20"/>
        <v>60.4</v>
      </c>
      <c r="L91">
        <f t="shared" si="21"/>
        <v>78.52</v>
      </c>
      <c r="M91">
        <f t="shared" si="22"/>
        <v>91.083199999999991</v>
      </c>
    </row>
    <row r="92" spans="2:13" x14ac:dyDescent="0.2">
      <c r="B92" t="s">
        <v>110</v>
      </c>
      <c r="C92">
        <v>35</v>
      </c>
      <c r="F92">
        <v>16</v>
      </c>
      <c r="G92" s="2">
        <f t="shared" si="23"/>
        <v>2.1875</v>
      </c>
    </row>
    <row r="93" spans="2:13" x14ac:dyDescent="0.2">
      <c r="B93" t="s">
        <v>18</v>
      </c>
      <c r="C93">
        <v>19</v>
      </c>
      <c r="F93">
        <v>14</v>
      </c>
      <c r="G93" s="2">
        <f t="shared" si="23"/>
        <v>1.3571428571428572</v>
      </c>
    </row>
    <row r="94" spans="2:13" x14ac:dyDescent="0.2">
      <c r="B94" t="s">
        <v>111</v>
      </c>
      <c r="C94">
        <v>100</v>
      </c>
      <c r="F94">
        <v>40</v>
      </c>
      <c r="G94" s="2">
        <f t="shared" si="23"/>
        <v>2.5</v>
      </c>
    </row>
    <row r="96" spans="2:13" x14ac:dyDescent="0.2">
      <c r="G96">
        <v>12</v>
      </c>
    </row>
    <row r="97" spans="2:6" x14ac:dyDescent="0.2">
      <c r="B97" t="s">
        <v>123</v>
      </c>
      <c r="C97">
        <v>265</v>
      </c>
    </row>
    <row r="98" spans="2:6" x14ac:dyDescent="0.2">
      <c r="B98" t="s">
        <v>20</v>
      </c>
      <c r="C98">
        <v>352</v>
      </c>
      <c r="D98">
        <v>2000</v>
      </c>
      <c r="E98" t="s">
        <v>126</v>
      </c>
      <c r="F98">
        <v>666</v>
      </c>
    </row>
    <row r="99" spans="2:6" x14ac:dyDescent="0.2">
      <c r="B99" t="s">
        <v>15</v>
      </c>
    </row>
    <row r="100" spans="2:6" x14ac:dyDescent="0.2">
      <c r="B100" t="s">
        <v>124</v>
      </c>
    </row>
    <row r="101" spans="2:6" x14ac:dyDescent="0.2">
      <c r="B101" t="s">
        <v>18</v>
      </c>
    </row>
    <row r="102" spans="2:6" x14ac:dyDescent="0.2">
      <c r="B102" t="s">
        <v>125</v>
      </c>
    </row>
    <row r="103" spans="2:6" x14ac:dyDescent="0.2">
      <c r="B103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4935E-F3AE-0145-A9A0-1CDB79C7AC3D}">
  <dimension ref="C3:E41"/>
  <sheetViews>
    <sheetView zoomScale="125" workbookViewId="0">
      <selection activeCell="B3" sqref="B3"/>
    </sheetView>
  </sheetViews>
  <sheetFormatPr baseColWidth="10" defaultRowHeight="16" x14ac:dyDescent="0.2"/>
  <cols>
    <col min="3" max="3" width="32.83203125" customWidth="1"/>
    <col min="4" max="4" width="15.83203125" customWidth="1"/>
  </cols>
  <sheetData>
    <row r="3" spans="3:5" x14ac:dyDescent="0.2">
      <c r="C3" t="s">
        <v>99</v>
      </c>
      <c r="D3" s="7">
        <v>185.76418639999997</v>
      </c>
    </row>
    <row r="4" spans="3:5" x14ac:dyDescent="0.2">
      <c r="C4" t="s">
        <v>100</v>
      </c>
      <c r="D4" s="7">
        <v>169.4602936</v>
      </c>
    </row>
    <row r="5" spans="3:5" x14ac:dyDescent="0.2">
      <c r="C5" t="s">
        <v>101</v>
      </c>
      <c r="D5" s="7">
        <v>226.66054320000001</v>
      </c>
    </row>
    <row r="6" spans="3:5" x14ac:dyDescent="0.2">
      <c r="C6" t="s">
        <v>102</v>
      </c>
      <c r="D6" s="7">
        <v>150.28727999999998</v>
      </c>
    </row>
    <row r="7" spans="3:5" x14ac:dyDescent="0.2">
      <c r="C7" t="s">
        <v>103</v>
      </c>
      <c r="D7" s="7">
        <v>269.19639760000001</v>
      </c>
      <c r="E7">
        <v>120</v>
      </c>
    </row>
    <row r="8" spans="3:5" x14ac:dyDescent="0.2">
      <c r="C8" t="s">
        <v>104</v>
      </c>
      <c r="D8" s="7">
        <v>219.69267840000001</v>
      </c>
    </row>
    <row r="9" spans="3:5" x14ac:dyDescent="0.2">
      <c r="C9" t="s">
        <v>105</v>
      </c>
      <c r="D9" s="7">
        <v>247.19980480000001</v>
      </c>
    </row>
    <row r="10" spans="3:5" x14ac:dyDescent="0.2">
      <c r="C10" t="s">
        <v>106</v>
      </c>
      <c r="D10" s="7">
        <v>246.56222240000002</v>
      </c>
    </row>
    <row r="11" spans="3:5" x14ac:dyDescent="0.2">
      <c r="C11" t="s">
        <v>107</v>
      </c>
      <c r="D11" s="7">
        <v>382.09402399999999</v>
      </c>
    </row>
    <row r="12" spans="3:5" x14ac:dyDescent="0.2">
      <c r="C12" t="s">
        <v>87</v>
      </c>
      <c r="D12" s="7">
        <v>166.909964</v>
      </c>
    </row>
    <row r="13" spans="3:5" x14ac:dyDescent="0.2">
      <c r="C13" t="s">
        <v>88</v>
      </c>
      <c r="D13" s="7">
        <v>202.6145784</v>
      </c>
    </row>
    <row r="14" spans="3:5" x14ac:dyDescent="0.2">
      <c r="C14" t="s">
        <v>89</v>
      </c>
      <c r="D14" s="7">
        <v>179.1606544</v>
      </c>
      <c r="E14">
        <v>48</v>
      </c>
    </row>
    <row r="15" spans="3:5" x14ac:dyDescent="0.2">
      <c r="C15" t="s">
        <v>90</v>
      </c>
      <c r="D15" s="7">
        <v>214.04551999999998</v>
      </c>
    </row>
    <row r="16" spans="3:5" x14ac:dyDescent="0.2">
      <c r="C16" t="s">
        <v>91</v>
      </c>
      <c r="D16" s="7">
        <v>200.38303999999999</v>
      </c>
    </row>
    <row r="17" spans="3:5" x14ac:dyDescent="0.2">
      <c r="C17" t="s">
        <v>92</v>
      </c>
      <c r="D17" s="7">
        <v>200.38303999999999</v>
      </c>
    </row>
    <row r="18" spans="3:5" x14ac:dyDescent="0.2">
      <c r="C18" t="s">
        <v>93</v>
      </c>
      <c r="D18" s="7">
        <v>304.99209520000005</v>
      </c>
    </row>
    <row r="19" spans="3:5" x14ac:dyDescent="0.2">
      <c r="C19" t="s">
        <v>79</v>
      </c>
      <c r="D19" s="7">
        <v>204.93720000000002</v>
      </c>
    </row>
    <row r="20" spans="3:5" x14ac:dyDescent="0.2">
      <c r="C20" t="s">
        <v>84</v>
      </c>
      <c r="D20" s="7">
        <v>167.41092159999999</v>
      </c>
    </row>
    <row r="21" spans="3:5" x14ac:dyDescent="0.2">
      <c r="C21" t="s">
        <v>83</v>
      </c>
      <c r="D21" s="7">
        <v>140.6780024</v>
      </c>
    </row>
    <row r="22" spans="3:5" x14ac:dyDescent="0.2">
      <c r="C22" t="s">
        <v>80</v>
      </c>
      <c r="D22" s="7">
        <v>142.3630416</v>
      </c>
      <c r="E22">
        <v>40</v>
      </c>
    </row>
    <row r="23" spans="3:5" x14ac:dyDescent="0.2">
      <c r="C23" t="s">
        <v>82</v>
      </c>
      <c r="D23" s="7">
        <v>129.29260240000002</v>
      </c>
    </row>
    <row r="24" spans="3:5" x14ac:dyDescent="0.2">
      <c r="C24" t="s">
        <v>81</v>
      </c>
      <c r="D24" s="7">
        <v>166.68225600000002</v>
      </c>
    </row>
    <row r="25" spans="3:5" x14ac:dyDescent="0.2">
      <c r="C25" t="s">
        <v>94</v>
      </c>
      <c r="D25" s="7">
        <v>195.82888</v>
      </c>
    </row>
    <row r="26" spans="3:5" x14ac:dyDescent="0.2">
      <c r="C26" t="s">
        <v>95</v>
      </c>
      <c r="D26" s="7">
        <v>158.30260159999997</v>
      </c>
    </row>
    <row r="27" spans="3:5" x14ac:dyDescent="0.2">
      <c r="C27" t="s">
        <v>96</v>
      </c>
      <c r="D27" s="7">
        <v>128.70056159999999</v>
      </c>
    </row>
    <row r="28" spans="3:5" x14ac:dyDescent="0.2">
      <c r="C28" t="s">
        <v>97</v>
      </c>
      <c r="D28" s="7">
        <v>120.18428239999999</v>
      </c>
    </row>
    <row r="29" spans="3:5" x14ac:dyDescent="0.2">
      <c r="C29" t="s">
        <v>98</v>
      </c>
      <c r="D29" s="7">
        <v>157.573936</v>
      </c>
    </row>
    <row r="30" spans="3:5" x14ac:dyDescent="0.2">
      <c r="C30" t="s">
        <v>112</v>
      </c>
      <c r="D30" s="7">
        <v>91.083199999999991</v>
      </c>
    </row>
    <row r="31" spans="3:5" x14ac:dyDescent="0.2">
      <c r="C31" t="s">
        <v>113</v>
      </c>
      <c r="D31" s="7">
        <v>113.854</v>
      </c>
    </row>
    <row r="32" spans="3:5" x14ac:dyDescent="0.2">
      <c r="C32" t="s">
        <v>114</v>
      </c>
      <c r="D32" s="7">
        <v>127.51648</v>
      </c>
      <c r="E32">
        <v>32</v>
      </c>
    </row>
    <row r="33" spans="3:4" x14ac:dyDescent="0.2">
      <c r="C33" t="s">
        <v>115</v>
      </c>
      <c r="D33" s="7">
        <v>113.854</v>
      </c>
    </row>
    <row r="34" spans="3:4" x14ac:dyDescent="0.2">
      <c r="C34" t="s">
        <v>116</v>
      </c>
      <c r="D34" s="7">
        <v>113.854</v>
      </c>
    </row>
    <row r="35" spans="3:4" x14ac:dyDescent="0.2">
      <c r="C35" t="s">
        <v>117</v>
      </c>
      <c r="D35" s="7">
        <v>91.08</v>
      </c>
    </row>
    <row r="36" spans="3:4" x14ac:dyDescent="0.2">
      <c r="C36" t="s">
        <v>68</v>
      </c>
      <c r="D36" s="7">
        <v>77.420720000000003</v>
      </c>
    </row>
    <row r="37" spans="3:4" x14ac:dyDescent="0.2">
      <c r="C37" t="s">
        <v>118</v>
      </c>
      <c r="D37" s="7">
        <v>82.430295999999998</v>
      </c>
    </row>
    <row r="38" spans="3:4" x14ac:dyDescent="0.2">
      <c r="C38" t="s">
        <v>119</v>
      </c>
      <c r="D38" s="7">
        <v>98.415397599999977</v>
      </c>
    </row>
    <row r="39" spans="3:4" x14ac:dyDescent="0.2">
      <c r="C39" t="s">
        <v>120</v>
      </c>
      <c r="D39" s="7">
        <v>103.4249736</v>
      </c>
    </row>
    <row r="40" spans="3:4" x14ac:dyDescent="0.2">
      <c r="C40" t="s">
        <v>121</v>
      </c>
      <c r="D40" s="7">
        <v>105.20109599999999</v>
      </c>
    </row>
    <row r="41" spans="3:4" x14ac:dyDescent="0.2">
      <c r="C41" t="s">
        <v>122</v>
      </c>
      <c r="D41" s="7">
        <v>207.66969600000002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Insumos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Emanuel Cueva Sanchez - Alumno</dc:creator>
  <cp:lastModifiedBy>Jose Emanuel Cueva Sanchez - Alumno</cp:lastModifiedBy>
  <dcterms:created xsi:type="dcterms:W3CDTF">2022-04-13T18:17:01Z</dcterms:created>
  <dcterms:modified xsi:type="dcterms:W3CDTF">2022-06-13T00:27:40Z</dcterms:modified>
</cp:coreProperties>
</file>