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/Users/nickrose/Desktop/Impact Factor Research/"/>
    </mc:Choice>
  </mc:AlternateContent>
  <bookViews>
    <workbookView xWindow="0" yWindow="460" windowWidth="25600" windowHeight="14240" tabRatio="500"/>
  </bookViews>
  <sheets>
    <sheet name="Sheet1" sheetId="1" r:id="rId1"/>
  </sheets>
  <calcPr calcId="171026" calcComplete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O10" i="1"/>
  <c r="J11" i="1"/>
  <c r="O11" i="1"/>
  <c r="J4" i="1"/>
  <c r="O4" i="1"/>
  <c r="J5" i="1"/>
  <c r="O5" i="1"/>
  <c r="J6" i="1"/>
  <c r="O6" i="1"/>
  <c r="J7" i="1"/>
  <c r="O7" i="1"/>
  <c r="J8" i="1"/>
  <c r="O8" i="1"/>
  <c r="J9" i="1"/>
  <c r="O9" i="1"/>
  <c r="J12" i="1"/>
  <c r="O12" i="1"/>
  <c r="J13" i="1"/>
  <c r="O13" i="1"/>
  <c r="J14" i="1"/>
  <c r="O14" i="1"/>
  <c r="J15" i="1"/>
  <c r="O15" i="1"/>
  <c r="O16" i="1"/>
  <c r="N16" i="1"/>
  <c r="K10" i="1"/>
  <c r="M10" i="1"/>
  <c r="K11" i="1"/>
  <c r="M11" i="1"/>
  <c r="K12" i="1"/>
  <c r="M12" i="1"/>
  <c r="K4" i="1"/>
  <c r="M4" i="1"/>
  <c r="K5" i="1"/>
  <c r="M5" i="1"/>
  <c r="K6" i="1"/>
  <c r="M6" i="1"/>
  <c r="K7" i="1"/>
  <c r="M7" i="1"/>
  <c r="K8" i="1"/>
  <c r="M8" i="1"/>
  <c r="K9" i="1"/>
  <c r="M9" i="1"/>
  <c r="K13" i="1"/>
  <c r="M13" i="1"/>
  <c r="K14" i="1"/>
  <c r="M14" i="1"/>
  <c r="K15" i="1"/>
  <c r="M15" i="1"/>
  <c r="M16" i="1"/>
  <c r="L10" i="1"/>
  <c r="L11" i="1"/>
  <c r="L12" i="1"/>
  <c r="L4" i="1"/>
  <c r="L5" i="1"/>
  <c r="L6" i="1"/>
  <c r="L7" i="1"/>
  <c r="L8" i="1"/>
  <c r="L9" i="1"/>
  <c r="L13" i="1"/>
  <c r="L14" i="1"/>
  <c r="L15" i="1"/>
  <c r="L16" i="1"/>
  <c r="J19" i="1"/>
  <c r="O19" i="1"/>
  <c r="J20" i="1"/>
  <c r="O20" i="1"/>
  <c r="K20" i="1"/>
  <c r="M20" i="1"/>
  <c r="K19" i="1"/>
  <c r="M19" i="1"/>
  <c r="L20" i="1"/>
  <c r="L19" i="1"/>
  <c r="C19" i="1"/>
  <c r="B19" i="1"/>
  <c r="C20" i="1"/>
  <c r="C15" i="1"/>
  <c r="C14" i="1"/>
  <c r="C13" i="1"/>
  <c r="C12" i="1"/>
  <c r="C11" i="1"/>
  <c r="C10" i="1"/>
  <c r="C9" i="1"/>
  <c r="C8" i="1"/>
  <c r="C7" i="1"/>
  <c r="C6" i="1"/>
  <c r="C5" i="1"/>
  <c r="C4" i="1"/>
  <c r="B20" i="1"/>
  <c r="B15" i="1"/>
  <c r="B14" i="1"/>
  <c r="B13" i="1"/>
  <c r="B12" i="1"/>
  <c r="B11" i="1"/>
  <c r="B10" i="1"/>
  <c r="B9" i="1"/>
  <c r="B8" i="1"/>
  <c r="B7" i="1"/>
  <c r="B6" i="1"/>
  <c r="B5" i="1"/>
  <c r="B4" i="1"/>
  <c r="M18" i="1"/>
  <c r="L18" i="1"/>
</calcChain>
</file>

<file path=xl/sharedStrings.xml><?xml version="1.0" encoding="utf-8"?>
<sst xmlns="http://schemas.openxmlformats.org/spreadsheetml/2006/main" count="45" uniqueCount="18">
  <si>
    <t>Year</t>
  </si>
  <si>
    <t>Papers</t>
  </si>
  <si>
    <t>Shifted Papers</t>
  </si>
  <si>
    <t>#Papers(Y-1)</t>
  </si>
  <si>
    <t>#Papers(Y-2)</t>
  </si>
  <si>
    <t>#Papers(Y-3)</t>
  </si>
  <si>
    <t>#Cites (Y-1)</t>
  </si>
  <si>
    <t>#Cites (Y-2)</t>
  </si>
  <si>
    <t>#Cites (Y-3)</t>
  </si>
  <si>
    <t>IF</t>
  </si>
  <si>
    <t>Shifted IF</t>
  </si>
  <si>
    <t>IF change %</t>
  </si>
  <si>
    <t>IF Diff</t>
  </si>
  <si>
    <t>Actual IF</t>
  </si>
  <si>
    <t>Ratio</t>
  </si>
  <si>
    <t>-</t>
  </si>
  <si>
    <t>2015*</t>
  </si>
  <si>
    <t>https://www.researchgate.net/journal/1076-9757_Journal_of_Artificial_Intelligence_Research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</si>
</sst>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20" zoomScaleNormal="120" zoomScalePageLayoutView="120" workbookViewId="0">
      <selection activeCell="I17" sqref="I17"/>
    </sheetView>
  </sheetViews>
  <sheetFormatPr defaultColWidth="11" defaultRowHeight="15.95"/>
  <cols>
    <col min="1" max="1" width="8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>
        <v>2000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7" t="s">
        <v>15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</row>
    <row r="3" spans="1:15">
      <c r="A3">
        <v>2001</v>
      </c>
      <c r="B3" s="7" t="s">
        <v>15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15</v>
      </c>
    </row>
    <row r="4" spans="1:15">
      <c r="A4">
        <v>2002</v>
      </c>
      <c r="B4">
        <f>(D4+E4)</f>
        <v>45</v>
      </c>
      <c r="C4">
        <f>(E4+F4)</f>
        <v>49</v>
      </c>
      <c r="D4">
        <v>25</v>
      </c>
      <c r="E4">
        <v>20</v>
      </c>
      <c r="F4">
        <v>29</v>
      </c>
      <c r="G4">
        <v>166</v>
      </c>
      <c r="H4">
        <v>150</v>
      </c>
      <c r="I4">
        <v>357</v>
      </c>
      <c r="J4" s="4">
        <f>(G4+H4)/(D4+E4)</f>
        <v>7.0222222222222221</v>
      </c>
      <c r="K4" s="4">
        <f>(I4+H4)/(F4+E4)</f>
        <v>10.346938775510203</v>
      </c>
      <c r="L4" s="5">
        <f>(K4-J4)/J4</f>
        <v>0.47345647119607326</v>
      </c>
      <c r="M4" s="4">
        <f>K4-J4</f>
        <v>3.3247165532879812</v>
      </c>
      <c r="N4">
        <v>0.93300000000000005</v>
      </c>
      <c r="O4" s="1">
        <f>J4/N4</f>
        <v>7.526497558651899</v>
      </c>
    </row>
    <row r="5" spans="1:15">
      <c r="A5">
        <v>2003</v>
      </c>
      <c r="B5">
        <f t="shared" ref="B5:B15" si="0">(D5+E5)</f>
        <v>54</v>
      </c>
      <c r="C5">
        <f t="shared" ref="C5:C15" si="1">(E5+F5)</f>
        <v>45</v>
      </c>
      <c r="D5">
        <v>29</v>
      </c>
      <c r="E5">
        <v>25</v>
      </c>
      <c r="F5">
        <v>20</v>
      </c>
      <c r="G5">
        <v>170</v>
      </c>
      <c r="H5">
        <v>241</v>
      </c>
      <c r="I5">
        <v>201</v>
      </c>
      <c r="J5" s="4">
        <f>(G5+H5)/(D5+E5)</f>
        <v>7.6111111111111107</v>
      </c>
      <c r="K5" s="4">
        <f t="shared" ref="K5:K15" si="2">(I5+H5)/(F5+E5)</f>
        <v>9.8222222222222229</v>
      </c>
      <c r="L5" s="5">
        <f t="shared" ref="L5:L15" si="3">(K5-J5)/J5</f>
        <v>0.29051094890510964</v>
      </c>
      <c r="M5" s="4">
        <f t="shared" ref="M5:M15" si="4">K5-J5</f>
        <v>2.2111111111111121</v>
      </c>
      <c r="N5">
        <v>1.615</v>
      </c>
      <c r="O5" s="1">
        <f t="shared" ref="O5:O15" si="5">J5/N5</f>
        <v>4.7127622979016168</v>
      </c>
    </row>
    <row r="6" spans="1:15">
      <c r="A6">
        <v>2004</v>
      </c>
      <c r="B6">
        <f t="shared" si="0"/>
        <v>73</v>
      </c>
      <c r="C6">
        <f t="shared" si="1"/>
        <v>54</v>
      </c>
      <c r="D6">
        <v>44</v>
      </c>
      <c r="E6">
        <v>29</v>
      </c>
      <c r="F6">
        <v>25</v>
      </c>
      <c r="G6">
        <v>353</v>
      </c>
      <c r="H6">
        <v>274</v>
      </c>
      <c r="I6">
        <v>274</v>
      </c>
      <c r="J6" s="4">
        <f t="shared" ref="J6:J15" si="6">(G6+H6)/(D6+E6)</f>
        <v>8.5890410958904102</v>
      </c>
      <c r="K6" s="4">
        <f t="shared" si="2"/>
        <v>10.148148148148149</v>
      </c>
      <c r="L6" s="5">
        <f t="shared" si="3"/>
        <v>0.18152283064563784</v>
      </c>
      <c r="M6" s="4">
        <f t="shared" si="4"/>
        <v>1.5591070522577386</v>
      </c>
      <c r="N6">
        <v>2.0449999999999999</v>
      </c>
      <c r="O6" s="1">
        <f t="shared" si="5"/>
        <v>4.2000200957899319</v>
      </c>
    </row>
    <row r="7" spans="1:15">
      <c r="A7">
        <v>2005</v>
      </c>
      <c r="B7">
        <f t="shared" si="0"/>
        <v>77</v>
      </c>
      <c r="C7">
        <f t="shared" si="1"/>
        <v>73</v>
      </c>
      <c r="D7">
        <v>33</v>
      </c>
      <c r="E7">
        <v>44</v>
      </c>
      <c r="F7">
        <v>29</v>
      </c>
      <c r="G7">
        <v>224</v>
      </c>
      <c r="H7">
        <v>466</v>
      </c>
      <c r="I7">
        <v>342</v>
      </c>
      <c r="J7" s="4">
        <f t="shared" si="6"/>
        <v>8.9610389610389607</v>
      </c>
      <c r="K7" s="4">
        <f t="shared" si="2"/>
        <v>11.068493150684931</v>
      </c>
      <c r="L7" s="5">
        <f t="shared" si="3"/>
        <v>0.23517967043875326</v>
      </c>
      <c r="M7" s="4">
        <f t="shared" si="4"/>
        <v>2.1074541896459706</v>
      </c>
      <c r="N7">
        <v>2.2469999999999999</v>
      </c>
      <c r="O7" s="1">
        <f t="shared" si="5"/>
        <v>3.9880013177743487</v>
      </c>
    </row>
    <row r="8" spans="1:15">
      <c r="A8">
        <v>2006</v>
      </c>
      <c r="B8">
        <f t="shared" si="0"/>
        <v>72</v>
      </c>
      <c r="C8">
        <f t="shared" si="1"/>
        <v>77</v>
      </c>
      <c r="D8">
        <v>39</v>
      </c>
      <c r="E8">
        <v>33</v>
      </c>
      <c r="F8">
        <v>44</v>
      </c>
      <c r="G8">
        <v>250</v>
      </c>
      <c r="H8">
        <v>340</v>
      </c>
      <c r="I8">
        <v>524</v>
      </c>
      <c r="J8" s="4">
        <f t="shared" si="6"/>
        <v>8.1944444444444446</v>
      </c>
      <c r="K8" s="4">
        <f t="shared" si="2"/>
        <v>11.220779220779221</v>
      </c>
      <c r="L8" s="5">
        <f t="shared" si="3"/>
        <v>0.36931543033237946</v>
      </c>
      <c r="M8" s="4">
        <f t="shared" si="4"/>
        <v>3.0263347763347763</v>
      </c>
      <c r="N8">
        <v>1.7949999999999999</v>
      </c>
      <c r="O8" s="1">
        <f t="shared" si="5"/>
        <v>4.5651501083255956</v>
      </c>
    </row>
    <row r="9" spans="1:15">
      <c r="A9">
        <v>2007</v>
      </c>
      <c r="B9">
        <f t="shared" si="0"/>
        <v>86</v>
      </c>
      <c r="C9">
        <f t="shared" si="1"/>
        <v>72</v>
      </c>
      <c r="D9">
        <v>47</v>
      </c>
      <c r="E9">
        <v>39</v>
      </c>
      <c r="F9">
        <v>33</v>
      </c>
      <c r="G9">
        <v>275</v>
      </c>
      <c r="H9">
        <v>335</v>
      </c>
      <c r="I9">
        <v>392</v>
      </c>
      <c r="J9" s="4">
        <f t="shared" si="6"/>
        <v>7.0930232558139537</v>
      </c>
      <c r="K9" s="4">
        <f t="shared" si="2"/>
        <v>10.097222222222221</v>
      </c>
      <c r="L9" s="5">
        <f t="shared" si="3"/>
        <v>0.423542805100182</v>
      </c>
      <c r="M9" s="4">
        <f t="shared" si="4"/>
        <v>3.0041989664082678</v>
      </c>
      <c r="N9">
        <v>1.107</v>
      </c>
      <c r="O9" s="1">
        <f t="shared" si="5"/>
        <v>6.4074284153694254</v>
      </c>
    </row>
    <row r="10" spans="1:15">
      <c r="A10">
        <v>2008</v>
      </c>
      <c r="B10">
        <f t="shared" si="0"/>
        <v>91</v>
      </c>
      <c r="C10">
        <f t="shared" si="1"/>
        <v>86</v>
      </c>
      <c r="D10">
        <v>44</v>
      </c>
      <c r="E10">
        <v>47</v>
      </c>
      <c r="F10">
        <v>39</v>
      </c>
      <c r="G10">
        <v>325</v>
      </c>
      <c r="H10">
        <v>414</v>
      </c>
      <c r="I10">
        <v>375</v>
      </c>
      <c r="J10" s="4">
        <f t="shared" si="6"/>
        <v>8.1208791208791204</v>
      </c>
      <c r="K10" s="4">
        <f t="shared" si="2"/>
        <v>9.1744186046511622</v>
      </c>
      <c r="L10" s="5">
        <f t="shared" si="3"/>
        <v>0.12973219624256538</v>
      </c>
      <c r="M10" s="4">
        <f t="shared" si="4"/>
        <v>1.0535394837720418</v>
      </c>
      <c r="N10">
        <v>1.611</v>
      </c>
      <c r="O10" s="1">
        <f t="shared" si="5"/>
        <v>5.040893309049733</v>
      </c>
    </row>
    <row r="11" spans="1:15">
      <c r="A11">
        <v>2009</v>
      </c>
      <c r="B11">
        <f t="shared" si="0"/>
        <v>104</v>
      </c>
      <c r="C11">
        <f t="shared" si="1"/>
        <v>91</v>
      </c>
      <c r="D11">
        <v>60</v>
      </c>
      <c r="E11">
        <v>44</v>
      </c>
      <c r="F11">
        <v>47</v>
      </c>
      <c r="G11">
        <v>339</v>
      </c>
      <c r="H11">
        <v>361</v>
      </c>
      <c r="I11">
        <v>470</v>
      </c>
      <c r="J11" s="4">
        <f t="shared" si="6"/>
        <v>6.7307692307692308</v>
      </c>
      <c r="K11" s="4">
        <f t="shared" si="2"/>
        <v>9.1318681318681314</v>
      </c>
      <c r="L11" s="5">
        <f t="shared" si="3"/>
        <v>0.35673469387755091</v>
      </c>
      <c r="M11" s="4">
        <f t="shared" si="4"/>
        <v>2.4010989010989006</v>
      </c>
      <c r="N11">
        <v>1.9810000000000001</v>
      </c>
      <c r="O11" s="1">
        <f t="shared" si="5"/>
        <v>3.3976624082631148</v>
      </c>
    </row>
    <row r="12" spans="1:15">
      <c r="A12">
        <v>2010</v>
      </c>
      <c r="B12">
        <f t="shared" si="0"/>
        <v>111</v>
      </c>
      <c r="C12">
        <f t="shared" si="1"/>
        <v>104</v>
      </c>
      <c r="D12">
        <v>51</v>
      </c>
      <c r="E12">
        <v>60</v>
      </c>
      <c r="F12">
        <v>44</v>
      </c>
      <c r="G12">
        <v>359</v>
      </c>
      <c r="H12">
        <v>513</v>
      </c>
      <c r="I12">
        <v>406</v>
      </c>
      <c r="J12" s="4">
        <f t="shared" si="6"/>
        <v>7.8558558558558556</v>
      </c>
      <c r="K12" s="4">
        <f t="shared" si="2"/>
        <v>8.8365384615384617</v>
      </c>
      <c r="L12" s="5">
        <f t="shared" si="3"/>
        <v>0.1248345977417079</v>
      </c>
      <c r="M12" s="4">
        <f t="shared" si="4"/>
        <v>0.98068260568260612</v>
      </c>
      <c r="N12">
        <v>1.6910000000000001</v>
      </c>
      <c r="O12" s="1">
        <f t="shared" si="5"/>
        <v>4.6456864907485835</v>
      </c>
    </row>
    <row r="13" spans="1:15">
      <c r="A13">
        <v>2011</v>
      </c>
      <c r="B13">
        <f t="shared" si="0"/>
        <v>96</v>
      </c>
      <c r="C13">
        <f t="shared" si="1"/>
        <v>111</v>
      </c>
      <c r="D13">
        <v>45</v>
      </c>
      <c r="E13">
        <v>51</v>
      </c>
      <c r="F13">
        <v>60</v>
      </c>
      <c r="G13">
        <v>305</v>
      </c>
      <c r="H13">
        <v>545</v>
      </c>
      <c r="I13">
        <v>547</v>
      </c>
      <c r="J13" s="4">
        <f t="shared" si="6"/>
        <v>8.8541666666666661</v>
      </c>
      <c r="K13" s="4">
        <f t="shared" si="2"/>
        <v>9.8378378378378386</v>
      </c>
      <c r="L13" s="5">
        <f t="shared" si="3"/>
        <v>0.11109697933227361</v>
      </c>
      <c r="M13" s="4">
        <f t="shared" si="4"/>
        <v>0.98367117117117253</v>
      </c>
      <c r="N13">
        <v>1.143</v>
      </c>
      <c r="O13" s="1">
        <f t="shared" si="5"/>
        <v>7.7464275298920962</v>
      </c>
    </row>
    <row r="14" spans="1:15">
      <c r="A14">
        <v>2012</v>
      </c>
      <c r="B14">
        <f t="shared" si="0"/>
        <v>108</v>
      </c>
      <c r="C14">
        <f t="shared" si="1"/>
        <v>96</v>
      </c>
      <c r="D14">
        <v>63</v>
      </c>
      <c r="E14">
        <v>45</v>
      </c>
      <c r="F14">
        <v>51</v>
      </c>
      <c r="G14">
        <v>261</v>
      </c>
      <c r="H14">
        <v>404</v>
      </c>
      <c r="I14">
        <v>612</v>
      </c>
      <c r="J14" s="4">
        <f t="shared" si="6"/>
        <v>6.1574074074074074</v>
      </c>
      <c r="K14" s="4">
        <f t="shared" si="2"/>
        <v>10.583333333333334</v>
      </c>
      <c r="L14" s="5">
        <f t="shared" si="3"/>
        <v>0.7187969924812031</v>
      </c>
      <c r="M14" s="4">
        <f t="shared" si="4"/>
        <v>4.4259259259259265</v>
      </c>
      <c r="N14">
        <v>1.056</v>
      </c>
      <c r="O14" s="1">
        <f t="shared" si="5"/>
        <v>5.83087822671156</v>
      </c>
    </row>
    <row r="15" spans="1:15">
      <c r="A15">
        <v>2013</v>
      </c>
      <c r="B15">
        <f t="shared" si="0"/>
        <v>115</v>
      </c>
      <c r="C15">
        <f t="shared" si="1"/>
        <v>108</v>
      </c>
      <c r="D15">
        <v>52</v>
      </c>
      <c r="E15">
        <v>63</v>
      </c>
      <c r="F15">
        <v>45</v>
      </c>
      <c r="G15">
        <v>209</v>
      </c>
      <c r="H15">
        <v>356</v>
      </c>
      <c r="I15">
        <v>519</v>
      </c>
      <c r="J15" s="4">
        <f t="shared" si="6"/>
        <v>4.9130434782608692</v>
      </c>
      <c r="K15" s="4">
        <f t="shared" si="2"/>
        <v>8.1018518518518512</v>
      </c>
      <c r="L15" s="5">
        <f t="shared" si="3"/>
        <v>0.64904949196984596</v>
      </c>
      <c r="M15" s="4">
        <f t="shared" si="4"/>
        <v>3.188808373590982</v>
      </c>
      <c r="N15">
        <v>0.90400000000000003</v>
      </c>
      <c r="O15" s="1">
        <f t="shared" si="5"/>
        <v>5.4347826086956514</v>
      </c>
    </row>
    <row r="16" spans="1:15">
      <c r="J16" s="4"/>
      <c r="L16" s="8">
        <f>AVERAGE(L4:L15)</f>
        <v>0.33864775902194016</v>
      </c>
      <c r="M16" s="9">
        <f>AVERAGE(M4:M15)</f>
        <v>2.3555540925239566</v>
      </c>
      <c r="N16" s="4">
        <f>AVERAGE(N4:N15)</f>
        <v>1.5106666666666666</v>
      </c>
      <c r="O16" s="10">
        <f>AVERAGE(O4:O15)</f>
        <v>5.2913491972644628</v>
      </c>
    </row>
    <row r="18" spans="1:15">
      <c r="L18" s="1">
        <f ca="1">AVERAGE((L4:L19))</f>
        <v>0.29421708147202441</v>
      </c>
      <c r="M18" s="4">
        <f ca="1">AVERAGE((M4:M19))</f>
        <v>2.0455200780299592</v>
      </c>
    </row>
    <row r="19" spans="1:15">
      <c r="A19" s="6" t="s">
        <v>16</v>
      </c>
      <c r="B19">
        <f>(D19+E19)</f>
        <v>131</v>
      </c>
      <c r="C19">
        <f>(E19+F19)</f>
        <v>114</v>
      </c>
      <c r="D19">
        <v>69</v>
      </c>
      <c r="E19">
        <v>62</v>
      </c>
      <c r="F19">
        <v>52</v>
      </c>
      <c r="G19">
        <v>399</v>
      </c>
      <c r="H19">
        <v>525</v>
      </c>
      <c r="I19">
        <v>301</v>
      </c>
      <c r="J19" s="4">
        <f>(G19+H19)/(D19+E19)</f>
        <v>7.0534351145038165</v>
      </c>
      <c r="K19" s="4">
        <f>(I19+H19)/(F19+E19)</f>
        <v>7.2456140350877192</v>
      </c>
      <c r="L19" s="5">
        <f>(K19-J19)/J19</f>
        <v>2.7246145667198317E-2</v>
      </c>
      <c r="M19" s="4">
        <f>K19-J19</f>
        <v>0.19217892058390262</v>
      </c>
      <c r="N19">
        <v>1.2569999999999999</v>
      </c>
      <c r="O19" s="1">
        <f>J19/N19</f>
        <v>5.6113246734318354</v>
      </c>
    </row>
    <row r="20" spans="1:15">
      <c r="A20">
        <v>2014</v>
      </c>
      <c r="B20">
        <f>(D20+E20)</f>
        <v>114</v>
      </c>
      <c r="C20">
        <f>(E20+F20)</f>
        <v>115</v>
      </c>
      <c r="D20">
        <v>62</v>
      </c>
      <c r="E20">
        <v>52</v>
      </c>
      <c r="F20">
        <v>63</v>
      </c>
      <c r="G20">
        <v>366</v>
      </c>
      <c r="H20">
        <v>265</v>
      </c>
      <c r="I20">
        <v>392</v>
      </c>
      <c r="J20" s="4">
        <f>(G20+H20)/(D20+E20)</f>
        <v>5.5350877192982457</v>
      </c>
      <c r="K20" s="4">
        <f>(I20+H20)/(F20+E20)</f>
        <v>5.7130434782608699</v>
      </c>
      <c r="L20" s="5">
        <f>(K20-J20)/J20</f>
        <v>3.2150485771377427E-2</v>
      </c>
      <c r="M20" s="4">
        <f>K20-J20</f>
        <v>0.17795575896262417</v>
      </c>
      <c r="N20">
        <v>1.2569999999999999</v>
      </c>
      <c r="O20" s="1">
        <f>J20/N20</f>
        <v>4.4034110734274039</v>
      </c>
    </row>
    <row r="21" spans="1:15">
      <c r="A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Varan Culanathan</cp:lastModifiedBy>
  <cp:revision/>
  <dcterms:created xsi:type="dcterms:W3CDTF">2016-03-31T15:00:00Z</dcterms:created>
  <dcterms:modified xsi:type="dcterms:W3CDTF">2016-04-21T03:01:48Z</dcterms:modified>
  <cp:category/>
  <cp:contentStatus/>
</cp:coreProperties>
</file>