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gk/Dropbox/UH_energy_project/graphs/"/>
    </mc:Choice>
  </mc:AlternateContent>
  <xr:revisionPtr revIDLastSave="0" documentId="13_ncr:1_{68C4AF41-311E-CC4B-B0D1-FF4E65000E52}" xr6:coauthVersionLast="45" xr6:coauthVersionMax="45" xr10:uidLastSave="{00000000-0000-0000-0000-000000000000}"/>
  <bookViews>
    <workbookView xWindow="2820" yWindow="5240" windowWidth="27300" windowHeight="16540" xr2:uid="{108FECE8-3B6A-2840-9466-7E5E4C4A3BA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2" i="1" l="1"/>
  <c r="N13" i="1"/>
  <c r="O13" i="1" s="1"/>
  <c r="N12" i="1"/>
  <c r="O12" i="1" s="1"/>
  <c r="N11" i="1"/>
  <c r="N10" i="1"/>
  <c r="N9" i="1"/>
  <c r="N7" i="1"/>
  <c r="N6" i="1"/>
  <c r="N5" i="1"/>
  <c r="N4" i="1"/>
  <c r="N3" i="1"/>
  <c r="N8" i="1"/>
  <c r="J13" i="1"/>
  <c r="J12" i="1"/>
  <c r="O11" i="1"/>
  <c r="J11" i="1"/>
  <c r="J10" i="1"/>
  <c r="J9" i="1"/>
  <c r="J7" i="1"/>
  <c r="J6" i="1"/>
  <c r="J4" i="1"/>
  <c r="J3" i="1"/>
  <c r="O9" i="1" l="1"/>
  <c r="J8" i="1"/>
  <c r="J5" i="1"/>
  <c r="J2" i="1"/>
  <c r="O10" i="1" s="1"/>
  <c r="O5" i="1" l="1"/>
  <c r="O7" i="1"/>
  <c r="O3" i="1"/>
  <c r="O8" i="1"/>
  <c r="O4" i="1"/>
  <c r="O6" i="1"/>
</calcChain>
</file>

<file path=xl/sharedStrings.xml><?xml version="1.0" encoding="utf-8"?>
<sst xmlns="http://schemas.openxmlformats.org/spreadsheetml/2006/main" count="66" uniqueCount="25">
  <si>
    <t>Energy charge</t>
  </si>
  <si>
    <t>Non-energy charge</t>
  </si>
  <si>
    <t>Amortized cost of on-campus investment</t>
  </si>
  <si>
    <t>UH total monthly cost</t>
  </si>
  <si>
    <t>Marginal cost of serving UH</t>
  </si>
  <si>
    <t>HECO's Rent</t>
  </si>
  <si>
    <t>Collective change of relative to Baseline</t>
  </si>
  <si>
    <t>5 MW PV PPA (17 cents/kWh)</t>
  </si>
  <si>
    <t>Oil price</t>
  </si>
  <si>
    <t>Mid</t>
  </si>
  <si>
    <t>High</t>
  </si>
  <si>
    <t>Low</t>
  </si>
  <si>
    <t>No</t>
  </si>
  <si>
    <t>Yes</t>
  </si>
  <si>
    <t>Green tariff</t>
  </si>
  <si>
    <t>Mid (baseline)</t>
  </si>
  <si>
    <t>GT only</t>
  </si>
  <si>
    <t>Grid defection</t>
  </si>
  <si>
    <t>Discount rate</t>
  </si>
  <si>
    <t>on-campus 5MW PV (17cents/kWh)</t>
  </si>
  <si>
    <t>on-campu PV (12MW)</t>
  </si>
  <si>
    <t>Marginal value of 10 MW GT Project</t>
  </si>
  <si>
    <t>Cost of 10MW GT Project (10 cents/kwh)</t>
  </si>
  <si>
    <t>Cost of 10MW GT Project is the same as the real time electricity generation from 10 MW PV in West Oahu times GT Rate (10 cents/kWh)</t>
  </si>
  <si>
    <t xml:space="preserve">Marginal value of 10 MW GT Project is the same as the real time electricity generation from 10 MW PV in West Oahu times the marginal price of electricity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</si>
</sst>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43" fontId="0" fillId="0" borderId="0" xfId="1" applyNumberFormat="1" applyFont="1"/>
    <xf numFmtId="9" fontId="0" fillId="0" borderId="0" xfId="0" applyNumberFormat="1"/>
    <xf numFmtId="0" fontId="0" fillId="0" borderId="0" xfId="0" applyAlignment="1">
      <alignment vertical="center" wrapText="1" shrinkToFi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19641-C5CF-2E4B-80F3-A512D7FC5A2D}">
  <dimension ref="A1:O17"/>
  <sheetViews>
    <sheetView tabSelected="1" workbookViewId="0">
      <selection activeCell="F18" sqref="F18"/>
    </sheetView>
  </sheetViews>
  <sheetFormatPr baseColWidth="10" defaultRowHeight="16" x14ac:dyDescent="0.2"/>
  <cols>
    <col min="1" max="2" width="15.1640625" customWidth="1"/>
    <col min="3" max="4" width="16.1640625" customWidth="1"/>
    <col min="5" max="5" width="17" customWidth="1"/>
    <col min="8" max="8" width="17.83203125" customWidth="1"/>
    <col min="9" max="9" width="20.5" customWidth="1"/>
    <col min="10" max="10" width="19.1640625" bestFit="1" customWidth="1"/>
    <col min="11" max="11" width="24.1640625" bestFit="1" customWidth="1"/>
    <col min="12" max="12" width="23.1640625" customWidth="1"/>
    <col min="13" max="13" width="20.33203125" customWidth="1"/>
  </cols>
  <sheetData>
    <row r="1" spans="1:15" ht="37" customHeight="1" x14ac:dyDescent="0.2">
      <c r="A1" s="3" t="s">
        <v>8</v>
      </c>
      <c r="B1" s="3" t="s">
        <v>17</v>
      </c>
      <c r="C1" s="3" t="s">
        <v>20</v>
      </c>
      <c r="D1" s="3" t="s">
        <v>19</v>
      </c>
      <c r="E1" s="3" t="s">
        <v>14</v>
      </c>
      <c r="F1" s="3" t="s">
        <v>0</v>
      </c>
      <c r="G1" s="3" t="s">
        <v>1</v>
      </c>
      <c r="H1" s="3" t="s">
        <v>2</v>
      </c>
      <c r="I1" s="3" t="s">
        <v>7</v>
      </c>
      <c r="J1" s="3" t="s">
        <v>3</v>
      </c>
      <c r="K1" s="3" t="s">
        <v>4</v>
      </c>
      <c r="L1" s="3" t="s">
        <v>21</v>
      </c>
      <c r="M1" s="3" t="s">
        <v>22</v>
      </c>
      <c r="N1" s="3" t="s">
        <v>5</v>
      </c>
      <c r="O1" s="3" t="s">
        <v>6</v>
      </c>
    </row>
    <row r="2" spans="1:15" x14ac:dyDescent="0.2">
      <c r="A2" t="s">
        <v>15</v>
      </c>
      <c r="B2" s="2">
        <v>0</v>
      </c>
      <c r="C2" t="s">
        <v>12</v>
      </c>
      <c r="D2" t="s">
        <v>12</v>
      </c>
      <c r="E2" t="s">
        <v>12</v>
      </c>
      <c r="F2" s="1">
        <v>665.68</v>
      </c>
      <c r="G2" s="1">
        <v>1145.31</v>
      </c>
      <c r="H2" s="1">
        <v>0</v>
      </c>
      <c r="I2" s="1">
        <v>0</v>
      </c>
      <c r="J2" s="1">
        <f>SUM(F2:I2)</f>
        <v>1810.9899999999998</v>
      </c>
      <c r="K2" s="1">
        <v>700.28300000000002</v>
      </c>
      <c r="L2" s="1">
        <v>0</v>
      </c>
      <c r="M2" s="1">
        <v>0</v>
      </c>
      <c r="N2" s="1">
        <f>F2+G2+I2-K2+M2-L2</f>
        <v>1110.7069999999999</v>
      </c>
      <c r="O2" s="1">
        <v>0</v>
      </c>
    </row>
    <row r="3" spans="1:15" x14ac:dyDescent="0.2">
      <c r="A3" t="s">
        <v>10</v>
      </c>
      <c r="B3" s="2">
        <v>0</v>
      </c>
      <c r="C3" t="s">
        <v>12</v>
      </c>
      <c r="D3" t="s">
        <v>12</v>
      </c>
      <c r="E3" t="s">
        <v>12</v>
      </c>
      <c r="F3" s="1">
        <v>1266.1099999999999</v>
      </c>
      <c r="G3" s="1">
        <v>1145.31</v>
      </c>
      <c r="H3" s="1">
        <v>0</v>
      </c>
      <c r="I3" s="1">
        <v>0</v>
      </c>
      <c r="J3" s="1">
        <f>SUM(F3:I3)</f>
        <v>2411.42</v>
      </c>
      <c r="K3" s="1">
        <v>1402.79</v>
      </c>
      <c r="L3" s="1">
        <v>0</v>
      </c>
      <c r="M3" s="1">
        <v>0</v>
      </c>
      <c r="N3" s="1">
        <f t="shared" ref="N2:N7" si="0">F3+G3+I3-K3+M3-L3</f>
        <v>1008.6300000000001</v>
      </c>
      <c r="O3" s="1">
        <f>J3-$J$2+N3-$N$2</f>
        <v>498.35300000000052</v>
      </c>
    </row>
    <row r="4" spans="1:15" x14ac:dyDescent="0.2">
      <c r="A4" t="s">
        <v>11</v>
      </c>
      <c r="B4" s="2">
        <v>0</v>
      </c>
      <c r="C4" t="s">
        <v>12</v>
      </c>
      <c r="D4" t="s">
        <v>12</v>
      </c>
      <c r="E4" t="s">
        <v>12</v>
      </c>
      <c r="F4" s="1">
        <v>529.99</v>
      </c>
      <c r="G4" s="1">
        <v>1145.31</v>
      </c>
      <c r="H4" s="1">
        <v>0</v>
      </c>
      <c r="I4" s="1">
        <v>0</v>
      </c>
      <c r="J4" s="1">
        <f>SUM(F4:I4)</f>
        <v>1675.3</v>
      </c>
      <c r="K4" s="1">
        <v>557.87</v>
      </c>
      <c r="L4" s="1">
        <v>0</v>
      </c>
      <c r="M4" s="1">
        <v>0</v>
      </c>
      <c r="N4" s="1">
        <f t="shared" si="0"/>
        <v>1117.4299999999998</v>
      </c>
      <c r="O4" s="1">
        <f t="shared" ref="O4:O13" si="1">J4-$J$2+N4-$N$2</f>
        <v>-128.96699999999987</v>
      </c>
    </row>
    <row r="5" spans="1:15" x14ac:dyDescent="0.2">
      <c r="A5" t="s">
        <v>9</v>
      </c>
      <c r="B5" s="2">
        <v>0</v>
      </c>
      <c r="C5" t="s">
        <v>13</v>
      </c>
      <c r="D5" t="s">
        <v>13</v>
      </c>
      <c r="E5" t="s">
        <v>12</v>
      </c>
      <c r="F5" s="1">
        <v>644.36</v>
      </c>
      <c r="G5" s="1">
        <v>923.26</v>
      </c>
      <c r="H5" s="1">
        <v>119.52</v>
      </c>
      <c r="I5" s="1">
        <v>100.15</v>
      </c>
      <c r="J5" s="1">
        <f>SUM(F5:I5)</f>
        <v>1787.29</v>
      </c>
      <c r="K5" s="1">
        <v>587.45000000000005</v>
      </c>
      <c r="L5" s="1">
        <v>0</v>
      </c>
      <c r="M5" s="1">
        <v>0</v>
      </c>
      <c r="N5" s="1">
        <f t="shared" si="0"/>
        <v>1080.32</v>
      </c>
      <c r="O5" s="1">
        <f t="shared" si="1"/>
        <v>-54.086999999999762</v>
      </c>
    </row>
    <row r="6" spans="1:15" x14ac:dyDescent="0.2">
      <c r="A6" t="s">
        <v>10</v>
      </c>
      <c r="B6" s="2">
        <v>0</v>
      </c>
      <c r="C6" t="s">
        <v>13</v>
      </c>
      <c r="D6" t="s">
        <v>13</v>
      </c>
      <c r="E6" t="s">
        <v>12</v>
      </c>
      <c r="F6" s="1">
        <v>1126.0999999999999</v>
      </c>
      <c r="G6" s="1">
        <v>923.17</v>
      </c>
      <c r="H6" s="1">
        <v>119.53</v>
      </c>
      <c r="I6" s="1">
        <v>100.15</v>
      </c>
      <c r="J6" s="1">
        <f>SUM(F6:I6)</f>
        <v>2268.9500000000003</v>
      </c>
      <c r="K6" s="1">
        <v>1165.73</v>
      </c>
      <c r="L6" s="1">
        <v>0</v>
      </c>
      <c r="M6" s="1">
        <v>0</v>
      </c>
      <c r="N6" s="1">
        <f t="shared" si="0"/>
        <v>983.69</v>
      </c>
      <c r="O6" s="1">
        <f t="shared" si="1"/>
        <v>330.94300000000067</v>
      </c>
    </row>
    <row r="7" spans="1:15" x14ac:dyDescent="0.2">
      <c r="A7" t="s">
        <v>11</v>
      </c>
      <c r="B7" s="2">
        <v>0</v>
      </c>
      <c r="C7" t="s">
        <v>13</v>
      </c>
      <c r="D7" t="s">
        <v>13</v>
      </c>
      <c r="E7" t="s">
        <v>12</v>
      </c>
      <c r="F7" s="1">
        <v>520.01</v>
      </c>
      <c r="G7" s="1">
        <v>934.4</v>
      </c>
      <c r="H7" s="1">
        <v>119.5</v>
      </c>
      <c r="I7" s="1">
        <v>78.87</v>
      </c>
      <c r="J7" s="1">
        <f>SUM(F7:I7)</f>
        <v>1652.7799999999997</v>
      </c>
      <c r="K7" s="1">
        <v>477.69</v>
      </c>
      <c r="L7" s="1">
        <v>0</v>
      </c>
      <c r="M7" s="1">
        <v>0</v>
      </c>
      <c r="N7" s="1">
        <f t="shared" si="0"/>
        <v>1055.5899999999997</v>
      </c>
      <c r="O7" s="1">
        <f t="shared" si="1"/>
        <v>-213.32700000000023</v>
      </c>
    </row>
    <row r="8" spans="1:15" x14ac:dyDescent="0.2">
      <c r="A8" t="s">
        <v>9</v>
      </c>
      <c r="B8" s="2">
        <v>0</v>
      </c>
      <c r="C8" t="s">
        <v>13</v>
      </c>
      <c r="D8" t="s">
        <v>13</v>
      </c>
      <c r="E8" t="s">
        <v>16</v>
      </c>
      <c r="F8" s="1">
        <v>644.36</v>
      </c>
      <c r="G8" s="1">
        <v>923.26</v>
      </c>
      <c r="H8" s="1">
        <v>119.52</v>
      </c>
      <c r="I8" s="1">
        <v>100.15</v>
      </c>
      <c r="J8" s="1">
        <f>SUM(F8:I8)</f>
        <v>1787.29</v>
      </c>
      <c r="K8" s="1">
        <v>587.45000000000005</v>
      </c>
      <c r="L8" s="1">
        <v>149.88999999999999</v>
      </c>
      <c r="M8" s="1">
        <v>197.94</v>
      </c>
      <c r="N8" s="1">
        <f>F8+G8+I8-K8+M8-L8</f>
        <v>1128.3699999999999</v>
      </c>
      <c r="O8" s="1">
        <f t="shared" si="1"/>
        <v>-6.0369999999998072</v>
      </c>
    </row>
    <row r="9" spans="1:15" x14ac:dyDescent="0.2">
      <c r="A9" t="s">
        <v>10</v>
      </c>
      <c r="B9" s="2">
        <v>0</v>
      </c>
      <c r="C9" t="s">
        <v>13</v>
      </c>
      <c r="D9" t="s">
        <v>13</v>
      </c>
      <c r="E9" t="s">
        <v>16</v>
      </c>
      <c r="F9" s="1">
        <v>1126.0999999999999</v>
      </c>
      <c r="G9" s="1">
        <v>923.17</v>
      </c>
      <c r="H9" s="1">
        <v>119.53</v>
      </c>
      <c r="I9" s="1">
        <v>100.15</v>
      </c>
      <c r="J9" s="1">
        <f>SUM(F9:I9)</f>
        <v>2268.9500000000003</v>
      </c>
      <c r="K9" s="1">
        <v>1165.73</v>
      </c>
      <c r="L9" s="1">
        <v>296.64</v>
      </c>
      <c r="M9" s="1">
        <v>197.94</v>
      </c>
      <c r="N9" s="1">
        <f t="shared" ref="N9:N13" si="2">F9+G9+I9-K9+M9-L9</f>
        <v>884.99000000000012</v>
      </c>
      <c r="O9" s="1">
        <f t="shared" si="1"/>
        <v>232.24300000000085</v>
      </c>
    </row>
    <row r="10" spans="1:15" x14ac:dyDescent="0.2">
      <c r="A10" t="s">
        <v>11</v>
      </c>
      <c r="B10" s="2">
        <v>0</v>
      </c>
      <c r="C10" t="s">
        <v>13</v>
      </c>
      <c r="D10" t="s">
        <v>13</v>
      </c>
      <c r="E10" t="s">
        <v>16</v>
      </c>
      <c r="F10" s="1">
        <v>520.02</v>
      </c>
      <c r="G10" s="1">
        <v>934.3</v>
      </c>
      <c r="H10" s="1">
        <v>119.5</v>
      </c>
      <c r="I10" s="1">
        <v>78.87</v>
      </c>
      <c r="J10" s="1">
        <f>SUM(F10:I10)</f>
        <v>1652.69</v>
      </c>
      <c r="K10" s="1">
        <v>477.69</v>
      </c>
      <c r="L10" s="1">
        <v>119.64</v>
      </c>
      <c r="M10" s="1">
        <v>197.94</v>
      </c>
      <c r="N10" s="1">
        <f t="shared" si="2"/>
        <v>1133.8</v>
      </c>
      <c r="O10" s="1">
        <f t="shared" si="1"/>
        <v>-135.20699999999965</v>
      </c>
    </row>
    <row r="11" spans="1:15" x14ac:dyDescent="0.2">
      <c r="A11" t="s">
        <v>9</v>
      </c>
      <c r="B11" s="2">
        <v>0.3</v>
      </c>
      <c r="C11" t="s">
        <v>12</v>
      </c>
      <c r="D11" t="s">
        <v>12</v>
      </c>
      <c r="E11" t="s">
        <v>12</v>
      </c>
      <c r="F11" s="1">
        <v>665.68</v>
      </c>
      <c r="G11" s="1">
        <v>1304.175</v>
      </c>
      <c r="H11" s="1">
        <v>0</v>
      </c>
      <c r="I11" s="1">
        <v>0</v>
      </c>
      <c r="J11" s="1">
        <f>SUM(F11:I11)</f>
        <v>1969.855</v>
      </c>
      <c r="K11" s="1">
        <v>700.28</v>
      </c>
      <c r="L11" s="1">
        <v>0</v>
      </c>
      <c r="M11" s="1">
        <v>0</v>
      </c>
      <c r="N11" s="1">
        <f t="shared" si="2"/>
        <v>1269.575</v>
      </c>
      <c r="O11" s="1">
        <f t="shared" si="1"/>
        <v>317.7330000000004</v>
      </c>
    </row>
    <row r="12" spans="1:15" x14ac:dyDescent="0.2">
      <c r="A12" t="s">
        <v>9</v>
      </c>
      <c r="B12" s="2">
        <v>0.3</v>
      </c>
      <c r="C12" t="s">
        <v>13</v>
      </c>
      <c r="D12" t="s">
        <v>13</v>
      </c>
      <c r="E12" t="s">
        <v>12</v>
      </c>
      <c r="F12" s="1">
        <v>644.29999999999995</v>
      </c>
      <c r="G12" s="1">
        <v>1044.92</v>
      </c>
      <c r="H12" s="1">
        <v>119.54</v>
      </c>
      <c r="I12" s="1">
        <v>100.15</v>
      </c>
      <c r="J12" s="1">
        <f>SUM(F12:I12)</f>
        <v>1908.91</v>
      </c>
      <c r="K12" s="1">
        <v>587.41</v>
      </c>
      <c r="L12" s="1">
        <v>0</v>
      </c>
      <c r="M12" s="1">
        <v>0</v>
      </c>
      <c r="N12" s="1">
        <f t="shared" si="2"/>
        <v>1201.96</v>
      </c>
      <c r="O12" s="1">
        <f t="shared" si="1"/>
        <v>189.17300000000046</v>
      </c>
    </row>
    <row r="13" spans="1:15" x14ac:dyDescent="0.2">
      <c r="A13" t="s">
        <v>9</v>
      </c>
      <c r="B13" s="2">
        <v>0.3</v>
      </c>
      <c r="C13" t="s">
        <v>13</v>
      </c>
      <c r="D13" t="s">
        <v>13</v>
      </c>
      <c r="E13" t="s">
        <v>13</v>
      </c>
      <c r="F13" s="1">
        <v>644.29999999999995</v>
      </c>
      <c r="G13" s="1">
        <v>1044.92</v>
      </c>
      <c r="H13" s="1">
        <v>119.54</v>
      </c>
      <c r="I13" s="1">
        <v>100.15</v>
      </c>
      <c r="J13" s="1">
        <f>SUM(F13:I13)</f>
        <v>1908.91</v>
      </c>
      <c r="K13" s="1">
        <v>587.41</v>
      </c>
      <c r="L13" s="1">
        <v>149.88999999999999</v>
      </c>
      <c r="M13" s="1">
        <v>197.94</v>
      </c>
      <c r="N13" s="1">
        <f t="shared" si="2"/>
        <v>1250.0100000000002</v>
      </c>
      <c r="O13" s="1">
        <f t="shared" si="1"/>
        <v>237.22300000000064</v>
      </c>
    </row>
    <row r="15" spans="1:15" x14ac:dyDescent="0.2">
      <c r="A15" t="s">
        <v>18</v>
      </c>
      <c r="B15" s="2">
        <v>0.03</v>
      </c>
    </row>
    <row r="16" spans="1:15" x14ac:dyDescent="0.2">
      <c r="A16" t="s">
        <v>24</v>
      </c>
    </row>
    <row r="17" spans="1:1" x14ac:dyDescent="0.2">
      <c r="A17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2020-06-14T07:49:06Z</dcterms:created>
  <dcterms:modified xsi:type="dcterms:W3CDTF">2020-06-16T09:38:03Z</dcterms:modified>
</cp:coreProperties>
</file>