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razoh\Documents\Visual Studio 2013\Projects\HourlyProductionDisplay1\ReporteProduccion\"/>
    </mc:Choice>
  </mc:AlternateContent>
  <bookViews>
    <workbookView xWindow="0" yWindow="0" windowWidth="28800" windowHeight="12435" tabRatio="318" activeTab="2"/>
  </bookViews>
  <sheets>
    <sheet name="Datos" sheetId="1" r:id="rId1"/>
    <sheet name="Reporte X" sheetId="2" r:id="rId2"/>
    <sheet name="Detalle" sheetId="3" r:id="rId3"/>
  </sheets>
  <definedNames>
    <definedName name="Query_from_Reporte" localSheetId="0" hidden="1">Datos!$F$1:$H$4</definedName>
    <definedName name="Query_from_Reporte_1" localSheetId="0" hidden="1">Datos!$A$1:$B$20</definedName>
    <definedName name="Query_from_Reporte_2" localSheetId="0" hidden="1">Datos!$D$1:$D$4</definedName>
    <definedName name="Query_from_Reporte_3" localSheetId="0" hidden="1">Datos!$J$1:$R$66</definedName>
  </definedNames>
  <calcPr calcId="152511"/>
  <pivotCaches>
    <pivotCache cacheId="85" r:id="rId4"/>
    <pivotCache cacheId="9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7" i="2"/>
  <c r="C9" i="2"/>
  <c r="C8" i="2"/>
  <c r="C7" i="2"/>
  <c r="D7" i="2" l="1"/>
  <c r="C2" i="2"/>
  <c r="C10" i="2" l="1"/>
  <c r="B10" i="2"/>
  <c r="D8" i="2"/>
  <c r="D9" i="2"/>
  <c r="D10" i="2" l="1"/>
</calcChain>
</file>

<file path=xl/comments1.xml><?xml version="1.0" encoding="utf-8"?>
<comments xmlns="http://schemas.openxmlformats.org/spreadsheetml/2006/main">
  <authors>
    <author>Homero Durazo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Seleccionar Línea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No Mover este por favor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Fecha en formato
MM/dd/aaaa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Homero Durazo:</t>
        </r>
        <r>
          <rPr>
            <sz val="9"/>
            <color indexed="81"/>
            <rFont val="Tahoma"/>
            <family val="2"/>
          </rPr>
          <t xml:space="preserve">
Fecha en formato
MM/dd/aaaa
</t>
        </r>
      </text>
    </comment>
  </commentList>
</comments>
</file>

<file path=xl/connections.xml><?xml version="1.0" encoding="utf-8"?>
<connections xmlns="http://schemas.openxmlformats.org/spreadsheetml/2006/main">
  <connection id="1" name="Assets" type="1" refreshedVersion="5" savePassword="1" background="1" saveData="1">
    <dbPr connection="DSN=Reporte;Description=Reporte Producción;UID=reportes;PWD=martinrea;APP=Microsoft Office 2013;WSID=HOMERO-PC;DATABASE=Reporte" command="SELECT Asset.Name, Asset.ID_x000d__x000a_FROM Reporte.dbo.Asset Asset"/>
  </connection>
  <connection id="2" name="Downtime" type="1" refreshedVersion="5" savePassword="1" background="1" saveData="1">
    <dbPr connection="DSN=Reporte;Description=Reporte Producción;UID=reportes;PWD=martinrea;APP=Microsoft Office 2013;WSID=HOMERO-PC;DATABASE=Reporte" command="SELECT Report.Shift, Report.TotalProduced, Report.Downtime_x000d__x000a_FROM Reporte.dbo.Report Report_x000d__x000a_WHERE (Report.Asset_ID=?) AND (Report.ProductionDate&gt;=? And Report.ProductionDate&lt;=?)"/>
    <parameters count="3">
      <parameter name="Parameter1" sqlType="4" parameterType="cell" refreshOnChange="1" cell="'Reporte X'!$C$2"/>
      <parameter name="Parameter2" sqlType="-9" parameterType="cell" refreshOnChange="1" cell="'Reporte X'!$B$3"/>
      <parameter name="Parameter3" sqlType="-9" parameterType="cell" refreshOnChange="1" cell="'Reporte X'!$B$4"/>
    </parameters>
  </connection>
  <connection id="3" name="DowntimeConcepts" type="1" refreshedVersion="5" savePassword="1" background="1" saveData="1">
    <dbPr connection="DSN=Reporte;Description=Reporte Producción;UID=reportes;PWD=martinrea;APP=Microsoft Office 2013;WSID=HOMERO-PC;DATABASE=Reporte" command="SELECT Downtime.Asset_ID, Downtime.ProductionDate, Downtime.Shift, Downtime.Minutes, DowntimeCodes.Description, Stations.Station, Equipment.Equipment, Concepts.Concept, Downtime.ID_x000d__x000a_FROM Reporte.dbo.Concepts Concepts, Reporte.dbo.Downtime Downtime, Reporte.dbo.DowntimeCodes DowntimeCodes, Reporte.dbo.Equipment Equipment, Reporte.dbo.Stations Stations_x000d__x000a_WHERE Downtime.Equipment = Equipment.ID AND Equipment.Station = Stations.ID AND Downtime.DowntimeCode_ID = DowntimeCodes.ID AND DowntimeCodes.Concept_ID = Concepts.ID AND ((Downtime.Asset_ID=?) AND (Downtime.ProductionDate&gt;=? And Downtime.ProductionDate&lt;=?))"/>
    <parameters count="3">
      <parameter name="Parameter1" sqlType="4" parameterType="cell" refreshOnChange="1" cell="'Reporte X'!$C$2"/>
      <parameter name="Parameter2" sqlType="-9" parameterType="cell" refreshOnChange="1" cell="'Reporte X'!$B$3"/>
      <parameter name="Parameter3" sqlType="-9" parameterType="cell" refreshOnChange="1" cell="'Reporte X'!$B$4"/>
    </parameters>
  </connection>
  <connection id="4" name="Shifts" type="1" refreshedVersion="5" savePassword="1" background="1" saveData="1">
    <dbPr connection="DSN=Reporte;Description=Reporte Producción;UID=reportes;PWD=martinrea;APP=Microsoft Office 2013;WSID=HOMERO-PC;DATABASE=Reporte" command="select distinct [shift] from Report where Asset_ID = ? and [ProductionDate] = ?"/>
    <parameters count="2">
      <parameter name="Parameter1" parameterType="cell" refreshOnChange="1" cell="'Reporte X'!$C$2"/>
      <parameter name="Parameter2" parameterType="cell" refreshOnChange="1" cell="'Reporte X'!$B$3"/>
    </parameters>
  </connection>
</connections>
</file>

<file path=xl/sharedStrings.xml><?xml version="1.0" encoding="utf-8"?>
<sst xmlns="http://schemas.openxmlformats.org/spreadsheetml/2006/main" count="528" uniqueCount="116">
  <si>
    <t>Turno</t>
  </si>
  <si>
    <t>ID</t>
  </si>
  <si>
    <t>Name</t>
  </si>
  <si>
    <t>Description</t>
  </si>
  <si>
    <t>BUSHING FRONT</t>
  </si>
  <si>
    <t>REAR SOLDADO</t>
  </si>
  <si>
    <t>FRONTAL SOLDADO</t>
  </si>
  <si>
    <t>BUSHING REAR</t>
  </si>
  <si>
    <t>INTEGRAL LINK</t>
  </si>
  <si>
    <t>TOE LINK</t>
  </si>
  <si>
    <t>CAMBER LINK</t>
  </si>
  <si>
    <t>TOYOTA SOLDADO</t>
  </si>
  <si>
    <t>BRP</t>
  </si>
  <si>
    <t>BATTERY REAR</t>
  </si>
  <si>
    <t>BATTERY GUSSET LH WELDED</t>
  </si>
  <si>
    <t>BATTERY GUSSET RH WELDED</t>
  </si>
  <si>
    <t>BATTERY WINGS RH WELDED</t>
  </si>
  <si>
    <t>BATTERY WINGS LH WELDED</t>
  </si>
  <si>
    <t>Linea:</t>
  </si>
  <si>
    <t>shift</t>
  </si>
  <si>
    <t>1</t>
  </si>
  <si>
    <t>2</t>
  </si>
  <si>
    <t>TotalProduced</t>
  </si>
  <si>
    <t>Asset_ID</t>
  </si>
  <si>
    <t>ProductionDate</t>
  </si>
  <si>
    <t>Shift</t>
  </si>
  <si>
    <t>Row Labels</t>
  </si>
  <si>
    <t>(blank)</t>
  </si>
  <si>
    <t>Grand Total</t>
  </si>
  <si>
    <t>Promedio</t>
  </si>
  <si>
    <t>Primero</t>
  </si>
  <si>
    <t>Segundo</t>
  </si>
  <si>
    <t>Tercero</t>
  </si>
  <si>
    <t>Total</t>
  </si>
  <si>
    <t>Fecha Del</t>
  </si>
  <si>
    <t>Fecha Al</t>
  </si>
  <si>
    <t>Downtime</t>
  </si>
  <si>
    <t>Minutes</t>
  </si>
  <si>
    <t>Ajuste de herramental</t>
  </si>
  <si>
    <t>Ajuste por gap mayor a 1.5mm</t>
  </si>
  <si>
    <t>Rechazo de Perceptron</t>
  </si>
  <si>
    <t>Slide atorado</t>
  </si>
  <si>
    <t>Limpieza de herramental</t>
  </si>
  <si>
    <t>Pin atorado</t>
  </si>
  <si>
    <t>Falta de racks</t>
  </si>
  <si>
    <t>FALLAS</t>
  </si>
  <si>
    <t>Minutos</t>
  </si>
  <si>
    <t>Cantidad</t>
  </si>
  <si>
    <t>Count of Minutes</t>
  </si>
  <si>
    <t>Sum of Minutes2</t>
  </si>
  <si>
    <t>Sum of Minutes2_2</t>
  </si>
  <si>
    <t>FALLAS POR TURNO</t>
  </si>
  <si>
    <t>(All)</t>
  </si>
  <si>
    <t>Station</t>
  </si>
  <si>
    <t>Equipment</t>
  </si>
  <si>
    <t>Falla de arco por punta pegada</t>
  </si>
  <si>
    <t>OP105</t>
  </si>
  <si>
    <t>105</t>
  </si>
  <si>
    <t>OP110</t>
  </si>
  <si>
    <t>110</t>
  </si>
  <si>
    <t>OP100</t>
  </si>
  <si>
    <t>OP140</t>
  </si>
  <si>
    <t>140</t>
  </si>
  <si>
    <t>3</t>
  </si>
  <si>
    <t>OP10R</t>
  </si>
  <si>
    <t>10R</t>
  </si>
  <si>
    <t>Defectos en barril de Alambre (proveedor)</t>
  </si>
  <si>
    <t>OP120</t>
  </si>
  <si>
    <t>120</t>
  </si>
  <si>
    <t>Perdida de ciclo porque sensor no detecta la píeza</t>
  </si>
  <si>
    <t>Robot alarmado</t>
  </si>
  <si>
    <t>Concept</t>
  </si>
  <si>
    <t>Ajuste de trayectoria de robot MH</t>
  </si>
  <si>
    <t>AJUSTE</t>
  </si>
  <si>
    <t>Cambio de barril</t>
  </si>
  <si>
    <t>OTROS</t>
  </si>
  <si>
    <t>TOOLING</t>
  </si>
  <si>
    <t>Cambio de puntas</t>
  </si>
  <si>
    <t>Falla en posicion de mesa</t>
  </si>
  <si>
    <t>OPERACIÓN</t>
  </si>
  <si>
    <t>ROBOT</t>
  </si>
  <si>
    <t>CALIDAD</t>
  </si>
  <si>
    <t>SENSOR</t>
  </si>
  <si>
    <t>Falla de clamp</t>
  </si>
  <si>
    <t>OP20.1</t>
  </si>
  <si>
    <t>20.1</t>
  </si>
  <si>
    <t>Exceso de retrabajo</t>
  </si>
  <si>
    <t>OP102</t>
  </si>
  <si>
    <t>102</t>
  </si>
  <si>
    <t>PRODUCCION</t>
  </si>
  <si>
    <t>FALLA ARCO</t>
  </si>
  <si>
    <t>Ajuste de cordon por defecto de soldadura</t>
  </si>
  <si>
    <t>OP152</t>
  </si>
  <si>
    <t>152</t>
  </si>
  <si>
    <t>Cable suelto o dañado</t>
  </si>
  <si>
    <t>PERCEPTRON</t>
  </si>
  <si>
    <t>MH150</t>
  </si>
  <si>
    <t>CONTROLES</t>
  </si>
  <si>
    <t>OP40</t>
  </si>
  <si>
    <t>40R</t>
  </si>
  <si>
    <t>10/02/2018</t>
  </si>
  <si>
    <t>BUSHING INTEGRAL LINK</t>
  </si>
  <si>
    <t>BUSHING TOE LINK</t>
  </si>
  <si>
    <t>BUSHING CAMBER LINK</t>
  </si>
  <si>
    <t>DAIMLER</t>
  </si>
  <si>
    <t>BUSHING DAIMLER</t>
  </si>
  <si>
    <t>2018-10-02</t>
  </si>
  <si>
    <t>OP10 L</t>
  </si>
  <si>
    <t>10L</t>
  </si>
  <si>
    <t>Perdida de ciclo /secuencia</t>
  </si>
  <si>
    <t>CONVEYOR</t>
  </si>
  <si>
    <t>NO OK</t>
  </si>
  <si>
    <t>MATERIALES</t>
  </si>
  <si>
    <t>10.2R</t>
  </si>
  <si>
    <t>MH127</t>
  </si>
  <si>
    <t>MH97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</si>
</sst>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Fill="1" applyBorder="1"/>
    <xf numFmtId="0" fontId="1" fillId="0" borderId="0" xfId="0" applyFont="1"/>
    <xf numFmtId="0" fontId="0" fillId="0" borderId="0" xfId="0" applyFont="1"/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1" fontId="0" fillId="0" borderId="0" xfId="0" applyNumberFormat="1"/>
  </cellXfs>
  <cellStyles count="1">
    <cellStyle name="Normal" xfId="0" builtinId="0"/>
  </cellStyles>
  <dxfs count="5">
    <dxf>
      <numFmt numFmtId="27" formatCode="mm/dd/yyyy\ hh:mm"/>
    </dxf>
    <dxf>
      <numFmt numFmtId="1" formatCode="0"/>
    </dxf>
    <dxf>
      <numFmt numFmtId="27" formatCode="mm/dd/yyyy\ hh:mm"/>
    </dxf>
    <dxf>
      <numFmt numFmtId="27" formatCode="mm/dd/yyyy\ hh:mm"/>
    </dxf>
    <dxf>
      <numFmt numFmtId="27" formatCode="mm/dd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ro Durazo" refreshedDate="43377.319237268515" createdVersion="5" refreshedVersion="5" minRefreshableVersion="3" recordCount="128">
  <cacheSource type="worksheet">
    <worksheetSource ref="J1:N1048576" sheet="Datos"/>
  </cacheSource>
  <cacheFields count="5">
    <cacheField name="Asset_ID" numFmtId="0">
      <sharedItems containsString="0" containsBlank="1" containsNumber="1" containsInteger="1" minValue="22" maxValue="22"/>
    </cacheField>
    <cacheField name="ProductionDate" numFmtId="0">
      <sharedItems containsBlank="1"/>
    </cacheField>
    <cacheField name="Shift" numFmtId="0">
      <sharedItems containsBlank="1" count="4">
        <s v="1"/>
        <s v="2"/>
        <s v="3"/>
        <m/>
      </sharedItems>
    </cacheField>
    <cacheField name="Minutes" numFmtId="0">
      <sharedItems containsString="0" containsBlank="1" containsNumber="1" containsInteger="1" minValue="2" maxValue="18"/>
    </cacheField>
    <cacheField name="Description" numFmtId="0">
      <sharedItems containsBlank="1" count="114">
        <s v="Cable suelto o dañado"/>
        <s v="Cambio de puntas"/>
        <s v="Falla de arco por punta pegada"/>
        <s v="Perdida de ciclo porque sensor no detecta la píeza"/>
        <s v="Perdida de ciclo /secuencia"/>
        <s v="Pin atorado"/>
        <s v="Limpieza de herramental"/>
        <s v="Robot alarmado"/>
        <s v="Cambio de barril"/>
        <s v="Ajuste de herramental"/>
        <s v="Rechazo de Perceptron"/>
        <s v="Falta de racks"/>
        <s v="Ajuste por gap mayor a 1.5mm"/>
        <s v="Ajuste de cordon por defecto de soldadura"/>
        <s v="Slide atorado"/>
        <s v="Exceso de retrabajo"/>
        <s v="Falla de clamp"/>
        <s v="Falla en posicion de mesa"/>
        <s v="Ajuste de trayectoria de robot MH"/>
        <s v="Defectos en barril de Alambre (proveedor)"/>
        <m/>
        <s v="Fuga en tanque" u="1"/>
        <s v="Porosidad por tobera faltante" u="1"/>
        <s v="Pisador Dañado/Desgastado en perforadora" u="1"/>
        <s v="Falla de piston" u="1"/>
        <s v="Falla de instalacion electrica" u="1"/>
        <s v="Leoni dañado" u="1"/>
        <s v="Tobera dañada" u="1"/>
        <s v="Cambio de gases" u="1"/>
        <s v="Falta de herramienta" u="1"/>
        <s v="Carrier no llega a posicion" u="1"/>
        <s v="Falta de empaque" u="1"/>
        <s v="Falla de impresora" u="1"/>
        <s v="Código1" u="1"/>
        <s v="Cortina de luz dañada" u="1"/>
        <s v="Cambio de sensor/limit switch" u="1"/>
        <s v="Falla de freno de mesa de retrabajo" u="1"/>
        <s v="Herramental Flojo" u="1"/>
        <s v="Ajuste de cortina de luz" u="1"/>
        <s v="Ajuste de cordón por tooling" u="1"/>
        <s v="Ajuste por material defectuoso" u="1"/>
        <s v="Cuello dañado" u="1"/>
        <s v="Ajuste dimensional calidad" u="1"/>
        <s v="Ajuste por CMM" u="1"/>
        <s v="Junta de personal por seguridad" u="1"/>
        <s v="Falla de botonera" u="1"/>
        <s v="Falta de Montacargas" u="1"/>
        <s v="Falla de valvula" u="1"/>
        <s v="Falla de Perceptron" u="1"/>
        <s v="Espera de técnico de tooling" u="1"/>
        <s v="Porosidad por falla de reamer" u="1"/>
        <s v="Cilindro Dañado en perforadora" u="1"/>
        <s v="TPM" u="1"/>
        <s v="Falla de reamer" u="1"/>
        <s v="Punzón/Matriz Dañado - Desgastado" u="1"/>
        <s v="Falla de arco por equipo  (soldadora, alimentador)" u="1"/>
        <s v="Falta de Material" u="1"/>
        <s v="Porosidad por fuga de aire" u="1"/>
        <s v="Falla de piston de conveyor" u="1"/>
        <s v="Defectos de pintura" u="1"/>
        <s v="Cambio de oxigeno" u="1"/>
        <s v="Falla de programacion" u="1"/>
        <s v="Falta de consumibles en almacen" u="1"/>
        <s v="Porosidad por falla de valvula de gas" u="1"/>
        <s v="Falta de huella (weldlist)" u="1"/>
        <s v="Arnes dañado" u="1"/>
        <s v="Porosidad por falta de gas" u="1"/>
        <s v="Material surtido incorrecto" u="1"/>
        <s v="Colisión de robot por falla de herramental" u="1"/>
        <s v="Chiller de laser en falla" u="1"/>
        <s v="Tubing de microalambre suelto / dañado" u="1"/>
        <s v="Cambio de insertos CNC" u="1"/>
        <s v="Cambio de puntas LASER" u="1"/>
        <s v="Entrenamiento de personal" u="1"/>
        <s v="Ajuste de cordones por herramental" u="1"/>
        <s v="Liner dañado" u="1"/>
        <s v="Falta de subensambles" u="1"/>
        <s v="Cable dañado" u="1"/>
        <s v="Tornillo capado" u="1"/>
        <s v="Resorte Dañado/Desgastado" u="1"/>
        <s v="Galleta (insulate) dañada" u="1"/>
        <s v="Cortinas deslisables operaciones (Cortinas metalicas)" u="1"/>
        <s v="Porosidad por antorcha dañada" u="1"/>
        <s v="Porosidad por difusor tapado" u="1"/>
        <s v="Oruga dañada" u="1"/>
        <s v="Pines dañados" u="1"/>
        <s v="Evaluaciones/Encuestas" u="1"/>
        <s v="Colision de robot por factor humano" u="1"/>
        <s v="Ajuste de sensor/ajuste de limit switch" u="1"/>
        <s v="Rosca dañada" u="1"/>
        <s v="Transmision dañada" u="1"/>
        <s v="Teach pendant dañado o en Falla" u="1"/>
        <s v="Herramental dañado" u="1"/>
        <s v="Espera de técnico de calidad" u="1"/>
        <s v="Antorcha dañada" u="1"/>
        <s v="Falta de personal" u="1"/>
        <s v="Ajuste de names" u="1"/>
        <s v="Herramental Sucio/Rebaba" u="1"/>
        <s v="Falla de CNC" u="1"/>
        <s v="Validación de línea" u="1"/>
        <s v="Material Sin Certificar (Incoming)" u="1"/>
        <s v="Corridas negativas/Validación de pokayoke" u="1"/>
        <s v="Colision de robot por variacion de material" u="1"/>
        <s v="Difusor dañado" u="1"/>
        <s v="Conveyor con cadena atorada" u="1"/>
        <s v="Ajuste por Checking Fixture_x000d__x000a_" u="1"/>
        <s v="Falla de motor de conveyor" u="1"/>
        <s v="Falla de manometro / regulador" u="1"/>
        <s v="Falla de arco por alambre atorado" u="1"/>
        <s v="Acumulación de scrap/fichas atoradas" u="1"/>
        <s v="Falta de gases" u="1"/>
        <s v="cables positivos y negativos dañado" u="1"/>
        <s v="Junta de comunicación" u="1"/>
        <s v="Manguera dañada / suelt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mero Durazo" refreshedDate="43377.324767245373" createdVersion="5" refreshedVersion="5" minRefreshableVersion="3" recordCount="66">
  <cacheSource type="worksheet">
    <worksheetSource ref="J1:P1048576" sheet="Datos"/>
  </cacheSource>
  <cacheFields count="7">
    <cacheField name="Asset_ID" numFmtId="0">
      <sharedItems containsString="0" containsBlank="1" containsNumber="1" containsInteger="1" minValue="22" maxValue="22"/>
    </cacheField>
    <cacheField name="ProductionDate" numFmtId="0">
      <sharedItems containsBlank="1"/>
    </cacheField>
    <cacheField name="Shift" numFmtId="0">
      <sharedItems containsBlank="1" count="4">
        <s v="1"/>
        <s v="2"/>
        <s v="3"/>
        <m/>
      </sharedItems>
    </cacheField>
    <cacheField name="Minutes" numFmtId="0">
      <sharedItems containsString="0" containsBlank="1" containsNumber="1" containsInteger="1" minValue="2" maxValue="18"/>
    </cacheField>
    <cacheField name="Description" numFmtId="0">
      <sharedItems containsBlank="1" count="77">
        <s v="Cable suelto o dañado"/>
        <s v="Cambio de puntas"/>
        <s v="Falla de arco por punta pegada"/>
        <s v="Perdida de ciclo porque sensor no detecta la píeza"/>
        <s v="Perdida de ciclo /secuencia"/>
        <s v="Pin atorado"/>
        <s v="Limpieza de herramental"/>
        <s v="Robot alarmado"/>
        <s v="Cambio de barril"/>
        <s v="Ajuste de herramental"/>
        <s v="Rechazo de Perceptron"/>
        <s v="Falta de racks"/>
        <s v="Ajuste por gap mayor a 1.5mm"/>
        <s v="Ajuste de cordon por defecto de soldadura"/>
        <s v="Slide atorado"/>
        <s v="Exceso de retrabajo"/>
        <s v="Falla de clamp"/>
        <s v="Falla en posicion de mesa"/>
        <s v="Ajuste de trayectoria de robot MH"/>
        <s v="Defectos en barril de Alambre (proveedor)"/>
        <m/>
        <s v="Porosidad por tobera faltante" u="1"/>
        <s v="Leoni dañado" u="1"/>
        <s v="Tobera dañada" u="1"/>
        <s v="Carrier no llega a posicion" u="1"/>
        <s v="Falta de empaque" u="1"/>
        <s v="Código1" u="1"/>
        <s v="Cambio de sensor/limit switch" u="1"/>
        <s v="Cuello dañado" u="1"/>
        <s v="Ajuste dimensional calidad" u="1"/>
        <s v="Ajuste por CMM" u="1"/>
        <s v="Junta de personal por seguridad" u="1"/>
        <s v="Falta de Montacargas" u="1"/>
        <s v="Falla de Perceptron" u="1"/>
        <s v="Porosidad por falla de reamer" u="1"/>
        <s v="Falla de reamer" u="1"/>
        <s v="Falla de arco por equipo  (soldadora, alimentador)" u="1"/>
        <s v="Falta de Material" u="1"/>
        <s v="Porosidad por fuga de aire" u="1"/>
        <s v="Falla de piston de conveyor" u="1"/>
        <s v="Falla de programacion" u="1"/>
        <s v="Falta de consumibles en almacen" u="1"/>
        <s v="Porosidad por falla de valvula de gas" u="1"/>
        <s v="Falta de huella (weldlist)" u="1"/>
        <s v="Arnes dañado" u="1"/>
        <s v="Porosidad por falta de gas" u="1"/>
        <s v="Material surtido incorrecto" u="1"/>
        <s v="Chiller de laser en falla" u="1"/>
        <s v="Tubing de microalambre suelto / dañado" u="1"/>
        <s v="Cambio de puntas LASER" u="1"/>
        <s v="Entrenamiento de personal" u="1"/>
        <s v="Liner dañado" u="1"/>
        <s v="Galleta (insulate) dañada" u="1"/>
        <s v="Cortinas deslisables operaciones (Cortinas metalicas)" u="1"/>
        <s v="Porosidad por antorcha dañada" u="1"/>
        <s v="Porosidad por difusor tapado" u="1"/>
        <s v="Oruga dañada" u="1"/>
        <s v="Evaluaciones/Encuestas" u="1"/>
        <s v="Colision de robot por factor humano" u="1"/>
        <s v="Ajuste de sensor/ajuste de limit switch" u="1"/>
        <s v="Teach pendant dañado o en Falla" u="1"/>
        <s v="Espera de técnico de calidad" u="1"/>
        <s v="Antorcha dañada" u="1"/>
        <s v="Ajuste de names" u="1"/>
        <s v="Herramental Sucio/Rebaba" u="1"/>
        <s v="Falla de CNC" u="1"/>
        <s v="Validación de línea" u="1"/>
        <s v="Material Sin Certificar (Incoming)" u="1"/>
        <s v="Corridas negativas/Validación de pokayoke" u="1"/>
        <s v="Colision de robot por variacion de material" u="1"/>
        <s v="Difusor dañado" u="1"/>
        <s v="Conveyor con cadena atorada" u="1"/>
        <s v="Falla de motor de conveyor" u="1"/>
        <s v="Falla de arco por alambre atorado" u="1"/>
        <s v="Falta de gases" u="1"/>
        <s v="cables positivos y negativos dañado" u="1"/>
        <s v="Junta de comunicación" u="1"/>
      </sharedItems>
    </cacheField>
    <cacheField name="Station" numFmtId="0">
      <sharedItems containsBlank="1" count="29">
        <s v="OP10R"/>
        <s v="OP10 L"/>
        <s v="OP20.1"/>
        <s v="OP105"/>
        <s v="OP40"/>
        <s v="OP100"/>
        <s v="OP110"/>
        <s v="OP120"/>
        <s v="OP140"/>
        <s v="PERCEPTRON"/>
        <s v="CONVEYOR"/>
        <s v="OP102"/>
        <s v="OP152"/>
        <m/>
        <s v="OP 87" u="1"/>
        <s v="OP 105" u="1"/>
        <s v="OP 80" u="1"/>
        <s v="OP 140" u="1"/>
        <s v="OP 95" u="1"/>
        <s v="PERF" u="1"/>
        <s v="OP 60" u="1"/>
        <s v="OP 40" u="1"/>
        <s v="OP 120" u="1"/>
        <s v="OP 110" u="1"/>
        <s v="OP 170" u="1"/>
        <s v="OP 100" u="1"/>
        <s v="OP30" u="1"/>
        <s v="OP150" u="1"/>
        <s v="OP 90" u="1"/>
      </sharedItems>
    </cacheField>
    <cacheField name="Equipment" numFmtId="0">
      <sharedItems containsBlank="1" count="28">
        <s v="10R"/>
        <s v="10L"/>
        <s v="20.1"/>
        <s v="105"/>
        <s v="40R"/>
        <s v="OP100"/>
        <s v="110"/>
        <s v="120"/>
        <s v="140"/>
        <s v="MH150"/>
        <s v="NO OK"/>
        <s v="10.2R"/>
        <s v="102"/>
        <s v="MH127"/>
        <s v="152"/>
        <s v="MH97"/>
        <m/>
        <s v="40" u="1"/>
        <s v="100" u="1"/>
        <s v="90" u="1"/>
        <s v="30" u="1"/>
        <s v="130" u="1"/>
        <s v="80" u="1"/>
        <s v="150" u="1"/>
        <s v="95" u="1"/>
        <s v="170" u="1"/>
        <s v="60" u="1"/>
        <s v="MH 8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n v="22"/>
    <s v="2018-10-02"/>
    <x v="0"/>
    <n v="16"/>
    <x v="0"/>
  </r>
  <r>
    <n v="22"/>
    <s v="2018-10-02"/>
    <x v="0"/>
    <n v="4"/>
    <x v="1"/>
  </r>
  <r>
    <n v="22"/>
    <s v="2018-10-02"/>
    <x v="0"/>
    <n v="4"/>
    <x v="2"/>
  </r>
  <r>
    <n v="22"/>
    <s v="2018-10-02"/>
    <x v="0"/>
    <n v="4"/>
    <x v="2"/>
  </r>
  <r>
    <n v="22"/>
    <s v="2018-10-02"/>
    <x v="0"/>
    <n v="4"/>
    <x v="1"/>
  </r>
  <r>
    <n v="22"/>
    <s v="2018-10-02"/>
    <x v="0"/>
    <n v="6"/>
    <x v="3"/>
  </r>
  <r>
    <n v="22"/>
    <s v="2018-10-02"/>
    <x v="0"/>
    <n v="6"/>
    <x v="4"/>
  </r>
  <r>
    <n v="22"/>
    <s v="2018-10-02"/>
    <x v="0"/>
    <n v="3"/>
    <x v="1"/>
  </r>
  <r>
    <n v="22"/>
    <s v="2018-10-02"/>
    <x v="0"/>
    <n v="3"/>
    <x v="2"/>
  </r>
  <r>
    <n v="22"/>
    <s v="2018-10-02"/>
    <x v="0"/>
    <n v="10"/>
    <x v="5"/>
  </r>
  <r>
    <n v="22"/>
    <s v="2018-10-02"/>
    <x v="0"/>
    <n v="3"/>
    <x v="6"/>
  </r>
  <r>
    <n v="22"/>
    <s v="2018-10-02"/>
    <x v="0"/>
    <n v="6"/>
    <x v="5"/>
  </r>
  <r>
    <n v="22"/>
    <s v="2018-10-02"/>
    <x v="0"/>
    <n v="4"/>
    <x v="7"/>
  </r>
  <r>
    <n v="22"/>
    <s v="2018-10-02"/>
    <x v="0"/>
    <n v="4"/>
    <x v="2"/>
  </r>
  <r>
    <n v="22"/>
    <s v="2018-10-02"/>
    <x v="0"/>
    <n v="10"/>
    <x v="8"/>
  </r>
  <r>
    <n v="22"/>
    <s v="2018-10-02"/>
    <x v="0"/>
    <n v="4"/>
    <x v="2"/>
  </r>
  <r>
    <n v="22"/>
    <s v="2018-10-02"/>
    <x v="0"/>
    <n v="7"/>
    <x v="9"/>
  </r>
  <r>
    <n v="22"/>
    <s v="2018-10-02"/>
    <x v="0"/>
    <n v="4"/>
    <x v="9"/>
  </r>
  <r>
    <n v="22"/>
    <s v="2018-10-02"/>
    <x v="0"/>
    <n v="4"/>
    <x v="1"/>
  </r>
  <r>
    <n v="22"/>
    <s v="2018-10-02"/>
    <x v="0"/>
    <n v="4"/>
    <x v="1"/>
  </r>
  <r>
    <n v="22"/>
    <s v="2018-10-02"/>
    <x v="0"/>
    <n v="3"/>
    <x v="6"/>
  </r>
  <r>
    <n v="22"/>
    <s v="2018-10-02"/>
    <x v="0"/>
    <n v="2"/>
    <x v="10"/>
  </r>
  <r>
    <n v="22"/>
    <s v="2018-10-02"/>
    <x v="0"/>
    <n v="3"/>
    <x v="11"/>
  </r>
  <r>
    <n v="22"/>
    <s v="2018-10-02"/>
    <x v="1"/>
    <n v="2"/>
    <x v="1"/>
  </r>
  <r>
    <n v="22"/>
    <s v="2018-10-02"/>
    <x v="1"/>
    <n v="6"/>
    <x v="12"/>
  </r>
  <r>
    <n v="22"/>
    <s v="2018-10-02"/>
    <x v="1"/>
    <n v="7"/>
    <x v="13"/>
  </r>
  <r>
    <n v="22"/>
    <s v="2018-10-02"/>
    <x v="1"/>
    <n v="8"/>
    <x v="14"/>
  </r>
  <r>
    <n v="22"/>
    <s v="2018-10-02"/>
    <x v="1"/>
    <n v="5"/>
    <x v="13"/>
  </r>
  <r>
    <n v="22"/>
    <s v="2018-10-02"/>
    <x v="1"/>
    <n v="8"/>
    <x v="15"/>
  </r>
  <r>
    <n v="22"/>
    <s v="2018-10-02"/>
    <x v="1"/>
    <n v="3"/>
    <x v="1"/>
  </r>
  <r>
    <n v="22"/>
    <s v="2018-10-02"/>
    <x v="1"/>
    <n v="4"/>
    <x v="2"/>
  </r>
  <r>
    <n v="22"/>
    <s v="2018-10-02"/>
    <x v="1"/>
    <n v="3"/>
    <x v="1"/>
  </r>
  <r>
    <n v="22"/>
    <s v="2018-10-02"/>
    <x v="1"/>
    <n v="5"/>
    <x v="16"/>
  </r>
  <r>
    <n v="22"/>
    <s v="2018-10-02"/>
    <x v="1"/>
    <n v="8"/>
    <x v="16"/>
  </r>
  <r>
    <n v="22"/>
    <s v="2018-10-02"/>
    <x v="1"/>
    <n v="18"/>
    <x v="9"/>
  </r>
  <r>
    <n v="22"/>
    <s v="2018-10-02"/>
    <x v="1"/>
    <n v="2"/>
    <x v="1"/>
  </r>
  <r>
    <n v="22"/>
    <s v="2018-10-02"/>
    <x v="1"/>
    <n v="2"/>
    <x v="6"/>
  </r>
  <r>
    <n v="22"/>
    <s v="2018-10-02"/>
    <x v="1"/>
    <n v="2"/>
    <x v="1"/>
  </r>
  <r>
    <n v="22"/>
    <s v="2018-10-02"/>
    <x v="1"/>
    <n v="2"/>
    <x v="17"/>
  </r>
  <r>
    <n v="22"/>
    <s v="2018-10-02"/>
    <x v="1"/>
    <n v="2"/>
    <x v="1"/>
  </r>
  <r>
    <n v="22"/>
    <s v="2018-10-02"/>
    <x v="1"/>
    <n v="2"/>
    <x v="1"/>
  </r>
  <r>
    <n v="22"/>
    <s v="2018-10-02"/>
    <x v="1"/>
    <n v="3"/>
    <x v="17"/>
  </r>
  <r>
    <n v="22"/>
    <s v="2018-10-02"/>
    <x v="1"/>
    <n v="2"/>
    <x v="1"/>
  </r>
  <r>
    <n v="22"/>
    <s v="2018-10-02"/>
    <x v="1"/>
    <n v="3"/>
    <x v="6"/>
  </r>
  <r>
    <n v="22"/>
    <s v="2018-10-02"/>
    <x v="1"/>
    <n v="2"/>
    <x v="1"/>
  </r>
  <r>
    <n v="22"/>
    <s v="2018-10-02"/>
    <x v="1"/>
    <n v="4"/>
    <x v="2"/>
  </r>
  <r>
    <n v="22"/>
    <s v="2018-10-02"/>
    <x v="1"/>
    <n v="3"/>
    <x v="6"/>
  </r>
  <r>
    <n v="22"/>
    <s v="2018-10-02"/>
    <x v="1"/>
    <n v="6"/>
    <x v="18"/>
  </r>
  <r>
    <n v="22"/>
    <s v="2018-10-02"/>
    <x v="1"/>
    <n v="2"/>
    <x v="1"/>
  </r>
  <r>
    <n v="22"/>
    <s v="2018-10-02"/>
    <x v="1"/>
    <n v="6"/>
    <x v="4"/>
  </r>
  <r>
    <n v="22"/>
    <s v="2018-10-02"/>
    <x v="2"/>
    <n v="3"/>
    <x v="1"/>
  </r>
  <r>
    <n v="22"/>
    <s v="2018-10-02"/>
    <x v="2"/>
    <n v="4"/>
    <x v="13"/>
  </r>
  <r>
    <n v="22"/>
    <s v="2018-10-02"/>
    <x v="2"/>
    <n v="3"/>
    <x v="5"/>
  </r>
  <r>
    <n v="22"/>
    <s v="2018-10-02"/>
    <x v="2"/>
    <n v="2"/>
    <x v="1"/>
  </r>
  <r>
    <n v="22"/>
    <s v="2018-10-02"/>
    <x v="2"/>
    <n v="8"/>
    <x v="8"/>
  </r>
  <r>
    <n v="22"/>
    <s v="2018-10-02"/>
    <x v="2"/>
    <n v="2"/>
    <x v="1"/>
  </r>
  <r>
    <n v="22"/>
    <s v="2018-10-02"/>
    <x v="2"/>
    <n v="2"/>
    <x v="1"/>
  </r>
  <r>
    <n v="22"/>
    <s v="2018-10-02"/>
    <x v="2"/>
    <n v="6"/>
    <x v="12"/>
  </r>
  <r>
    <n v="22"/>
    <s v="2018-10-02"/>
    <x v="2"/>
    <n v="2"/>
    <x v="1"/>
  </r>
  <r>
    <n v="22"/>
    <s v="2018-10-02"/>
    <x v="2"/>
    <n v="3"/>
    <x v="6"/>
  </r>
  <r>
    <n v="22"/>
    <s v="2018-10-02"/>
    <x v="2"/>
    <n v="3"/>
    <x v="6"/>
  </r>
  <r>
    <n v="22"/>
    <s v="2018-10-02"/>
    <x v="2"/>
    <n v="2"/>
    <x v="1"/>
  </r>
  <r>
    <n v="22"/>
    <s v="2018-10-02"/>
    <x v="2"/>
    <n v="2"/>
    <x v="1"/>
  </r>
  <r>
    <n v="22"/>
    <s v="2018-10-02"/>
    <x v="2"/>
    <n v="5"/>
    <x v="19"/>
  </r>
  <r>
    <n v="22"/>
    <s v="2018-10-02"/>
    <x v="2"/>
    <n v="4"/>
    <x v="15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  <r>
    <m/>
    <m/>
    <x v="3"/>
    <m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n v="22"/>
    <s v="2018-10-02"/>
    <x v="0"/>
    <n v="16"/>
    <x v="0"/>
    <x v="0"/>
    <x v="0"/>
  </r>
  <r>
    <n v="22"/>
    <s v="2018-10-02"/>
    <x v="0"/>
    <n v="4"/>
    <x v="1"/>
    <x v="1"/>
    <x v="1"/>
  </r>
  <r>
    <n v="22"/>
    <s v="2018-10-02"/>
    <x v="0"/>
    <n v="4"/>
    <x v="2"/>
    <x v="1"/>
    <x v="1"/>
  </r>
  <r>
    <n v="22"/>
    <s v="2018-10-02"/>
    <x v="0"/>
    <n v="4"/>
    <x v="2"/>
    <x v="1"/>
    <x v="1"/>
  </r>
  <r>
    <n v="22"/>
    <s v="2018-10-02"/>
    <x v="0"/>
    <n v="4"/>
    <x v="1"/>
    <x v="2"/>
    <x v="2"/>
  </r>
  <r>
    <n v="22"/>
    <s v="2018-10-02"/>
    <x v="0"/>
    <n v="6"/>
    <x v="3"/>
    <x v="2"/>
    <x v="2"/>
  </r>
  <r>
    <n v="22"/>
    <s v="2018-10-02"/>
    <x v="0"/>
    <n v="6"/>
    <x v="4"/>
    <x v="2"/>
    <x v="2"/>
  </r>
  <r>
    <n v="22"/>
    <s v="2018-10-02"/>
    <x v="0"/>
    <n v="3"/>
    <x v="1"/>
    <x v="3"/>
    <x v="3"/>
  </r>
  <r>
    <n v="22"/>
    <s v="2018-10-02"/>
    <x v="0"/>
    <n v="3"/>
    <x v="2"/>
    <x v="4"/>
    <x v="4"/>
  </r>
  <r>
    <n v="22"/>
    <s v="2018-10-02"/>
    <x v="0"/>
    <n v="10"/>
    <x v="5"/>
    <x v="5"/>
    <x v="5"/>
  </r>
  <r>
    <n v="22"/>
    <s v="2018-10-02"/>
    <x v="0"/>
    <n v="3"/>
    <x v="6"/>
    <x v="5"/>
    <x v="5"/>
  </r>
  <r>
    <n v="22"/>
    <s v="2018-10-02"/>
    <x v="0"/>
    <n v="6"/>
    <x v="5"/>
    <x v="5"/>
    <x v="5"/>
  </r>
  <r>
    <n v="22"/>
    <s v="2018-10-02"/>
    <x v="0"/>
    <n v="4"/>
    <x v="7"/>
    <x v="5"/>
    <x v="5"/>
  </r>
  <r>
    <n v="22"/>
    <s v="2018-10-02"/>
    <x v="0"/>
    <n v="4"/>
    <x v="2"/>
    <x v="5"/>
    <x v="5"/>
  </r>
  <r>
    <n v="22"/>
    <s v="2018-10-02"/>
    <x v="0"/>
    <n v="10"/>
    <x v="8"/>
    <x v="5"/>
    <x v="5"/>
  </r>
  <r>
    <n v="22"/>
    <s v="2018-10-02"/>
    <x v="0"/>
    <n v="4"/>
    <x v="2"/>
    <x v="6"/>
    <x v="6"/>
  </r>
  <r>
    <n v="22"/>
    <s v="2018-10-02"/>
    <x v="0"/>
    <n v="7"/>
    <x v="9"/>
    <x v="7"/>
    <x v="7"/>
  </r>
  <r>
    <n v="22"/>
    <s v="2018-10-02"/>
    <x v="0"/>
    <n v="4"/>
    <x v="9"/>
    <x v="7"/>
    <x v="7"/>
  </r>
  <r>
    <n v="22"/>
    <s v="2018-10-02"/>
    <x v="0"/>
    <n v="4"/>
    <x v="1"/>
    <x v="8"/>
    <x v="8"/>
  </r>
  <r>
    <n v="22"/>
    <s v="2018-10-02"/>
    <x v="0"/>
    <n v="4"/>
    <x v="1"/>
    <x v="8"/>
    <x v="8"/>
  </r>
  <r>
    <n v="22"/>
    <s v="2018-10-02"/>
    <x v="0"/>
    <n v="3"/>
    <x v="6"/>
    <x v="8"/>
    <x v="8"/>
  </r>
  <r>
    <n v="22"/>
    <s v="2018-10-02"/>
    <x v="0"/>
    <n v="2"/>
    <x v="10"/>
    <x v="9"/>
    <x v="9"/>
  </r>
  <r>
    <n v="22"/>
    <s v="2018-10-02"/>
    <x v="0"/>
    <n v="3"/>
    <x v="11"/>
    <x v="10"/>
    <x v="10"/>
  </r>
  <r>
    <n v="22"/>
    <s v="2018-10-02"/>
    <x v="1"/>
    <n v="2"/>
    <x v="1"/>
    <x v="0"/>
    <x v="0"/>
  </r>
  <r>
    <n v="22"/>
    <s v="2018-10-02"/>
    <x v="1"/>
    <n v="6"/>
    <x v="12"/>
    <x v="0"/>
    <x v="11"/>
  </r>
  <r>
    <n v="22"/>
    <s v="2018-10-02"/>
    <x v="1"/>
    <n v="7"/>
    <x v="13"/>
    <x v="0"/>
    <x v="11"/>
  </r>
  <r>
    <n v="22"/>
    <s v="2018-10-02"/>
    <x v="1"/>
    <n v="8"/>
    <x v="14"/>
    <x v="0"/>
    <x v="11"/>
  </r>
  <r>
    <n v="22"/>
    <s v="2018-10-02"/>
    <x v="1"/>
    <n v="5"/>
    <x v="13"/>
    <x v="2"/>
    <x v="2"/>
  </r>
  <r>
    <n v="22"/>
    <s v="2018-10-02"/>
    <x v="1"/>
    <n v="8"/>
    <x v="15"/>
    <x v="11"/>
    <x v="12"/>
  </r>
  <r>
    <n v="22"/>
    <s v="2018-10-02"/>
    <x v="1"/>
    <n v="3"/>
    <x v="1"/>
    <x v="3"/>
    <x v="3"/>
  </r>
  <r>
    <n v="22"/>
    <s v="2018-10-02"/>
    <x v="1"/>
    <n v="4"/>
    <x v="2"/>
    <x v="5"/>
    <x v="5"/>
  </r>
  <r>
    <n v="22"/>
    <s v="2018-10-02"/>
    <x v="1"/>
    <n v="3"/>
    <x v="1"/>
    <x v="5"/>
    <x v="5"/>
  </r>
  <r>
    <n v="22"/>
    <s v="2018-10-02"/>
    <x v="1"/>
    <n v="5"/>
    <x v="16"/>
    <x v="5"/>
    <x v="5"/>
  </r>
  <r>
    <n v="22"/>
    <s v="2018-10-02"/>
    <x v="1"/>
    <n v="8"/>
    <x v="16"/>
    <x v="5"/>
    <x v="5"/>
  </r>
  <r>
    <n v="22"/>
    <s v="2018-10-02"/>
    <x v="1"/>
    <n v="18"/>
    <x v="9"/>
    <x v="5"/>
    <x v="5"/>
  </r>
  <r>
    <n v="22"/>
    <s v="2018-10-02"/>
    <x v="1"/>
    <n v="2"/>
    <x v="1"/>
    <x v="6"/>
    <x v="6"/>
  </r>
  <r>
    <n v="22"/>
    <s v="2018-10-02"/>
    <x v="1"/>
    <n v="2"/>
    <x v="6"/>
    <x v="6"/>
    <x v="6"/>
  </r>
  <r>
    <n v="22"/>
    <s v="2018-10-02"/>
    <x v="1"/>
    <n v="2"/>
    <x v="1"/>
    <x v="7"/>
    <x v="7"/>
  </r>
  <r>
    <n v="22"/>
    <s v="2018-10-02"/>
    <x v="1"/>
    <n v="2"/>
    <x v="17"/>
    <x v="7"/>
    <x v="7"/>
  </r>
  <r>
    <n v="22"/>
    <s v="2018-10-02"/>
    <x v="1"/>
    <n v="2"/>
    <x v="1"/>
    <x v="7"/>
    <x v="7"/>
  </r>
  <r>
    <n v="22"/>
    <s v="2018-10-02"/>
    <x v="1"/>
    <n v="2"/>
    <x v="1"/>
    <x v="7"/>
    <x v="7"/>
  </r>
  <r>
    <n v="22"/>
    <s v="2018-10-02"/>
    <x v="1"/>
    <n v="3"/>
    <x v="17"/>
    <x v="7"/>
    <x v="7"/>
  </r>
  <r>
    <n v="22"/>
    <s v="2018-10-02"/>
    <x v="1"/>
    <n v="2"/>
    <x v="1"/>
    <x v="8"/>
    <x v="8"/>
  </r>
  <r>
    <n v="22"/>
    <s v="2018-10-02"/>
    <x v="1"/>
    <n v="3"/>
    <x v="6"/>
    <x v="8"/>
    <x v="8"/>
  </r>
  <r>
    <n v="22"/>
    <s v="2018-10-02"/>
    <x v="1"/>
    <n v="2"/>
    <x v="1"/>
    <x v="8"/>
    <x v="8"/>
  </r>
  <r>
    <n v="22"/>
    <s v="2018-10-02"/>
    <x v="1"/>
    <n v="4"/>
    <x v="2"/>
    <x v="8"/>
    <x v="8"/>
  </r>
  <r>
    <n v="22"/>
    <s v="2018-10-02"/>
    <x v="1"/>
    <n v="3"/>
    <x v="6"/>
    <x v="8"/>
    <x v="8"/>
  </r>
  <r>
    <n v="22"/>
    <s v="2018-10-02"/>
    <x v="1"/>
    <n v="6"/>
    <x v="18"/>
    <x v="8"/>
    <x v="13"/>
  </r>
  <r>
    <n v="22"/>
    <s v="2018-10-02"/>
    <x v="1"/>
    <n v="2"/>
    <x v="1"/>
    <x v="12"/>
    <x v="14"/>
  </r>
  <r>
    <n v="22"/>
    <s v="2018-10-02"/>
    <x v="1"/>
    <n v="6"/>
    <x v="4"/>
    <x v="5"/>
    <x v="15"/>
  </r>
  <r>
    <n v="22"/>
    <s v="2018-10-02"/>
    <x v="2"/>
    <n v="3"/>
    <x v="1"/>
    <x v="5"/>
    <x v="5"/>
  </r>
  <r>
    <n v="22"/>
    <s v="2018-10-02"/>
    <x v="2"/>
    <n v="4"/>
    <x v="13"/>
    <x v="5"/>
    <x v="5"/>
  </r>
  <r>
    <n v="22"/>
    <s v="2018-10-02"/>
    <x v="2"/>
    <n v="3"/>
    <x v="5"/>
    <x v="5"/>
    <x v="5"/>
  </r>
  <r>
    <n v="22"/>
    <s v="2018-10-02"/>
    <x v="2"/>
    <n v="2"/>
    <x v="1"/>
    <x v="6"/>
    <x v="6"/>
  </r>
  <r>
    <n v="22"/>
    <s v="2018-10-02"/>
    <x v="2"/>
    <n v="8"/>
    <x v="8"/>
    <x v="6"/>
    <x v="6"/>
  </r>
  <r>
    <n v="22"/>
    <s v="2018-10-02"/>
    <x v="2"/>
    <n v="2"/>
    <x v="1"/>
    <x v="7"/>
    <x v="7"/>
  </r>
  <r>
    <n v="22"/>
    <s v="2018-10-02"/>
    <x v="2"/>
    <n v="2"/>
    <x v="1"/>
    <x v="7"/>
    <x v="7"/>
  </r>
  <r>
    <n v="22"/>
    <s v="2018-10-02"/>
    <x v="2"/>
    <n v="6"/>
    <x v="12"/>
    <x v="7"/>
    <x v="7"/>
  </r>
  <r>
    <n v="22"/>
    <s v="2018-10-02"/>
    <x v="2"/>
    <n v="2"/>
    <x v="1"/>
    <x v="8"/>
    <x v="8"/>
  </r>
  <r>
    <n v="22"/>
    <s v="2018-10-02"/>
    <x v="2"/>
    <n v="3"/>
    <x v="6"/>
    <x v="8"/>
    <x v="8"/>
  </r>
  <r>
    <n v="22"/>
    <s v="2018-10-02"/>
    <x v="2"/>
    <n v="3"/>
    <x v="6"/>
    <x v="8"/>
    <x v="8"/>
  </r>
  <r>
    <n v="22"/>
    <s v="2018-10-02"/>
    <x v="2"/>
    <n v="2"/>
    <x v="1"/>
    <x v="8"/>
    <x v="8"/>
  </r>
  <r>
    <n v="22"/>
    <s v="2018-10-02"/>
    <x v="2"/>
    <n v="2"/>
    <x v="1"/>
    <x v="12"/>
    <x v="14"/>
  </r>
  <r>
    <n v="22"/>
    <s v="2018-10-02"/>
    <x v="2"/>
    <n v="5"/>
    <x v="19"/>
    <x v="12"/>
    <x v="14"/>
  </r>
  <r>
    <n v="22"/>
    <s v="2018-10-02"/>
    <x v="2"/>
    <n v="4"/>
    <x v="15"/>
    <x v="12"/>
    <x v="14"/>
  </r>
  <r>
    <m/>
    <m/>
    <x v="3"/>
    <m/>
    <x v="20"/>
    <x v="13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8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15:I37" firstHeaderRow="0" firstDataRow="1" firstDataCol="1" rowPageCount="1" colPageCount="1"/>
  <pivotFields count="5">
    <pivotField showAll="0"/>
    <pivotField showAll="0"/>
    <pivotField axis="axisPage" multipleItemSelectionAllowed="1" showAll="0">
      <items count="5">
        <item x="0"/>
        <item x="1"/>
        <item x="3"/>
        <item x="2"/>
        <item t="default"/>
      </items>
    </pivotField>
    <pivotField dataField="1" showAll="0"/>
    <pivotField axis="axisRow" showAll="0" sortType="descending">
      <items count="115">
        <item m="1" x="109"/>
        <item m="1" x="39"/>
        <item m="1" x="74"/>
        <item m="1" x="38"/>
        <item x="9"/>
        <item m="1" x="88"/>
        <item m="1" x="105"/>
        <item m="1" x="43"/>
        <item x="12"/>
        <item m="1" x="40"/>
        <item m="1" x="77"/>
        <item x="8"/>
        <item m="1" x="28"/>
        <item m="1" x="71"/>
        <item m="1" x="60"/>
        <item m="1" x="35"/>
        <item m="1" x="30"/>
        <item m="1" x="51"/>
        <item m="1" x="33"/>
        <item m="1" x="68"/>
        <item m="1" x="104"/>
        <item m="1" x="34"/>
        <item m="1" x="59"/>
        <item m="1" x="73"/>
        <item m="1" x="49"/>
        <item m="1" x="86"/>
        <item x="15"/>
        <item m="1" x="108"/>
        <item m="1" x="55"/>
        <item x="2"/>
        <item m="1" x="45"/>
        <item x="16"/>
        <item m="1" x="36"/>
        <item m="1" x="32"/>
        <item m="1" x="25"/>
        <item m="1" x="107"/>
        <item m="1" x="106"/>
        <item m="1" x="24"/>
        <item m="1" x="58"/>
        <item m="1" x="47"/>
        <item x="17"/>
        <item m="1" x="62"/>
        <item m="1" x="31"/>
        <item m="1" x="110"/>
        <item m="1" x="29"/>
        <item m="1" x="56"/>
        <item m="1" x="46"/>
        <item m="1" x="95"/>
        <item x="11"/>
        <item m="1" x="76"/>
        <item m="1" x="21"/>
        <item m="1" x="92"/>
        <item m="1" x="37"/>
        <item m="1" x="97"/>
        <item m="1" x="112"/>
        <item m="1" x="44"/>
        <item x="6"/>
        <item m="1" x="113"/>
        <item m="1" x="67"/>
        <item x="3"/>
        <item x="5"/>
        <item m="1" x="85"/>
        <item m="1" x="23"/>
        <item m="1" x="54"/>
        <item x="10"/>
        <item m="1" x="79"/>
        <item m="1" x="89"/>
        <item x="14"/>
        <item m="1" x="78"/>
        <item m="1" x="52"/>
        <item m="1" x="90"/>
        <item m="1" x="99"/>
        <item x="20"/>
        <item m="1" x="87"/>
        <item m="1" x="102"/>
        <item x="7"/>
        <item m="1" x="91"/>
        <item m="1" x="84"/>
        <item m="1" x="26"/>
        <item m="1" x="111"/>
        <item m="1" x="80"/>
        <item m="1" x="94"/>
        <item m="1" x="61"/>
        <item m="1" x="70"/>
        <item m="1" x="103"/>
        <item m="1" x="41"/>
        <item m="1" x="65"/>
        <item m="1" x="27"/>
        <item m="1" x="75"/>
        <item x="19"/>
        <item m="1" x="101"/>
        <item m="1" x="100"/>
        <item m="1" x="48"/>
        <item m="1" x="93"/>
        <item m="1" x="96"/>
        <item m="1" x="42"/>
        <item m="1" x="64"/>
        <item m="1" x="50"/>
        <item m="1" x="66"/>
        <item m="1" x="63"/>
        <item m="1" x="22"/>
        <item m="1" x="82"/>
        <item m="1" x="57"/>
        <item m="1" x="83"/>
        <item x="18"/>
        <item x="1"/>
        <item m="1" x="69"/>
        <item m="1" x="72"/>
        <item m="1" x="81"/>
        <item x="13"/>
        <item m="1" x="98"/>
        <item x="0"/>
        <item m="1" x="5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4"/>
  </rowFields>
  <rowItems count="22">
    <i>
      <x v="105"/>
    </i>
    <i>
      <x v="4"/>
    </i>
    <i>
      <x v="29"/>
    </i>
    <i>
      <x v="56"/>
    </i>
    <i>
      <x v="60"/>
    </i>
    <i>
      <x v="11"/>
    </i>
    <i>
      <x v="109"/>
    </i>
    <i>
      <x v="111"/>
    </i>
    <i>
      <x v="31"/>
    </i>
    <i>
      <x v="8"/>
    </i>
    <i>
      <x v="113"/>
    </i>
    <i>
      <x v="26"/>
    </i>
    <i>
      <x v="67"/>
    </i>
    <i>
      <x v="59"/>
    </i>
    <i>
      <x v="104"/>
    </i>
    <i>
      <x v="89"/>
    </i>
    <i>
      <x v="40"/>
    </i>
    <i>
      <x v="75"/>
    </i>
    <i>
      <x v="48"/>
    </i>
    <i>
      <x v="64"/>
    </i>
    <i>
      <x v="7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Count of Minutes" fld="3" subtotal="count" baseField="0" baseItem="0"/>
    <dataField name="Sum of Minutes2" fld="3" baseField="4" baseItem="0"/>
    <dataField name="Sum of Minutes2_2" fld="3" showDataAs="percentOfTotal" baseField="4" baseItem="4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8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5:D37" firstHeaderRow="0" firstDataRow="1" firstDataCol="1"/>
  <pivotFields count="5">
    <pivotField showAll="0"/>
    <pivotField showAll="0"/>
    <pivotField showAll="0"/>
    <pivotField dataField="1" showAll="0"/>
    <pivotField axis="axisRow" showAll="0" sortType="descending">
      <items count="115">
        <item m="1" x="109"/>
        <item m="1" x="39"/>
        <item m="1" x="74"/>
        <item m="1" x="38"/>
        <item x="9"/>
        <item m="1" x="88"/>
        <item m="1" x="105"/>
        <item m="1" x="43"/>
        <item x="12"/>
        <item m="1" x="40"/>
        <item m="1" x="77"/>
        <item x="8"/>
        <item m="1" x="28"/>
        <item m="1" x="71"/>
        <item m="1" x="60"/>
        <item m="1" x="35"/>
        <item m="1" x="30"/>
        <item m="1" x="51"/>
        <item m="1" x="33"/>
        <item m="1" x="68"/>
        <item m="1" x="104"/>
        <item m="1" x="34"/>
        <item m="1" x="59"/>
        <item m="1" x="73"/>
        <item m="1" x="49"/>
        <item m="1" x="86"/>
        <item x="15"/>
        <item m="1" x="108"/>
        <item m="1" x="55"/>
        <item x="2"/>
        <item m="1" x="45"/>
        <item x="16"/>
        <item m="1" x="36"/>
        <item m="1" x="32"/>
        <item m="1" x="25"/>
        <item m="1" x="107"/>
        <item m="1" x="106"/>
        <item m="1" x="24"/>
        <item m="1" x="58"/>
        <item m="1" x="47"/>
        <item x="17"/>
        <item m="1" x="62"/>
        <item m="1" x="31"/>
        <item m="1" x="110"/>
        <item m="1" x="29"/>
        <item m="1" x="56"/>
        <item m="1" x="46"/>
        <item m="1" x="95"/>
        <item x="11"/>
        <item m="1" x="76"/>
        <item m="1" x="21"/>
        <item m="1" x="92"/>
        <item m="1" x="37"/>
        <item m="1" x="97"/>
        <item m="1" x="112"/>
        <item m="1" x="44"/>
        <item x="6"/>
        <item m="1" x="113"/>
        <item m="1" x="67"/>
        <item x="3"/>
        <item x="5"/>
        <item m="1" x="85"/>
        <item m="1" x="23"/>
        <item m="1" x="54"/>
        <item x="10"/>
        <item m="1" x="79"/>
        <item m="1" x="89"/>
        <item x="14"/>
        <item m="1" x="78"/>
        <item m="1" x="52"/>
        <item m="1" x="90"/>
        <item m="1" x="99"/>
        <item x="20"/>
        <item m="1" x="87"/>
        <item m="1" x="102"/>
        <item x="7"/>
        <item m="1" x="91"/>
        <item m="1" x="84"/>
        <item m="1" x="26"/>
        <item m="1" x="111"/>
        <item m="1" x="80"/>
        <item m="1" x="94"/>
        <item m="1" x="61"/>
        <item m="1" x="70"/>
        <item m="1" x="103"/>
        <item m="1" x="41"/>
        <item m="1" x="65"/>
        <item m="1" x="27"/>
        <item m="1" x="75"/>
        <item x="19"/>
        <item m="1" x="101"/>
        <item m="1" x="100"/>
        <item m="1" x="48"/>
        <item m="1" x="93"/>
        <item m="1" x="96"/>
        <item m="1" x="42"/>
        <item m="1" x="64"/>
        <item m="1" x="50"/>
        <item m="1" x="66"/>
        <item m="1" x="63"/>
        <item m="1" x="22"/>
        <item m="1" x="82"/>
        <item m="1" x="57"/>
        <item m="1" x="83"/>
        <item x="18"/>
        <item x="1"/>
        <item m="1" x="69"/>
        <item m="1" x="72"/>
        <item m="1" x="81"/>
        <item x="13"/>
        <item m="1" x="98"/>
        <item x="0"/>
        <item m="1" x="5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4"/>
  </rowFields>
  <rowItems count="22">
    <i>
      <x v="105"/>
    </i>
    <i>
      <x v="4"/>
    </i>
    <i>
      <x v="29"/>
    </i>
    <i>
      <x v="56"/>
    </i>
    <i>
      <x v="60"/>
    </i>
    <i>
      <x v="11"/>
    </i>
    <i>
      <x v="109"/>
    </i>
    <i>
      <x v="111"/>
    </i>
    <i>
      <x v="31"/>
    </i>
    <i>
      <x v="8"/>
    </i>
    <i>
      <x v="113"/>
    </i>
    <i>
      <x v="26"/>
    </i>
    <i>
      <x v="67"/>
    </i>
    <i>
      <x v="59"/>
    </i>
    <i>
      <x v="104"/>
    </i>
    <i>
      <x v="89"/>
    </i>
    <i>
      <x v="40"/>
    </i>
    <i>
      <x v="75"/>
    </i>
    <i>
      <x v="48"/>
    </i>
    <i>
      <x v="64"/>
    </i>
    <i>
      <x v="7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inutes" fld="3" subtotal="count" baseField="0" baseItem="0"/>
    <dataField name="Sum of Minutes2" fld="3" baseField="4" baseItem="0"/>
    <dataField name="Sum of Minutes2_2" fld="3" showDataAs="percentOfTotal" baseField="4" baseItem="4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5:E27" firstHeaderRow="0" firstDataRow="1" firstDataCol="1" rowPageCount="1" colPageCount="1"/>
  <pivotFields count="7"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dataField="1" showAll="0"/>
    <pivotField axis="axisRow" showAll="0" sortType="descending">
      <items count="78">
        <item sd="0" m="1" x="63"/>
        <item sd="0" m="1" x="29"/>
        <item sd="0" m="1" x="24"/>
        <item sd="0" m="1" x="26"/>
        <item sd="0" m="1" x="71"/>
        <item sd="0" m="1" x="68"/>
        <item sd="0" x="19"/>
        <item sd="0" m="1" x="61"/>
        <item sd="0" m="1" x="73"/>
        <item sd="0" m="1" x="36"/>
        <item sd="0" x="2"/>
        <item sd="0" m="1" x="72"/>
        <item sd="0" m="1" x="33"/>
        <item sd="0" m="1" x="39"/>
        <item sd="0" m="1" x="41"/>
        <item sd="0" m="1" x="25"/>
        <item sd="0" m="1" x="74"/>
        <item sd="0" m="1" x="43"/>
        <item sd="0" m="1" x="37"/>
        <item sd="0" m="1" x="32"/>
        <item sd="0" x="11"/>
        <item sd="0" m="1" x="67"/>
        <item sd="0" m="1" x="46"/>
        <item sd="0" x="10"/>
        <item sd="0" x="20"/>
        <item sd="0" m="1" x="27"/>
        <item sd="0" x="3"/>
        <item sd="0" m="1" x="59"/>
        <item sd="0" m="1" x="58"/>
        <item sd="0" m="1" x="69"/>
        <item sd="0" x="7"/>
        <item sd="0" m="1" x="60"/>
        <item sd="0" m="1" x="56"/>
        <item sd="0" m="1" x="22"/>
        <item sd="0" m="1" x="75"/>
        <item sd="0" m="1" x="52"/>
        <item sd="0" m="1" x="62"/>
        <item sd="0" m="1" x="40"/>
        <item sd="0" m="1" x="48"/>
        <item sd="0" m="1" x="70"/>
        <item sd="0" m="1" x="28"/>
        <item sd="0" m="1" x="44"/>
        <item sd="0" m="1" x="23"/>
        <item sd="0" m="1" x="51"/>
        <item sd="0" m="1" x="34"/>
        <item sd="0" m="1" x="45"/>
        <item sd="0" m="1" x="42"/>
        <item sd="0" m="1" x="21"/>
        <item sd="0" m="1" x="54"/>
        <item sd="0" m="1" x="38"/>
        <item sd="0" m="1" x="55"/>
        <item sd="0" m="1" x="31"/>
        <item sd="0" m="1" x="76"/>
        <item sd="0" m="1" x="57"/>
        <item sd="0" m="1" x="50"/>
        <item sd="0" x="18"/>
        <item sd="0" x="8"/>
        <item sd="0" x="5"/>
        <item sd="0" x="14"/>
        <item sd="0" x="1"/>
        <item sd="0" m="1" x="47"/>
        <item sd="0" m="1" x="49"/>
        <item sd="0" x="17"/>
        <item sd="0" x="9"/>
        <item sd="0" m="1" x="66"/>
        <item sd="0" m="1" x="64"/>
        <item sd="0" m="1" x="30"/>
        <item sd="0" x="6"/>
        <item sd="0" x="16"/>
        <item sd="0" x="12"/>
        <item sd="0" x="15"/>
        <item sd="0" m="1" x="53"/>
        <item sd="0" x="13"/>
        <item sd="0" m="1" x="65"/>
        <item sd="0" x="0"/>
        <item m="1" x="35"/>
        <item sd="0" x="4"/>
        <item t="default" sd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30">
        <item sd="0" x="5"/>
        <item sd="0" x="3"/>
        <item sd="0" x="0"/>
        <item sd="0" x="6"/>
        <item sd="0" x="7"/>
        <item sd="0" x="8"/>
        <item sd="0" m="1" x="19"/>
        <item x="13"/>
        <item m="1" x="21"/>
        <item m="1" x="22"/>
        <item m="1" x="20"/>
        <item m="1" x="16"/>
        <item m="1" x="25"/>
        <item m="1" x="17"/>
        <item m="1" x="28"/>
        <item m="1" x="18"/>
        <item m="1" x="15"/>
        <item m="1" x="23"/>
        <item m="1" x="24"/>
        <item m="1" x="14"/>
        <item sd="0" x="2"/>
        <item x="11"/>
        <item sd="0" x="12"/>
        <item m="1" x="27"/>
        <item x="9"/>
        <item x="4"/>
        <item m="1" x="26"/>
        <item sd="0" x="1"/>
        <item sd="0" x="10"/>
        <item t="default"/>
      </items>
    </pivotField>
    <pivotField axis="axisRow" showAll="0">
      <items count="29">
        <item x="3"/>
        <item x="0"/>
        <item x="6"/>
        <item x="7"/>
        <item m="1" x="21"/>
        <item x="8"/>
        <item x="5"/>
        <item x="16"/>
        <item m="1" x="17"/>
        <item m="1" x="26"/>
        <item m="1" x="22"/>
        <item m="1" x="18"/>
        <item m="1" x="19"/>
        <item m="1" x="24"/>
        <item m="1" x="25"/>
        <item m="1" x="27"/>
        <item x="2"/>
        <item x="12"/>
        <item x="14"/>
        <item m="1" x="23"/>
        <item x="9"/>
        <item x="4"/>
        <item m="1" x="20"/>
        <item x="1"/>
        <item x="10"/>
        <item x="11"/>
        <item x="13"/>
        <item x="15"/>
        <item t="default"/>
      </items>
    </pivotField>
  </pivotFields>
  <rowFields count="3">
    <field x="4"/>
    <field x="5"/>
    <field x="6"/>
  </rowFields>
  <rowItems count="22">
    <i>
      <x v="59"/>
    </i>
    <i>
      <x v="63"/>
    </i>
    <i>
      <x v="10"/>
    </i>
    <i>
      <x v="67"/>
    </i>
    <i>
      <x v="57"/>
    </i>
    <i>
      <x v="56"/>
    </i>
    <i>
      <x v="72"/>
    </i>
    <i>
      <x v="74"/>
    </i>
    <i>
      <x v="68"/>
    </i>
    <i>
      <x v="70"/>
    </i>
    <i>
      <x v="69"/>
    </i>
    <i>
      <x v="76"/>
    </i>
    <i>
      <x v="58"/>
    </i>
    <i>
      <x v="26"/>
    </i>
    <i>
      <x v="55"/>
    </i>
    <i>
      <x v="62"/>
    </i>
    <i>
      <x v="6"/>
    </i>
    <i>
      <x v="30"/>
    </i>
    <i>
      <x v="20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Count of Minutes" fld="3" subtotal="count" baseField="0" baseItem="0"/>
    <dataField name="Sum of Minutes2" fld="3" baseField="4" baseItem="0"/>
    <dataField name="Sum of Minutes2_2" fld="3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Reporte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ID" tableColumnId="2"/>
    </queryTableFields>
  </queryTableRefresh>
</queryTable>
</file>

<file path=xl/queryTables/queryTable2.xml><?xml version="1.0" encoding="utf-8"?>
<queryTable xmlns="http://schemas.openxmlformats.org/spreadsheetml/2006/main" name="Query from Reporte_2" connectionId="4" autoFormatId="16" applyNumberFormats="0" applyBorderFormats="0" applyFontFormats="0" applyPatternFormats="0" applyAlignmentFormats="0" applyWidthHeightFormats="0">
  <queryTableRefresh nextId="2">
    <queryTableFields count="1">
      <queryTableField id="1" name="shift" tableColumnId="1"/>
    </queryTableFields>
  </queryTableRefresh>
</queryTable>
</file>

<file path=xl/queryTables/queryTable3.xml><?xml version="1.0" encoding="utf-8"?>
<queryTable xmlns="http://schemas.openxmlformats.org/spreadsheetml/2006/main" name="Query from Reporte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Shift" tableColumnId="1"/>
      <queryTableField id="2" name="TotalProduced" tableColumnId="2"/>
      <queryTableField id="3" name="Downtime" tableColumnId="3"/>
    </queryTableFields>
  </queryTableRefresh>
</queryTable>
</file>

<file path=xl/queryTables/queryTable4.xml><?xml version="1.0" encoding="utf-8"?>
<queryTable xmlns="http://schemas.openxmlformats.org/spreadsheetml/2006/main" name="Query from Reporte_3" connectionId="3" autoFormatId="16" applyNumberFormats="0" applyBorderFormats="0" applyFontFormats="0" applyPatternFormats="0" applyAlignmentFormats="0" applyWidthHeightFormats="0">
  <queryTableRefresh nextId="10">
    <queryTableFields count="9">
      <queryTableField id="1" name="Asset_ID" tableColumnId="1"/>
      <queryTableField id="2" name="ProductionDate" tableColumnId="2"/>
      <queryTableField id="3" name="Shift" tableColumnId="3"/>
      <queryTableField id="4" name="Minutes" tableColumnId="4"/>
      <queryTableField id="5" name="Description" tableColumnId="5"/>
      <queryTableField id="6" name="Station" tableColumnId="6"/>
      <queryTableField id="7" name="Equipment" tableColumnId="7"/>
      <queryTableField id="8" name="ID" tableColumnId="8"/>
      <queryTableField id="9" name="Concep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2" name="Table_Query_from_Reporte_1" displayName="Table_Query_from_Reporte_1" ref="A1:B20" tableType="queryTable" totalsRowShown="0">
  <autoFilter ref="A1:B20"/>
  <tableColumns count="2">
    <tableColumn id="1" uniqueName="1" name="Name" queryTableFieldId="1"/>
    <tableColumn id="2" uniqueName="2" name="ID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_Query_from_Reporte_2" displayName="Table_Query_from_Reporte_2" ref="D1:D4" tableType="queryTable" totalsRowShown="0">
  <autoFilter ref="D1:D4"/>
  <tableColumns count="1">
    <tableColumn id="1" uniqueName="1" name="shift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_Query_from_Reporte" displayName="Table_Query_from_Reporte" ref="F1:H4" tableType="queryTable" totalsRowShown="0">
  <autoFilter ref="F1:H4"/>
  <tableColumns count="3">
    <tableColumn id="1" uniqueName="1" name="Shift" queryTableFieldId="1"/>
    <tableColumn id="2" uniqueName="2" name="TotalProduced" queryTableFieldId="2"/>
    <tableColumn id="3" uniqueName="3" name="Downtim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Query_from_Reporte_3" displayName="Table_Query_from_Reporte_3" ref="J1:R66" tableType="queryTable" totalsRowShown="0">
  <autoFilter ref="J1:R66"/>
  <tableColumns count="9">
    <tableColumn id="1" uniqueName="1" name="Asset_ID" queryTableFieldId="1"/>
    <tableColumn id="2" uniqueName="2" name="ProductionDate" queryTableFieldId="2"/>
    <tableColumn id="3" uniqueName="3" name="Shift" queryTableFieldId="3"/>
    <tableColumn id="4" uniqueName="4" name="Minutes" queryTableFieldId="4"/>
    <tableColumn id="5" uniqueName="5" name="Description" queryTableFieldId="5" dataDxfId="4"/>
    <tableColumn id="6" uniqueName="6" name="Station" queryTableFieldId="6" dataDxfId="3"/>
    <tableColumn id="7" uniqueName="7" name="Equipment" queryTableFieldId="7" dataDxfId="2"/>
    <tableColumn id="8" uniqueName="8" name="ID" queryTableFieldId="8" dataDxfId="1"/>
    <tableColumn id="9" uniqueName="9" name="Concept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A6" sqref="A6"/>
    </sheetView>
  </sheetViews>
  <sheetFormatPr defaultRowHeight="15" x14ac:dyDescent="0.25"/>
  <cols>
    <col min="1" max="1" width="26.85546875" customWidth="1"/>
    <col min="2" max="2" width="5.140625" customWidth="1"/>
    <col min="3" max="3" width="4.85546875" customWidth="1"/>
    <col min="4" max="4" width="7.28515625" customWidth="1"/>
    <col min="5" max="5" width="6" customWidth="1"/>
    <col min="6" max="6" width="7.42578125" customWidth="1"/>
    <col min="7" max="7" width="16.28515625" customWidth="1"/>
    <col min="8" max="8" width="12.5703125" customWidth="1"/>
    <col min="9" max="9" width="7.28515625" customWidth="1"/>
    <col min="10" max="10" width="11" customWidth="1"/>
    <col min="11" max="11" width="17.28515625" customWidth="1"/>
    <col min="12" max="12" width="7.42578125" customWidth="1"/>
    <col min="13" max="13" width="10.7109375" customWidth="1"/>
    <col min="14" max="14" width="46.42578125" customWidth="1"/>
    <col min="15" max="15" width="12.7109375" customWidth="1"/>
    <col min="16" max="16" width="13" customWidth="1"/>
    <col min="17" max="17" width="5.140625" style="21" customWidth="1"/>
    <col min="18" max="18" width="13.28515625" style="21" customWidth="1"/>
    <col min="19" max="19" width="14.5703125" customWidth="1"/>
    <col min="20" max="20" width="10.140625" customWidth="1"/>
    <col min="21" max="21" width="11" customWidth="1"/>
    <col min="22" max="22" width="12.85546875" customWidth="1"/>
    <col min="23" max="23" width="16.7109375" customWidth="1"/>
    <col min="24" max="24" width="8" customWidth="1"/>
    <col min="25" max="25" width="16.28515625" customWidth="1"/>
    <col min="26" max="26" width="8.140625" customWidth="1"/>
  </cols>
  <sheetData>
    <row r="1" spans="1:18" x14ac:dyDescent="0.25">
      <c r="A1" t="s">
        <v>2</v>
      </c>
      <c r="B1" t="s">
        <v>1</v>
      </c>
      <c r="D1" t="s">
        <v>19</v>
      </c>
      <c r="F1" t="s">
        <v>25</v>
      </c>
      <c r="G1" t="s">
        <v>22</v>
      </c>
      <c r="H1" t="s">
        <v>36</v>
      </c>
      <c r="J1" t="s">
        <v>23</v>
      </c>
      <c r="K1" t="s">
        <v>24</v>
      </c>
      <c r="L1" t="s">
        <v>25</v>
      </c>
      <c r="M1" t="s">
        <v>37</v>
      </c>
      <c r="N1" t="s">
        <v>3</v>
      </c>
      <c r="O1" t="s">
        <v>53</v>
      </c>
      <c r="P1" t="s">
        <v>54</v>
      </c>
      <c r="Q1" s="21" t="s">
        <v>1</v>
      </c>
      <c r="R1" s="21" t="s">
        <v>71</v>
      </c>
    </row>
    <row r="2" spans="1:18" x14ac:dyDescent="0.25">
      <c r="A2" t="s">
        <v>4</v>
      </c>
      <c r="B2">
        <v>18</v>
      </c>
      <c r="D2" t="s">
        <v>20</v>
      </c>
      <c r="F2" t="s">
        <v>20</v>
      </c>
      <c r="G2">
        <v>422</v>
      </c>
      <c r="H2">
        <v>118</v>
      </c>
      <c r="J2">
        <v>22</v>
      </c>
      <c r="K2" t="s">
        <v>106</v>
      </c>
      <c r="L2" t="s">
        <v>20</v>
      </c>
      <c r="M2">
        <v>16</v>
      </c>
      <c r="N2" s="3" t="s">
        <v>94</v>
      </c>
      <c r="O2" s="3" t="s">
        <v>64</v>
      </c>
      <c r="P2" s="3" t="s">
        <v>65</v>
      </c>
      <c r="Q2" s="21">
        <v>2185</v>
      </c>
      <c r="R2" s="3" t="s">
        <v>97</v>
      </c>
    </row>
    <row r="3" spans="1:18" x14ac:dyDescent="0.25">
      <c r="A3" t="s">
        <v>5</v>
      </c>
      <c r="B3">
        <v>21</v>
      </c>
      <c r="D3" t="s">
        <v>21</v>
      </c>
      <c r="F3" t="s">
        <v>21</v>
      </c>
      <c r="G3">
        <v>374</v>
      </c>
      <c r="H3">
        <v>120</v>
      </c>
      <c r="J3">
        <v>22</v>
      </c>
      <c r="K3" t="s">
        <v>106</v>
      </c>
      <c r="L3" t="s">
        <v>20</v>
      </c>
      <c r="M3">
        <v>4</v>
      </c>
      <c r="N3" s="3" t="s">
        <v>77</v>
      </c>
      <c r="O3" s="3" t="s">
        <v>107</v>
      </c>
      <c r="P3" s="3" t="s">
        <v>108</v>
      </c>
      <c r="Q3" s="21">
        <v>2191</v>
      </c>
      <c r="R3" s="3" t="s">
        <v>75</v>
      </c>
    </row>
    <row r="4" spans="1:18" x14ac:dyDescent="0.25">
      <c r="A4" t="s">
        <v>6</v>
      </c>
      <c r="B4">
        <v>22</v>
      </c>
      <c r="D4" t="s">
        <v>63</v>
      </c>
      <c r="F4" t="s">
        <v>63</v>
      </c>
      <c r="G4">
        <v>223</v>
      </c>
      <c r="H4">
        <v>51</v>
      </c>
      <c r="J4">
        <v>22</v>
      </c>
      <c r="K4" t="s">
        <v>106</v>
      </c>
      <c r="L4" t="s">
        <v>20</v>
      </c>
      <c r="M4">
        <v>4</v>
      </c>
      <c r="N4" s="3" t="s">
        <v>55</v>
      </c>
      <c r="O4" s="3" t="s">
        <v>107</v>
      </c>
      <c r="P4" s="3" t="s">
        <v>108</v>
      </c>
      <c r="Q4" s="21">
        <v>2209</v>
      </c>
      <c r="R4" s="3" t="s">
        <v>90</v>
      </c>
    </row>
    <row r="5" spans="1:18" x14ac:dyDescent="0.25">
      <c r="A5" t="s">
        <v>7</v>
      </c>
      <c r="B5">
        <v>23</v>
      </c>
      <c r="J5">
        <v>22</v>
      </c>
      <c r="K5" t="s">
        <v>106</v>
      </c>
      <c r="L5" t="s">
        <v>20</v>
      </c>
      <c r="M5">
        <v>4</v>
      </c>
      <c r="N5" s="3" t="s">
        <v>55</v>
      </c>
      <c r="O5" s="3" t="s">
        <v>107</v>
      </c>
      <c r="P5" s="3" t="s">
        <v>108</v>
      </c>
      <c r="Q5" s="21">
        <v>2218</v>
      </c>
      <c r="R5" s="3" t="s">
        <v>90</v>
      </c>
    </row>
    <row r="6" spans="1:18" x14ac:dyDescent="0.25">
      <c r="A6" t="s">
        <v>8</v>
      </c>
      <c r="B6">
        <v>37</v>
      </c>
      <c r="J6">
        <v>22</v>
      </c>
      <c r="K6" t="s">
        <v>106</v>
      </c>
      <c r="L6" t="s">
        <v>20</v>
      </c>
      <c r="M6">
        <v>4</v>
      </c>
      <c r="N6" s="3" t="s">
        <v>77</v>
      </c>
      <c r="O6" s="3" t="s">
        <v>84</v>
      </c>
      <c r="P6" s="3" t="s">
        <v>85</v>
      </c>
      <c r="Q6" s="21">
        <v>2192</v>
      </c>
      <c r="R6" s="3" t="s">
        <v>75</v>
      </c>
    </row>
    <row r="7" spans="1:18" x14ac:dyDescent="0.25">
      <c r="A7" t="s">
        <v>9</v>
      </c>
      <c r="B7">
        <v>42</v>
      </c>
      <c r="J7">
        <v>22</v>
      </c>
      <c r="K7" t="s">
        <v>106</v>
      </c>
      <c r="L7" t="s">
        <v>20</v>
      </c>
      <c r="M7">
        <v>6</v>
      </c>
      <c r="N7" s="3" t="s">
        <v>69</v>
      </c>
      <c r="O7" s="3" t="s">
        <v>84</v>
      </c>
      <c r="P7" s="3" t="s">
        <v>85</v>
      </c>
      <c r="Q7" s="21">
        <v>2210</v>
      </c>
      <c r="R7" s="3" t="s">
        <v>82</v>
      </c>
    </row>
    <row r="8" spans="1:18" x14ac:dyDescent="0.25">
      <c r="A8" t="s">
        <v>10</v>
      </c>
      <c r="B8">
        <v>43</v>
      </c>
      <c r="J8">
        <v>22</v>
      </c>
      <c r="K8" t="s">
        <v>106</v>
      </c>
      <c r="L8" t="s">
        <v>20</v>
      </c>
      <c r="M8">
        <v>6</v>
      </c>
      <c r="N8" s="3" t="s">
        <v>109</v>
      </c>
      <c r="O8" s="3" t="s">
        <v>84</v>
      </c>
      <c r="P8" s="3" t="s">
        <v>85</v>
      </c>
      <c r="Q8" s="21">
        <v>2217</v>
      </c>
      <c r="R8" s="3" t="s">
        <v>97</v>
      </c>
    </row>
    <row r="9" spans="1:18" x14ac:dyDescent="0.25">
      <c r="A9" t="s">
        <v>101</v>
      </c>
      <c r="B9">
        <v>44</v>
      </c>
      <c r="J9">
        <v>22</v>
      </c>
      <c r="K9" t="s">
        <v>106</v>
      </c>
      <c r="L9" t="s">
        <v>20</v>
      </c>
      <c r="M9">
        <v>3</v>
      </c>
      <c r="N9" s="3" t="s">
        <v>77</v>
      </c>
      <c r="O9" s="3" t="s">
        <v>56</v>
      </c>
      <c r="P9" s="3" t="s">
        <v>57</v>
      </c>
      <c r="Q9" s="21">
        <v>2208</v>
      </c>
      <c r="R9" s="3" t="s">
        <v>75</v>
      </c>
    </row>
    <row r="10" spans="1:18" x14ac:dyDescent="0.25">
      <c r="A10" t="s">
        <v>102</v>
      </c>
      <c r="B10">
        <v>45</v>
      </c>
      <c r="J10">
        <v>22</v>
      </c>
      <c r="K10" t="s">
        <v>106</v>
      </c>
      <c r="L10" t="s">
        <v>20</v>
      </c>
      <c r="M10">
        <v>3</v>
      </c>
      <c r="N10" s="3" t="s">
        <v>55</v>
      </c>
      <c r="O10" s="3" t="s">
        <v>98</v>
      </c>
      <c r="P10" s="3" t="s">
        <v>99</v>
      </c>
      <c r="Q10" s="21">
        <v>2198</v>
      </c>
      <c r="R10" s="3" t="s">
        <v>90</v>
      </c>
    </row>
    <row r="11" spans="1:18" x14ac:dyDescent="0.25">
      <c r="A11" t="s">
        <v>103</v>
      </c>
      <c r="B11">
        <v>46</v>
      </c>
      <c r="J11">
        <v>22</v>
      </c>
      <c r="K11" t="s">
        <v>106</v>
      </c>
      <c r="L11" t="s">
        <v>20</v>
      </c>
      <c r="M11">
        <v>10</v>
      </c>
      <c r="N11" s="3" t="s">
        <v>43</v>
      </c>
      <c r="O11" s="3" t="s">
        <v>60</v>
      </c>
      <c r="P11" s="3" t="s">
        <v>60</v>
      </c>
      <c r="Q11" s="21">
        <v>2204</v>
      </c>
      <c r="R11" s="3" t="s">
        <v>76</v>
      </c>
    </row>
    <row r="12" spans="1:18" x14ac:dyDescent="0.25">
      <c r="A12" t="s">
        <v>11</v>
      </c>
      <c r="B12">
        <v>48</v>
      </c>
      <c r="J12">
        <v>22</v>
      </c>
      <c r="K12" t="s">
        <v>106</v>
      </c>
      <c r="L12" t="s">
        <v>20</v>
      </c>
      <c r="M12">
        <v>3</v>
      </c>
      <c r="N12" s="3" t="s">
        <v>42</v>
      </c>
      <c r="O12" s="3" t="s">
        <v>60</v>
      </c>
      <c r="P12" s="3" t="s">
        <v>60</v>
      </c>
      <c r="Q12" s="21">
        <v>2205</v>
      </c>
      <c r="R12" s="3" t="s">
        <v>76</v>
      </c>
    </row>
    <row r="13" spans="1:18" x14ac:dyDescent="0.25">
      <c r="A13" t="s">
        <v>12</v>
      </c>
      <c r="B13">
        <v>69</v>
      </c>
      <c r="J13">
        <v>22</v>
      </c>
      <c r="K13" t="s">
        <v>106</v>
      </c>
      <c r="L13" t="s">
        <v>20</v>
      </c>
      <c r="M13">
        <v>6</v>
      </c>
      <c r="N13" s="3" t="s">
        <v>43</v>
      </c>
      <c r="O13" s="3" t="s">
        <v>60</v>
      </c>
      <c r="P13" s="3" t="s">
        <v>60</v>
      </c>
      <c r="Q13" s="21">
        <v>2206</v>
      </c>
      <c r="R13" s="3" t="s">
        <v>76</v>
      </c>
    </row>
    <row r="14" spans="1:18" x14ac:dyDescent="0.25">
      <c r="A14" t="s">
        <v>13</v>
      </c>
      <c r="B14">
        <v>74</v>
      </c>
      <c r="J14">
        <v>22</v>
      </c>
      <c r="K14" t="s">
        <v>106</v>
      </c>
      <c r="L14" t="s">
        <v>20</v>
      </c>
      <c r="M14">
        <v>4</v>
      </c>
      <c r="N14" s="3" t="s">
        <v>70</v>
      </c>
      <c r="O14" s="3" t="s">
        <v>60</v>
      </c>
      <c r="P14" s="3" t="s">
        <v>60</v>
      </c>
      <c r="Q14" s="21">
        <v>2211</v>
      </c>
      <c r="R14" s="3" t="s">
        <v>80</v>
      </c>
    </row>
    <row r="15" spans="1:18" x14ac:dyDescent="0.25">
      <c r="A15" t="s">
        <v>14</v>
      </c>
      <c r="B15">
        <v>75</v>
      </c>
      <c r="J15">
        <v>22</v>
      </c>
      <c r="K15" t="s">
        <v>106</v>
      </c>
      <c r="L15" t="s">
        <v>20</v>
      </c>
      <c r="M15">
        <v>4</v>
      </c>
      <c r="N15" s="3" t="s">
        <v>55</v>
      </c>
      <c r="O15" s="3" t="s">
        <v>60</v>
      </c>
      <c r="P15" s="3" t="s">
        <v>60</v>
      </c>
      <c r="Q15" s="21">
        <v>2215</v>
      </c>
      <c r="R15" s="3" t="s">
        <v>90</v>
      </c>
    </row>
    <row r="16" spans="1:18" x14ac:dyDescent="0.25">
      <c r="A16" t="s">
        <v>15</v>
      </c>
      <c r="B16">
        <v>76</v>
      </c>
      <c r="J16">
        <v>22</v>
      </c>
      <c r="K16" t="s">
        <v>106</v>
      </c>
      <c r="L16" t="s">
        <v>20</v>
      </c>
      <c r="M16">
        <v>10</v>
      </c>
      <c r="N16" s="3" t="s">
        <v>74</v>
      </c>
      <c r="O16" s="3" t="s">
        <v>60</v>
      </c>
      <c r="P16" s="3" t="s">
        <v>60</v>
      </c>
      <c r="Q16" s="21">
        <v>2216</v>
      </c>
      <c r="R16" s="3" t="s">
        <v>89</v>
      </c>
    </row>
    <row r="17" spans="1:18" x14ac:dyDescent="0.25">
      <c r="A17" t="s">
        <v>16</v>
      </c>
      <c r="B17">
        <v>77</v>
      </c>
      <c r="J17">
        <v>22</v>
      </c>
      <c r="K17" t="s">
        <v>106</v>
      </c>
      <c r="L17" t="s">
        <v>20</v>
      </c>
      <c r="M17">
        <v>4</v>
      </c>
      <c r="N17" s="3" t="s">
        <v>55</v>
      </c>
      <c r="O17" s="3" t="s">
        <v>58</v>
      </c>
      <c r="P17" s="3" t="s">
        <v>59</v>
      </c>
      <c r="Q17" s="21">
        <v>2207</v>
      </c>
      <c r="R17" s="3" t="s">
        <v>90</v>
      </c>
    </row>
    <row r="18" spans="1:18" x14ac:dyDescent="0.25">
      <c r="A18" t="s">
        <v>17</v>
      </c>
      <c r="B18">
        <v>78</v>
      </c>
      <c r="J18">
        <v>22</v>
      </c>
      <c r="K18" t="s">
        <v>106</v>
      </c>
      <c r="L18" t="s">
        <v>20</v>
      </c>
      <c r="M18">
        <v>7</v>
      </c>
      <c r="N18" s="3" t="s">
        <v>38</v>
      </c>
      <c r="O18" s="3" t="s">
        <v>67</v>
      </c>
      <c r="P18" s="3" t="s">
        <v>68</v>
      </c>
      <c r="Q18" s="21">
        <v>2187</v>
      </c>
      <c r="R18" s="3" t="s">
        <v>76</v>
      </c>
    </row>
    <row r="19" spans="1:18" x14ac:dyDescent="0.25">
      <c r="A19" t="s">
        <v>104</v>
      </c>
      <c r="B19">
        <v>79</v>
      </c>
      <c r="J19">
        <v>22</v>
      </c>
      <c r="K19" t="s">
        <v>106</v>
      </c>
      <c r="L19" t="s">
        <v>20</v>
      </c>
      <c r="M19">
        <v>4</v>
      </c>
      <c r="N19" s="3" t="s">
        <v>38</v>
      </c>
      <c r="O19" s="3" t="s">
        <v>67</v>
      </c>
      <c r="P19" s="3" t="s">
        <v>68</v>
      </c>
      <c r="Q19" s="21">
        <v>2193</v>
      </c>
      <c r="R19" s="3" t="s">
        <v>76</v>
      </c>
    </row>
    <row r="20" spans="1:18" x14ac:dyDescent="0.25">
      <c r="A20" t="s">
        <v>105</v>
      </c>
      <c r="B20">
        <v>80</v>
      </c>
      <c r="J20">
        <v>22</v>
      </c>
      <c r="K20" t="s">
        <v>106</v>
      </c>
      <c r="L20" t="s">
        <v>20</v>
      </c>
      <c r="M20">
        <v>4</v>
      </c>
      <c r="N20" s="3" t="s">
        <v>77</v>
      </c>
      <c r="O20" s="3" t="s">
        <v>61</v>
      </c>
      <c r="P20" s="3" t="s">
        <v>62</v>
      </c>
      <c r="Q20" s="21">
        <v>2186</v>
      </c>
      <c r="R20" s="3" t="s">
        <v>75</v>
      </c>
    </row>
    <row r="21" spans="1:18" x14ac:dyDescent="0.25">
      <c r="J21">
        <v>22</v>
      </c>
      <c r="K21" t="s">
        <v>106</v>
      </c>
      <c r="L21" t="s">
        <v>20</v>
      </c>
      <c r="M21">
        <v>4</v>
      </c>
      <c r="N21" s="3" t="s">
        <v>77</v>
      </c>
      <c r="O21" s="3" t="s">
        <v>61</v>
      </c>
      <c r="P21" s="3" t="s">
        <v>62</v>
      </c>
      <c r="Q21" s="21">
        <v>2199</v>
      </c>
      <c r="R21" s="3" t="s">
        <v>75</v>
      </c>
    </row>
    <row r="22" spans="1:18" x14ac:dyDescent="0.25">
      <c r="J22">
        <v>22</v>
      </c>
      <c r="K22" t="s">
        <v>106</v>
      </c>
      <c r="L22" t="s">
        <v>20</v>
      </c>
      <c r="M22">
        <v>3</v>
      </c>
      <c r="N22" s="3" t="s">
        <v>42</v>
      </c>
      <c r="O22" s="3" t="s">
        <v>61</v>
      </c>
      <c r="P22" s="3" t="s">
        <v>62</v>
      </c>
      <c r="Q22" s="21">
        <v>2202</v>
      </c>
      <c r="R22" s="3" t="s">
        <v>76</v>
      </c>
    </row>
    <row r="23" spans="1:18" x14ac:dyDescent="0.25">
      <c r="J23">
        <v>22</v>
      </c>
      <c r="K23" t="s">
        <v>106</v>
      </c>
      <c r="L23" t="s">
        <v>20</v>
      </c>
      <c r="M23">
        <v>2</v>
      </c>
      <c r="N23" s="3" t="s">
        <v>40</v>
      </c>
      <c r="O23" s="3" t="s">
        <v>95</v>
      </c>
      <c r="P23" s="3" t="s">
        <v>96</v>
      </c>
      <c r="Q23" s="21">
        <v>2220</v>
      </c>
      <c r="R23" s="3" t="s">
        <v>81</v>
      </c>
    </row>
    <row r="24" spans="1:18" x14ac:dyDescent="0.25">
      <c r="J24">
        <v>22</v>
      </c>
      <c r="K24" t="s">
        <v>106</v>
      </c>
      <c r="L24" t="s">
        <v>20</v>
      </c>
      <c r="M24">
        <v>3</v>
      </c>
      <c r="N24" s="3" t="s">
        <v>44</v>
      </c>
      <c r="O24" s="3" t="s">
        <v>110</v>
      </c>
      <c r="P24" s="3" t="s">
        <v>111</v>
      </c>
      <c r="Q24" s="21">
        <v>2203</v>
      </c>
      <c r="R24" s="3" t="s">
        <v>112</v>
      </c>
    </row>
    <row r="25" spans="1:18" x14ac:dyDescent="0.25">
      <c r="J25">
        <v>22</v>
      </c>
      <c r="K25" t="s">
        <v>106</v>
      </c>
      <c r="L25" t="s">
        <v>21</v>
      </c>
      <c r="M25">
        <v>2</v>
      </c>
      <c r="N25" s="3" t="s">
        <v>77</v>
      </c>
      <c r="O25" s="3" t="s">
        <v>64</v>
      </c>
      <c r="P25" s="3" t="s">
        <v>65</v>
      </c>
      <c r="Q25" s="21">
        <v>2230</v>
      </c>
      <c r="R25" s="3" t="s">
        <v>75</v>
      </c>
    </row>
    <row r="26" spans="1:18" x14ac:dyDescent="0.25">
      <c r="J26">
        <v>22</v>
      </c>
      <c r="K26" t="s">
        <v>106</v>
      </c>
      <c r="L26" t="s">
        <v>21</v>
      </c>
      <c r="M26">
        <v>6</v>
      </c>
      <c r="N26" s="3" t="s">
        <v>39</v>
      </c>
      <c r="O26" s="3" t="s">
        <v>64</v>
      </c>
      <c r="P26" s="3" t="s">
        <v>113</v>
      </c>
      <c r="Q26" s="21">
        <v>2232</v>
      </c>
      <c r="R26" s="3" t="s">
        <v>76</v>
      </c>
    </row>
    <row r="27" spans="1:18" x14ac:dyDescent="0.25">
      <c r="J27">
        <v>22</v>
      </c>
      <c r="K27" t="s">
        <v>106</v>
      </c>
      <c r="L27" t="s">
        <v>21</v>
      </c>
      <c r="M27">
        <v>7</v>
      </c>
      <c r="N27" s="3" t="s">
        <v>91</v>
      </c>
      <c r="O27" s="3" t="s">
        <v>64</v>
      </c>
      <c r="P27" s="3" t="s">
        <v>113</v>
      </c>
      <c r="Q27" s="21">
        <v>2233</v>
      </c>
      <c r="R27" s="3" t="s">
        <v>73</v>
      </c>
    </row>
    <row r="28" spans="1:18" x14ac:dyDescent="0.25">
      <c r="J28">
        <v>22</v>
      </c>
      <c r="K28" t="s">
        <v>106</v>
      </c>
      <c r="L28" t="s">
        <v>21</v>
      </c>
      <c r="M28">
        <v>8</v>
      </c>
      <c r="N28" s="3" t="s">
        <v>41</v>
      </c>
      <c r="O28" s="3" t="s">
        <v>64</v>
      </c>
      <c r="P28" s="3" t="s">
        <v>113</v>
      </c>
      <c r="Q28" s="21">
        <v>2234</v>
      </c>
      <c r="R28" s="3" t="s">
        <v>76</v>
      </c>
    </row>
    <row r="29" spans="1:18" x14ac:dyDescent="0.25">
      <c r="J29">
        <v>22</v>
      </c>
      <c r="K29" t="s">
        <v>106</v>
      </c>
      <c r="L29" t="s">
        <v>21</v>
      </c>
      <c r="M29">
        <v>5</v>
      </c>
      <c r="N29" s="3" t="s">
        <v>91</v>
      </c>
      <c r="O29" s="3" t="s">
        <v>84</v>
      </c>
      <c r="P29" s="3" t="s">
        <v>85</v>
      </c>
      <c r="Q29" s="21">
        <v>2239</v>
      </c>
      <c r="R29" s="3" t="s">
        <v>73</v>
      </c>
    </row>
    <row r="30" spans="1:18" x14ac:dyDescent="0.25">
      <c r="J30">
        <v>22</v>
      </c>
      <c r="K30" t="s">
        <v>106</v>
      </c>
      <c r="L30" t="s">
        <v>21</v>
      </c>
      <c r="M30">
        <v>8</v>
      </c>
      <c r="N30" s="3" t="s">
        <v>86</v>
      </c>
      <c r="O30" s="3" t="s">
        <v>87</v>
      </c>
      <c r="P30" s="3" t="s">
        <v>88</v>
      </c>
      <c r="Q30" s="21">
        <v>2235</v>
      </c>
      <c r="R30" s="3" t="s">
        <v>89</v>
      </c>
    </row>
    <row r="31" spans="1:18" x14ac:dyDescent="0.25">
      <c r="J31">
        <v>22</v>
      </c>
      <c r="K31" t="s">
        <v>106</v>
      </c>
      <c r="L31" t="s">
        <v>21</v>
      </c>
      <c r="M31">
        <v>3</v>
      </c>
      <c r="N31" s="3" t="s">
        <v>77</v>
      </c>
      <c r="O31" s="3" t="s">
        <v>56</v>
      </c>
      <c r="P31" s="3" t="s">
        <v>57</v>
      </c>
      <c r="Q31" s="21">
        <v>2237</v>
      </c>
      <c r="R31" s="3" t="s">
        <v>75</v>
      </c>
    </row>
    <row r="32" spans="1:18" x14ac:dyDescent="0.25">
      <c r="J32">
        <v>22</v>
      </c>
      <c r="K32" t="s">
        <v>106</v>
      </c>
      <c r="L32" t="s">
        <v>21</v>
      </c>
      <c r="M32">
        <v>4</v>
      </c>
      <c r="N32" s="3" t="s">
        <v>55</v>
      </c>
      <c r="O32" s="3" t="s">
        <v>60</v>
      </c>
      <c r="P32" s="3" t="s">
        <v>60</v>
      </c>
      <c r="Q32" s="21">
        <v>2221</v>
      </c>
      <c r="R32" s="3" t="s">
        <v>90</v>
      </c>
    </row>
    <row r="33" spans="10:18" x14ac:dyDescent="0.25">
      <c r="J33">
        <v>22</v>
      </c>
      <c r="K33" t="s">
        <v>106</v>
      </c>
      <c r="L33" t="s">
        <v>21</v>
      </c>
      <c r="M33">
        <v>3</v>
      </c>
      <c r="N33" s="3" t="s">
        <v>77</v>
      </c>
      <c r="O33" s="3" t="s">
        <v>60</v>
      </c>
      <c r="P33" s="3" t="s">
        <v>60</v>
      </c>
      <c r="Q33" s="21">
        <v>2226</v>
      </c>
      <c r="R33" s="3" t="s">
        <v>75</v>
      </c>
    </row>
    <row r="34" spans="10:18" x14ac:dyDescent="0.25">
      <c r="J34">
        <v>22</v>
      </c>
      <c r="K34" t="s">
        <v>106</v>
      </c>
      <c r="L34" t="s">
        <v>21</v>
      </c>
      <c r="M34">
        <v>5</v>
      </c>
      <c r="N34" s="3" t="s">
        <v>83</v>
      </c>
      <c r="O34" s="3" t="s">
        <v>60</v>
      </c>
      <c r="P34" s="3" t="s">
        <v>60</v>
      </c>
      <c r="Q34" s="21">
        <v>2240</v>
      </c>
      <c r="R34" s="3" t="s">
        <v>79</v>
      </c>
    </row>
    <row r="35" spans="10:18" x14ac:dyDescent="0.25">
      <c r="J35">
        <v>22</v>
      </c>
      <c r="K35" t="s">
        <v>106</v>
      </c>
      <c r="L35" t="s">
        <v>21</v>
      </c>
      <c r="M35">
        <v>8</v>
      </c>
      <c r="N35" s="3" t="s">
        <v>83</v>
      </c>
      <c r="O35" s="3" t="s">
        <v>60</v>
      </c>
      <c r="P35" s="3" t="s">
        <v>60</v>
      </c>
      <c r="Q35" s="21">
        <v>2244</v>
      </c>
      <c r="R35" s="3" t="s">
        <v>79</v>
      </c>
    </row>
    <row r="36" spans="10:18" x14ac:dyDescent="0.25">
      <c r="J36">
        <v>22</v>
      </c>
      <c r="K36" t="s">
        <v>106</v>
      </c>
      <c r="L36" t="s">
        <v>21</v>
      </c>
      <c r="M36">
        <v>18</v>
      </c>
      <c r="N36" s="3" t="s">
        <v>38</v>
      </c>
      <c r="O36" s="3" t="s">
        <v>60</v>
      </c>
      <c r="P36" s="3" t="s">
        <v>60</v>
      </c>
      <c r="Q36" s="21">
        <v>2245</v>
      </c>
      <c r="R36" s="3" t="s">
        <v>76</v>
      </c>
    </row>
    <row r="37" spans="10:18" x14ac:dyDescent="0.25">
      <c r="J37">
        <v>22</v>
      </c>
      <c r="K37" t="s">
        <v>106</v>
      </c>
      <c r="L37" t="s">
        <v>21</v>
      </c>
      <c r="M37">
        <v>2</v>
      </c>
      <c r="N37" s="3" t="s">
        <v>77</v>
      </c>
      <c r="O37" s="3" t="s">
        <v>58</v>
      </c>
      <c r="P37" s="3" t="s">
        <v>59</v>
      </c>
      <c r="Q37" s="21">
        <v>2227</v>
      </c>
      <c r="R37" s="3" t="s">
        <v>75</v>
      </c>
    </row>
    <row r="38" spans="10:18" x14ac:dyDescent="0.25">
      <c r="J38">
        <v>22</v>
      </c>
      <c r="K38" t="s">
        <v>106</v>
      </c>
      <c r="L38" t="s">
        <v>21</v>
      </c>
      <c r="M38">
        <v>2</v>
      </c>
      <c r="N38" s="3" t="s">
        <v>42</v>
      </c>
      <c r="O38" s="3" t="s">
        <v>58</v>
      </c>
      <c r="P38" s="3" t="s">
        <v>59</v>
      </c>
      <c r="Q38" s="21">
        <v>2236</v>
      </c>
      <c r="R38" s="3" t="s">
        <v>76</v>
      </c>
    </row>
    <row r="39" spans="10:18" x14ac:dyDescent="0.25">
      <c r="J39">
        <v>22</v>
      </c>
      <c r="K39" t="s">
        <v>106</v>
      </c>
      <c r="L39" t="s">
        <v>21</v>
      </c>
      <c r="M39">
        <v>2</v>
      </c>
      <c r="N39" s="3" t="s">
        <v>77</v>
      </c>
      <c r="O39" s="3" t="s">
        <v>67</v>
      </c>
      <c r="P39" s="3" t="s">
        <v>68</v>
      </c>
      <c r="Q39" s="21">
        <v>2223</v>
      </c>
      <c r="R39" s="3" t="s">
        <v>75</v>
      </c>
    </row>
    <row r="40" spans="10:18" x14ac:dyDescent="0.25">
      <c r="J40">
        <v>22</v>
      </c>
      <c r="K40" t="s">
        <v>106</v>
      </c>
      <c r="L40" t="s">
        <v>21</v>
      </c>
      <c r="M40">
        <v>2</v>
      </c>
      <c r="N40" s="3" t="s">
        <v>78</v>
      </c>
      <c r="O40" s="3" t="s">
        <v>67</v>
      </c>
      <c r="P40" s="3" t="s">
        <v>68</v>
      </c>
      <c r="Q40" s="21">
        <v>2228</v>
      </c>
      <c r="R40" s="3" t="s">
        <v>79</v>
      </c>
    </row>
    <row r="41" spans="10:18" x14ac:dyDescent="0.25">
      <c r="J41">
        <v>22</v>
      </c>
      <c r="K41" t="s">
        <v>106</v>
      </c>
      <c r="L41" t="s">
        <v>21</v>
      </c>
      <c r="M41">
        <v>2</v>
      </c>
      <c r="N41" s="3" t="s">
        <v>77</v>
      </c>
      <c r="O41" s="3" t="s">
        <v>67</v>
      </c>
      <c r="P41" s="3" t="s">
        <v>68</v>
      </c>
      <c r="Q41" s="21">
        <v>2229</v>
      </c>
      <c r="R41" s="3" t="s">
        <v>75</v>
      </c>
    </row>
    <row r="42" spans="10:18" x14ac:dyDescent="0.25">
      <c r="J42">
        <v>22</v>
      </c>
      <c r="K42" t="s">
        <v>106</v>
      </c>
      <c r="L42" t="s">
        <v>21</v>
      </c>
      <c r="M42">
        <v>2</v>
      </c>
      <c r="N42" s="3" t="s">
        <v>77</v>
      </c>
      <c r="O42" s="3" t="s">
        <v>67</v>
      </c>
      <c r="P42" s="3" t="s">
        <v>68</v>
      </c>
      <c r="Q42" s="21">
        <v>2241</v>
      </c>
      <c r="R42" s="3" t="s">
        <v>75</v>
      </c>
    </row>
    <row r="43" spans="10:18" x14ac:dyDescent="0.25">
      <c r="J43">
        <v>22</v>
      </c>
      <c r="K43" t="s">
        <v>106</v>
      </c>
      <c r="L43" t="s">
        <v>21</v>
      </c>
      <c r="M43">
        <v>3</v>
      </c>
      <c r="N43" s="3" t="s">
        <v>78</v>
      </c>
      <c r="O43" s="3" t="s">
        <v>67</v>
      </c>
      <c r="P43" s="3" t="s">
        <v>68</v>
      </c>
      <c r="Q43" s="21">
        <v>2246</v>
      </c>
      <c r="R43" s="3" t="s">
        <v>79</v>
      </c>
    </row>
    <row r="44" spans="10:18" x14ac:dyDescent="0.25">
      <c r="J44">
        <v>22</v>
      </c>
      <c r="K44" t="s">
        <v>106</v>
      </c>
      <c r="L44" t="s">
        <v>21</v>
      </c>
      <c r="M44">
        <v>2</v>
      </c>
      <c r="N44" s="3" t="s">
        <v>77</v>
      </c>
      <c r="O44" s="3" t="s">
        <v>61</v>
      </c>
      <c r="P44" s="3" t="s">
        <v>62</v>
      </c>
      <c r="Q44" s="21">
        <v>2224</v>
      </c>
      <c r="R44" s="3" t="s">
        <v>75</v>
      </c>
    </row>
    <row r="45" spans="10:18" x14ac:dyDescent="0.25">
      <c r="J45">
        <v>22</v>
      </c>
      <c r="K45" t="s">
        <v>106</v>
      </c>
      <c r="L45" t="s">
        <v>21</v>
      </c>
      <c r="M45">
        <v>3</v>
      </c>
      <c r="N45" s="3" t="s">
        <v>42</v>
      </c>
      <c r="O45" s="3" t="s">
        <v>61</v>
      </c>
      <c r="P45" s="3" t="s">
        <v>62</v>
      </c>
      <c r="Q45" s="21">
        <v>2225</v>
      </c>
      <c r="R45" s="3" t="s">
        <v>76</v>
      </c>
    </row>
    <row r="46" spans="10:18" x14ac:dyDescent="0.25">
      <c r="J46">
        <v>22</v>
      </c>
      <c r="K46" t="s">
        <v>106</v>
      </c>
      <c r="L46" t="s">
        <v>21</v>
      </c>
      <c r="M46">
        <v>2</v>
      </c>
      <c r="N46" s="3" t="s">
        <v>77</v>
      </c>
      <c r="O46" s="3" t="s">
        <v>61</v>
      </c>
      <c r="P46" s="3" t="s">
        <v>62</v>
      </c>
      <c r="Q46" s="21">
        <v>2242</v>
      </c>
      <c r="R46" s="3" t="s">
        <v>75</v>
      </c>
    </row>
    <row r="47" spans="10:18" x14ac:dyDescent="0.25">
      <c r="J47">
        <v>22</v>
      </c>
      <c r="K47" t="s">
        <v>106</v>
      </c>
      <c r="L47" t="s">
        <v>21</v>
      </c>
      <c r="M47">
        <v>4</v>
      </c>
      <c r="N47" s="3" t="s">
        <v>55</v>
      </c>
      <c r="O47" s="3" t="s">
        <v>61</v>
      </c>
      <c r="P47" s="3" t="s">
        <v>62</v>
      </c>
      <c r="Q47" s="21">
        <v>2243</v>
      </c>
      <c r="R47" s="3" t="s">
        <v>90</v>
      </c>
    </row>
    <row r="48" spans="10:18" x14ac:dyDescent="0.25">
      <c r="J48">
        <v>22</v>
      </c>
      <c r="K48" t="s">
        <v>106</v>
      </c>
      <c r="L48" t="s">
        <v>21</v>
      </c>
      <c r="M48">
        <v>3</v>
      </c>
      <c r="N48" s="3" t="s">
        <v>42</v>
      </c>
      <c r="O48" s="3" t="s">
        <v>61</v>
      </c>
      <c r="P48" s="3" t="s">
        <v>62</v>
      </c>
      <c r="Q48" s="21">
        <v>2247</v>
      </c>
      <c r="R48" s="3" t="s">
        <v>76</v>
      </c>
    </row>
    <row r="49" spans="10:18" x14ac:dyDescent="0.25">
      <c r="J49">
        <v>22</v>
      </c>
      <c r="K49" t="s">
        <v>106</v>
      </c>
      <c r="L49" t="s">
        <v>21</v>
      </c>
      <c r="M49">
        <v>6</v>
      </c>
      <c r="N49" s="3" t="s">
        <v>72</v>
      </c>
      <c r="O49" s="3" t="s">
        <v>61</v>
      </c>
      <c r="P49" s="3" t="s">
        <v>114</v>
      </c>
      <c r="Q49" s="21">
        <v>2231</v>
      </c>
      <c r="R49" s="3" t="s">
        <v>73</v>
      </c>
    </row>
    <row r="50" spans="10:18" x14ac:dyDescent="0.25">
      <c r="J50">
        <v>22</v>
      </c>
      <c r="K50" t="s">
        <v>106</v>
      </c>
      <c r="L50" t="s">
        <v>21</v>
      </c>
      <c r="M50">
        <v>2</v>
      </c>
      <c r="N50" s="3" t="s">
        <v>77</v>
      </c>
      <c r="O50" s="3" t="s">
        <v>92</v>
      </c>
      <c r="P50" s="3" t="s">
        <v>93</v>
      </c>
      <c r="Q50" s="21">
        <v>2238</v>
      </c>
      <c r="R50" s="3" t="s">
        <v>75</v>
      </c>
    </row>
    <row r="51" spans="10:18" x14ac:dyDescent="0.25">
      <c r="J51">
        <v>22</v>
      </c>
      <c r="K51" t="s">
        <v>106</v>
      </c>
      <c r="L51" t="s">
        <v>21</v>
      </c>
      <c r="M51">
        <v>6</v>
      </c>
      <c r="N51" s="3" t="s">
        <v>109</v>
      </c>
      <c r="O51" s="3" t="s">
        <v>60</v>
      </c>
      <c r="P51" s="3" t="s">
        <v>115</v>
      </c>
      <c r="Q51" s="21">
        <v>2222</v>
      </c>
      <c r="R51" s="3" t="s">
        <v>97</v>
      </c>
    </row>
    <row r="52" spans="10:18" x14ac:dyDescent="0.25">
      <c r="J52">
        <v>22</v>
      </c>
      <c r="K52" t="s">
        <v>106</v>
      </c>
      <c r="L52" t="s">
        <v>63</v>
      </c>
      <c r="M52">
        <v>3</v>
      </c>
      <c r="N52" s="3" t="s">
        <v>77</v>
      </c>
      <c r="O52" s="3" t="s">
        <v>60</v>
      </c>
      <c r="P52" s="3" t="s">
        <v>60</v>
      </c>
      <c r="Q52" s="21">
        <v>2272</v>
      </c>
      <c r="R52" s="3" t="s">
        <v>75</v>
      </c>
    </row>
    <row r="53" spans="10:18" x14ac:dyDescent="0.25">
      <c r="J53">
        <v>22</v>
      </c>
      <c r="K53" t="s">
        <v>106</v>
      </c>
      <c r="L53" t="s">
        <v>63</v>
      </c>
      <c r="M53">
        <v>4</v>
      </c>
      <c r="N53" s="3" t="s">
        <v>91</v>
      </c>
      <c r="O53" s="3" t="s">
        <v>60</v>
      </c>
      <c r="P53" s="3" t="s">
        <v>60</v>
      </c>
      <c r="Q53" s="21">
        <v>2274</v>
      </c>
      <c r="R53" s="3" t="s">
        <v>73</v>
      </c>
    </row>
    <row r="54" spans="10:18" x14ac:dyDescent="0.25">
      <c r="J54">
        <v>22</v>
      </c>
      <c r="K54" t="s">
        <v>106</v>
      </c>
      <c r="L54" t="s">
        <v>63</v>
      </c>
      <c r="M54">
        <v>3</v>
      </c>
      <c r="N54" s="3" t="s">
        <v>43</v>
      </c>
      <c r="O54" s="3" t="s">
        <v>60</v>
      </c>
      <c r="P54" s="3" t="s">
        <v>60</v>
      </c>
      <c r="Q54" s="21">
        <v>2275</v>
      </c>
      <c r="R54" s="3" t="s">
        <v>76</v>
      </c>
    </row>
    <row r="55" spans="10:18" x14ac:dyDescent="0.25">
      <c r="J55">
        <v>22</v>
      </c>
      <c r="K55" t="s">
        <v>106</v>
      </c>
      <c r="L55" t="s">
        <v>63</v>
      </c>
      <c r="M55">
        <v>2</v>
      </c>
      <c r="N55" s="3" t="s">
        <v>77</v>
      </c>
      <c r="O55" s="3" t="s">
        <v>58</v>
      </c>
      <c r="P55" s="3" t="s">
        <v>59</v>
      </c>
      <c r="Q55" s="21">
        <v>2273</v>
      </c>
      <c r="R55" s="3" t="s">
        <v>75</v>
      </c>
    </row>
    <row r="56" spans="10:18" x14ac:dyDescent="0.25">
      <c r="J56">
        <v>22</v>
      </c>
      <c r="K56" t="s">
        <v>106</v>
      </c>
      <c r="L56" t="s">
        <v>63</v>
      </c>
      <c r="M56">
        <v>8</v>
      </c>
      <c r="N56" s="3" t="s">
        <v>74</v>
      </c>
      <c r="O56" s="3" t="s">
        <v>58</v>
      </c>
      <c r="P56" s="3" t="s">
        <v>59</v>
      </c>
      <c r="Q56" s="21">
        <v>2276</v>
      </c>
      <c r="R56" s="3" t="s">
        <v>75</v>
      </c>
    </row>
    <row r="57" spans="10:18" x14ac:dyDescent="0.25">
      <c r="J57">
        <v>22</v>
      </c>
      <c r="K57" t="s">
        <v>106</v>
      </c>
      <c r="L57" t="s">
        <v>63</v>
      </c>
      <c r="M57">
        <v>2</v>
      </c>
      <c r="N57" s="3" t="s">
        <v>77</v>
      </c>
      <c r="O57" s="3" t="s">
        <v>67</v>
      </c>
      <c r="P57" s="3" t="s">
        <v>68</v>
      </c>
      <c r="Q57" s="21">
        <v>2269</v>
      </c>
      <c r="R57" s="3" t="s">
        <v>75</v>
      </c>
    </row>
    <row r="58" spans="10:18" x14ac:dyDescent="0.25">
      <c r="J58">
        <v>22</v>
      </c>
      <c r="K58" t="s">
        <v>106</v>
      </c>
      <c r="L58" t="s">
        <v>63</v>
      </c>
      <c r="M58">
        <v>2</v>
      </c>
      <c r="N58" s="3" t="s">
        <v>77</v>
      </c>
      <c r="O58" s="3" t="s">
        <v>67</v>
      </c>
      <c r="P58" s="3" t="s">
        <v>68</v>
      </c>
      <c r="Q58" s="21">
        <v>2283</v>
      </c>
      <c r="R58" s="3" t="s">
        <v>75</v>
      </c>
    </row>
    <row r="59" spans="10:18" x14ac:dyDescent="0.25">
      <c r="J59">
        <v>22</v>
      </c>
      <c r="K59" t="s">
        <v>106</v>
      </c>
      <c r="L59" t="s">
        <v>63</v>
      </c>
      <c r="M59">
        <v>6</v>
      </c>
      <c r="N59" s="3" t="s">
        <v>39</v>
      </c>
      <c r="O59" s="3" t="s">
        <v>67</v>
      </c>
      <c r="P59" s="3" t="s">
        <v>68</v>
      </c>
      <c r="Q59" s="21">
        <v>2286</v>
      </c>
      <c r="R59" s="3" t="s">
        <v>76</v>
      </c>
    </row>
    <row r="60" spans="10:18" x14ac:dyDescent="0.25">
      <c r="J60">
        <v>22</v>
      </c>
      <c r="K60" t="s">
        <v>106</v>
      </c>
      <c r="L60" t="s">
        <v>63</v>
      </c>
      <c r="M60">
        <v>2</v>
      </c>
      <c r="N60" s="3" t="s">
        <v>77</v>
      </c>
      <c r="O60" s="3" t="s">
        <v>61</v>
      </c>
      <c r="P60" s="3" t="s">
        <v>62</v>
      </c>
      <c r="Q60" s="21">
        <v>2270</v>
      </c>
      <c r="R60" s="3" t="s">
        <v>75</v>
      </c>
    </row>
    <row r="61" spans="10:18" x14ac:dyDescent="0.25">
      <c r="J61">
        <v>22</v>
      </c>
      <c r="K61" t="s">
        <v>106</v>
      </c>
      <c r="L61" t="s">
        <v>63</v>
      </c>
      <c r="M61">
        <v>3</v>
      </c>
      <c r="N61" s="3" t="s">
        <v>42</v>
      </c>
      <c r="O61" s="3" t="s">
        <v>61</v>
      </c>
      <c r="P61" s="3" t="s">
        <v>62</v>
      </c>
      <c r="Q61" s="21">
        <v>2277</v>
      </c>
      <c r="R61" s="3" t="s">
        <v>76</v>
      </c>
    </row>
    <row r="62" spans="10:18" x14ac:dyDescent="0.25">
      <c r="J62">
        <v>22</v>
      </c>
      <c r="K62" t="s">
        <v>106</v>
      </c>
      <c r="L62" t="s">
        <v>63</v>
      </c>
      <c r="M62">
        <v>3</v>
      </c>
      <c r="N62" s="3" t="s">
        <v>42</v>
      </c>
      <c r="O62" s="3" t="s">
        <v>61</v>
      </c>
      <c r="P62" s="3" t="s">
        <v>62</v>
      </c>
      <c r="Q62" s="21">
        <v>2282</v>
      </c>
      <c r="R62" s="3" t="s">
        <v>76</v>
      </c>
    </row>
    <row r="63" spans="10:18" x14ac:dyDescent="0.25">
      <c r="J63">
        <v>22</v>
      </c>
      <c r="K63" t="s">
        <v>106</v>
      </c>
      <c r="L63" t="s">
        <v>63</v>
      </c>
      <c r="M63">
        <v>2</v>
      </c>
      <c r="N63" s="3" t="s">
        <v>77</v>
      </c>
      <c r="O63" s="3" t="s">
        <v>61</v>
      </c>
      <c r="P63" s="3" t="s">
        <v>62</v>
      </c>
      <c r="Q63" s="21">
        <v>2284</v>
      </c>
      <c r="R63" s="3" t="s">
        <v>75</v>
      </c>
    </row>
    <row r="64" spans="10:18" x14ac:dyDescent="0.25">
      <c r="J64">
        <v>22</v>
      </c>
      <c r="K64" t="s">
        <v>106</v>
      </c>
      <c r="L64" t="s">
        <v>63</v>
      </c>
      <c r="M64">
        <v>2</v>
      </c>
      <c r="N64" s="3" t="s">
        <v>77</v>
      </c>
      <c r="O64" s="3" t="s">
        <v>92</v>
      </c>
      <c r="P64" s="3" t="s">
        <v>93</v>
      </c>
      <c r="Q64" s="21">
        <v>2271</v>
      </c>
      <c r="R64" s="3" t="s">
        <v>75</v>
      </c>
    </row>
    <row r="65" spans="10:18" x14ac:dyDescent="0.25">
      <c r="J65">
        <v>22</v>
      </c>
      <c r="K65" t="s">
        <v>106</v>
      </c>
      <c r="L65" t="s">
        <v>63</v>
      </c>
      <c r="M65">
        <v>5</v>
      </c>
      <c r="N65" s="3" t="s">
        <v>66</v>
      </c>
      <c r="O65" s="3" t="s">
        <v>92</v>
      </c>
      <c r="P65" s="3" t="s">
        <v>93</v>
      </c>
      <c r="Q65" s="21">
        <v>2278</v>
      </c>
      <c r="R65" s="3" t="s">
        <v>81</v>
      </c>
    </row>
    <row r="66" spans="10:18" x14ac:dyDescent="0.25">
      <c r="J66">
        <v>22</v>
      </c>
      <c r="K66" t="s">
        <v>106</v>
      </c>
      <c r="L66" t="s">
        <v>63</v>
      </c>
      <c r="M66">
        <v>4</v>
      </c>
      <c r="N66" s="3" t="s">
        <v>86</v>
      </c>
      <c r="O66" s="3" t="s">
        <v>92</v>
      </c>
      <c r="P66" s="3" t="s">
        <v>93</v>
      </c>
      <c r="Q66" s="21">
        <v>2281</v>
      </c>
      <c r="R66" s="3" t="s">
        <v>89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2:K37"/>
  <sheetViews>
    <sheetView workbookViewId="0">
      <selection activeCell="F5" sqref="F5"/>
    </sheetView>
  </sheetViews>
  <sheetFormatPr defaultRowHeight="15" x14ac:dyDescent="0.25"/>
  <cols>
    <col min="1" max="1" width="46.28515625" customWidth="1"/>
    <col min="2" max="2" width="20.42578125" customWidth="1"/>
    <col min="3" max="3" width="16.140625" customWidth="1"/>
    <col min="4" max="4" width="18.28515625" customWidth="1"/>
    <col min="5" max="5" width="16.42578125" customWidth="1"/>
    <col min="6" max="6" width="46.28515625" customWidth="1"/>
    <col min="7" max="7" width="16.5703125" customWidth="1"/>
    <col min="8" max="8" width="16.140625" customWidth="1"/>
    <col min="9" max="9" width="18.28515625" customWidth="1"/>
    <col min="10" max="10" width="13.140625" customWidth="1"/>
    <col min="11" max="11" width="18.5703125" bestFit="1" customWidth="1"/>
    <col min="13" max="13" width="13.140625" customWidth="1"/>
    <col min="14" max="14" width="18.5703125" bestFit="1" customWidth="1"/>
    <col min="15" max="15" width="18" customWidth="1"/>
    <col min="16" max="17" width="18" bestFit="1" customWidth="1"/>
    <col min="19" max="19" width="13.140625" customWidth="1"/>
    <col min="20" max="20" width="18.5703125" bestFit="1" customWidth="1"/>
    <col min="21" max="21" width="18" customWidth="1"/>
    <col min="22" max="23" width="18" bestFit="1" customWidth="1"/>
  </cols>
  <sheetData>
    <row r="2" spans="1:9" x14ac:dyDescent="0.25">
      <c r="A2" t="s">
        <v>18</v>
      </c>
      <c r="B2" s="1" t="s">
        <v>6</v>
      </c>
      <c r="C2" s="15">
        <f>VLOOKUP(B2,Datos!A:B,2,FALSE)</f>
        <v>22</v>
      </c>
    </row>
    <row r="3" spans="1:9" x14ac:dyDescent="0.25">
      <c r="A3" t="s">
        <v>34</v>
      </c>
      <c r="B3" s="2" t="s">
        <v>100</v>
      </c>
    </row>
    <row r="4" spans="1:9" x14ac:dyDescent="0.25">
      <c r="A4" t="s">
        <v>35</v>
      </c>
      <c r="B4" s="2" t="s">
        <v>100</v>
      </c>
    </row>
    <row r="6" spans="1:9" x14ac:dyDescent="0.25">
      <c r="A6" s="10" t="s">
        <v>0</v>
      </c>
      <c r="B6" s="10" t="s">
        <v>47</v>
      </c>
      <c r="C6" s="10" t="s">
        <v>46</v>
      </c>
      <c r="D6" s="10" t="s">
        <v>29</v>
      </c>
    </row>
    <row r="7" spans="1:9" x14ac:dyDescent="0.25">
      <c r="A7" s="12" t="s">
        <v>30</v>
      </c>
      <c r="B7" s="8">
        <f>COUNTIF(Datos!L:L,1)</f>
        <v>23</v>
      </c>
      <c r="C7" s="8">
        <f>SUMIF(Datos!F:F,1,Datos!H:H)</f>
        <v>118</v>
      </c>
      <c r="D7" s="16">
        <f>C7/B7</f>
        <v>5.1304347826086953</v>
      </c>
    </row>
    <row r="8" spans="1:9" x14ac:dyDescent="0.25">
      <c r="A8" s="12" t="s">
        <v>31</v>
      </c>
      <c r="B8" s="8">
        <f>COUNTIF(Datos!L:L,2)</f>
        <v>27</v>
      </c>
      <c r="C8" s="8">
        <f>SUMIF(Datos!F:F,2,Datos!H:H)</f>
        <v>120</v>
      </c>
      <c r="D8" s="16">
        <f>C8/B8</f>
        <v>4.4444444444444446</v>
      </c>
    </row>
    <row r="9" spans="1:9" x14ac:dyDescent="0.25">
      <c r="A9" s="12" t="s">
        <v>32</v>
      </c>
      <c r="B9" s="8">
        <f>COUNTIF(Datos!L:L,3)</f>
        <v>15</v>
      </c>
      <c r="C9" s="8">
        <f>SUMIF(Datos!F:F,3,Datos!H:H)</f>
        <v>51</v>
      </c>
      <c r="D9" s="16">
        <f>C9/B9</f>
        <v>3.4</v>
      </c>
    </row>
    <row r="10" spans="1:9" ht="18.75" x14ac:dyDescent="0.3">
      <c r="A10" s="13" t="s">
        <v>33</v>
      </c>
      <c r="B10" s="9">
        <f>SUM(B7:B9)</f>
        <v>65</v>
      </c>
      <c r="C10" s="9">
        <f>SUM(C7:C9)</f>
        <v>289</v>
      </c>
      <c r="D10" s="17">
        <f>C10/B10</f>
        <v>4.4461538461538463</v>
      </c>
    </row>
    <row r="11" spans="1:9" x14ac:dyDescent="0.25">
      <c r="C11" s="14"/>
    </row>
    <row r="12" spans="1:9" x14ac:dyDescent="0.25">
      <c r="A12" s="18" t="s">
        <v>45</v>
      </c>
      <c r="B12" s="19"/>
      <c r="C12" s="19"/>
      <c r="D12" s="20"/>
      <c r="F12" s="18" t="s">
        <v>51</v>
      </c>
      <c r="G12" s="19"/>
      <c r="H12" s="19"/>
      <c r="I12" s="20"/>
    </row>
    <row r="13" spans="1:9" x14ac:dyDescent="0.25">
      <c r="F13" s="4" t="s">
        <v>25</v>
      </c>
      <c r="G13" t="s">
        <v>52</v>
      </c>
    </row>
    <row r="14" spans="1:9" x14ac:dyDescent="0.25">
      <c r="B14" s="11"/>
      <c r="C14" s="11"/>
      <c r="H14" s="11"/>
      <c r="I14" s="11"/>
    </row>
    <row r="15" spans="1:9" x14ac:dyDescent="0.25">
      <c r="A15" s="4" t="s">
        <v>26</v>
      </c>
      <c r="B15" t="s">
        <v>48</v>
      </c>
      <c r="C15" t="s">
        <v>49</v>
      </c>
      <c r="D15" t="s">
        <v>50</v>
      </c>
      <c r="F15" s="4" t="s">
        <v>26</v>
      </c>
      <c r="G15" t="s">
        <v>48</v>
      </c>
      <c r="H15" t="s">
        <v>49</v>
      </c>
      <c r="I15" t="s">
        <v>50</v>
      </c>
    </row>
    <row r="16" spans="1:9" x14ac:dyDescent="0.25">
      <c r="A16" s="5" t="s">
        <v>77</v>
      </c>
      <c r="B16" s="6">
        <v>22</v>
      </c>
      <c r="C16" s="6">
        <v>56</v>
      </c>
      <c r="D16" s="7">
        <v>0.19377162629757785</v>
      </c>
      <c r="F16" s="5" t="s">
        <v>77</v>
      </c>
      <c r="G16" s="6">
        <v>22</v>
      </c>
      <c r="H16" s="6">
        <v>56</v>
      </c>
      <c r="I16" s="7">
        <v>0.19377162629757785</v>
      </c>
    </row>
    <row r="17" spans="1:11" x14ac:dyDescent="0.25">
      <c r="A17" s="5" t="s">
        <v>38</v>
      </c>
      <c r="B17" s="6">
        <v>3</v>
      </c>
      <c r="C17" s="6">
        <v>29</v>
      </c>
      <c r="D17" s="7">
        <v>0.10034602076124567</v>
      </c>
      <c r="E17" s="7"/>
      <c r="F17" s="5" t="s">
        <v>38</v>
      </c>
      <c r="G17" s="6">
        <v>3</v>
      </c>
      <c r="H17" s="6">
        <v>29</v>
      </c>
      <c r="I17" s="7">
        <v>0.10034602076124567</v>
      </c>
      <c r="J17" s="5"/>
      <c r="K17" s="6"/>
    </row>
    <row r="18" spans="1:11" x14ac:dyDescent="0.25">
      <c r="A18" s="5" t="s">
        <v>55</v>
      </c>
      <c r="B18" s="6">
        <v>7</v>
      </c>
      <c r="C18" s="6">
        <v>27</v>
      </c>
      <c r="D18" s="7">
        <v>9.3425605536332182E-2</v>
      </c>
      <c r="E18" s="7"/>
      <c r="F18" s="5" t="s">
        <v>55</v>
      </c>
      <c r="G18" s="6">
        <v>7</v>
      </c>
      <c r="H18" s="6">
        <v>27</v>
      </c>
      <c r="I18" s="7">
        <v>9.3425605536332182E-2</v>
      </c>
      <c r="J18" s="5"/>
      <c r="K18" s="6"/>
    </row>
    <row r="19" spans="1:11" x14ac:dyDescent="0.25">
      <c r="A19" s="5" t="s">
        <v>42</v>
      </c>
      <c r="B19" s="6">
        <v>7</v>
      </c>
      <c r="C19" s="6">
        <v>20</v>
      </c>
      <c r="D19" s="7">
        <v>6.9204152249134954E-2</v>
      </c>
      <c r="E19" s="7"/>
      <c r="F19" s="5" t="s">
        <v>42</v>
      </c>
      <c r="G19" s="6">
        <v>7</v>
      </c>
      <c r="H19" s="6">
        <v>20</v>
      </c>
      <c r="I19" s="7">
        <v>6.9204152249134954E-2</v>
      </c>
      <c r="J19" s="5"/>
      <c r="K19" s="6"/>
    </row>
    <row r="20" spans="1:11" x14ac:dyDescent="0.25">
      <c r="A20" s="5" t="s">
        <v>43</v>
      </c>
      <c r="B20" s="6">
        <v>3</v>
      </c>
      <c r="C20" s="6">
        <v>19</v>
      </c>
      <c r="D20" s="7">
        <v>6.5743944636678195E-2</v>
      </c>
      <c r="E20" s="7"/>
      <c r="F20" s="5" t="s">
        <v>43</v>
      </c>
      <c r="G20" s="6">
        <v>3</v>
      </c>
      <c r="H20" s="6">
        <v>19</v>
      </c>
      <c r="I20" s="7">
        <v>6.5743944636678195E-2</v>
      </c>
      <c r="J20" s="5"/>
      <c r="K20" s="6"/>
    </row>
    <row r="21" spans="1:11" x14ac:dyDescent="0.25">
      <c r="A21" s="5" t="s">
        <v>74</v>
      </c>
      <c r="B21" s="6">
        <v>2</v>
      </c>
      <c r="C21" s="6">
        <v>18</v>
      </c>
      <c r="D21" s="7">
        <v>6.228373702422145E-2</v>
      </c>
      <c r="F21" s="5" t="s">
        <v>74</v>
      </c>
      <c r="G21" s="6">
        <v>2</v>
      </c>
      <c r="H21" s="6">
        <v>18</v>
      </c>
      <c r="I21" s="7">
        <v>6.228373702422145E-2</v>
      </c>
      <c r="J21" s="5"/>
      <c r="K21" s="6"/>
    </row>
    <row r="22" spans="1:11" x14ac:dyDescent="0.25">
      <c r="A22" s="5" t="s">
        <v>91</v>
      </c>
      <c r="B22" s="6">
        <v>3</v>
      </c>
      <c r="C22" s="6">
        <v>16</v>
      </c>
      <c r="D22" s="7">
        <v>5.536332179930796E-2</v>
      </c>
      <c r="F22" s="5" t="s">
        <v>91</v>
      </c>
      <c r="G22" s="6">
        <v>3</v>
      </c>
      <c r="H22" s="6">
        <v>16</v>
      </c>
      <c r="I22" s="7">
        <v>5.536332179930796E-2</v>
      </c>
      <c r="J22" s="5"/>
      <c r="K22" s="6"/>
    </row>
    <row r="23" spans="1:11" x14ac:dyDescent="0.25">
      <c r="A23" s="5" t="s">
        <v>94</v>
      </c>
      <c r="B23" s="6">
        <v>1</v>
      </c>
      <c r="C23" s="6">
        <v>16</v>
      </c>
      <c r="D23" s="7">
        <v>5.536332179930796E-2</v>
      </c>
      <c r="F23" s="5" t="s">
        <v>94</v>
      </c>
      <c r="G23" s="6">
        <v>1</v>
      </c>
      <c r="H23" s="6">
        <v>16</v>
      </c>
      <c r="I23" s="7">
        <v>5.536332179930796E-2</v>
      </c>
      <c r="J23" s="5"/>
      <c r="K23" s="6"/>
    </row>
    <row r="24" spans="1:11" x14ac:dyDescent="0.25">
      <c r="A24" s="5" t="s">
        <v>83</v>
      </c>
      <c r="B24" s="6">
        <v>2</v>
      </c>
      <c r="C24" s="6">
        <v>13</v>
      </c>
      <c r="D24" s="7">
        <v>4.4982698961937718E-2</v>
      </c>
      <c r="F24" s="5" t="s">
        <v>83</v>
      </c>
      <c r="G24" s="6">
        <v>2</v>
      </c>
      <c r="H24" s="6">
        <v>13</v>
      </c>
      <c r="I24" s="7">
        <v>4.4982698961937718E-2</v>
      </c>
      <c r="J24" s="5"/>
      <c r="K24" s="6"/>
    </row>
    <row r="25" spans="1:11" x14ac:dyDescent="0.25">
      <c r="A25" s="5" t="s">
        <v>39</v>
      </c>
      <c r="B25" s="6">
        <v>2</v>
      </c>
      <c r="C25" s="6">
        <v>12</v>
      </c>
      <c r="D25" s="7">
        <v>4.1522491349480967E-2</v>
      </c>
      <c r="F25" s="5" t="s">
        <v>39</v>
      </c>
      <c r="G25" s="6">
        <v>2</v>
      </c>
      <c r="H25" s="6">
        <v>12</v>
      </c>
      <c r="I25" s="7">
        <v>4.1522491349480967E-2</v>
      </c>
      <c r="J25" s="5"/>
      <c r="K25" s="6"/>
    </row>
    <row r="26" spans="1:11" x14ac:dyDescent="0.25">
      <c r="A26" s="5" t="s">
        <v>109</v>
      </c>
      <c r="B26" s="6">
        <v>2</v>
      </c>
      <c r="C26" s="6">
        <v>12</v>
      </c>
      <c r="D26" s="7">
        <v>4.1522491349480967E-2</v>
      </c>
      <c r="F26" s="5" t="s">
        <v>109</v>
      </c>
      <c r="G26" s="6">
        <v>2</v>
      </c>
      <c r="H26" s="6">
        <v>12</v>
      </c>
      <c r="I26" s="7">
        <v>4.1522491349480967E-2</v>
      </c>
    </row>
    <row r="27" spans="1:11" x14ac:dyDescent="0.25">
      <c r="A27" s="5" t="s">
        <v>86</v>
      </c>
      <c r="B27" s="6">
        <v>2</v>
      </c>
      <c r="C27" s="6">
        <v>12</v>
      </c>
      <c r="D27" s="7">
        <v>4.1522491349480967E-2</v>
      </c>
      <c r="F27" s="5" t="s">
        <v>86</v>
      </c>
      <c r="G27" s="6">
        <v>2</v>
      </c>
      <c r="H27" s="6">
        <v>12</v>
      </c>
      <c r="I27" s="7">
        <v>4.1522491349480967E-2</v>
      </c>
    </row>
    <row r="28" spans="1:11" x14ac:dyDescent="0.25">
      <c r="A28" s="5" t="s">
        <v>41</v>
      </c>
      <c r="B28" s="6">
        <v>1</v>
      </c>
      <c r="C28" s="6">
        <v>8</v>
      </c>
      <c r="D28" s="7">
        <v>2.768166089965398E-2</v>
      </c>
      <c r="F28" s="5" t="s">
        <v>41</v>
      </c>
      <c r="G28" s="6">
        <v>1</v>
      </c>
      <c r="H28" s="6">
        <v>8</v>
      </c>
      <c r="I28" s="7">
        <v>2.768166089965398E-2</v>
      </c>
    </row>
    <row r="29" spans="1:11" x14ac:dyDescent="0.25">
      <c r="A29" s="5" t="s">
        <v>69</v>
      </c>
      <c r="B29" s="6">
        <v>1</v>
      </c>
      <c r="C29" s="6">
        <v>6</v>
      </c>
      <c r="D29" s="7">
        <v>2.0761245674740483E-2</v>
      </c>
      <c r="F29" s="5" t="s">
        <v>69</v>
      </c>
      <c r="G29" s="6">
        <v>1</v>
      </c>
      <c r="H29" s="6">
        <v>6</v>
      </c>
      <c r="I29" s="7">
        <v>2.0761245674740483E-2</v>
      </c>
    </row>
    <row r="30" spans="1:11" x14ac:dyDescent="0.25">
      <c r="A30" s="5" t="s">
        <v>72</v>
      </c>
      <c r="B30" s="6">
        <v>1</v>
      </c>
      <c r="C30" s="6">
        <v>6</v>
      </c>
      <c r="D30" s="7">
        <v>2.0761245674740483E-2</v>
      </c>
      <c r="F30" s="5" t="s">
        <v>72</v>
      </c>
      <c r="G30" s="6">
        <v>1</v>
      </c>
      <c r="H30" s="6">
        <v>6</v>
      </c>
      <c r="I30" s="7">
        <v>2.0761245674740483E-2</v>
      </c>
    </row>
    <row r="31" spans="1:11" x14ac:dyDescent="0.25">
      <c r="A31" s="5" t="s">
        <v>66</v>
      </c>
      <c r="B31" s="6">
        <v>1</v>
      </c>
      <c r="C31" s="6">
        <v>5</v>
      </c>
      <c r="D31" s="7">
        <v>1.7301038062283738E-2</v>
      </c>
      <c r="F31" s="5" t="s">
        <v>66</v>
      </c>
      <c r="G31" s="6">
        <v>1</v>
      </c>
      <c r="H31" s="6">
        <v>5</v>
      </c>
      <c r="I31" s="7">
        <v>1.7301038062283738E-2</v>
      </c>
    </row>
    <row r="32" spans="1:11" x14ac:dyDescent="0.25">
      <c r="A32" s="5" t="s">
        <v>78</v>
      </c>
      <c r="B32" s="6">
        <v>2</v>
      </c>
      <c r="C32" s="6">
        <v>5</v>
      </c>
      <c r="D32" s="7">
        <v>1.7301038062283738E-2</v>
      </c>
      <c r="F32" s="5" t="s">
        <v>78</v>
      </c>
      <c r="G32" s="6">
        <v>2</v>
      </c>
      <c r="H32" s="6">
        <v>5</v>
      </c>
      <c r="I32" s="7">
        <v>1.7301038062283738E-2</v>
      </c>
    </row>
    <row r="33" spans="1:9" x14ac:dyDescent="0.25">
      <c r="A33" s="5" t="s">
        <v>70</v>
      </c>
      <c r="B33" s="6">
        <v>1</v>
      </c>
      <c r="C33" s="6">
        <v>4</v>
      </c>
      <c r="D33" s="7">
        <v>1.384083044982699E-2</v>
      </c>
      <c r="F33" s="5" t="s">
        <v>70</v>
      </c>
      <c r="G33" s="6">
        <v>1</v>
      </c>
      <c r="H33" s="6">
        <v>4</v>
      </c>
      <c r="I33" s="7">
        <v>1.384083044982699E-2</v>
      </c>
    </row>
    <row r="34" spans="1:9" x14ac:dyDescent="0.25">
      <c r="A34" s="5" t="s">
        <v>44</v>
      </c>
      <c r="B34" s="6">
        <v>1</v>
      </c>
      <c r="C34" s="6">
        <v>3</v>
      </c>
      <c r="D34" s="7">
        <v>1.0380622837370242E-2</v>
      </c>
      <c r="F34" s="5" t="s">
        <v>44</v>
      </c>
      <c r="G34" s="6">
        <v>1</v>
      </c>
      <c r="H34" s="6">
        <v>3</v>
      </c>
      <c r="I34" s="7">
        <v>1.0380622837370242E-2</v>
      </c>
    </row>
    <row r="35" spans="1:9" x14ac:dyDescent="0.25">
      <c r="A35" s="5" t="s">
        <v>40</v>
      </c>
      <c r="B35" s="6">
        <v>1</v>
      </c>
      <c r="C35" s="6">
        <v>2</v>
      </c>
      <c r="D35" s="7">
        <v>6.920415224913495E-3</v>
      </c>
      <c r="F35" s="5" t="s">
        <v>40</v>
      </c>
      <c r="G35" s="6">
        <v>1</v>
      </c>
      <c r="H35" s="6">
        <v>2</v>
      </c>
      <c r="I35" s="7">
        <v>6.920415224913495E-3</v>
      </c>
    </row>
    <row r="36" spans="1:9" x14ac:dyDescent="0.25">
      <c r="A36" s="5" t="s">
        <v>27</v>
      </c>
      <c r="B36" s="6"/>
      <c r="C36" s="6"/>
      <c r="D36" s="7">
        <v>0</v>
      </c>
      <c r="F36" s="5" t="s">
        <v>27</v>
      </c>
      <c r="G36" s="6"/>
      <c r="H36" s="6"/>
      <c r="I36" s="7">
        <v>0</v>
      </c>
    </row>
    <row r="37" spans="1:9" x14ac:dyDescent="0.25">
      <c r="A37" s="5" t="s">
        <v>28</v>
      </c>
      <c r="B37" s="6">
        <v>65</v>
      </c>
      <c r="C37" s="6">
        <v>289</v>
      </c>
      <c r="D37" s="7">
        <v>1</v>
      </c>
      <c r="F37" s="5" t="s">
        <v>28</v>
      </c>
      <c r="G37" s="6">
        <v>65</v>
      </c>
      <c r="H37" s="6">
        <v>289</v>
      </c>
      <c r="I37" s="7">
        <v>1</v>
      </c>
    </row>
  </sheetData>
  <mergeCells count="2">
    <mergeCell ref="A12:D12"/>
    <mergeCell ref="F12:I12"/>
  </mergeCells>
  <pageMargins left="0.7" right="0.7" top="0.75" bottom="0.75" header="0.3" footer="0.3"/>
  <pageSetup orientation="portrait" horizontalDpi="4294967292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Datos!$A$2:$A$1004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tabSelected="1" workbookViewId="0">
      <selection activeCell="I26" sqref="I26"/>
    </sheetView>
  </sheetViews>
  <sheetFormatPr defaultRowHeight="15" x14ac:dyDescent="0.25"/>
  <cols>
    <col min="2" max="2" width="48.28515625" bestFit="1" customWidth="1"/>
    <col min="3" max="3" width="16.5703125" bestFit="1" customWidth="1"/>
    <col min="4" max="4" width="16.140625" bestFit="1" customWidth="1"/>
    <col min="5" max="5" width="18.28515625" bestFit="1" customWidth="1"/>
  </cols>
  <sheetData>
    <row r="3" spans="2:5" x14ac:dyDescent="0.25">
      <c r="B3" s="4" t="s">
        <v>25</v>
      </c>
      <c r="C3" t="s">
        <v>52</v>
      </c>
    </row>
    <row r="5" spans="2:5" x14ac:dyDescent="0.25">
      <c r="B5" s="4" t="s">
        <v>26</v>
      </c>
      <c r="C5" t="s">
        <v>48</v>
      </c>
      <c r="D5" t="s">
        <v>49</v>
      </c>
      <c r="E5" t="s">
        <v>50</v>
      </c>
    </row>
    <row r="6" spans="2:5" x14ac:dyDescent="0.25">
      <c r="B6" s="5" t="s">
        <v>77</v>
      </c>
      <c r="C6" s="6">
        <v>22</v>
      </c>
      <c r="D6" s="6">
        <v>56</v>
      </c>
      <c r="E6" s="7">
        <v>0.19377162629757785</v>
      </c>
    </row>
    <row r="7" spans="2:5" x14ac:dyDescent="0.25">
      <c r="B7" s="5" t="s">
        <v>38</v>
      </c>
      <c r="C7" s="6">
        <v>3</v>
      </c>
      <c r="D7" s="6">
        <v>29</v>
      </c>
      <c r="E7" s="7">
        <v>0.10034602076124567</v>
      </c>
    </row>
    <row r="8" spans="2:5" x14ac:dyDescent="0.25">
      <c r="B8" s="5" t="s">
        <v>55</v>
      </c>
      <c r="C8" s="6">
        <v>7</v>
      </c>
      <c r="D8" s="6">
        <v>27</v>
      </c>
      <c r="E8" s="7">
        <v>9.3425605536332182E-2</v>
      </c>
    </row>
    <row r="9" spans="2:5" x14ac:dyDescent="0.25">
      <c r="B9" s="5" t="s">
        <v>42</v>
      </c>
      <c r="C9" s="6">
        <v>7</v>
      </c>
      <c r="D9" s="6">
        <v>20</v>
      </c>
      <c r="E9" s="7">
        <v>6.9204152249134954E-2</v>
      </c>
    </row>
    <row r="10" spans="2:5" x14ac:dyDescent="0.25">
      <c r="B10" s="5" t="s">
        <v>43</v>
      </c>
      <c r="C10" s="6">
        <v>3</v>
      </c>
      <c r="D10" s="6">
        <v>19</v>
      </c>
      <c r="E10" s="7">
        <v>6.5743944636678195E-2</v>
      </c>
    </row>
    <row r="11" spans="2:5" x14ac:dyDescent="0.25">
      <c r="B11" s="5" t="s">
        <v>74</v>
      </c>
      <c r="C11" s="6">
        <v>2</v>
      </c>
      <c r="D11" s="6">
        <v>18</v>
      </c>
      <c r="E11" s="7">
        <v>6.228373702422145E-2</v>
      </c>
    </row>
    <row r="12" spans="2:5" x14ac:dyDescent="0.25">
      <c r="B12" s="5" t="s">
        <v>91</v>
      </c>
      <c r="C12" s="6">
        <v>3</v>
      </c>
      <c r="D12" s="6">
        <v>16</v>
      </c>
      <c r="E12" s="7">
        <v>5.536332179930796E-2</v>
      </c>
    </row>
    <row r="13" spans="2:5" x14ac:dyDescent="0.25">
      <c r="B13" s="5" t="s">
        <v>94</v>
      </c>
      <c r="C13" s="6">
        <v>1</v>
      </c>
      <c r="D13" s="6">
        <v>16</v>
      </c>
      <c r="E13" s="7">
        <v>5.536332179930796E-2</v>
      </c>
    </row>
    <row r="14" spans="2:5" x14ac:dyDescent="0.25">
      <c r="B14" s="5" t="s">
        <v>83</v>
      </c>
      <c r="C14" s="6">
        <v>2</v>
      </c>
      <c r="D14" s="6">
        <v>13</v>
      </c>
      <c r="E14" s="7">
        <v>4.4982698961937718E-2</v>
      </c>
    </row>
    <row r="15" spans="2:5" x14ac:dyDescent="0.25">
      <c r="B15" s="5" t="s">
        <v>86</v>
      </c>
      <c r="C15" s="6">
        <v>2</v>
      </c>
      <c r="D15" s="6">
        <v>12</v>
      </c>
      <c r="E15" s="7">
        <v>4.1522491349480967E-2</v>
      </c>
    </row>
    <row r="16" spans="2:5" x14ac:dyDescent="0.25">
      <c r="B16" s="5" t="s">
        <v>39</v>
      </c>
      <c r="C16" s="6">
        <v>2</v>
      </c>
      <c r="D16" s="6">
        <v>12</v>
      </c>
      <c r="E16" s="7">
        <v>4.1522491349480967E-2</v>
      </c>
    </row>
    <row r="17" spans="2:5" x14ac:dyDescent="0.25">
      <c r="B17" s="5" t="s">
        <v>109</v>
      </c>
      <c r="C17" s="6">
        <v>2</v>
      </c>
      <c r="D17" s="6">
        <v>12</v>
      </c>
      <c r="E17" s="7">
        <v>4.1522491349480967E-2</v>
      </c>
    </row>
    <row r="18" spans="2:5" x14ac:dyDescent="0.25">
      <c r="B18" s="5" t="s">
        <v>41</v>
      </c>
      <c r="C18" s="6">
        <v>1</v>
      </c>
      <c r="D18" s="6">
        <v>8</v>
      </c>
      <c r="E18" s="7">
        <v>2.768166089965398E-2</v>
      </c>
    </row>
    <row r="19" spans="2:5" x14ac:dyDescent="0.25">
      <c r="B19" s="5" t="s">
        <v>69</v>
      </c>
      <c r="C19" s="6">
        <v>1</v>
      </c>
      <c r="D19" s="6">
        <v>6</v>
      </c>
      <c r="E19" s="7">
        <v>2.0761245674740483E-2</v>
      </c>
    </row>
    <row r="20" spans="2:5" x14ac:dyDescent="0.25">
      <c r="B20" s="5" t="s">
        <v>72</v>
      </c>
      <c r="C20" s="6">
        <v>1</v>
      </c>
      <c r="D20" s="6">
        <v>6</v>
      </c>
      <c r="E20" s="7">
        <v>2.0761245674740483E-2</v>
      </c>
    </row>
    <row r="21" spans="2:5" x14ac:dyDescent="0.25">
      <c r="B21" s="5" t="s">
        <v>78</v>
      </c>
      <c r="C21" s="6">
        <v>2</v>
      </c>
      <c r="D21" s="6">
        <v>5</v>
      </c>
      <c r="E21" s="7">
        <v>1.7301038062283738E-2</v>
      </c>
    </row>
    <row r="22" spans="2:5" x14ac:dyDescent="0.25">
      <c r="B22" s="5" t="s">
        <v>66</v>
      </c>
      <c r="C22" s="6">
        <v>1</v>
      </c>
      <c r="D22" s="6">
        <v>5</v>
      </c>
      <c r="E22" s="7">
        <v>1.7301038062283738E-2</v>
      </c>
    </row>
    <row r="23" spans="2:5" x14ac:dyDescent="0.25">
      <c r="B23" s="5" t="s">
        <v>70</v>
      </c>
      <c r="C23" s="6">
        <v>1</v>
      </c>
      <c r="D23" s="6">
        <v>4</v>
      </c>
      <c r="E23" s="7">
        <v>1.384083044982699E-2</v>
      </c>
    </row>
    <row r="24" spans="2:5" x14ac:dyDescent="0.25">
      <c r="B24" s="5" t="s">
        <v>44</v>
      </c>
      <c r="C24" s="6">
        <v>1</v>
      </c>
      <c r="D24" s="6">
        <v>3</v>
      </c>
      <c r="E24" s="7">
        <v>1.0380622837370242E-2</v>
      </c>
    </row>
    <row r="25" spans="2:5" x14ac:dyDescent="0.25">
      <c r="B25" s="5" t="s">
        <v>40</v>
      </c>
      <c r="C25" s="6">
        <v>1</v>
      </c>
      <c r="D25" s="6">
        <v>2</v>
      </c>
      <c r="E25" s="7">
        <v>6.920415224913495E-3</v>
      </c>
    </row>
    <row r="26" spans="2:5" x14ac:dyDescent="0.25">
      <c r="B26" s="5" t="s">
        <v>27</v>
      </c>
      <c r="C26" s="6"/>
      <c r="D26" s="6"/>
      <c r="E26" s="7">
        <v>0</v>
      </c>
    </row>
    <row r="27" spans="2:5" x14ac:dyDescent="0.25">
      <c r="B27" s="5" t="s">
        <v>28</v>
      </c>
      <c r="C27" s="6">
        <v>65</v>
      </c>
      <c r="D27" s="6">
        <v>289</v>
      </c>
      <c r="E2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Reporte X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Homero Durazo</dc:creator>
  <cp:lastModifiedBy>Homero Durazo</cp:lastModifiedBy>
  <dcterms:created xsi:type="dcterms:W3CDTF">2018-09-11T20:41:03Z</dcterms:created>
  <dcterms:modified xsi:type="dcterms:W3CDTF">2018-10-04T16:17:24Z</dcterms:modified>
</cp:coreProperties>
</file>