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Новый пользователь\Desktop\"/>
    </mc:Choice>
  </mc:AlternateContent>
  <xr:revisionPtr revIDLastSave="0" documentId="13_ncr:1_{1A8463A4-CCFA-4644-8946-EE9EF69A1A7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Успешные" sheetId="1" r:id="rId1"/>
    <sheet name="Неуспешные" sheetId="2" r:id="rId2"/>
    <sheet name="no 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O19" i="1" s="1"/>
  <c r="O5" i="2"/>
  <c r="O3" i="2"/>
  <c r="O4" i="2"/>
  <c r="O2" i="2"/>
  <c r="O3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</calcChain>
</file>

<file path=xl/sharedStrings.xml><?xml version="1.0" encoding="utf-8"?>
<sst xmlns="http://schemas.openxmlformats.org/spreadsheetml/2006/main" count="151" uniqueCount="38">
  <si>
    <t>city</t>
  </si>
  <si>
    <t>id_trading_point</t>
  </si>
  <si>
    <t>count_test</t>
  </si>
  <si>
    <t>count_control</t>
  </si>
  <si>
    <t>count_all</t>
  </si>
  <si>
    <t>sigma_test</t>
  </si>
  <si>
    <t>sigma_control</t>
  </si>
  <si>
    <t>avg_test</t>
  </si>
  <si>
    <t>avg_control</t>
  </si>
  <si>
    <t>diff</t>
  </si>
  <si>
    <t>ttest_s</t>
  </si>
  <si>
    <t>pvalue_s</t>
  </si>
  <si>
    <t>percent_count</t>
  </si>
  <si>
    <t>flag_diff</t>
  </si>
  <si>
    <t>Казань</t>
  </si>
  <si>
    <t>Positive</t>
  </si>
  <si>
    <t>Санкт-Петербург</t>
  </si>
  <si>
    <t>Москва</t>
  </si>
  <si>
    <t>Владимир</t>
  </si>
  <si>
    <t>Самара</t>
  </si>
  <si>
    <t>Negative</t>
  </si>
  <si>
    <t>Волгоград</t>
  </si>
  <si>
    <t>Краснодар</t>
  </si>
  <si>
    <t>Красноярск</t>
  </si>
  <si>
    <t>N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</si>
  <si>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</si>
  <si>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</si>
  <si>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</si>
  <si>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</si>
  <si>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</si>
  <si>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</si>
  <si>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</si>
  <si>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MDE</t>
  </si>
  <si>
    <t>Кол-во наблюдений</t>
  </si>
  <si>
    <t>Count</t>
  </si>
  <si>
    <t>В этой  таблице можем видеть какая выгода может быть получена от замены механики A на B при условии, что ей воспользуются N клиентов.</t>
  </si>
  <si>
    <t>В данной таблице  можно увидеть какая сумма может быть потеряна, если мы заменим механику А на механику В.</t>
  </si>
  <si>
    <t>Здесь мы  рассчитываем кол-во наблюдений, необходимое для обнаружения разницы масштаба 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</si>
</sst>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3" fillId="3" borderId="10" xfId="0" applyFont="1" applyFill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2" borderId="9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2" fillId="4" borderId="1" xfId="0" applyFont="1" applyFill="1" applyBorder="1"/>
    <xf numFmtId="0" fontId="2" fillId="0" borderId="1" xfId="0" applyFont="1" applyBorder="1"/>
    <xf numFmtId="1" fontId="0" fillId="2" borderId="1" xfId="0" applyNumberFormat="1" applyFill="1" applyBorder="1"/>
    <xf numFmtId="0" fontId="1" fillId="0" borderId="1" xfId="0" applyFont="1" applyFill="1" applyBorder="1" applyAlignment="1">
      <alignment horizontal="center" vertical="top"/>
    </xf>
    <xf numFmtId="0" fontId="3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G4" workbookViewId="0">
      <selection activeCell="O5" sqref="O5"/>
    </sheetView>
  </sheetViews>
  <sheetFormatPr defaultRowHeight="14.5" x14ac:dyDescent="0.35"/>
  <cols>
    <col min="1" max="1" width="15.453125" bestFit="1" customWidth="1"/>
    <col min="2" max="2" width="14.90625" bestFit="1" customWidth="1"/>
    <col min="3" max="3" width="9.90625" bestFit="1" customWidth="1"/>
    <col min="4" max="4" width="12.6328125" bestFit="1" customWidth="1"/>
    <col min="5" max="5" width="8.54296875" bestFit="1" customWidth="1"/>
    <col min="6" max="6" width="11.81640625" bestFit="1" customWidth="1"/>
    <col min="7" max="7" width="12.6328125" bestFit="1" customWidth="1"/>
    <col min="8" max="10" width="11.81640625" bestFit="1" customWidth="1"/>
    <col min="11" max="11" width="12.453125" bestFit="1" customWidth="1"/>
    <col min="12" max="12" width="11.81640625" bestFit="1" customWidth="1"/>
    <col min="13" max="13" width="13.1796875" bestFit="1" customWidth="1"/>
    <col min="14" max="14" width="7.6328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2"/>
      <c r="P1" s="19" t="s">
        <v>34</v>
      </c>
      <c r="Q1" s="20">
        <v>10000</v>
      </c>
    </row>
    <row r="2" spans="1:17" x14ac:dyDescent="0.35">
      <c r="A2" s="3" t="s">
        <v>14</v>
      </c>
      <c r="B2" s="4">
        <v>991</v>
      </c>
      <c r="C2" s="4">
        <v>270</v>
      </c>
      <c r="D2" s="4">
        <v>294</v>
      </c>
      <c r="E2" s="4">
        <v>564</v>
      </c>
      <c r="F2" s="4">
        <v>4710.8445073702023</v>
      </c>
      <c r="G2" s="4">
        <v>3627.7504310924041</v>
      </c>
      <c r="H2" s="4">
        <v>3249.281481481481</v>
      </c>
      <c r="I2" s="4">
        <v>2452.9863945578231</v>
      </c>
      <c r="J2" s="4">
        <v>796.29508692365835</v>
      </c>
      <c r="K2" s="4">
        <v>-2.2552583978062271</v>
      </c>
      <c r="L2" s="4">
        <v>2.4501004890271769E-2</v>
      </c>
      <c r="M2" s="4">
        <v>1.244538593936184E-2</v>
      </c>
      <c r="N2" s="10" t="s">
        <v>15</v>
      </c>
      <c r="O2" s="15">
        <f>$Q$1*J2*M2</f>
        <v>99101.996783826122</v>
      </c>
    </row>
    <row r="3" spans="1:17" x14ac:dyDescent="0.35">
      <c r="A3" s="3" t="s">
        <v>16</v>
      </c>
      <c r="B3" s="4">
        <v>453</v>
      </c>
      <c r="C3" s="4">
        <v>1066</v>
      </c>
      <c r="D3" s="4">
        <v>1049</v>
      </c>
      <c r="E3" s="4">
        <v>2115</v>
      </c>
      <c r="F3" s="4">
        <v>2992.0381569789761</v>
      </c>
      <c r="G3" s="4">
        <v>2647.3965335787402</v>
      </c>
      <c r="H3" s="4">
        <v>2501.9662288930581</v>
      </c>
      <c r="I3" s="4">
        <v>1889.9237368922779</v>
      </c>
      <c r="J3" s="4">
        <v>612.0424920007797</v>
      </c>
      <c r="K3" s="4">
        <v>-4.976910182958596</v>
      </c>
      <c r="L3" s="4">
        <v>6.9832069012744641E-7</v>
      </c>
      <c r="M3" s="4">
        <v>4.6670197272606913E-2</v>
      </c>
      <c r="N3" s="10" t="s">
        <v>15</v>
      </c>
      <c r="O3" s="15">
        <f t="shared" ref="O3:O18" si="0">$Q$1*J3*M3</f>
        <v>285641.43840894324</v>
      </c>
    </row>
    <row r="4" spans="1:17" x14ac:dyDescent="0.35">
      <c r="A4" s="3" t="s">
        <v>16</v>
      </c>
      <c r="B4" s="4">
        <v>801</v>
      </c>
      <c r="C4" s="4">
        <v>225</v>
      </c>
      <c r="D4" s="4">
        <v>212</v>
      </c>
      <c r="E4" s="4">
        <v>437</v>
      </c>
      <c r="F4" s="4">
        <v>2768.120104530542</v>
      </c>
      <c r="G4" s="4">
        <v>2921.3713397659621</v>
      </c>
      <c r="H4" s="4">
        <v>2925.1422222222218</v>
      </c>
      <c r="I4" s="4">
        <v>2352.283018867925</v>
      </c>
      <c r="J4" s="4">
        <v>572.85920335429773</v>
      </c>
      <c r="K4" s="4">
        <v>-2.0999906224732121</v>
      </c>
      <c r="L4" s="4">
        <v>3.6305006065519063E-2</v>
      </c>
      <c r="M4" s="4">
        <v>9.6429674742927757E-3</v>
      </c>
      <c r="N4" s="10" t="s">
        <v>15</v>
      </c>
      <c r="O4" s="15">
        <f t="shared" si="0"/>
        <v>55240.626652947642</v>
      </c>
    </row>
    <row r="5" spans="1:17" x14ac:dyDescent="0.35">
      <c r="A5" s="3" t="s">
        <v>16</v>
      </c>
      <c r="B5" s="4">
        <v>573</v>
      </c>
      <c r="C5" s="4">
        <v>177</v>
      </c>
      <c r="D5" s="4">
        <v>160</v>
      </c>
      <c r="E5" s="4">
        <v>337</v>
      </c>
      <c r="F5" s="4">
        <v>3192.042678479409</v>
      </c>
      <c r="G5" s="4">
        <v>2610.8474375849182</v>
      </c>
      <c r="H5" s="4">
        <v>2929.0451977401131</v>
      </c>
      <c r="I5" s="4">
        <v>1641.2125000000001</v>
      </c>
      <c r="J5" s="4">
        <v>1287.832697740113</v>
      </c>
      <c r="K5" s="4">
        <v>-4.0165685114334524</v>
      </c>
      <c r="L5" s="4">
        <v>7.2940741192307104E-5</v>
      </c>
      <c r="M5" s="4">
        <v>7.4363387616399662E-3</v>
      </c>
      <c r="N5" s="10" t="s">
        <v>15</v>
      </c>
      <c r="O5" s="15">
        <f t="shared" si="0"/>
        <v>95767.60208712169</v>
      </c>
    </row>
    <row r="6" spans="1:17" x14ac:dyDescent="0.35">
      <c r="A6" s="3" t="s">
        <v>16</v>
      </c>
      <c r="B6" s="4">
        <v>900</v>
      </c>
      <c r="C6" s="4">
        <v>335</v>
      </c>
      <c r="D6" s="4">
        <v>341</v>
      </c>
      <c r="E6" s="4">
        <v>676</v>
      </c>
      <c r="F6" s="4">
        <v>2861.3271333594298</v>
      </c>
      <c r="G6" s="4">
        <v>2488.8152761187921</v>
      </c>
      <c r="H6" s="4">
        <v>2450.991044776119</v>
      </c>
      <c r="I6" s="4">
        <v>1689.7917888563049</v>
      </c>
      <c r="J6" s="4">
        <v>761.1992559198145</v>
      </c>
      <c r="K6" s="4">
        <v>-3.686913572889702</v>
      </c>
      <c r="L6" s="4">
        <v>2.4525342392273569E-4</v>
      </c>
      <c r="M6" s="4">
        <v>1.4916810097532989E-2</v>
      </c>
      <c r="N6" s="10" t="s">
        <v>15</v>
      </c>
      <c r="O6" s="15">
        <f t="shared" si="0"/>
        <v>113546.64746939288</v>
      </c>
    </row>
    <row r="7" spans="1:17" x14ac:dyDescent="0.35">
      <c r="A7" s="3" t="s">
        <v>16</v>
      </c>
      <c r="B7" s="4">
        <v>117</v>
      </c>
      <c r="C7" s="4">
        <v>625</v>
      </c>
      <c r="D7" s="4">
        <v>587</v>
      </c>
      <c r="E7" s="4">
        <v>1212</v>
      </c>
      <c r="F7" s="4">
        <v>2832.7355916559241</v>
      </c>
      <c r="G7" s="4">
        <v>2593.5258292328549</v>
      </c>
      <c r="H7" s="4">
        <v>2582.2975999999999</v>
      </c>
      <c r="I7" s="4">
        <v>2050.6916524701869</v>
      </c>
      <c r="J7" s="4">
        <v>531.60594752981251</v>
      </c>
      <c r="K7" s="4">
        <v>-3.3981956005701761</v>
      </c>
      <c r="L7" s="4">
        <v>7.0038166313428352E-4</v>
      </c>
      <c r="M7" s="4">
        <v>2.6744339997352051E-2</v>
      </c>
      <c r="N7" s="10" t="s">
        <v>15</v>
      </c>
      <c r="O7" s="15">
        <f t="shared" si="0"/>
        <v>142174.50205351799</v>
      </c>
    </row>
    <row r="8" spans="1:17" x14ac:dyDescent="0.35">
      <c r="A8" s="3" t="s">
        <v>16</v>
      </c>
      <c r="B8" s="4">
        <v>213</v>
      </c>
      <c r="C8" s="4">
        <v>232</v>
      </c>
      <c r="D8" s="4">
        <v>255</v>
      </c>
      <c r="E8" s="4">
        <v>487</v>
      </c>
      <c r="F8" s="4">
        <v>2899.2257588053112</v>
      </c>
      <c r="G8" s="4">
        <v>2704.7243827289039</v>
      </c>
      <c r="H8" s="4">
        <v>2977.629310344827</v>
      </c>
      <c r="I8" s="4">
        <v>2277.6117647058818</v>
      </c>
      <c r="J8" s="4">
        <v>700.01754563894519</v>
      </c>
      <c r="K8" s="4">
        <v>-2.7507518943584151</v>
      </c>
      <c r="L8" s="4">
        <v>6.1682152950104643E-3</v>
      </c>
      <c r="M8" s="4">
        <v>1.0746281830619179E-2</v>
      </c>
      <c r="N8" s="10" t="s">
        <v>15</v>
      </c>
      <c r="O8" s="15">
        <f t="shared" si="0"/>
        <v>75225.858318144295</v>
      </c>
    </row>
    <row r="9" spans="1:17" x14ac:dyDescent="0.35">
      <c r="A9" s="3" t="s">
        <v>16</v>
      </c>
      <c r="B9" s="4">
        <v>891</v>
      </c>
      <c r="C9" s="4">
        <v>159</v>
      </c>
      <c r="D9" s="4">
        <v>167</v>
      </c>
      <c r="E9" s="4">
        <v>326</v>
      </c>
      <c r="F9" s="4">
        <v>2890.6492683196639</v>
      </c>
      <c r="G9" s="4">
        <v>2482.1069420003669</v>
      </c>
      <c r="H9" s="4">
        <v>2618.949685534591</v>
      </c>
      <c r="I9" s="4">
        <v>1980.65868263473</v>
      </c>
      <c r="J9" s="4">
        <v>638.29100289986059</v>
      </c>
      <c r="K9" s="4">
        <v>-2.135593480676524</v>
      </c>
      <c r="L9" s="4">
        <v>3.3462036844691949E-2</v>
      </c>
      <c r="M9" s="4">
        <v>7.1936096032481573E-3</v>
      </c>
      <c r="N9" s="10" t="s">
        <v>15</v>
      </c>
      <c r="O9" s="15">
        <f t="shared" si="0"/>
        <v>45916.162881273347</v>
      </c>
    </row>
    <row r="10" spans="1:17" x14ac:dyDescent="0.35">
      <c r="A10" s="3" t="s">
        <v>17</v>
      </c>
      <c r="B10" s="4">
        <v>2652</v>
      </c>
      <c r="C10" s="4">
        <v>2273</v>
      </c>
      <c r="D10" s="4">
        <v>2370</v>
      </c>
      <c r="E10" s="4">
        <v>4643</v>
      </c>
      <c r="F10" s="4">
        <v>2841.5576744565219</v>
      </c>
      <c r="G10" s="4">
        <v>2565.3368606177428</v>
      </c>
      <c r="H10" s="4">
        <v>2506.6168059832821</v>
      </c>
      <c r="I10" s="4">
        <v>1972.847679324894</v>
      </c>
      <c r="J10" s="4">
        <v>533.76912665838768</v>
      </c>
      <c r="K10" s="4">
        <v>-6.7222298371764362</v>
      </c>
      <c r="L10" s="4">
        <v>2.0059224232258859E-11</v>
      </c>
      <c r="M10" s="4">
        <v>0.1024537711284699</v>
      </c>
      <c r="N10" s="10" t="s">
        <v>15</v>
      </c>
      <c r="O10" s="15">
        <f t="shared" si="0"/>
        <v>546866.59938101715</v>
      </c>
    </row>
    <row r="11" spans="1:17" x14ac:dyDescent="0.35">
      <c r="A11" s="3" t="s">
        <v>17</v>
      </c>
      <c r="B11" s="4">
        <v>1287</v>
      </c>
      <c r="C11" s="4">
        <v>370</v>
      </c>
      <c r="D11" s="4">
        <v>357</v>
      </c>
      <c r="E11" s="4">
        <v>727</v>
      </c>
      <c r="F11" s="4">
        <v>2434.0804775321162</v>
      </c>
      <c r="G11" s="4">
        <v>2335.1843254173068</v>
      </c>
      <c r="H11" s="4">
        <v>2128.5567567567568</v>
      </c>
      <c r="I11" s="4">
        <v>1394.6554621848741</v>
      </c>
      <c r="J11" s="4">
        <v>733.901294571883</v>
      </c>
      <c r="K11" s="4">
        <v>-4.1402972158827431</v>
      </c>
      <c r="L11" s="4">
        <v>3.876566044301065E-5</v>
      </c>
      <c r="M11" s="4">
        <v>1.604219074098592E-2</v>
      </c>
      <c r="N11" s="10" t="s">
        <v>15</v>
      </c>
      <c r="O11" s="15">
        <f t="shared" si="0"/>
        <v>117733.84552578643</v>
      </c>
    </row>
    <row r="12" spans="1:17" x14ac:dyDescent="0.35">
      <c r="A12" s="3" t="s">
        <v>17</v>
      </c>
      <c r="B12" s="4">
        <v>1654</v>
      </c>
      <c r="C12" s="4">
        <v>799</v>
      </c>
      <c r="D12" s="4">
        <v>775</v>
      </c>
      <c r="E12" s="4">
        <v>1574</v>
      </c>
      <c r="F12" s="4">
        <v>3197.657282763013</v>
      </c>
      <c r="G12" s="4">
        <v>2948.6087173024389</v>
      </c>
      <c r="H12" s="4">
        <v>3132.3016270337921</v>
      </c>
      <c r="I12" s="4">
        <v>2507.8864516129029</v>
      </c>
      <c r="J12" s="4">
        <v>624.41517542088877</v>
      </c>
      <c r="K12" s="4">
        <v>-4.021739297627466</v>
      </c>
      <c r="L12" s="4">
        <v>6.050970845492351E-5</v>
      </c>
      <c r="M12" s="4">
        <v>3.4732335937155218E-2</v>
      </c>
      <c r="N12" s="10" t="s">
        <v>15</v>
      </c>
      <c r="O12" s="15">
        <f t="shared" si="0"/>
        <v>216873.97636976014</v>
      </c>
    </row>
    <row r="13" spans="1:17" x14ac:dyDescent="0.35">
      <c r="A13" s="3" t="s">
        <v>17</v>
      </c>
      <c r="B13" s="4">
        <v>1002</v>
      </c>
      <c r="C13" s="4">
        <v>138</v>
      </c>
      <c r="D13" s="4">
        <v>188</v>
      </c>
      <c r="E13" s="4">
        <v>326</v>
      </c>
      <c r="F13" s="4">
        <v>4069.438215352809</v>
      </c>
      <c r="G13" s="4">
        <v>2430.0473306499071</v>
      </c>
      <c r="H13" s="4">
        <v>4121.753623188406</v>
      </c>
      <c r="I13" s="4">
        <v>1844.7872340425531</v>
      </c>
      <c r="J13" s="4">
        <v>2276.9663891458531</v>
      </c>
      <c r="K13" s="4">
        <v>-6.2746223040715314</v>
      </c>
      <c r="L13" s="4">
        <v>1.1223868363766531E-9</v>
      </c>
      <c r="M13" s="4">
        <v>7.1936096032481573E-3</v>
      </c>
      <c r="N13" s="10" t="s">
        <v>15</v>
      </c>
      <c r="O13" s="15">
        <f t="shared" si="0"/>
        <v>163796.07283232888</v>
      </c>
    </row>
    <row r="14" spans="1:17" x14ac:dyDescent="0.35">
      <c r="A14" s="3" t="s">
        <v>18</v>
      </c>
      <c r="B14" s="4">
        <v>11</v>
      </c>
      <c r="C14" s="4">
        <v>509</v>
      </c>
      <c r="D14" s="4">
        <v>608</v>
      </c>
      <c r="E14" s="4">
        <v>1117</v>
      </c>
      <c r="F14" s="4">
        <v>3020.730465450863</v>
      </c>
      <c r="G14" s="4">
        <v>2660.8474920623362</v>
      </c>
      <c r="H14" s="4">
        <v>2547.2200392927311</v>
      </c>
      <c r="I14" s="4">
        <v>2108.6101973684208</v>
      </c>
      <c r="J14" s="4">
        <v>438.60984192430942</v>
      </c>
      <c r="K14" s="4">
        <v>-2.576955493292318</v>
      </c>
      <c r="L14" s="4">
        <v>1.009511217035171E-2</v>
      </c>
      <c r="M14" s="4">
        <v>2.4648042720331879E-2</v>
      </c>
      <c r="N14" s="10" t="s">
        <v>15</v>
      </c>
      <c r="O14" s="15">
        <f t="shared" si="0"/>
        <v>108108.74121308392</v>
      </c>
    </row>
    <row r="15" spans="1:17" x14ac:dyDescent="0.35">
      <c r="A15" s="3" t="s">
        <v>19</v>
      </c>
      <c r="B15" s="4">
        <v>33</v>
      </c>
      <c r="C15" s="4">
        <v>232</v>
      </c>
      <c r="D15" s="4">
        <v>258</v>
      </c>
      <c r="E15" s="4">
        <v>490</v>
      </c>
      <c r="F15" s="4">
        <v>2924.9107868717279</v>
      </c>
      <c r="G15" s="4">
        <v>2367.1703770440108</v>
      </c>
      <c r="H15" s="4">
        <v>4598.2198275862074</v>
      </c>
      <c r="I15" s="4">
        <v>2311.3875968992252</v>
      </c>
      <c r="J15" s="4">
        <v>2286.8322306869818</v>
      </c>
      <c r="K15" s="4">
        <v>-9.5328379164110402</v>
      </c>
      <c r="L15" s="4">
        <v>7.2225189745714525E-20</v>
      </c>
      <c r="M15" s="4">
        <v>1.081248069199876E-2</v>
      </c>
      <c r="N15" s="10" t="s">
        <v>15</v>
      </c>
      <c r="O15" s="15">
        <f t="shared" si="0"/>
        <v>247263.29340143446</v>
      </c>
    </row>
    <row r="16" spans="1:17" x14ac:dyDescent="0.35">
      <c r="A16" s="3" t="s">
        <v>19</v>
      </c>
      <c r="B16" s="4">
        <v>34</v>
      </c>
      <c r="C16" s="4">
        <v>225</v>
      </c>
      <c r="D16" s="4">
        <v>253</v>
      </c>
      <c r="E16" s="4">
        <v>478</v>
      </c>
      <c r="F16" s="4">
        <v>2950.2488710389621</v>
      </c>
      <c r="G16" s="4">
        <v>2524.696439515656</v>
      </c>
      <c r="H16" s="4">
        <v>3104.5066666666671</v>
      </c>
      <c r="I16" s="4">
        <v>1752.608695652174</v>
      </c>
      <c r="J16" s="4">
        <v>1351.8979710144929</v>
      </c>
      <c r="K16" s="4">
        <v>-5.3862649969282721</v>
      </c>
      <c r="L16" s="4">
        <v>1.1327785130388309E-7</v>
      </c>
      <c r="M16" s="4">
        <v>1.0547685246480429E-2</v>
      </c>
      <c r="N16" s="10" t="s">
        <v>15</v>
      </c>
      <c r="O16" s="15">
        <f t="shared" si="0"/>
        <v>142593.94283616394</v>
      </c>
    </row>
    <row r="17" spans="1:15" x14ac:dyDescent="0.35">
      <c r="A17" s="3" t="s">
        <v>19</v>
      </c>
      <c r="B17" s="4">
        <v>35</v>
      </c>
      <c r="C17" s="4">
        <v>214</v>
      </c>
      <c r="D17" s="4">
        <v>194</v>
      </c>
      <c r="E17" s="4">
        <v>408</v>
      </c>
      <c r="F17" s="4">
        <v>2970.119599556765</v>
      </c>
      <c r="G17" s="4">
        <v>2179.1698702275289</v>
      </c>
      <c r="H17" s="4">
        <v>2762.2242990654199</v>
      </c>
      <c r="I17" s="4">
        <v>1508.8350515463919</v>
      </c>
      <c r="J17" s="4">
        <v>1253.3892475190289</v>
      </c>
      <c r="K17" s="4">
        <v>-4.8066661954145689</v>
      </c>
      <c r="L17" s="4">
        <v>2.1646756758588111E-6</v>
      </c>
      <c r="M17" s="4">
        <v>9.0030451476234615E-3</v>
      </c>
      <c r="N17" s="10" t="s">
        <v>15</v>
      </c>
      <c r="O17" s="15">
        <f t="shared" si="0"/>
        <v>112843.19982959615</v>
      </c>
    </row>
    <row r="18" spans="1:15" x14ac:dyDescent="0.35">
      <c r="A18" s="5" t="s">
        <v>19</v>
      </c>
      <c r="B18" s="6">
        <v>36</v>
      </c>
      <c r="C18" s="6">
        <v>131</v>
      </c>
      <c r="D18" s="6">
        <v>141</v>
      </c>
      <c r="E18" s="6">
        <v>272</v>
      </c>
      <c r="F18" s="6">
        <v>2708.1068214488582</v>
      </c>
      <c r="G18" s="6">
        <v>1834.2872701535091</v>
      </c>
      <c r="H18" s="6">
        <v>1987.3282442748091</v>
      </c>
      <c r="I18" s="6">
        <v>860.41843971631204</v>
      </c>
      <c r="J18" s="6">
        <v>1126.9098045584969</v>
      </c>
      <c r="K18" s="6">
        <v>-4.0279507279668918</v>
      </c>
      <c r="L18" s="6">
        <v>7.3187580909933793E-5</v>
      </c>
      <c r="M18" s="6">
        <v>6.0020300984156404E-3</v>
      </c>
      <c r="N18" s="11" t="s">
        <v>15</v>
      </c>
      <c r="O18" s="15">
        <f t="shared" si="0"/>
        <v>67637.465651597857</v>
      </c>
    </row>
    <row r="19" spans="1:15" x14ac:dyDescent="0.35">
      <c r="O19" s="13">
        <f>SUM(O2:O18)</f>
        <v>2636331.9716959363</v>
      </c>
    </row>
    <row r="21" spans="1:15" x14ac:dyDescent="0.35">
      <c r="O21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topLeftCell="D1" workbookViewId="0">
      <selection activeCell="O2" sqref="O2"/>
    </sheetView>
  </sheetViews>
  <sheetFormatPr defaultRowHeight="14.5" x14ac:dyDescent="0.35"/>
  <cols>
    <col min="1" max="1" width="10.1796875" bestFit="1" customWidth="1"/>
    <col min="2" max="2" width="14.90625" bestFit="1" customWidth="1"/>
    <col min="3" max="3" width="9.90625" bestFit="1" customWidth="1"/>
    <col min="4" max="4" width="12.6328125" bestFit="1" customWidth="1"/>
    <col min="5" max="5" width="8.54296875" bestFit="1" customWidth="1"/>
    <col min="6" max="6" width="11.81640625" bestFit="1" customWidth="1"/>
    <col min="7" max="7" width="12.6328125" bestFit="1" customWidth="1"/>
    <col min="8" max="9" width="11.81640625" bestFit="1" customWidth="1"/>
    <col min="12" max="12" width="11.81640625" bestFit="1" customWidth="1"/>
    <col min="13" max="13" width="13.1796875" bestFit="1" customWidth="1"/>
    <col min="14" max="14" width="8" bestFit="1" customWidth="1"/>
    <col min="15" max="15" width="12.453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4"/>
      <c r="P1" s="16" t="s">
        <v>34</v>
      </c>
      <c r="Q1" s="15">
        <v>1000</v>
      </c>
    </row>
    <row r="2" spans="1:17" x14ac:dyDescent="0.35">
      <c r="A2" s="3" t="s">
        <v>17</v>
      </c>
      <c r="B2" s="4">
        <v>9931</v>
      </c>
      <c r="C2" s="4">
        <v>153</v>
      </c>
      <c r="D2" s="4">
        <v>137</v>
      </c>
      <c r="E2" s="4">
        <v>290</v>
      </c>
      <c r="F2" s="4">
        <v>2031.4926607309251</v>
      </c>
      <c r="G2" s="4">
        <v>2394.6102666974662</v>
      </c>
      <c r="H2" s="4">
        <v>1415.7843137254899</v>
      </c>
      <c r="I2" s="4">
        <v>1968.693430656934</v>
      </c>
      <c r="J2" s="4">
        <v>-552.90911693144403</v>
      </c>
      <c r="K2" s="4">
        <v>2.1191969117156</v>
      </c>
      <c r="L2" s="4">
        <v>3.4929468998951822E-2</v>
      </c>
      <c r="M2" s="4">
        <v>6.3992232666931466E-3</v>
      </c>
      <c r="N2" s="4" t="s">
        <v>20</v>
      </c>
      <c r="O2" s="15">
        <f>$Q$1*J2*M2</f>
        <v>-3538.1888854344584</v>
      </c>
      <c r="P2" s="4"/>
    </row>
    <row r="3" spans="1:17" x14ac:dyDescent="0.35">
      <c r="A3" s="3" t="s">
        <v>21</v>
      </c>
      <c r="B3" s="4">
        <v>66</v>
      </c>
      <c r="C3" s="4">
        <v>657</v>
      </c>
      <c r="D3" s="4">
        <v>703</v>
      </c>
      <c r="E3" s="4">
        <v>1360</v>
      </c>
      <c r="F3" s="4">
        <v>2680.525305182653</v>
      </c>
      <c r="G3" s="4">
        <v>2828.180116897795</v>
      </c>
      <c r="H3" s="4">
        <v>2288.8706240487058</v>
      </c>
      <c r="I3" s="4">
        <v>2601.7610241820771</v>
      </c>
      <c r="J3" s="4">
        <v>-312.89040013337029</v>
      </c>
      <c r="K3" s="4">
        <v>2.0892718943323438</v>
      </c>
      <c r="L3" s="4">
        <v>3.6868999280986539E-2</v>
      </c>
      <c r="M3" s="4">
        <v>3.00101504920782E-2</v>
      </c>
      <c r="N3" s="4" t="s">
        <v>20</v>
      </c>
      <c r="O3" s="15">
        <f t="shared" ref="O3:O4" si="0">$Q$1*J3*M3</f>
        <v>-9389.8879955290085</v>
      </c>
      <c r="P3" s="4"/>
    </row>
    <row r="4" spans="1:17" x14ac:dyDescent="0.35">
      <c r="A4" s="5" t="s">
        <v>22</v>
      </c>
      <c r="B4" s="6">
        <v>1101</v>
      </c>
      <c r="C4" s="6">
        <v>785</v>
      </c>
      <c r="D4" s="6">
        <v>869</v>
      </c>
      <c r="E4" s="6">
        <v>1654</v>
      </c>
      <c r="F4" s="6">
        <v>2720.8897853807298</v>
      </c>
      <c r="G4" s="6">
        <v>2958.6485375907282</v>
      </c>
      <c r="H4" s="6">
        <v>2176.0038216560511</v>
      </c>
      <c r="I4" s="6">
        <v>2523.5788262370538</v>
      </c>
      <c r="J4" s="6">
        <v>-347.57500458100321</v>
      </c>
      <c r="K4" s="6">
        <v>2.476736308530425</v>
      </c>
      <c r="L4" s="6">
        <v>1.33584476189182E-2</v>
      </c>
      <c r="M4" s="6">
        <v>3.649763890727746E-2</v>
      </c>
      <c r="N4" s="6" t="s">
        <v>20</v>
      </c>
      <c r="O4" s="15">
        <f t="shared" si="0"/>
        <v>-12685.667010392764</v>
      </c>
      <c r="P4" s="4"/>
    </row>
    <row r="5" spans="1:17" x14ac:dyDescent="0.35">
      <c r="O5" s="2">
        <f>SUM(O2:O4)</f>
        <v>-25613.743891356229</v>
      </c>
    </row>
    <row r="7" spans="1:17" x14ac:dyDescent="0.35">
      <c r="O7" t="s"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tabSelected="1" topLeftCell="F1" workbookViewId="0">
      <selection activeCell="P38" sqref="P38"/>
    </sheetView>
  </sheetViews>
  <sheetFormatPr defaultRowHeight="14.5" x14ac:dyDescent="0.35"/>
  <cols>
    <col min="1" max="1" width="15.453125" bestFit="1" customWidth="1"/>
    <col min="2" max="2" width="14.90625" bestFit="1" customWidth="1"/>
    <col min="3" max="3" width="9.90625" bestFit="1" customWidth="1"/>
    <col min="4" max="4" width="12.6328125" bestFit="1" customWidth="1"/>
    <col min="5" max="5" width="8.54296875" bestFit="1" customWidth="1"/>
    <col min="6" max="6" width="11.81640625" bestFit="1" customWidth="1"/>
    <col min="7" max="7" width="12.6328125" bestFit="1" customWidth="1"/>
    <col min="8" max="9" width="11.81640625" bestFit="1" customWidth="1"/>
    <col min="11" max="11" width="12.453125" bestFit="1" customWidth="1"/>
    <col min="12" max="12" width="9.1796875" customWidth="1"/>
    <col min="13" max="13" width="13.1796875" bestFit="1" customWidth="1"/>
    <col min="15" max="15" width="18.36328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7" t="s">
        <v>33</v>
      </c>
      <c r="P1" s="8" t="s">
        <v>32</v>
      </c>
      <c r="Q1" s="9">
        <v>123</v>
      </c>
    </row>
    <row r="2" spans="1:17" x14ac:dyDescent="0.35">
      <c r="A2" s="3" t="s">
        <v>23</v>
      </c>
      <c r="B2" s="4">
        <v>212</v>
      </c>
      <c r="C2" s="4">
        <v>593</v>
      </c>
      <c r="D2" s="4">
        <v>575</v>
      </c>
      <c r="E2" s="4">
        <v>1168</v>
      </c>
      <c r="F2" s="4">
        <v>2706.3039587283279</v>
      </c>
      <c r="G2" s="4">
        <v>2782.6933560490688</v>
      </c>
      <c r="H2" s="4">
        <v>2144.317032040472</v>
      </c>
      <c r="I2" s="4">
        <v>2222.052173913044</v>
      </c>
      <c r="J2" s="4">
        <v>-77.735141872571603</v>
      </c>
      <c r="K2" s="4">
        <v>0.48358538550993968</v>
      </c>
      <c r="L2" s="4">
        <v>0.62877094764054164</v>
      </c>
      <c r="M2" s="4">
        <v>2.5773423363784811E-2</v>
      </c>
      <c r="N2" s="4" t="s">
        <v>24</v>
      </c>
      <c r="O2" s="18">
        <f>16*G2*G2/($Q$1*$Q$1)</f>
        <v>8189.180846109728</v>
      </c>
    </row>
    <row r="3" spans="1:17" x14ac:dyDescent="0.35">
      <c r="A3" s="3" t="s">
        <v>23</v>
      </c>
      <c r="B3" s="4">
        <v>278</v>
      </c>
      <c r="C3" s="4">
        <v>535</v>
      </c>
      <c r="D3" s="4">
        <v>489</v>
      </c>
      <c r="E3" s="4">
        <v>1024</v>
      </c>
      <c r="F3" s="4">
        <v>2913.2688250110691</v>
      </c>
      <c r="G3" s="4">
        <v>2572.2814117938392</v>
      </c>
      <c r="H3" s="4">
        <v>2499.3457943925232</v>
      </c>
      <c r="I3" s="4">
        <v>2185.21472392638</v>
      </c>
      <c r="J3" s="4">
        <v>314.13107046614277</v>
      </c>
      <c r="K3" s="4">
        <v>-1.8202681201948649</v>
      </c>
      <c r="L3" s="4">
        <v>6.9010560745835017E-2</v>
      </c>
      <c r="M3" s="4">
        <v>2.2595878017564769E-2</v>
      </c>
      <c r="N3" s="4" t="s">
        <v>24</v>
      </c>
      <c r="O3" s="18">
        <f t="shared" ref="O3:O32" si="0">16*G3*G3/($Q$1*$Q$1)</f>
        <v>6997.5614107582587</v>
      </c>
    </row>
    <row r="4" spans="1:17" x14ac:dyDescent="0.35">
      <c r="A4" s="3" t="s">
        <v>23</v>
      </c>
      <c r="B4" s="4">
        <v>202</v>
      </c>
      <c r="C4" s="4">
        <v>551</v>
      </c>
      <c r="D4" s="4">
        <v>565</v>
      </c>
      <c r="E4" s="4">
        <v>1116</v>
      </c>
      <c r="F4" s="4">
        <v>2954.0020046805412</v>
      </c>
      <c r="G4" s="4">
        <v>2735.461804355667</v>
      </c>
      <c r="H4" s="4">
        <v>2927.341197822142</v>
      </c>
      <c r="I4" s="4">
        <v>2730.378761061947</v>
      </c>
      <c r="J4" s="4">
        <v>196.96243676019461</v>
      </c>
      <c r="K4" s="4">
        <v>-1.155072918440385</v>
      </c>
      <c r="L4" s="4">
        <v>0.24830826390447139</v>
      </c>
      <c r="M4" s="4">
        <v>2.4625976433205351E-2</v>
      </c>
      <c r="N4" s="4" t="s">
        <v>24</v>
      </c>
      <c r="O4" s="18">
        <f>16*G4*G4/($Q$1*$Q$1)</f>
        <v>7913.5448826373313</v>
      </c>
    </row>
    <row r="5" spans="1:17" x14ac:dyDescent="0.35">
      <c r="A5" s="3" t="s">
        <v>23</v>
      </c>
      <c r="B5" s="4">
        <v>444</v>
      </c>
      <c r="C5" s="4">
        <v>650</v>
      </c>
      <c r="D5" s="4">
        <v>562</v>
      </c>
      <c r="E5" s="4">
        <v>1212</v>
      </c>
      <c r="F5" s="4">
        <v>2808.6654793487328</v>
      </c>
      <c r="G5" s="4">
        <v>2794.6490983187618</v>
      </c>
      <c r="H5" s="4">
        <v>2404.106153846154</v>
      </c>
      <c r="I5" s="4">
        <v>2545.7348754448399</v>
      </c>
      <c r="J5" s="4">
        <v>-141.62872159868579</v>
      </c>
      <c r="K5" s="4">
        <v>0.87674037193140575</v>
      </c>
      <c r="L5" s="4">
        <v>0.38080170010284242</v>
      </c>
      <c r="M5" s="4">
        <v>2.6744339997352051E-2</v>
      </c>
      <c r="N5" s="4" t="s">
        <v>24</v>
      </c>
      <c r="O5" s="18">
        <f t="shared" si="0"/>
        <v>8259.7010591408489</v>
      </c>
    </row>
    <row r="6" spans="1:17" x14ac:dyDescent="0.35">
      <c r="A6" s="3" t="s">
        <v>23</v>
      </c>
      <c r="B6" s="4">
        <v>277</v>
      </c>
      <c r="C6" s="4">
        <v>708</v>
      </c>
      <c r="D6" s="4">
        <v>709</v>
      </c>
      <c r="E6" s="4">
        <v>1417</v>
      </c>
      <c r="F6" s="4">
        <v>2710.7614683604052</v>
      </c>
      <c r="G6" s="4">
        <v>2866.5638734557192</v>
      </c>
      <c r="H6" s="4">
        <v>2285.75</v>
      </c>
      <c r="I6" s="4">
        <v>2431.3653032440061</v>
      </c>
      <c r="J6" s="4">
        <v>-145.61530324400559</v>
      </c>
      <c r="K6" s="4">
        <v>0.98170546685316118</v>
      </c>
      <c r="L6" s="4">
        <v>0.32641278977933119</v>
      </c>
      <c r="M6" s="4">
        <v>3.1267928858290307E-2</v>
      </c>
      <c r="N6" s="4" t="s">
        <v>24</v>
      </c>
      <c r="O6" s="18">
        <f t="shared" si="0"/>
        <v>8690.2647266589538</v>
      </c>
    </row>
    <row r="7" spans="1:17" x14ac:dyDescent="0.35">
      <c r="A7" s="3" t="s">
        <v>25</v>
      </c>
      <c r="B7" s="4">
        <v>54</v>
      </c>
      <c r="C7" s="4">
        <v>633</v>
      </c>
      <c r="D7" s="4">
        <v>640</v>
      </c>
      <c r="E7" s="4">
        <v>1273</v>
      </c>
      <c r="F7" s="4">
        <v>2563.1054677124621</v>
      </c>
      <c r="G7" s="4">
        <v>2625.9585529323699</v>
      </c>
      <c r="H7" s="4">
        <v>1702.7140600315961</v>
      </c>
      <c r="I7" s="4">
        <v>1688.5125</v>
      </c>
      <c r="J7" s="4">
        <v>14.201560031595591</v>
      </c>
      <c r="K7" s="4">
        <v>-9.7555656950156625E-2</v>
      </c>
      <c r="L7" s="4">
        <v>0.92230051833342097</v>
      </c>
      <c r="M7" s="4">
        <v>2.8090383512070261E-2</v>
      </c>
      <c r="N7" s="4" t="s">
        <v>24</v>
      </c>
      <c r="O7" s="18">
        <f t="shared" si="0"/>
        <v>7292.6520687090124</v>
      </c>
    </row>
    <row r="8" spans="1:17" x14ac:dyDescent="0.35">
      <c r="A8" s="3" t="s">
        <v>25</v>
      </c>
      <c r="B8" s="4">
        <v>55</v>
      </c>
      <c r="C8" s="4">
        <v>422</v>
      </c>
      <c r="D8" s="4">
        <v>425</v>
      </c>
      <c r="E8" s="4">
        <v>847</v>
      </c>
      <c r="F8" s="4">
        <v>2787.6845596782991</v>
      </c>
      <c r="G8" s="4">
        <v>2800.922159213595</v>
      </c>
      <c r="H8" s="4">
        <v>2109.1066350710898</v>
      </c>
      <c r="I8" s="4">
        <v>2111.2729411764708</v>
      </c>
      <c r="J8" s="4">
        <v>-2.1663061053809538</v>
      </c>
      <c r="K8" s="4">
        <v>1.126774587434534E-2</v>
      </c>
      <c r="L8" s="4">
        <v>0.99101248941204068</v>
      </c>
      <c r="M8" s="4">
        <v>1.8690145196169291E-2</v>
      </c>
      <c r="N8" s="4" t="s">
        <v>24</v>
      </c>
      <c r="O8" s="18">
        <f t="shared" si="0"/>
        <v>8296.823258085793</v>
      </c>
    </row>
    <row r="9" spans="1:17" x14ac:dyDescent="0.35">
      <c r="A9" s="3" t="s">
        <v>14</v>
      </c>
      <c r="B9" s="4">
        <v>699</v>
      </c>
      <c r="C9" s="4">
        <v>482</v>
      </c>
      <c r="D9" s="4">
        <v>494</v>
      </c>
      <c r="E9" s="4">
        <v>976</v>
      </c>
      <c r="F9" s="4">
        <v>3902.7630776182232</v>
      </c>
      <c r="G9" s="4">
        <v>4078.71682179255</v>
      </c>
      <c r="H9" s="4">
        <v>2422.286307053942</v>
      </c>
      <c r="I9" s="4">
        <v>2574.3522267206481</v>
      </c>
      <c r="J9" s="4">
        <v>-152.0659196667057</v>
      </c>
      <c r="K9" s="4">
        <v>0.59425382588472897</v>
      </c>
      <c r="L9" s="4">
        <v>0.55248035588145283</v>
      </c>
      <c r="M9" s="4">
        <v>2.1536696235491419E-2</v>
      </c>
      <c r="N9" s="4" t="s">
        <v>24</v>
      </c>
      <c r="O9" s="18">
        <f t="shared" si="0"/>
        <v>17593.687262738869</v>
      </c>
    </row>
    <row r="10" spans="1:17" x14ac:dyDescent="0.35">
      <c r="A10" s="3" t="s">
        <v>14</v>
      </c>
      <c r="B10" s="4">
        <v>477</v>
      </c>
      <c r="C10" s="4">
        <v>382</v>
      </c>
      <c r="D10" s="4">
        <v>386</v>
      </c>
      <c r="E10" s="4">
        <v>768</v>
      </c>
      <c r="F10" s="4">
        <v>3478.284407306001</v>
      </c>
      <c r="G10" s="4">
        <v>3876.96296693461</v>
      </c>
      <c r="H10" s="4">
        <v>2259.623036649215</v>
      </c>
      <c r="I10" s="4">
        <v>2496.987046632124</v>
      </c>
      <c r="J10" s="4">
        <v>-237.36400998290989</v>
      </c>
      <c r="K10" s="4">
        <v>0.89159336291986235</v>
      </c>
      <c r="L10" s="4">
        <v>0.37289090359186572</v>
      </c>
      <c r="M10" s="4">
        <v>1.694690851317357E-2</v>
      </c>
      <c r="N10" s="4" t="s">
        <v>24</v>
      </c>
      <c r="O10" s="18">
        <f t="shared" si="0"/>
        <v>15896.190729837968</v>
      </c>
    </row>
    <row r="11" spans="1:17" x14ac:dyDescent="0.35">
      <c r="A11" s="3" t="s">
        <v>14</v>
      </c>
      <c r="B11" s="4">
        <v>544</v>
      </c>
      <c r="C11" s="4">
        <v>377</v>
      </c>
      <c r="D11" s="4">
        <v>416</v>
      </c>
      <c r="E11" s="4">
        <v>793</v>
      </c>
      <c r="F11" s="4">
        <v>3709.9645633961568</v>
      </c>
      <c r="G11" s="4">
        <v>4634.2406831353928</v>
      </c>
      <c r="H11" s="4">
        <v>2621.4270557029181</v>
      </c>
      <c r="I11" s="4">
        <v>2635.5480769230771</v>
      </c>
      <c r="J11" s="4">
        <v>-14.12102122015949</v>
      </c>
      <c r="K11" s="4">
        <v>4.6997059757738199E-2</v>
      </c>
      <c r="L11" s="4">
        <v>0.96252743362660054</v>
      </c>
      <c r="M11" s="4">
        <v>1.749856569133678E-2</v>
      </c>
      <c r="N11" s="4" t="s">
        <v>24</v>
      </c>
      <c r="O11" s="18">
        <f t="shared" si="0"/>
        <v>22712.604094628536</v>
      </c>
    </row>
    <row r="12" spans="1:17" x14ac:dyDescent="0.35">
      <c r="A12" s="3" t="s">
        <v>14</v>
      </c>
      <c r="B12" s="4">
        <v>516</v>
      </c>
      <c r="C12" s="4">
        <v>634</v>
      </c>
      <c r="D12" s="4">
        <v>636</v>
      </c>
      <c r="E12" s="4">
        <v>1270</v>
      </c>
      <c r="F12" s="4">
        <v>4533.5242726311726</v>
      </c>
      <c r="G12" s="4">
        <v>3816.289043589109</v>
      </c>
      <c r="H12" s="4">
        <v>3237.2003154574131</v>
      </c>
      <c r="I12" s="4">
        <v>2880.48427672956</v>
      </c>
      <c r="J12" s="4">
        <v>356.71603872785317</v>
      </c>
      <c r="K12" s="4">
        <v>-1.5158873899080001</v>
      </c>
      <c r="L12" s="4">
        <v>0.12979706851619149</v>
      </c>
      <c r="M12" s="4">
        <v>2.8024184650690679E-2</v>
      </c>
      <c r="N12" s="4" t="s">
        <v>24</v>
      </c>
      <c r="O12" s="18">
        <f t="shared" si="0"/>
        <v>15402.537710852828</v>
      </c>
    </row>
    <row r="13" spans="1:17" x14ac:dyDescent="0.35">
      <c r="A13" s="3" t="s">
        <v>14</v>
      </c>
      <c r="B13" s="4">
        <v>439</v>
      </c>
      <c r="C13" s="4">
        <v>355</v>
      </c>
      <c r="D13" s="4">
        <v>351</v>
      </c>
      <c r="E13" s="4">
        <v>706</v>
      </c>
      <c r="F13" s="4">
        <v>4034.7462315955372</v>
      </c>
      <c r="G13" s="4">
        <v>3716.8111295070062</v>
      </c>
      <c r="H13" s="4">
        <v>2481.9605633802821</v>
      </c>
      <c r="I13" s="4">
        <v>2400.635327635327</v>
      </c>
      <c r="J13" s="4">
        <v>81.325235744954171</v>
      </c>
      <c r="K13" s="4">
        <v>-0.27806735037805058</v>
      </c>
      <c r="L13" s="4">
        <v>0.78104230354142801</v>
      </c>
      <c r="M13" s="4">
        <v>1.5578798711328831E-2</v>
      </c>
      <c r="N13" s="4" t="s">
        <v>24</v>
      </c>
      <c r="O13" s="18">
        <f t="shared" si="0"/>
        <v>14610.017817359663</v>
      </c>
    </row>
    <row r="14" spans="1:17" x14ac:dyDescent="0.35">
      <c r="A14" s="3" t="s">
        <v>16</v>
      </c>
      <c r="B14" s="4">
        <v>112</v>
      </c>
      <c r="C14" s="4">
        <v>652</v>
      </c>
      <c r="D14" s="4">
        <v>683</v>
      </c>
      <c r="E14" s="4">
        <v>1335</v>
      </c>
      <c r="F14" s="4">
        <v>2776.0478595231461</v>
      </c>
      <c r="G14" s="4">
        <v>2778.754196445037</v>
      </c>
      <c r="H14" s="4">
        <v>2488.1150306748468</v>
      </c>
      <c r="I14" s="4">
        <v>2218.6368960468521</v>
      </c>
      <c r="J14" s="4">
        <v>269.47813462799468</v>
      </c>
      <c r="K14" s="4">
        <v>-1.770712015951776</v>
      </c>
      <c r="L14" s="4">
        <v>7.6837103037525542E-2</v>
      </c>
      <c r="M14" s="4">
        <v>2.9458493313915E-2</v>
      </c>
      <c r="N14" s="4" t="s">
        <v>24</v>
      </c>
      <c r="O14" s="18">
        <f t="shared" si="0"/>
        <v>8166.0121718669079</v>
      </c>
    </row>
    <row r="15" spans="1:17" x14ac:dyDescent="0.35">
      <c r="A15" s="3" t="s">
        <v>16</v>
      </c>
      <c r="B15" s="4">
        <v>394</v>
      </c>
      <c r="C15" s="4">
        <v>104</v>
      </c>
      <c r="D15" s="4">
        <v>85</v>
      </c>
      <c r="E15" s="4">
        <v>189</v>
      </c>
      <c r="F15" s="4">
        <v>2197.585716006884</v>
      </c>
      <c r="G15" s="4">
        <v>1929.404254146069</v>
      </c>
      <c r="H15" s="4">
        <v>1229.6442307692309</v>
      </c>
      <c r="I15" s="4">
        <v>973.62352941176471</v>
      </c>
      <c r="J15" s="4">
        <v>256.02070135746601</v>
      </c>
      <c r="K15" s="4">
        <v>-0.83682539191105032</v>
      </c>
      <c r="L15" s="4">
        <v>0.40375884675107382</v>
      </c>
      <c r="M15" s="4">
        <v>4.1705282669138094E-3</v>
      </c>
      <c r="N15" s="4" t="s">
        <v>24</v>
      </c>
      <c r="O15" s="18">
        <f t="shared" si="0"/>
        <v>3936.9166775511389</v>
      </c>
    </row>
    <row r="16" spans="1:17" x14ac:dyDescent="0.35">
      <c r="A16" s="3" t="s">
        <v>16</v>
      </c>
      <c r="B16" s="4">
        <v>576</v>
      </c>
      <c r="C16" s="4">
        <v>630</v>
      </c>
      <c r="D16" s="4">
        <v>657</v>
      </c>
      <c r="E16" s="4">
        <v>1287</v>
      </c>
      <c r="F16" s="4">
        <v>2681.5964224604791</v>
      </c>
      <c r="G16" s="4">
        <v>2413.9834381325868</v>
      </c>
      <c r="H16" s="4">
        <v>1594.436507936508</v>
      </c>
      <c r="I16" s="4">
        <v>1342.1293759512939</v>
      </c>
      <c r="J16" s="4">
        <v>252.30713198521431</v>
      </c>
      <c r="K16" s="4">
        <v>-1.7740729896541769</v>
      </c>
      <c r="L16" s="4">
        <v>7.6287833758135845E-2</v>
      </c>
      <c r="M16" s="4">
        <v>2.8399311531841651E-2</v>
      </c>
      <c r="N16" s="4" t="s">
        <v>24</v>
      </c>
      <c r="O16" s="18">
        <f t="shared" si="0"/>
        <v>6162.8036640395794</v>
      </c>
    </row>
    <row r="17" spans="1:15" x14ac:dyDescent="0.35">
      <c r="A17" s="3" t="s">
        <v>16</v>
      </c>
      <c r="B17" s="4">
        <v>309</v>
      </c>
      <c r="C17" s="4">
        <v>240</v>
      </c>
      <c r="D17" s="4">
        <v>238</v>
      </c>
      <c r="E17" s="4">
        <v>478</v>
      </c>
      <c r="F17" s="4">
        <v>2809.0692692715779</v>
      </c>
      <c r="G17" s="4">
        <v>2756.1302157694022</v>
      </c>
      <c r="H17" s="4">
        <v>2706.2791666666672</v>
      </c>
      <c r="I17" s="4">
        <v>2392.8949579831929</v>
      </c>
      <c r="J17" s="4">
        <v>313.38420868347339</v>
      </c>
      <c r="K17" s="4">
        <v>-1.228454613597767</v>
      </c>
      <c r="L17" s="4">
        <v>0.21988338416718509</v>
      </c>
      <c r="M17" s="4">
        <v>1.0547685246480429E-2</v>
      </c>
      <c r="N17" s="4" t="s">
        <v>24</v>
      </c>
      <c r="O17" s="18">
        <f t="shared" si="0"/>
        <v>8033.581879862084</v>
      </c>
    </row>
    <row r="18" spans="1:15" x14ac:dyDescent="0.35">
      <c r="A18" s="3" t="s">
        <v>17</v>
      </c>
      <c r="B18" s="4">
        <v>6543</v>
      </c>
      <c r="C18" s="4">
        <v>662</v>
      </c>
      <c r="D18" s="4">
        <v>689</v>
      </c>
      <c r="E18" s="4">
        <v>1351</v>
      </c>
      <c r="F18" s="4">
        <v>2452.0476168360301</v>
      </c>
      <c r="G18" s="4">
        <v>2336.8244064319069</v>
      </c>
      <c r="H18" s="4">
        <v>1702.439577039275</v>
      </c>
      <c r="I18" s="4">
        <v>1528.3251088534109</v>
      </c>
      <c r="J18" s="4">
        <v>174.1144681858643</v>
      </c>
      <c r="K18" s="4">
        <v>-1.335377321119084</v>
      </c>
      <c r="L18" s="4">
        <v>0.18197815948321541</v>
      </c>
      <c r="M18" s="4">
        <v>2.981155390793945E-2</v>
      </c>
      <c r="N18" s="4" t="s">
        <v>24</v>
      </c>
      <c r="O18" s="18">
        <f t="shared" si="0"/>
        <v>5775.1320578976365</v>
      </c>
    </row>
    <row r="19" spans="1:15" x14ac:dyDescent="0.35">
      <c r="A19" s="3" t="s">
        <v>17</v>
      </c>
      <c r="B19" s="4">
        <v>3987</v>
      </c>
      <c r="C19" s="4">
        <v>801</v>
      </c>
      <c r="D19" s="4">
        <v>785</v>
      </c>
      <c r="E19" s="4">
        <v>1586</v>
      </c>
      <c r="F19" s="4">
        <v>2517.2564112888408</v>
      </c>
      <c r="G19" s="4">
        <v>2684.6058411466879</v>
      </c>
      <c r="H19" s="4">
        <v>1602.995006242197</v>
      </c>
      <c r="I19" s="4">
        <v>1639.857324840764</v>
      </c>
      <c r="J19" s="4">
        <v>-36.862318598567072</v>
      </c>
      <c r="K19" s="4">
        <v>0.28196520087867383</v>
      </c>
      <c r="L19" s="4">
        <v>0.77800702736032634</v>
      </c>
      <c r="M19" s="4">
        <v>3.4997131382673553E-2</v>
      </c>
      <c r="N19" s="4" t="s">
        <v>24</v>
      </c>
      <c r="O19" s="18">
        <f t="shared" si="0"/>
        <v>7622.0329405183847</v>
      </c>
    </row>
    <row r="20" spans="1:15" x14ac:dyDescent="0.35">
      <c r="A20" s="3" t="s">
        <v>17</v>
      </c>
      <c r="B20" s="4">
        <v>8543</v>
      </c>
      <c r="C20" s="4">
        <v>148</v>
      </c>
      <c r="D20" s="4">
        <v>140</v>
      </c>
      <c r="E20" s="4">
        <v>288</v>
      </c>
      <c r="F20" s="4">
        <v>2560.2867312527719</v>
      </c>
      <c r="G20" s="4">
        <v>3004.9368762683089</v>
      </c>
      <c r="H20" s="4">
        <v>1859.7770270270271</v>
      </c>
      <c r="I20" s="4">
        <v>1804.25</v>
      </c>
      <c r="J20" s="4">
        <v>55.527027027027088</v>
      </c>
      <c r="K20" s="4">
        <v>-0.16850596566670989</v>
      </c>
      <c r="L20" s="4">
        <v>0.86630435550570684</v>
      </c>
      <c r="M20" s="4">
        <v>6.3550906924400904E-3</v>
      </c>
      <c r="N20" s="4" t="s">
        <v>24</v>
      </c>
      <c r="O20" s="18">
        <f t="shared" si="0"/>
        <v>9549.4963372142429</v>
      </c>
    </row>
    <row r="21" spans="1:15" x14ac:dyDescent="0.35">
      <c r="A21" s="3" t="s">
        <v>17</v>
      </c>
      <c r="B21" s="4">
        <v>2212</v>
      </c>
      <c r="C21" s="4">
        <v>422</v>
      </c>
      <c r="D21" s="4">
        <v>397</v>
      </c>
      <c r="E21" s="4">
        <v>819</v>
      </c>
      <c r="F21" s="4">
        <v>3193.0988310227658</v>
      </c>
      <c r="G21" s="4">
        <v>2443.891260494021</v>
      </c>
      <c r="H21" s="4">
        <v>2813.168246445498</v>
      </c>
      <c r="I21" s="4">
        <v>2739.3627204030231</v>
      </c>
      <c r="J21" s="4">
        <v>73.805526042474867</v>
      </c>
      <c r="K21" s="4">
        <v>-0.36933742527752028</v>
      </c>
      <c r="L21" s="4">
        <v>0.71197193509754264</v>
      </c>
      <c r="M21" s="4">
        <v>1.8072289156626509E-2</v>
      </c>
      <c r="N21" s="4" t="s">
        <v>24</v>
      </c>
      <c r="O21" s="18">
        <f t="shared" si="0"/>
        <v>6316.4565992401922</v>
      </c>
    </row>
    <row r="22" spans="1:15" x14ac:dyDescent="0.35">
      <c r="A22" s="3" t="s">
        <v>17</v>
      </c>
      <c r="B22" s="4">
        <v>9121</v>
      </c>
      <c r="C22" s="4">
        <v>131</v>
      </c>
      <c r="D22" s="4">
        <v>108</v>
      </c>
      <c r="E22" s="4">
        <v>239</v>
      </c>
      <c r="F22" s="4">
        <v>2595.8325823823502</v>
      </c>
      <c r="G22" s="4">
        <v>2430.992804479703</v>
      </c>
      <c r="H22" s="4">
        <v>1976.854961832061</v>
      </c>
      <c r="I22" s="4">
        <v>1856.9444444444439</v>
      </c>
      <c r="J22" s="4">
        <v>119.91051738761669</v>
      </c>
      <c r="K22" s="4">
        <v>-0.36418256697602858</v>
      </c>
      <c r="L22" s="4">
        <v>0.71604638423203104</v>
      </c>
      <c r="M22" s="4">
        <v>5.2738426232402137E-3</v>
      </c>
      <c r="N22" s="4" t="s">
        <v>24</v>
      </c>
      <c r="O22" s="18">
        <f t="shared" si="0"/>
        <v>6249.9581100478199</v>
      </c>
    </row>
    <row r="23" spans="1:15" x14ac:dyDescent="0.35">
      <c r="A23" s="3" t="s">
        <v>17</v>
      </c>
      <c r="B23" s="4">
        <v>3786</v>
      </c>
      <c r="C23" s="4">
        <v>237</v>
      </c>
      <c r="D23" s="4">
        <v>278</v>
      </c>
      <c r="E23" s="4">
        <v>515</v>
      </c>
      <c r="F23" s="4">
        <v>2706.5077933973848</v>
      </c>
      <c r="G23" s="4">
        <v>3287.0097556975688</v>
      </c>
      <c r="H23" s="4">
        <v>2613.683544303798</v>
      </c>
      <c r="I23" s="4">
        <v>2688.2302158273378</v>
      </c>
      <c r="J23" s="4">
        <v>-74.546671523540681</v>
      </c>
      <c r="K23" s="4">
        <v>0.27739869767570208</v>
      </c>
      <c r="L23" s="4">
        <v>0.78158572976611407</v>
      </c>
      <c r="M23" s="4">
        <v>1.136413787016197E-2</v>
      </c>
      <c r="N23" s="4" t="s">
        <v>24</v>
      </c>
      <c r="O23" s="18">
        <f t="shared" si="0"/>
        <v>11426.461110768449</v>
      </c>
    </row>
    <row r="24" spans="1:15" x14ac:dyDescent="0.35">
      <c r="A24" s="3" t="s">
        <v>26</v>
      </c>
      <c r="B24" s="4">
        <v>80</v>
      </c>
      <c r="C24" s="4">
        <v>844</v>
      </c>
      <c r="D24" s="4">
        <v>880</v>
      </c>
      <c r="E24" s="4">
        <v>1724</v>
      </c>
      <c r="F24" s="4">
        <v>2795.4654787029708</v>
      </c>
      <c r="G24" s="4">
        <v>2823.1145215043889</v>
      </c>
      <c r="H24" s="4">
        <v>2517.3305687203788</v>
      </c>
      <c r="I24" s="4">
        <v>2511.9727272727268</v>
      </c>
      <c r="J24" s="4">
        <v>5.3578414476519356</v>
      </c>
      <c r="K24" s="4">
        <v>-3.9558086467205961E-2</v>
      </c>
      <c r="L24" s="4">
        <v>0.96845002895143795</v>
      </c>
      <c r="M24" s="4">
        <v>3.8042279006134418E-2</v>
      </c>
      <c r="N24" s="4" t="s">
        <v>24</v>
      </c>
      <c r="O24" s="18">
        <f t="shared" si="0"/>
        <v>8428.8194609335242</v>
      </c>
    </row>
    <row r="25" spans="1:15" x14ac:dyDescent="0.35">
      <c r="A25" s="3" t="s">
        <v>26</v>
      </c>
      <c r="B25" s="4">
        <v>82</v>
      </c>
      <c r="C25" s="4">
        <v>169</v>
      </c>
      <c r="D25" s="4">
        <v>229</v>
      </c>
      <c r="E25" s="4">
        <v>398</v>
      </c>
      <c r="F25" s="4">
        <v>2668.5053658244569</v>
      </c>
      <c r="G25" s="4">
        <v>2922.9606980049512</v>
      </c>
      <c r="H25" s="4">
        <v>2586.0118343195272</v>
      </c>
      <c r="I25" s="4">
        <v>2655.6724890829701</v>
      </c>
      <c r="J25" s="4">
        <v>-69.660654763442835</v>
      </c>
      <c r="K25" s="4">
        <v>0.2431728557168128</v>
      </c>
      <c r="L25" s="4">
        <v>0.80799740556960586</v>
      </c>
      <c r="M25" s="4">
        <v>8.7823822763581794E-3</v>
      </c>
      <c r="N25" s="4" t="s">
        <v>24</v>
      </c>
      <c r="O25" s="18">
        <f t="shared" si="0"/>
        <v>9035.5732615047564</v>
      </c>
    </row>
    <row r="26" spans="1:15" x14ac:dyDescent="0.35">
      <c r="A26" s="3" t="s">
        <v>27</v>
      </c>
      <c r="B26" s="4">
        <v>88</v>
      </c>
      <c r="C26" s="4">
        <v>190</v>
      </c>
      <c r="D26" s="4">
        <v>167</v>
      </c>
      <c r="E26" s="4">
        <v>357</v>
      </c>
      <c r="F26" s="4">
        <v>3066.5470312105149</v>
      </c>
      <c r="G26" s="4">
        <v>2681.2790377775291</v>
      </c>
      <c r="H26" s="4">
        <v>2902.410526315789</v>
      </c>
      <c r="I26" s="4">
        <v>2439.4610778443121</v>
      </c>
      <c r="J26" s="4">
        <v>462.94944847147781</v>
      </c>
      <c r="K26" s="4">
        <v>-1.5045563456740749</v>
      </c>
      <c r="L26" s="4">
        <v>0.1333273246710206</v>
      </c>
      <c r="M26" s="4">
        <v>7.8776645041705277E-3</v>
      </c>
      <c r="N26" s="4" t="s">
        <v>24</v>
      </c>
      <c r="O26" s="18">
        <f t="shared" si="0"/>
        <v>7603.1539728206144</v>
      </c>
    </row>
    <row r="27" spans="1:15" x14ac:dyDescent="0.35">
      <c r="A27" s="3" t="s">
        <v>28</v>
      </c>
      <c r="B27" s="4">
        <v>19</v>
      </c>
      <c r="C27" s="4">
        <v>130</v>
      </c>
      <c r="D27" s="4">
        <v>146</v>
      </c>
      <c r="E27" s="4">
        <v>276</v>
      </c>
      <c r="F27" s="4">
        <v>2432.855319816566</v>
      </c>
      <c r="G27" s="4">
        <v>2881.4145193047862</v>
      </c>
      <c r="H27" s="4">
        <v>2043.823076923077</v>
      </c>
      <c r="I27" s="4">
        <v>1743.3767123287671</v>
      </c>
      <c r="J27" s="4">
        <v>300.4463645943099</v>
      </c>
      <c r="K27" s="4">
        <v>-0.92645906346779439</v>
      </c>
      <c r="L27" s="4">
        <v>0.35502276486047568</v>
      </c>
      <c r="M27" s="4">
        <v>6.0902952469217529E-3</v>
      </c>
      <c r="N27" s="4" t="s">
        <v>24</v>
      </c>
      <c r="O27" s="18">
        <f t="shared" si="0"/>
        <v>8780.5402943331956</v>
      </c>
    </row>
    <row r="28" spans="1:15" x14ac:dyDescent="0.35">
      <c r="A28" s="3" t="s">
        <v>29</v>
      </c>
      <c r="B28" s="4">
        <v>72</v>
      </c>
      <c r="C28" s="4">
        <v>609</v>
      </c>
      <c r="D28" s="4">
        <v>639</v>
      </c>
      <c r="E28" s="4">
        <v>1248</v>
      </c>
      <c r="F28" s="4">
        <v>2904.4369216397831</v>
      </c>
      <c r="G28" s="4">
        <v>2793.7285903249972</v>
      </c>
      <c r="H28" s="4">
        <v>2371.4334975369461</v>
      </c>
      <c r="I28" s="4">
        <v>2523.3755868544599</v>
      </c>
      <c r="J28" s="4">
        <v>-151.9420893175143</v>
      </c>
      <c r="K28" s="4">
        <v>0.94123363535756777</v>
      </c>
      <c r="L28" s="4">
        <v>0.3467675852041211</v>
      </c>
      <c r="M28" s="4">
        <v>2.7538726333907061E-2</v>
      </c>
      <c r="N28" s="4" t="s">
        <v>24</v>
      </c>
      <c r="O28" s="18">
        <f t="shared" si="0"/>
        <v>8254.2607563215497</v>
      </c>
    </row>
    <row r="29" spans="1:15" x14ac:dyDescent="0.35">
      <c r="A29" s="3" t="s">
        <v>29</v>
      </c>
      <c r="B29" s="4">
        <v>73</v>
      </c>
      <c r="C29" s="4">
        <v>187</v>
      </c>
      <c r="D29" s="4">
        <v>167</v>
      </c>
      <c r="E29" s="4">
        <v>354</v>
      </c>
      <c r="F29" s="4">
        <v>2523.500138874449</v>
      </c>
      <c r="G29" s="4">
        <v>2866.8375456612621</v>
      </c>
      <c r="H29" s="4">
        <v>2092.181818181818</v>
      </c>
      <c r="I29" s="4">
        <v>2521.958083832335</v>
      </c>
      <c r="J29" s="4">
        <v>-429.77626565051742</v>
      </c>
      <c r="K29" s="4">
        <v>1.4958446791905911</v>
      </c>
      <c r="L29" s="4">
        <v>0.13559014690618429</v>
      </c>
      <c r="M29" s="4">
        <v>7.8114656427909438E-3</v>
      </c>
      <c r="N29" s="4" t="s">
        <v>24</v>
      </c>
      <c r="O29" s="18">
        <f t="shared" si="0"/>
        <v>8691.9241332149795</v>
      </c>
    </row>
    <row r="30" spans="1:15" x14ac:dyDescent="0.35">
      <c r="A30" s="3" t="s">
        <v>22</v>
      </c>
      <c r="B30" s="4">
        <v>1989</v>
      </c>
      <c r="C30" s="4">
        <v>239</v>
      </c>
      <c r="D30" s="4">
        <v>270</v>
      </c>
      <c r="E30" s="4">
        <v>509</v>
      </c>
      <c r="F30" s="4">
        <v>2732.1668953183539</v>
      </c>
      <c r="G30" s="4">
        <v>2487.4770191023699</v>
      </c>
      <c r="H30" s="4">
        <v>4407.3849372384939</v>
      </c>
      <c r="I30" s="4">
        <v>4163.9592592592589</v>
      </c>
      <c r="J30" s="4">
        <v>243.42567797923491</v>
      </c>
      <c r="K30" s="4">
        <v>-1.0499935308392909</v>
      </c>
      <c r="L30" s="4">
        <v>0.29422131648059052</v>
      </c>
      <c r="M30" s="4">
        <v>1.1231740147402801E-2</v>
      </c>
      <c r="N30" s="4" t="s">
        <v>24</v>
      </c>
      <c r="O30" s="18">
        <f t="shared" si="0"/>
        <v>6543.7683078193259</v>
      </c>
    </row>
    <row r="31" spans="1:15" x14ac:dyDescent="0.35">
      <c r="A31" s="3" t="s">
        <v>30</v>
      </c>
      <c r="B31" s="4">
        <v>69</v>
      </c>
      <c r="C31" s="4">
        <v>75</v>
      </c>
      <c r="D31" s="4">
        <v>78</v>
      </c>
      <c r="E31" s="4">
        <v>153</v>
      </c>
      <c r="F31" s="4">
        <v>2560.8590657216751</v>
      </c>
      <c r="G31" s="4">
        <v>1679.2705763631579</v>
      </c>
      <c r="H31" s="4">
        <v>1171.4533333333329</v>
      </c>
      <c r="I31" s="4">
        <v>600.15384615384619</v>
      </c>
      <c r="J31" s="4">
        <v>571.29948717948719</v>
      </c>
      <c r="K31" s="4">
        <v>-1.6270604929283119</v>
      </c>
      <c r="L31" s="4">
        <v>0.105809212549273</v>
      </c>
      <c r="M31" s="4">
        <v>3.3761419303587979E-3</v>
      </c>
      <c r="N31" s="4" t="s">
        <v>24</v>
      </c>
      <c r="O31" s="18">
        <f t="shared" si="0"/>
        <v>2982.2985457217824</v>
      </c>
    </row>
    <row r="32" spans="1:15" x14ac:dyDescent="0.35">
      <c r="A32" s="5" t="s">
        <v>31</v>
      </c>
      <c r="B32" s="6">
        <v>2</v>
      </c>
      <c r="C32" s="6">
        <v>78</v>
      </c>
      <c r="D32" s="6">
        <v>71</v>
      </c>
      <c r="E32" s="6">
        <v>149</v>
      </c>
      <c r="F32" s="6">
        <v>1848.795988430742</v>
      </c>
      <c r="G32" s="6">
        <v>1643.227464805482</v>
      </c>
      <c r="H32" s="6">
        <v>579.33333333333337</v>
      </c>
      <c r="I32" s="6">
        <v>483.45070422535213</v>
      </c>
      <c r="J32" s="6">
        <v>95.882629107981245</v>
      </c>
      <c r="K32" s="6">
        <v>-0.33105243476452068</v>
      </c>
      <c r="L32" s="6">
        <v>0.7410763125801646</v>
      </c>
      <c r="M32" s="6">
        <v>3.2878767818526849E-3</v>
      </c>
      <c r="N32" s="6" t="s">
        <v>24</v>
      </c>
      <c r="O32" s="18">
        <f t="shared" si="0"/>
        <v>2855.6510025419275</v>
      </c>
    </row>
    <row r="34" spans="15:15" x14ac:dyDescent="0.35">
      <c r="O34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Успешные</vt:lpstr>
      <vt:lpstr>Неуспешные</vt:lpstr>
      <vt:lpstr>no 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Aldiyar Yelgazinov</cp:lastModifiedBy>
  <dcterms:created xsi:type="dcterms:W3CDTF">2023-10-29T08:39:45Z</dcterms:created>
  <dcterms:modified xsi:type="dcterms:W3CDTF">2023-11-06T19:50:08Z</dcterms:modified>
</cp:coreProperties>
</file>