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ach\Documents\UCF Data Analytics\"/>
    </mc:Choice>
  </mc:AlternateContent>
  <xr:revisionPtr revIDLastSave="0" documentId="13_ncr:1_{7F5AB43B-5909-4325-B739-31F946A5927A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Category Statistics" sheetId="4" r:id="rId1"/>
    <sheet name="Subcategory Statistics" sheetId="5" r:id="rId2"/>
    <sheet name="Outcomes Based on Launch Date" sheetId="7" r:id="rId3"/>
    <sheet name="Kickstarter" sheetId="1" r:id="rId4"/>
    <sheet name="Successful US Kickstarters" sheetId="9" r:id="rId5"/>
    <sheet name="Failed US Kickstarters" sheetId="10" r:id="rId6"/>
    <sheet name="Descriptive Statistics" sheetId="11" r:id="rId7"/>
    <sheet name="Successful GB Games" sheetId="12" state="hidden" r:id="rId8"/>
    <sheet name="Failed GB Games" sheetId="13" state="hidden" r:id="rId9"/>
    <sheet name="GB Games Stats" sheetId="14" state="hidden" r:id="rId10"/>
    <sheet name="Edinburgh Research" sheetId="8" r:id="rId11"/>
  </sheets>
  <definedNames>
    <definedName name="_xlnm._FilterDatabase" localSheetId="3" hidden="1">Kickstarter!$A$1:$T$4115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4" i="11"/>
  <c r="C6" i="11"/>
  <c r="C5" i="11"/>
  <c r="B7" i="11"/>
  <c r="B6" i="11"/>
  <c r="B5" i="11"/>
  <c r="B4" i="11"/>
  <c r="B9" i="11"/>
  <c r="C6" i="14"/>
  <c r="B6" i="14"/>
  <c r="C5" i="14"/>
  <c r="B5" i="14"/>
  <c r="C3" i="14"/>
  <c r="B3" i="14"/>
  <c r="C2" i="14"/>
  <c r="B2" i="14"/>
  <c r="C9" i="11"/>
  <c r="B2" i="11"/>
  <c r="B3" i="11"/>
  <c r="C10" i="11"/>
  <c r="B10" i="11"/>
  <c r="C3" i="11"/>
  <c r="C2" i="11"/>
  <c r="F3" i="8"/>
  <c r="F4" i="8"/>
  <c r="F5" i="8"/>
  <c r="F6" i="8"/>
  <c r="F2" i="8"/>
  <c r="D3" i="8"/>
  <c r="D4" i="8"/>
  <c r="D5" i="8"/>
  <c r="D6" i="8"/>
  <c r="D2" i="8"/>
  <c r="B2" i="8"/>
  <c r="C3" i="8"/>
  <c r="C4" i="8"/>
  <c r="C5" i="8"/>
  <c r="C6" i="8"/>
  <c r="C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1" l="1"/>
</calcChain>
</file>

<file path=xl/sharedStrings.xml><?xml version="1.0" encoding="utf-8"?>
<sst xmlns="http://schemas.openxmlformats.org/spreadsheetml/2006/main" count="38656" uniqueCount="8400">
  <si>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</si>
  <si>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</si>
  <si>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</si>
  <si>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</si>
  <si>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</si>
  <si>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</si>
  <si>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</si>
  <si>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</si>
  <si>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</si>
  <si>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</si>
  <si>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</si>
  <si>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</si>
  <si>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</si>
  <si>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</si>
  <si>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</si>
  <si>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</si>
  <si>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</si>
  <si>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</si>
  <si>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</si>
  <si>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</si>
  <si>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</si>
  <si>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</si>
  <si>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</si>
  <si>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</si>
  <si>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</si>
  <si>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</si>
  <si>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</si>
  <si>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</si>
  <si>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</si>
  <si>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</si>
  <si>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</si>
  <si>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</si>
  <si>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</si>
  <si>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</si>
  <si>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</si>
  <si>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</si>
  <si>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</si>
  <si>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</si>
  <si>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</si>
  <si>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</si>
  <si>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</si>
  <si>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</si>
  <si>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</si>
  <si>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</si>
  <si>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</si>
  <si>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</si>
  <si>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</si>
  <si>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</si>
  <si>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</si>
  <si>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</si>
  <si>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</si>
  <si>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</si>
  <si>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</si>
  <si>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</si>
  <si>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</si>
  <si>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</si>
  <si>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</si>
  <si>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</si>
  <si>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</si>
  <si>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</si>
  <si>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</si>
  <si>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</si>
  <si>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</si>
  <si>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</si>
  <si>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</si>
  <si>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</si>
  <si>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</si>
  <si>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</si>
  <si>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</si>
  <si>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</si>
  <si>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</si>
  <si>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</si>
  <si>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</si>
  <si>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</si>
  <si>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</si>
  <si>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</si>
  <si>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</si>
  <si>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</si>
  <si>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</si>
  <si>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</si>
  <si>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</si>
  <si>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</si>
  <si>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</si>
  <si>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</si>
  <si>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</si>
  <si>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</si>
  <si>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</si>
  <si>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</si>
  <si>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</si>
  <si>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</si>
  <si>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</si>
  <si>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</si>
  <si>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</si>
  <si>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</si>
  <si>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</si>
  <si>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</si>
  <si>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</si>
  <si>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</si>
  <si>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</si>
  <si>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</si>
  <si>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</si>
  <si>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</si>
  <si>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</si>
  <si>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</si>
  <si>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</si>
  <si>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</si>
  <si>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</si>
  <si>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</si>
  <si>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</si>
  <si>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</si>
  <si>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</si>
  <si>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</si>
  <si>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</si>
  <si>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</si>
  <si>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</si>
  <si>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</si>
  <si>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</si>
  <si>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</si>
  <si>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</si>
  <si>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</si>
  <si>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</si>
  <si>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</si>
  <si>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</si>
  <si>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</si>
  <si>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</si>
  <si>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</si>
  <si>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</si>
  <si>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</si>
  <si>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</si>
  <si>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</si>
  <si>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</si>
  <si>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</si>
  <si>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</si>
  <si>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</si>
  <si>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</si>
  <si>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</si>
  <si>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</si>
  <si>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</si>
  <si>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</si>
  <si>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</si>
  <si>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</si>
  <si>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</si>
  <si>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</si>
  <si>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</si>
  <si>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</si>
  <si>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</si>
  <si>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</si>
  <si>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</si>
  <si>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</si>
  <si>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</si>
  <si>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</si>
  <si>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</si>
  <si>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</si>
  <si>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</si>
  <si>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</si>
  <si>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</si>
  <si>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</si>
  <si>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</si>
  <si>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</si>
  <si>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</si>
  <si>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</si>
  <si>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</si>
  <si>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</si>
  <si>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</si>
  <si>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</si>
  <si>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</si>
  <si>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</si>
  <si>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</si>
  <si>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</si>
  <si>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</si>
  <si>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</si>
  <si>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</si>
  <si>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</si>
  <si>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</si>
  <si>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</si>
  <si>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</si>
  <si>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</si>
  <si>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</si>
  <si>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</si>
  <si>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</si>
  <si>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</si>
  <si>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</si>
  <si>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</si>
  <si>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</si>
  <si>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</si>
  <si>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</si>
  <si>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</si>
  <si>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</si>
  <si>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</si>
  <si>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</si>
  <si>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</si>
  <si>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</si>
  <si>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</si>
  <si>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</si>
  <si>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</si>
  <si>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</si>
  <si>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</si>
  <si>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</si>
  <si>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</si>
  <si>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</si>
  <si>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</si>
  <si>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</si>
  <si>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</si>
  <si>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</si>
  <si>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</si>
  <si>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</si>
  <si>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</si>
  <si>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</si>
  <si>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</si>
  <si>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</si>
  <si>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</si>
  <si>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</si>
  <si>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</si>
  <si>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</si>
  <si>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</si>
  <si>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</si>
  <si>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</si>
  <si>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</si>
  <si>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</si>
  <si>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</si>
  <si>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</si>
  <si>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</si>
  <si>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</si>
  <si>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</si>
  <si>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</si>
  <si>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</si>
  <si>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</si>
  <si>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</si>
  <si>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</si>
  <si>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</si>
  <si>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</si>
  <si>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</si>
  <si>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</si>
  <si>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</si>
  <si>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</si>
  <si>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</si>
  <si>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</si>
  <si>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</si>
  <si>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</si>
  <si>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</si>
  <si>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</si>
  <si>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</si>
  <si>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</si>
  <si>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</si>
  <si>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</si>
  <si>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</si>
  <si>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</si>
  <si>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</si>
  <si>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</si>
  <si>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</si>
  <si>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</si>
  <si>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</si>
  <si>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</si>
  <si>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</si>
  <si>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</si>
  <si>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</si>
  <si>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</si>
  <si>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</si>
  <si>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</si>
  <si>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</si>
  <si>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</si>
  <si>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</si>
  <si>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</si>
  <si>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</si>
  <si>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</si>
  <si>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</si>
  <si>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</si>
  <si>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</si>
  <si>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</si>
  <si>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</si>
  <si>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</si>
  <si>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</si>
  <si>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</si>
  <si>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</si>
  <si>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</si>
  <si>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</si>
  <si>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</si>
  <si>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</si>
  <si>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</si>
  <si>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</si>
  <si>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</si>
  <si>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</si>
  <si>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</si>
  <si>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</si>
  <si>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</si>
  <si>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</si>
  <si>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</si>
  <si>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</si>
  <si>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</si>
  <si>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</si>
  <si>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</si>
  <si>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</si>
  <si>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</si>
  <si>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</si>
  <si>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</si>
  <si>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</si>
  <si>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</si>
  <si>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</si>
  <si>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</si>
  <si>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</si>
  <si>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</si>
  <si>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</si>
  <si>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</si>
  <si>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</si>
  <si>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</si>
  <si>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</si>
  <si>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</si>
  <si>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</si>
  <si>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</si>
  <si>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</si>
  <si>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</si>
  <si>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</si>
  <si>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</si>
  <si>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</si>
  <si>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</si>
  <si>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</si>
  <si>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</si>
  <si>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</si>
  <si>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</si>
  <si>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</si>
  <si>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</si>
  <si>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</si>
  <si>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</si>
  <si>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</si>
  <si>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</si>
  <si>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</si>
  <si>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</si>
  <si>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</si>
  <si>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</si>
  <si>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</si>
  <si>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</si>
  <si>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</si>
  <si>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</si>
  <si>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</si>
  <si>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</si>
  <si>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</si>
  <si>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</si>
  <si>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</si>
  <si>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</si>
  <si>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</si>
  <si>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</si>
  <si>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</si>
  <si>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</si>
  <si>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</si>
  <si>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</si>
  <si>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</si>
  <si>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</si>
  <si>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</si>
  <si>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</si>
  <si>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</si>
  <si>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</si>
  <si>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</si>
  <si>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</si>
  <si>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</si>
  <si>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</si>
  <si>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</si>
  <si>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</si>
  <si>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</si>
  <si>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</si>
  <si>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</si>
  <si>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</si>
  <si>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</si>
  <si>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</si>
  <si>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</si>
  <si>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</si>
  <si>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</si>
  <si>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</si>
  <si>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</si>
  <si>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</si>
  <si>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</si>
  <si>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</si>
  <si>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</si>
  <si>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</si>
  <si>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</si>
  <si>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</si>
  <si>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</si>
  <si>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</si>
  <si>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</si>
  <si>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</si>
  <si>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</si>
  <si>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</si>
  <si>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</si>
  <si>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</si>
  <si>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</si>
  <si>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</si>
  <si>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</si>
  <si>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</si>
  <si>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</si>
  <si>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</si>
  <si>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</si>
  <si>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</si>
  <si>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</si>
  <si>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</si>
  <si>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</si>
  <si>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</si>
  <si>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</si>
  <si>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</si>
  <si>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</si>
  <si>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</si>
  <si>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</si>
  <si>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</si>
  <si>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</si>
  <si>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</si>
  <si>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</si>
  <si>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</si>
  <si>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</si>
  <si>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</si>
  <si>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</si>
  <si>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</si>
  <si>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</si>
  <si>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</si>
  <si>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</si>
  <si>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</si>
  <si>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</si>
  <si>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</si>
  <si>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</si>
  <si>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</si>
  <si>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</si>
  <si>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</si>
  <si>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</si>
  <si>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</si>
  <si>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</si>
  <si>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</si>
  <si>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</si>
  <si>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</si>
  <si>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</si>
  <si>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</si>
  <si>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</si>
  <si>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</si>
  <si>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</si>
  <si>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</si>
  <si>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</si>
  <si>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</si>
  <si>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</si>
  <si>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</si>
  <si>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</si>
  <si>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</si>
  <si>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</si>
  <si>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</si>
  <si>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</si>
  <si>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</si>
  <si>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</si>
  <si>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</si>
  <si>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</si>
  <si>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</si>
  <si>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</si>
  <si>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</si>
  <si>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</si>
  <si>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</si>
  <si>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</si>
  <si>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</si>
  <si>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</si>
  <si>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</si>
  <si>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</si>
  <si>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</si>
  <si>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</si>
  <si>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</si>
  <si>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</si>
  <si>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</si>
  <si>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</si>
  <si>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</si>
  <si>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</si>
  <si>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</si>
  <si>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</si>
  <si>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</si>
  <si>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</si>
  <si>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</si>
  <si>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</si>
  <si>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</si>
  <si>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</si>
  <si>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</si>
  <si>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</si>
  <si>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</si>
  <si>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</si>
  <si>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</si>
  <si>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</si>
  <si>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</si>
  <si>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</si>
  <si>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</si>
  <si>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</si>
  <si>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</si>
  <si>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</si>
  <si>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</si>
  <si>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</si>
  <si>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</si>
  <si>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</si>
  <si>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</si>
  <si>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</si>
  <si>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</si>
  <si>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</si>
  <si>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</si>
  <si>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</si>
  <si>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</si>
  <si>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</si>
  <si>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</si>
  <si>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</si>
  <si>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</si>
  <si>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</si>
  <si>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</si>
  <si>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</si>
  <si>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</si>
  <si>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</si>
  <si>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</si>
  <si>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</si>
  <si>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</si>
  <si>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</si>
  <si>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</si>
  <si>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</si>
  <si>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</si>
  <si>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</si>
  <si>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</si>
  <si>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</si>
  <si>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</si>
  <si>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</si>
  <si>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</si>
  <si>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</si>
  <si>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</si>
  <si>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</si>
  <si>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</si>
  <si>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</si>
  <si>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</si>
  <si>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</si>
  <si>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</si>
  <si>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</si>
  <si>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</si>
  <si>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</si>
  <si>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</si>
  <si>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</si>
  <si>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</si>
  <si>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</si>
  <si>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</si>
  <si>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</si>
  <si>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</si>
  <si>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</si>
  <si>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</si>
  <si>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</si>
  <si>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</si>
  <si>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</si>
  <si>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</si>
  <si>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</si>
  <si>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</si>
  <si>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</si>
  <si>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</si>
  <si>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</si>
  <si>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</si>
  <si>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</si>
  <si>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</si>
  <si>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</si>
  <si>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</si>
  <si>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</si>
  <si>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</si>
  <si>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</si>
  <si>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</si>
  <si>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</si>
  <si>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</si>
  <si>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</si>
  <si>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</si>
  <si>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</si>
  <si>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</si>
  <si>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</si>
  <si>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</si>
  <si>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</si>
  <si>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</si>
  <si>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</si>
  <si>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</si>
  <si>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</si>
  <si>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</si>
  <si>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</si>
  <si>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</si>
  <si>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</si>
  <si>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</si>
  <si>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</si>
  <si>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</si>
  <si>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</si>
  <si>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</si>
  <si>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</si>
  <si>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</si>
  <si>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</si>
  <si>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</si>
  <si>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</si>
  <si>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</si>
  <si>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</si>
  <si>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</si>
  <si>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</si>
  <si>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</si>
  <si>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</si>
  <si>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</si>
  <si>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</si>
  <si>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</si>
  <si>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</si>
  <si>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</si>
  <si>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</si>
  <si>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</si>
  <si>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</si>
  <si>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</si>
  <si>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</si>
  <si>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</si>
  <si>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</si>
  <si>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</si>
  <si>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</si>
  <si>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</si>
  <si>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</si>
  <si>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</si>
  <si>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</si>
  <si>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</si>
  <si>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</si>
  <si>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</si>
  <si>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</si>
  <si>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</si>
  <si>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</si>
  <si>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</si>
  <si>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</si>
  <si>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</si>
  <si>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</si>
  <si>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</si>
  <si>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</si>
  <si>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</si>
  <si>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</si>
  <si>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</si>
  <si>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</si>
  <si>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</si>
  <si>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</si>
  <si>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</si>
  <si>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</si>
  <si>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</si>
  <si>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</si>
  <si>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</si>
  <si>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</si>
  <si>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</si>
  <si>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</si>
  <si>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</si>
  <si>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</si>
  <si>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</si>
  <si>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</si>
  <si>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</si>
  <si>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</si>
  <si>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</si>
  <si>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</si>
  <si>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</si>
  <si>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</si>
  <si>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</si>
  <si>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</si>
  <si>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</si>
  <si>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</si>
  <si>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</si>
  <si>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</si>
  <si>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</si>
  <si>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</si>
  <si>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</si>
  <si>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</si>
  <si>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</si>
  <si>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</si>
  <si>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</si>
  <si>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</si>
  <si>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</si>
  <si>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</si>
  <si>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</si>
  <si>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</si>
  <si>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</si>
  <si>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</si>
  <si>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</si>
  <si>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</si>
  <si>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</si>
  <si>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</si>
  <si>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</si>
  <si>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</si>
  <si>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</si>
  <si>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</si>
  <si>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</si>
  <si>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</si>
  <si>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</si>
  <si>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</si>
  <si>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</si>
  <si>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</si>
  <si>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</si>
  <si>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</si>
  <si>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</si>
  <si>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</si>
  <si>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</si>
  <si>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</si>
  <si>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</si>
  <si>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</si>
  <si>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</si>
  <si>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</si>
  <si>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</si>
  <si>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</si>
  <si>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</si>
  <si>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</si>
  <si>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</si>
  <si>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</si>
  <si>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</si>
  <si>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</si>
  <si>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</si>
  <si>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</si>
  <si>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</si>
  <si>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</si>
  <si>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</si>
  <si>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</si>
  <si>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</si>
  <si>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</si>
  <si>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</si>
  <si>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</si>
  <si>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</si>
  <si>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</si>
  <si>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</si>
  <si>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</si>
  <si>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</si>
  <si>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</si>
  <si>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</si>
  <si>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</si>
  <si>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</si>
  <si>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</si>
  <si>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</si>
  <si>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</si>
  <si>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</si>
  <si>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</si>
  <si>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</si>
  <si>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</si>
  <si>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</si>
  <si>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</si>
  <si>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</si>
  <si>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</si>
  <si>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</si>
  <si>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</si>
  <si>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</si>
  <si>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</si>
  <si>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</si>
  <si>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</si>
  <si>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</si>
  <si>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</si>
  <si>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</si>
  <si>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</si>
  <si>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</si>
  <si>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</si>
  <si>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</si>
  <si>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</si>
  <si>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</si>
  <si>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</si>
  <si>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</si>
  <si>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</si>
  <si>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</si>
  <si>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</si>
  <si>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</si>
  <si>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</si>
  <si>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</si>
  <si>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</si>
  <si>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</si>
  <si>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</si>
  <si>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</si>
  <si>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</si>
  <si>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</si>
  <si>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</si>
  <si>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</si>
  <si>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</si>
  <si>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</si>
  <si>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</si>
  <si>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</si>
  <si>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</si>
  <si>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</si>
  <si>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</si>
  <si>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</si>
  <si>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</si>
  <si>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</si>
  <si>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</si>
  <si>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</si>
  <si>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</si>
  <si>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</si>
  <si>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</si>
  <si>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</si>
  <si>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</si>
  <si>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</si>
  <si>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</si>
  <si>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</si>
  <si>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</si>
  <si>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</si>
  <si>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</si>
  <si>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</si>
  <si>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</si>
  <si>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</si>
  <si>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</si>
  <si>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</si>
  <si>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</si>
  <si>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</si>
  <si>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</si>
  <si>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</si>
  <si>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</si>
  <si>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</si>
  <si>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</si>
  <si>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</si>
  <si>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</si>
  <si>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</si>
  <si>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</si>
  <si>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</si>
  <si>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</si>
  <si>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</si>
  <si>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</si>
  <si>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</si>
  <si>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</si>
  <si>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</si>
  <si>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</si>
  <si>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</si>
  <si>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</si>
  <si>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</si>
  <si>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</si>
  <si>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</si>
  <si>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</si>
  <si>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</si>
  <si>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</si>
  <si>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</si>
  <si>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</si>
  <si>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</si>
  <si>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</si>
  <si>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</si>
  <si>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</si>
  <si>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</si>
  <si>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</si>
  <si>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</si>
  <si>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</si>
  <si>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</si>
  <si>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</si>
  <si>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</si>
  <si>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</si>
  <si>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</si>
  <si>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</si>
  <si>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</si>
  <si>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</si>
  <si>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</si>
  <si>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</si>
  <si>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</si>
  <si>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</si>
  <si>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</si>
  <si>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</si>
  <si>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</si>
  <si>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</si>
  <si>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</si>
  <si>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</si>
  <si>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</si>
  <si>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</si>
  <si>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</si>
  <si>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</si>
  <si>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</si>
  <si>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</si>
  <si>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</si>
  <si>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</si>
  <si>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</si>
  <si>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</si>
  <si>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</si>
  <si>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</si>
  <si>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</si>
  <si>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</si>
  <si>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</si>
  <si>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</si>
  <si>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</si>
  <si>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</si>
  <si>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</si>
  <si>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</si>
  <si>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</si>
  <si>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</si>
  <si>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</si>
  <si>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</si>
  <si>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</si>
  <si>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</si>
  <si>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</si>
  <si>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</si>
  <si>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</si>
  <si>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</si>
  <si>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</si>
  <si>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</si>
  <si>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</si>
  <si>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</si>
  <si>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</si>
  <si>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</si>
  <si>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</si>
  <si>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</si>
  <si>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</si>
  <si>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</si>
  <si>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</si>
  <si>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</si>
  <si>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</si>
  <si>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</si>
  <si>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</si>
  <si>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</si>
  <si>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</si>
  <si>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</si>
  <si>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</si>
  <si>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</si>
  <si>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</si>
  <si>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</si>
  <si>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</si>
  <si>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</si>
  <si>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</si>
  <si>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</si>
  <si>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</si>
  <si>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</si>
  <si>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</si>
  <si>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</si>
  <si>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</si>
  <si>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</si>
  <si>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</si>
  <si>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</si>
  <si>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</si>
  <si>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</si>
  <si>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</si>
  <si>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</si>
  <si>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</si>
  <si>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</si>
  <si>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</si>
  <si>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</si>
  <si>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</si>
  <si>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</si>
  <si>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</si>
  <si>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</si>
  <si>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</si>
  <si>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</si>
  <si>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</si>
  <si>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</si>
  <si>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</si>
  <si>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</si>
  <si>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</si>
  <si>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</si>
  <si>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</si>
  <si>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</si>
  <si>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</si>
  <si>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</si>
  <si>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</si>
  <si>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</si>
  <si>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</si>
  <si>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</si>
  <si>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</si>
  <si>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</si>
  <si>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</si>
  <si>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</si>
  <si>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</si>
  <si>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</si>
  <si>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</si>
  <si>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</si>
  <si>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</si>
  <si>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</si>
  <si>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</si>
  <si>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</si>
  <si>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</si>
  <si>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</si>
  <si>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</si>
  <si>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</si>
  <si>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</si>
  <si>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</si>
  <si>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</si>
  <si>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</si>
  <si>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</si>
  <si>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</si>
  <si>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</si>
  <si>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</si>
  <si>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</si>
  <si>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</si>
  <si>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</si>
  <si>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</si>
  <si>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</si>
  <si>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</si>
  <si>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</si>
  <si>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</si>
  <si>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</si>
  <si>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</si>
  <si>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</si>
  <si>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</si>
  <si>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</si>
  <si>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</si>
  <si>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</si>
  <si>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</si>
  <si>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</si>
  <si>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</si>
  <si>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</si>
  <si>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</si>
  <si>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</si>
  <si>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</si>
  <si>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</si>
  <si>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</si>
  <si>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</si>
  <si>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</si>
  <si>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</si>
  <si>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</si>
  <si>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</si>
  <si>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</si>
  <si>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</si>
  <si>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</si>
  <si>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</si>
  <si>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</si>
  <si>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</si>
  <si>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</si>
  <si>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</si>
  <si>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</si>
  <si>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</si>
  <si>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</si>
  <si>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</si>
  <si>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</si>
  <si>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</si>
  <si>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</si>
  <si>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</si>
  <si>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</si>
  <si>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</si>
  <si>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</si>
  <si>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</si>
  <si>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</si>
  <si>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</si>
  <si>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</si>
  <si>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</si>
  <si>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</si>
  <si>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</si>
  <si>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</si>
  <si>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</si>
  <si>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</si>
  <si>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</si>
  <si>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</si>
  <si>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</si>
  <si>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</si>
  <si>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</si>
  <si>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</si>
  <si>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</si>
  <si>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</si>
  <si>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</si>
  <si>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</si>
  <si>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</si>
  <si>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</si>
  <si>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</si>
  <si>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</si>
  <si>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</si>
  <si>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</si>
  <si>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</si>
  <si>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</si>
  <si>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</si>
  <si>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</si>
  <si>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</si>
  <si>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</si>
  <si>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</si>
  <si>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</si>
  <si>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</si>
  <si>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</si>
  <si>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</si>
  <si>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</si>
  <si>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</si>
  <si>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</si>
  <si>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</si>
  <si>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</si>
  <si>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</si>
  <si>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</si>
  <si>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</si>
  <si>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</si>
  <si>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</si>
  <si>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</si>
  <si>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</si>
  <si>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</si>
  <si>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</si>
  <si>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</si>
  <si>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</si>
  <si>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</si>
  <si>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</si>
  <si>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</si>
  <si>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</si>
  <si>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</si>
  <si>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</si>
  <si>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</si>
  <si>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</si>
  <si>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</si>
  <si>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</si>
  <si>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</si>
  <si>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</si>
  <si>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</si>
  <si>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</si>
  <si>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</si>
  <si>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</si>
  <si>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</si>
  <si>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</si>
  <si>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</si>
  <si>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</si>
  <si>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</si>
  <si>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</si>
  <si>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</si>
  <si>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</si>
  <si>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</si>
  <si>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</si>
  <si>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</si>
  <si>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</si>
  <si>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</si>
  <si>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</si>
  <si>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</si>
  <si>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</si>
  <si>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</si>
  <si>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</si>
  <si>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</si>
  <si>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</si>
  <si>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</si>
  <si>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</si>
  <si>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</si>
  <si>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</si>
  <si>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</si>
  <si>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</si>
  <si>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</si>
  <si>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</si>
  <si>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</si>
  <si>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</si>
  <si>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</si>
  <si>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</si>
  <si>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</si>
  <si>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</si>
  <si>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</si>
  <si>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</si>
  <si>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</si>
  <si>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</si>
  <si>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</si>
  <si>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</si>
  <si>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</si>
  <si>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</si>
  <si>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</si>
  <si>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</si>
  <si>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</si>
  <si>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</si>
  <si>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</si>
  <si>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</si>
  <si>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</si>
  <si>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</si>
  <si>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</si>
  <si>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</si>
  <si>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</si>
  <si>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</si>
  <si>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</si>
  <si>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</si>
  <si>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</si>
  <si>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</si>
  <si>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</si>
  <si>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</si>
  <si>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</si>
  <si>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</si>
  <si>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</si>
  <si>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</si>
  <si>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</si>
  <si>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</si>
  <si>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</si>
  <si>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</si>
  <si>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</si>
  <si>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</si>
  <si>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</si>
  <si>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</si>
  <si>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</si>
  <si>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</si>
  <si>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</si>
  <si>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</si>
  <si>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</si>
  <si>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</si>
  <si>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</si>
  <si>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</si>
  <si>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</si>
  <si>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</si>
  <si>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</si>
  <si>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</si>
  <si>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</si>
  <si>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</si>
  <si>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</si>
  <si>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</si>
  <si>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</si>
  <si>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</si>
  <si>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</si>
  <si>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</si>
  <si>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</si>
  <si>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</si>
  <si>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</si>
  <si>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</si>
  <si>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</si>
  <si>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</si>
  <si>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</si>
  <si>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</si>
  <si>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</si>
  <si>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</si>
  <si>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</si>
  <si>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</si>
  <si>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</si>
  <si>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</si>
  <si>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</si>
  <si>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</si>
  <si>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</si>
  <si>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</si>
  <si>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</si>
  <si>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</si>
  <si>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</si>
  <si>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</si>
  <si>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</si>
  <si>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</si>
  <si>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</si>
  <si>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</si>
  <si>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</si>
  <si>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</si>
  <si>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</si>
  <si>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</si>
  <si>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</si>
  <si>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</si>
  <si>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</si>
  <si>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</si>
  <si>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</si>
  <si>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</si>
  <si>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</si>
  <si>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</si>
  <si>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</si>
  <si>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</si>
  <si>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</si>
  <si>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</si>
  <si>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</si>
  <si>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</si>
  <si>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</si>
  <si>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</si>
  <si>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</si>
  <si>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</si>
  <si>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</si>
  <si>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</si>
  <si>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</si>
  <si>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</si>
  <si>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</si>
  <si>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</si>
  <si>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</si>
  <si>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</si>
  <si>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</si>
  <si>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</si>
  <si>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</si>
  <si>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</si>
  <si>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</si>
  <si>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</si>
  <si>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</si>
  <si>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</si>
  <si>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</si>
  <si>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</si>
  <si>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</si>
  <si>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</si>
  <si>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</si>
  <si>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</si>
  <si>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</si>
  <si>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</si>
  <si>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</si>
  <si>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</si>
  <si>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</si>
  <si>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</si>
  <si>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</si>
  <si>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</si>
  <si>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</si>
  <si>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</si>
  <si>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</si>
  <si>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</si>
  <si>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</si>
  <si>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</si>
  <si>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</si>
  <si>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</si>
  <si>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</si>
  <si>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</si>
  <si>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</si>
  <si>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</si>
  <si>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</si>
  <si>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</si>
  <si>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</si>
  <si>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</si>
  <si>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</si>
  <si>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</si>
  <si>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</si>
  <si>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</si>
  <si>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</si>
  <si>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</si>
  <si>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</si>
  <si>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</si>
  <si>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</si>
  <si>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</si>
  <si>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</si>
  <si>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</si>
  <si>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</si>
  <si>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</si>
  <si>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</si>
  <si>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</si>
  <si>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</si>
  <si>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</si>
  <si>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</si>
  <si>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</si>
  <si>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</si>
  <si>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</si>
  <si>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</si>
  <si>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</si>
  <si>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</si>
  <si>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</si>
  <si>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</si>
  <si>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</si>
  <si>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</si>
  <si>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</si>
  <si>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</si>
  <si>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</si>
  <si>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</si>
  <si>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</si>
  <si>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</si>
  <si>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</si>
  <si>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</si>
  <si>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</si>
  <si>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</si>
  <si>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</si>
  <si>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</si>
  <si>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</si>
  <si>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</si>
  <si>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</si>
  <si>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</si>
  <si>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</si>
  <si>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</si>
  <si>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</si>
  <si>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</si>
  <si>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</si>
  <si>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</si>
  <si>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</si>
  <si>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</si>
  <si>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</si>
  <si>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</si>
  <si>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</si>
  <si>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</si>
  <si>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</si>
  <si>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</si>
  <si>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</si>
  <si>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</si>
  <si>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</si>
  <si>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</si>
  <si>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</si>
  <si>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</si>
  <si>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</si>
  <si>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</si>
  <si>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</si>
  <si>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</si>
  <si>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</si>
  <si>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</si>
  <si>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</si>
  <si>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</si>
  <si>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</si>
  <si>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</si>
  <si>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</si>
  <si>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</si>
  <si>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</si>
  <si>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</si>
  <si>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</si>
  <si>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</si>
  <si>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</si>
  <si>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</si>
  <si>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</si>
  <si>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</si>
  <si>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</si>
  <si>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</si>
  <si>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</si>
  <si>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</si>
  <si>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</si>
  <si>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</si>
  <si>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</si>
  <si>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</si>
  <si>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</si>
  <si>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</si>
  <si>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</si>
  <si>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</si>
  <si>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</si>
  <si>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</si>
  <si>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</si>
  <si>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</si>
  <si>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</si>
  <si>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</si>
  <si>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</si>
  <si>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</si>
  <si>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</si>
  <si>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</si>
  <si>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</si>
  <si>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</si>
  <si>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</si>
  <si>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</si>
  <si>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</si>
  <si>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</si>
  <si>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</si>
  <si>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</si>
  <si>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</si>
  <si>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</si>
  <si>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</si>
  <si>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</si>
  <si>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</si>
  <si>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</si>
  <si>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</si>
  <si>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</si>
  <si>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</si>
  <si>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</si>
  <si>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</si>
  <si>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</si>
  <si>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</si>
  <si>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</si>
  <si>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</si>
  <si>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</si>
  <si>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</si>
  <si>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</si>
  <si>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</si>
  <si>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</si>
  <si>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</si>
  <si>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</si>
  <si>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</si>
  <si>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</si>
  <si>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</si>
  <si>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</si>
  <si>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</si>
  <si>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</si>
  <si>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</si>
  <si>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</si>
  <si>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</si>
  <si>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</si>
  <si>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</si>
  <si>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</si>
  <si>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</si>
  <si>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</si>
  <si>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</si>
  <si>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</si>
  <si>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</si>
  <si>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</si>
  <si>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</si>
  <si>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</si>
  <si>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</si>
  <si>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</si>
  <si>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</si>
  <si>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</si>
  <si>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</si>
  <si>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</si>
  <si>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</si>
  <si>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</si>
  <si>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</si>
  <si>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</si>
  <si>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</si>
  <si>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</si>
  <si>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</si>
  <si>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</si>
  <si>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</si>
  <si>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</si>
  <si>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</si>
  <si>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</si>
  <si>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</si>
  <si>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</si>
  <si>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</si>
  <si>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</si>
  <si>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</si>
  <si>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</si>
  <si>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</si>
  <si>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</si>
  <si>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</si>
  <si>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</si>
  <si>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</si>
  <si>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</si>
  <si>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</si>
  <si>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</si>
  <si>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</si>
  <si>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</si>
  <si>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</si>
  <si>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</si>
  <si>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</si>
  <si>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</si>
  <si>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</si>
  <si>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</si>
  <si>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</si>
  <si>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</si>
  <si>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</si>
  <si>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</si>
  <si>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</si>
  <si>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</si>
  <si>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</si>
  <si>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</si>
  <si>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</si>
  <si>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</si>
  <si>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</si>
  <si>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</si>
  <si>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</si>
  <si>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</si>
  <si>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</si>
  <si>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</si>
  <si>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</si>
  <si>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</si>
  <si>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</si>
  <si>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</si>
  <si>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</si>
  <si>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</si>
  <si>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</si>
  <si>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</si>
  <si>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</si>
  <si>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</si>
  <si>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</si>
  <si>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</si>
  <si>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</si>
  <si>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</si>
  <si>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</si>
  <si>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</si>
  <si>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</si>
  <si>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</si>
  <si>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</si>
  <si>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</si>
  <si>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</si>
  <si>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</si>
  <si>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</si>
  <si>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</si>
  <si>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</si>
  <si>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</si>
  <si>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</si>
  <si>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</si>
  <si>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</si>
  <si>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</si>
  <si>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</si>
  <si>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</si>
  <si>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</si>
  <si>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</si>
  <si>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</si>
  <si>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</si>
  <si>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</si>
  <si>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</si>
  <si>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</si>
  <si>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</si>
  <si>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</si>
  <si>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</si>
  <si>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</si>
  <si>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</si>
  <si>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</si>
  <si>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</si>
  <si>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</si>
  <si>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</si>
  <si>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</si>
  <si>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</si>
  <si>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</si>
  <si>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</si>
  <si>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</si>
  <si>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</si>
  <si>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</si>
  <si>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</si>
  <si>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</si>
  <si>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</si>
  <si>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</si>
  <si>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</si>
  <si>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</si>
  <si>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</si>
  <si>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</si>
  <si>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</si>
  <si>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</si>
  <si>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</si>
  <si>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</si>
  <si>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</si>
  <si>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</si>
  <si>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</si>
  <si>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</si>
  <si>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</si>
  <si>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</si>
  <si>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</si>
  <si>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</si>
  <si>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</si>
  <si>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</si>
  <si>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</si>
  <si>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</si>
  <si>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</si>
  <si>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</si>
  <si>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</si>
  <si>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</si>
  <si>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</si>
  <si>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</si>
  <si>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</si>
  <si>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</si>
  <si>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</si>
  <si>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</si>
  <si>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</si>
  <si>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</si>
  <si>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</si>
  <si>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</si>
  <si>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</si>
  <si>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</si>
  <si>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</si>
  <si>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</si>
  <si>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</si>
  <si>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</si>
  <si>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</si>
  <si>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</si>
  <si>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</si>
  <si>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</si>
  <si>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</si>
  <si>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</si>
  <si>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</si>
  <si>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</si>
  <si>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</si>
  <si>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</si>
  <si>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</si>
  <si>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</si>
  <si>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</si>
  <si>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</si>
  <si>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</si>
  <si>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</si>
  <si>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</si>
  <si>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</si>
  <si>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</si>
  <si>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</si>
  <si>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</si>
  <si>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</si>
  <si>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</si>
  <si>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</si>
  <si>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</si>
  <si>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</si>
  <si>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</si>
  <si>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</si>
  <si>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</si>
  <si>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</si>
  <si>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</si>
  <si>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</si>
  <si>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</si>
  <si>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</si>
  <si>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</si>
  <si>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</si>
  <si>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</si>
  <si>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</si>
  <si>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</si>
  <si>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</si>
  <si>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</si>
  <si>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</si>
  <si>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</si>
  <si>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</si>
  <si>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</si>
  <si>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</si>
  <si>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</si>
  <si>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</si>
  <si>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</si>
  <si>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</si>
  <si>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</si>
  <si>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</si>
  <si>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</si>
  <si>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</si>
  <si>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</si>
  <si>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</si>
  <si>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</si>
  <si>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</si>
  <si>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</si>
  <si>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</si>
  <si>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</si>
  <si>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</si>
  <si>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</si>
  <si>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</si>
  <si>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</si>
  <si>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</si>
  <si>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</si>
  <si>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</si>
  <si>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</si>
  <si>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</si>
  <si>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</si>
  <si>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</si>
  <si>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</si>
  <si>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</si>
  <si>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</si>
  <si>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</si>
  <si>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</si>
  <si>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</si>
  <si>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</si>
  <si>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</si>
  <si>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</si>
  <si>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</si>
  <si>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</si>
  <si>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</si>
  <si>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</si>
  <si>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</si>
  <si>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</si>
  <si>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</si>
  <si>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</si>
  <si>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</si>
  <si>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</si>
  <si>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</si>
  <si>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</si>
  <si>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</si>
  <si>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</si>
  <si>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</si>
  <si>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</si>
  <si>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</si>
  <si>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</si>
  <si>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</si>
  <si>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</si>
  <si>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</si>
  <si>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</si>
  <si>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</si>
  <si>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</si>
  <si>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</si>
  <si>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</si>
  <si>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</si>
  <si>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</si>
  <si>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</si>
  <si>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</si>
  <si>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</si>
  <si>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</si>
  <si>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</si>
  <si>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</si>
  <si>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</si>
  <si>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</si>
  <si>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</si>
  <si>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</si>
  <si>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</si>
  <si>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</si>
  <si>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</si>
  <si>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</si>
  <si>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</si>
  <si>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</si>
  <si>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</si>
  <si>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</si>
  <si>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</si>
  <si>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</si>
  <si>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</si>
  <si>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</si>
  <si>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</si>
  <si>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</si>
  <si>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</si>
  <si>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</si>
  <si>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</si>
  <si>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</si>
  <si>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</si>
  <si>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</si>
  <si>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</si>
  <si>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</si>
  <si>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</si>
  <si>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</si>
  <si>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</si>
  <si>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</si>
  <si>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</si>
  <si>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</si>
  <si>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</si>
  <si>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</si>
  <si>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</si>
  <si>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</si>
  <si>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</si>
  <si>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</si>
  <si>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</si>
  <si>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</si>
  <si>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</si>
  <si>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</si>
  <si>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</si>
  <si>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</si>
  <si>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</si>
  <si>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</si>
  <si>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</si>
  <si>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</si>
  <si>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</si>
  <si>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</si>
  <si>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</si>
  <si>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</si>
  <si>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</si>
  <si>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</si>
  <si>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</si>
  <si>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</si>
  <si>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</si>
  <si>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</si>
  <si>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</si>
  <si>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</si>
  <si>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</si>
  <si>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</si>
  <si>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</si>
  <si>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</si>
  <si>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</si>
  <si>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</si>
  <si>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</si>
  <si>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</si>
  <si>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</si>
  <si>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</si>
  <si>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</si>
  <si>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</si>
  <si>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</si>
  <si>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</si>
  <si>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</si>
  <si>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</si>
  <si>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</si>
  <si>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</si>
  <si>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</si>
  <si>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</si>
  <si>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</si>
  <si>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</si>
  <si>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</si>
  <si>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</si>
  <si>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</si>
  <si>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</si>
  <si>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</si>
  <si>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</si>
  <si>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</si>
  <si>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</si>
  <si>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</si>
  <si>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</si>
  <si>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</si>
  <si>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</si>
  <si>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</si>
  <si>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</si>
  <si>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</si>
  <si>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</si>
  <si>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</si>
  <si>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</si>
  <si>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</si>
  <si>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</si>
  <si>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</si>
  <si>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</si>
  <si>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</si>
  <si>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</si>
  <si>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</si>
  <si>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</si>
  <si>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</si>
  <si>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</si>
  <si>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</si>
  <si>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</si>
  <si>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</si>
  <si>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</si>
  <si>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</si>
  <si>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</si>
  <si>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</si>
  <si>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</si>
  <si>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</si>
  <si>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</si>
  <si>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</si>
  <si>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</si>
  <si>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</si>
  <si>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</si>
  <si>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</si>
  <si>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</si>
  <si>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</si>
  <si>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</si>
  <si>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</si>
  <si>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</si>
  <si>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</si>
  <si>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</si>
  <si>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</si>
  <si>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</si>
  <si>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</si>
  <si>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</si>
  <si>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</si>
  <si>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</si>
  <si>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</si>
  <si>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</si>
  <si>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</si>
  <si>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</si>
  <si>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</si>
  <si>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</si>
  <si>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</si>
  <si>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</si>
  <si>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</si>
  <si>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</si>
  <si>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</si>
  <si>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</si>
  <si>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</si>
  <si>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</si>
  <si>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</si>
  <si>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</si>
  <si>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</si>
  <si>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</si>
  <si>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</si>
  <si>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</si>
  <si>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</si>
  <si>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</si>
  <si>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</si>
  <si>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</si>
  <si>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</si>
  <si>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</si>
  <si>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</si>
  <si>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</si>
  <si>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</si>
  <si>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</si>
  <si>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</si>
  <si>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</si>
  <si>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</si>
  <si>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</si>
  <si>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</si>
  <si>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</si>
  <si>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</si>
  <si>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</si>
  <si>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</si>
  <si>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</si>
  <si>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</si>
  <si>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</si>
  <si>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</si>
  <si>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</si>
  <si>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</si>
  <si>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</si>
  <si>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</si>
  <si>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</si>
  <si>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</si>
  <si>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</si>
  <si>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</si>
  <si>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</si>
  <si>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</si>
  <si>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</si>
  <si>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</si>
  <si>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</si>
  <si>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</si>
  <si>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</si>
  <si>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</si>
  <si>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</si>
  <si>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</si>
  <si>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</si>
  <si>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</si>
  <si>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</si>
  <si>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</si>
  <si>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</si>
  <si>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</si>
  <si>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</si>
  <si>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</si>
  <si>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</si>
  <si>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</si>
  <si>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</si>
  <si>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</si>
  <si>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</si>
  <si>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</si>
  <si>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</si>
  <si>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</si>
  <si>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</si>
  <si>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</si>
  <si>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</si>
  <si>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</si>
  <si>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</si>
  <si>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</si>
  <si>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</si>
  <si>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</si>
  <si>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</si>
  <si>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</si>
  <si>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</si>
  <si>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</si>
  <si>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</si>
  <si>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</si>
  <si>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</si>
  <si>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</si>
  <si>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</si>
  <si>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</si>
  <si>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</si>
  <si>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</si>
  <si>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</si>
  <si>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</si>
  <si>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</si>
  <si>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</si>
  <si>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</si>
  <si>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</si>
  <si>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</si>
  <si>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</si>
  <si>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</si>
  <si>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</si>
  <si>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</si>
  <si>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</si>
  <si>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</si>
  <si>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</si>
  <si>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</si>
  <si>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</si>
  <si>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</si>
  <si>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</si>
  <si>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</si>
  <si>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</si>
  <si>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</si>
  <si>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</si>
  <si>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</si>
  <si>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</si>
  <si>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</si>
  <si>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</si>
  <si>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</si>
  <si>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</si>
  <si>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</si>
  <si>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</si>
  <si>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</si>
  <si>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</si>
  <si>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</si>
  <si>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</si>
  <si>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</si>
  <si>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</si>
  <si>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</si>
  <si>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</si>
  <si>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</si>
  <si>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</si>
  <si>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</si>
  <si>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</si>
  <si>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</si>
  <si>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</si>
  <si>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</si>
  <si>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</si>
  <si>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</si>
  <si>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</si>
  <si>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</si>
  <si>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</si>
  <si>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</si>
  <si>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</si>
  <si>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</si>
  <si>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</si>
  <si>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</si>
  <si>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</si>
  <si>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</si>
  <si>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</si>
  <si>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</si>
  <si>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</si>
  <si>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</si>
  <si>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</si>
  <si>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</si>
  <si>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</si>
  <si>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</si>
  <si>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</si>
  <si>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</si>
  <si>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</si>
  <si>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</si>
  <si>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</si>
  <si>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</si>
  <si>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</si>
  <si>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</si>
  <si>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</si>
  <si>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</si>
  <si>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</si>
  <si>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</si>
  <si>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</si>
  <si>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</si>
  <si>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</si>
  <si>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</si>
  <si>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</si>
  <si>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</si>
  <si>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</si>
  <si>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</si>
  <si>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</si>
  <si>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</si>
  <si>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</si>
  <si>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</si>
  <si>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</si>
  <si>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</si>
  <si>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</si>
  <si>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</si>
  <si>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</si>
  <si>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</si>
  <si>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</si>
  <si>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</si>
  <si>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</si>
  <si>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</si>
  <si>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</si>
  <si>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</si>
  <si>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</si>
  <si>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</si>
  <si>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</si>
  <si>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</si>
  <si>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</si>
  <si>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</si>
  <si>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</si>
  <si>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</si>
  <si>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</si>
  <si>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</si>
  <si>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</si>
  <si>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</si>
  <si>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</si>
  <si>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</si>
  <si>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</si>
  <si>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</si>
  <si>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</si>
  <si>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</si>
  <si>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</si>
  <si>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</si>
  <si>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</si>
  <si>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</si>
  <si>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</si>
  <si>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</si>
  <si>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</si>
  <si>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</si>
  <si>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</si>
  <si>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</si>
  <si>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</si>
  <si>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</si>
  <si>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</si>
  <si>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</si>
  <si>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</si>
  <si>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</si>
  <si>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</si>
  <si>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</si>
  <si>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</si>
  <si>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</si>
  <si>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</si>
  <si>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</si>
  <si>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</si>
  <si>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</si>
  <si>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</si>
  <si>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</si>
  <si>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</si>
  <si>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</si>
  <si>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</si>
  <si>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</si>
  <si>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</si>
  <si>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</si>
  <si>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</si>
  <si>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</si>
  <si>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</si>
  <si>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</si>
  <si>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</si>
  <si>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</si>
  <si>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</si>
  <si>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</si>
  <si>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</si>
  <si>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</si>
  <si>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</si>
  <si>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</si>
  <si>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</si>
  <si>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</si>
  <si>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</si>
  <si>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</si>
  <si>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</si>
  <si>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</si>
  <si>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</si>
  <si>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</si>
  <si>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</si>
  <si>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</si>
  <si>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</si>
  <si>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</si>
  <si>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</si>
  <si>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</si>
  <si>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</si>
  <si>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</si>
  <si>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</si>
  <si>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</si>
  <si>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</si>
  <si>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</si>
  <si>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</si>
  <si>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</si>
  <si>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</si>
  <si>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</si>
  <si>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</si>
  <si>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</si>
  <si>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</si>
  <si>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</si>
  <si>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</si>
  <si>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</si>
  <si>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</si>
  <si>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</si>
  <si>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</si>
  <si>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</si>
  <si>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</si>
  <si>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</si>
  <si>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</si>
  <si>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</si>
  <si>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</si>
  <si>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</si>
  <si>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</si>
  <si>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</si>
  <si>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</si>
  <si>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</si>
  <si>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</si>
  <si>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</si>
  <si>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</si>
  <si>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</si>
  <si>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</si>
  <si>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</si>
  <si>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</si>
  <si>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</si>
  <si>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</si>
  <si>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</si>
  <si>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</si>
  <si>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</si>
  <si>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</si>
  <si>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</si>
  <si>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</si>
  <si>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</si>
  <si>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</si>
  <si>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</si>
  <si>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</si>
  <si>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</si>
  <si>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</si>
  <si>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</si>
  <si>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</si>
  <si>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</si>
  <si>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</si>
  <si>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</si>
  <si>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</si>
  <si>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</si>
  <si>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</si>
  <si>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</si>
  <si>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</si>
  <si>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</si>
  <si>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</si>
  <si>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</si>
  <si>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</si>
  <si>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</si>
  <si>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</si>
  <si>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</si>
  <si>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</si>
  <si>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</si>
  <si>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</si>
  <si>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</si>
  <si>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</si>
  <si>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</si>
  <si>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</si>
  <si>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</si>
  <si>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</si>
  <si>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</si>
  <si>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</si>
  <si>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</si>
  <si>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</si>
  <si>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</si>
  <si>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</si>
  <si>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</si>
  <si>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</si>
  <si>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</si>
  <si>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</si>
  <si>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</si>
  <si>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</si>
  <si>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</si>
  <si>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</si>
  <si>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</si>
  <si>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</si>
  <si>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</si>
  <si>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</si>
  <si>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</si>
  <si>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</si>
  <si>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</si>
  <si>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</si>
  <si>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</si>
  <si>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</si>
  <si>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</si>
  <si>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</si>
  <si>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</si>
  <si>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</si>
  <si>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</si>
  <si>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</si>
  <si>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</si>
  <si>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</si>
  <si>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</si>
  <si>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</si>
  <si>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</si>
  <si>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</si>
  <si>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</si>
  <si>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</si>
  <si>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</si>
  <si>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</si>
  <si>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</si>
  <si>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</si>
  <si>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</si>
  <si>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</si>
  <si>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</si>
  <si>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</si>
  <si>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</si>
  <si>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</si>
  <si>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</si>
  <si>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</si>
  <si>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</si>
  <si>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</si>
  <si>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</si>
  <si>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</si>
  <si>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</si>
  <si>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</si>
  <si>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</si>
  <si>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</si>
  <si>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</si>
  <si>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</si>
  <si>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</si>
  <si>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</si>
  <si>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</si>
  <si>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</si>
  <si>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</si>
  <si>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</si>
  <si>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</si>
  <si>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</si>
  <si>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</si>
  <si>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</si>
  <si>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</si>
  <si>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</si>
  <si>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</si>
  <si>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</si>
  <si>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</si>
  <si>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</si>
  <si>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</si>
  <si>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</si>
  <si>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</si>
  <si>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</si>
  <si>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</si>
  <si>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</si>
  <si>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</si>
  <si>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</si>
  <si>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</si>
  <si>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</si>
  <si>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</si>
  <si>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</si>
  <si>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</si>
  <si>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</si>
  <si>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</si>
  <si>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</si>
  <si>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</si>
  <si>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</si>
  <si>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</si>
  <si>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</si>
  <si>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</si>
  <si>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</si>
  <si>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</si>
  <si>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</si>
  <si>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</si>
  <si>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</si>
  <si>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</si>
  <si>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</si>
  <si>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</si>
  <si>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</si>
  <si>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</si>
  <si>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</si>
  <si>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</si>
  <si>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</si>
  <si>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</si>
  <si>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</si>
  <si>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</si>
  <si>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</si>
  <si>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</si>
  <si>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</si>
  <si>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</si>
  <si>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</si>
  <si>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</si>
  <si>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</si>
  <si>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</si>
  <si>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</si>
  <si>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</si>
  <si>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</si>
  <si>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</si>
  <si>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</si>
  <si>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</si>
  <si>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</si>
  <si>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</si>
  <si>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</si>
  <si>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</si>
  <si>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</si>
  <si>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</si>
  <si>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</si>
  <si>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</si>
  <si>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</si>
  <si>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</si>
  <si>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</si>
  <si>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</si>
  <si>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</si>
  <si>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</si>
  <si>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</si>
  <si>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</si>
  <si>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</si>
  <si>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</si>
  <si>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</si>
  <si>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</si>
  <si>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</si>
  <si>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</si>
  <si>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</si>
  <si>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</si>
  <si>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</si>
  <si>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</si>
  <si>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</si>
  <si>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</si>
  <si>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</si>
  <si>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</si>
  <si>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</si>
  <si>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</si>
  <si>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</si>
  <si>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</si>
  <si>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</si>
  <si>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</si>
  <si>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</si>
  <si>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</si>
  <si>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</si>
  <si>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</si>
  <si>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</si>
  <si>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</si>
  <si>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</si>
  <si>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</si>
  <si>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</si>
  <si>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</si>
  <si>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</si>
  <si>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</si>
  <si>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</si>
  <si>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</si>
  <si>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</si>
  <si>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</si>
  <si>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</si>
  <si>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</si>
  <si>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</si>
  <si>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</si>
  <si>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</si>
  <si>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</si>
  <si>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</si>
  <si>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</si>
  <si>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</si>
  <si>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</si>
  <si>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</si>
  <si>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</si>
  <si>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</si>
  <si>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</si>
  <si>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</si>
  <si>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</si>
  <si>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</si>
  <si>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</si>
  <si>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</si>
  <si>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</si>
  <si>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</si>
  <si>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</si>
  <si>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</si>
  <si>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</si>
  <si>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</si>
  <si>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</si>
  <si>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</si>
  <si>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</si>
  <si>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</si>
  <si>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</si>
  <si>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</si>
  <si>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</si>
  <si>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</si>
  <si>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</si>
  <si>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</si>
  <si>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</si>
  <si>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</si>
  <si>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</si>
  <si>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</si>
  <si>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</si>
  <si>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</si>
  <si>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</si>
  <si>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</si>
  <si>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</si>
  <si>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</si>
  <si>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</si>
  <si>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</si>
  <si>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</si>
  <si>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</si>
  <si>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</si>
  <si>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</si>
  <si>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</si>
  <si>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</si>
  <si>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</si>
  <si>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</si>
  <si>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</si>
  <si>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</si>
  <si>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</si>
  <si>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</si>
  <si>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</si>
  <si>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</si>
  <si>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</si>
  <si>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</si>
  <si>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</si>
  <si>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</si>
  <si>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</si>
  <si>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</si>
  <si>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</si>
  <si>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</si>
  <si>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</si>
  <si>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</si>
  <si>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</si>
  <si>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</si>
  <si>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</si>
  <si>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</si>
  <si>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</si>
  <si>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</si>
  <si>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</si>
  <si>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</si>
  <si>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</si>
  <si>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</si>
  <si>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</si>
  <si>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</si>
  <si>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</si>
  <si>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</si>
  <si>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</si>
  <si>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</si>
  <si>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</si>
  <si>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</si>
  <si>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</si>
  <si>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</si>
  <si>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</si>
  <si>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</si>
  <si>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</si>
  <si>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</si>
  <si>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</si>
  <si>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</si>
  <si>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</si>
  <si>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</si>
  <si>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</si>
  <si>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</si>
  <si>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</si>
  <si>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</si>
  <si>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</si>
  <si>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</si>
  <si>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</si>
  <si>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</si>
  <si>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</si>
  <si>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</si>
  <si>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</si>
  <si>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</si>
  <si>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</si>
  <si>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</si>
  <si>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</si>
  <si>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</si>
  <si>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</si>
  <si>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</si>
  <si>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</si>
  <si>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</si>
  <si>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</si>
  <si>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</si>
  <si>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</si>
  <si>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</si>
  <si>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</si>
  <si>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</si>
  <si>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</si>
  <si>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</si>
  <si>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</si>
  <si>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</si>
  <si>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</si>
  <si>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</si>
  <si>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</si>
  <si>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</si>
  <si>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</si>
  <si>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</si>
  <si>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</si>
  <si>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</si>
  <si>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</si>
  <si>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</si>
  <si>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</si>
  <si>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</si>
  <si>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</si>
  <si>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</si>
  <si>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</si>
  <si>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</si>
  <si>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</si>
  <si>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</si>
  <si>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</si>
  <si>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</si>
  <si>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</si>
  <si>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</si>
  <si>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</si>
  <si>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</si>
  <si>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</si>
  <si>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</si>
  <si>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</si>
  <si>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</si>
  <si>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</si>
  <si>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</si>
  <si>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</si>
  <si>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</si>
  <si>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</si>
  <si>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</si>
  <si>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</si>
  <si>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</si>
  <si>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</si>
  <si>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</si>
  <si>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</si>
  <si>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</si>
  <si>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</si>
  <si>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</si>
  <si>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</si>
  <si>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</si>
  <si>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</si>
  <si>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</si>
  <si>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</si>
  <si>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</si>
  <si>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</si>
  <si>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</si>
  <si>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</si>
  <si>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</si>
  <si>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</si>
  <si>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</si>
  <si>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</si>
  <si>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</si>
  <si>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</si>
  <si>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</si>
  <si>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</si>
  <si>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</si>
  <si>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</si>
  <si>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</si>
  <si>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</si>
  <si>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</si>
  <si>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</si>
  <si>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</si>
  <si>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</si>
  <si>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</si>
  <si>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</si>
  <si>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</si>
  <si>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</si>
  <si>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</si>
  <si>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</si>
  <si>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</si>
  <si>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</si>
  <si>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</si>
  <si>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</si>
  <si>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</si>
  <si>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</si>
  <si>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</si>
  <si>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</si>
  <si>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</si>
  <si>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</si>
  <si>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</si>
  <si>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</si>
  <si>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</si>
  <si>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</si>
  <si>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</si>
  <si>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</si>
  <si>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</si>
  <si>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</si>
  <si>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</si>
  <si>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</si>
  <si>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</si>
  <si>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</si>
  <si>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</si>
  <si>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</si>
  <si>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</si>
  <si>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</si>
  <si>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</si>
  <si>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</si>
  <si>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</si>
  <si>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</si>
  <si>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</si>
  <si>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</si>
  <si>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</si>
  <si>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</si>
  <si>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</si>
  <si>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</si>
  <si>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</si>
  <si>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</si>
  <si>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</si>
  <si>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</si>
  <si>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</si>
  <si>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</si>
  <si>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</si>
  <si>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</si>
  <si>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</si>
  <si>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</si>
  <si>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</si>
  <si>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</si>
  <si>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</si>
  <si>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</si>
  <si>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</si>
  <si>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</si>
  <si>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</si>
  <si>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</si>
  <si>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</si>
  <si>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</si>
  <si>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</si>
  <si>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</si>
  <si>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</si>
  <si>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</si>
  <si>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</si>
  <si>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</si>
  <si>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</si>
  <si>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</si>
  <si>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</si>
  <si>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</si>
  <si>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</si>
  <si>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</si>
  <si>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</si>
  <si>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</si>
  <si>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</si>
  <si>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</si>
  <si>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</si>
  <si>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</si>
  <si>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</si>
  <si>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</si>
  <si>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</si>
  <si>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</si>
  <si>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</si>
  <si>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</si>
  <si>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</si>
  <si>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</si>
  <si>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</si>
  <si>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</si>
  <si>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</si>
  <si>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</si>
  <si>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</si>
  <si>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</si>
  <si>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</si>
  <si>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</si>
  <si>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</si>
  <si>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</si>
  <si>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</si>
  <si>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</si>
  <si>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</si>
  <si>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</si>
  <si>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</si>
  <si>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</si>
  <si>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</si>
  <si>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</si>
  <si>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</si>
  <si>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</si>
  <si>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</si>
  <si>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</si>
  <si>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</si>
  <si>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</si>
  <si>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</si>
  <si>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</si>
  <si>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</si>
  <si>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</si>
  <si>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</si>
  <si>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</si>
  <si>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</si>
  <si>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</si>
  <si>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</si>
  <si>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</si>
  <si>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</si>
  <si>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</si>
  <si>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</si>
  <si>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</si>
  <si>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</si>
  <si>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</si>
  <si>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</si>
  <si>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</si>
  <si>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</si>
  <si>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</si>
  <si>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</si>
  <si>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</si>
  <si>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</si>
  <si>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</si>
  <si>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</si>
  <si>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</si>
  <si>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</si>
  <si>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</si>
  <si>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</si>
  <si>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</si>
  <si>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</si>
  <si>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</si>
  <si>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</si>
  <si>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</si>
  <si>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</si>
  <si>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</si>
  <si>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</si>
  <si>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</si>
  <si>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</si>
  <si>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</si>
  <si>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</si>
  <si>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</si>
  <si>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</si>
  <si>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</si>
  <si>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</si>
  <si>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</si>
  <si>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</si>
  <si>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</si>
  <si>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</si>
  <si>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</si>
  <si>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</si>
  <si>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</si>
  <si>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</si>
  <si>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</si>
  <si>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</si>
  <si>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</si>
  <si>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</si>
  <si>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</si>
  <si>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</si>
  <si>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</si>
  <si>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</si>
  <si>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</si>
  <si>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</si>
  <si>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</si>
  <si>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</si>
  <si>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</si>
  <si>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</si>
  <si>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</si>
  <si>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</si>
  <si>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</si>
  <si>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</si>
  <si>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</si>
  <si>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</si>
  <si>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</si>
  <si>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</si>
  <si>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</si>
  <si>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</si>
  <si>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</si>
  <si>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</si>
  <si>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</si>
  <si>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</si>
  <si>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</si>
  <si>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</si>
  <si>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</si>
  <si>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</si>
  <si>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</si>
  <si>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</si>
  <si>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</si>
  <si>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</si>
  <si>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</si>
  <si>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</si>
  <si>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</si>
  <si>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</si>
  <si>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</si>
  <si>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</si>
  <si>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</si>
  <si>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</si>
  <si>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</si>
  <si>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</si>
  <si>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</si>
  <si>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</si>
  <si>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</si>
  <si>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</si>
  <si>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</si>
  <si>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</si>
  <si>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</si>
  <si>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</si>
  <si>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</si>
  <si>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</si>
  <si>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</si>
  <si>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</si>
  <si>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</si>
  <si>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</si>
  <si>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</si>
  <si>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</si>
  <si>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</si>
  <si>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</si>
  <si>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</si>
  <si>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</si>
  <si>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</si>
  <si>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</si>
  <si>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</si>
  <si>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</si>
  <si>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</si>
  <si>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</si>
  <si>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</si>
  <si>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</si>
  <si>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</si>
  <si>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</si>
  <si>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</si>
  <si>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</si>
  <si>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</si>
  <si>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</si>
  <si>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</si>
  <si>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</si>
  <si>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</si>
  <si>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</si>
  <si>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</si>
  <si>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</si>
  <si>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</si>
  <si>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</si>
  <si>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</si>
  <si>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</si>
  <si>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</si>
  <si>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</si>
  <si>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</si>
  <si>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</si>
  <si>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</si>
  <si>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</si>
  <si>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</si>
  <si>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</si>
  <si>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</si>
  <si>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</si>
  <si>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</si>
  <si>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</si>
  <si>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</si>
  <si>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</si>
  <si>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</si>
  <si>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</si>
  <si>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</si>
  <si>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</si>
  <si>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</si>
  <si>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</si>
  <si>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</si>
  <si>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</si>
  <si>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</si>
  <si>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</si>
  <si>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</si>
  <si>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</si>
  <si>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</si>
  <si>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</si>
  <si>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</si>
  <si>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</si>
  <si>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</si>
  <si>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</si>
  <si>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</si>
  <si>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</si>
  <si>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</si>
  <si>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</si>
  <si>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</si>
  <si>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</si>
  <si>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</si>
  <si>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</si>
  <si>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</si>
  <si>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</si>
  <si>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</si>
  <si>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</si>
  <si>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</si>
  <si>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</si>
  <si>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</si>
  <si>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</si>
  <si>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</si>
  <si>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</si>
  <si>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</si>
  <si>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</si>
  <si>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</si>
  <si>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</si>
  <si>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</si>
  <si>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</si>
  <si>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</si>
  <si>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</si>
  <si>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</si>
  <si>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</si>
  <si>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</si>
  <si>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</si>
  <si>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</si>
  <si>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</si>
  <si>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</si>
  <si>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</si>
  <si>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</si>
  <si>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</si>
  <si>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</si>
  <si>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</si>
  <si>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</si>
  <si>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</si>
  <si>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</si>
  <si>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</si>
  <si>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</si>
  <si>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</si>
  <si>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</si>
  <si>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</si>
  <si>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</si>
  <si>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</si>
  <si>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</si>
  <si>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</si>
  <si>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</si>
  <si>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</si>
  <si>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</si>
  <si>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</si>
  <si>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</si>
  <si>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</si>
  <si>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</si>
  <si>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</si>
  <si>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</si>
  <si>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</si>
  <si>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</si>
  <si>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</si>
  <si>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</si>
  <si>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</si>
  <si>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</si>
  <si>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</si>
  <si>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</si>
  <si>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</si>
  <si>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</si>
  <si>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</si>
  <si>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</si>
  <si>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</si>
  <si>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</si>
  <si>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</si>
  <si>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</si>
  <si>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</si>
  <si>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</si>
  <si>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</si>
  <si>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</si>
  <si>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</si>
  <si>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</si>
  <si>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</si>
  <si>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</si>
  <si>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</si>
  <si>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</si>
  <si>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</si>
  <si>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</si>
  <si>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</si>
  <si>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</si>
  <si>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</si>
  <si>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</si>
  <si>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</si>
  <si>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</si>
  <si>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</si>
  <si>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</si>
  <si>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</si>
  <si>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</si>
  <si>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</si>
  <si>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</si>
  <si>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</si>
  <si>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</si>
  <si>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</si>
  <si>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</si>
  <si>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</si>
  <si>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</si>
  <si>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</si>
  <si>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</si>
  <si>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</si>
  <si>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</si>
  <si>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</si>
  <si>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</si>
  <si>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</si>
  <si>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</si>
  <si>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</si>
  <si>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</si>
  <si>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</si>
  <si>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</si>
  <si>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</si>
  <si>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</si>
  <si>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</si>
  <si>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</si>
  <si>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</si>
  <si>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</si>
  <si>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</si>
  <si>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</si>
  <si>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</si>
  <si>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</si>
  <si>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</si>
  <si>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</si>
  <si>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</si>
  <si>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</si>
  <si>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</si>
  <si>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</si>
  <si>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</si>
  <si>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</si>
  <si>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</si>
  <si>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</si>
  <si>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</si>
  <si>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</si>
  <si>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</si>
  <si>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</si>
  <si>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</si>
  <si>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</si>
  <si>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</si>
  <si>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</si>
  <si>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</si>
  <si>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</si>
  <si>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</si>
  <si>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</si>
  <si>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</si>
  <si>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</si>
  <si>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</si>
  <si>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</si>
  <si>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</si>
  <si>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</si>
  <si>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</si>
  <si>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</si>
  <si>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</si>
  <si>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</si>
  <si>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</si>
  <si>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</si>
  <si>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</si>
  <si>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</si>
  <si>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</si>
  <si>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</si>
  <si>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</si>
  <si>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</si>
  <si>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</si>
  <si>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</si>
  <si>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</si>
  <si>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</si>
  <si>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</si>
  <si>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</si>
  <si>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</si>
  <si>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</si>
  <si>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</si>
  <si>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</si>
  <si>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</si>
  <si>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</si>
  <si>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</si>
  <si>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</si>
  <si>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</si>
  <si>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</si>
  <si>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</si>
  <si>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</si>
  <si>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</si>
  <si>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</si>
  <si>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</si>
  <si>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</si>
  <si>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</si>
  <si>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</si>
  <si>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</si>
  <si>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</si>
  <si>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</si>
  <si>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</si>
  <si>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</si>
  <si>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</si>
  <si>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</si>
  <si>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</si>
  <si>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</si>
  <si>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</si>
  <si>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</si>
  <si>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</si>
  <si>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</si>
  <si>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</si>
  <si>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</si>
  <si>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</si>
  <si>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</si>
  <si>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</si>
  <si>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</si>
  <si>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</si>
  <si>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</si>
  <si>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</si>
  <si>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</si>
  <si>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</si>
  <si>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</si>
  <si>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</si>
  <si>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</si>
  <si>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</si>
  <si>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</si>
  <si>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</si>
  <si>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</si>
  <si>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</si>
  <si>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</si>
  <si>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</si>
  <si>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</si>
  <si>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</si>
  <si>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</si>
  <si>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</si>
  <si>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</si>
  <si>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</si>
  <si>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</si>
  <si>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</si>
  <si>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</si>
  <si>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</si>
  <si>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</si>
  <si>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</si>
  <si>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</si>
  <si>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</si>
  <si>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</si>
  <si>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</si>
  <si>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</si>
  <si>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</si>
  <si>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</si>
  <si>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</si>
  <si>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</si>
  <si>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</si>
  <si>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</si>
  <si>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</si>
  <si>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</si>
  <si>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</si>
  <si>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</si>
  <si>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</si>
  <si>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</si>
  <si>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</si>
  <si>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</si>
  <si>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</si>
  <si>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</si>
  <si>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</si>
  <si>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</si>
  <si>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</si>
  <si>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</si>
  <si>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</si>
  <si>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</si>
  <si>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</si>
  <si>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</si>
  <si>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</si>
  <si>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</si>
  <si>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</si>
  <si>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</si>
  <si>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</si>
  <si>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</si>
  <si>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</si>
  <si>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</si>
  <si>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</si>
  <si>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</si>
  <si>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</si>
  <si>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</si>
  <si>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</si>
  <si>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</si>
  <si>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</si>
  <si>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</si>
  <si>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</si>
  <si>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</si>
  <si>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</si>
  <si>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</si>
  <si>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</si>
  <si>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</si>
  <si>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</si>
  <si>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</si>
  <si>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</si>
  <si>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</si>
  <si>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</si>
  <si>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</si>
  <si>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</si>
  <si>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</si>
  <si>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</si>
  <si>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</si>
  <si>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</si>
  <si>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</si>
  <si>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</si>
  <si>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</si>
  <si>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</si>
  <si>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</si>
  <si>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</si>
  <si>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</si>
  <si>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</si>
  <si>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</si>
  <si>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</si>
  <si>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</si>
  <si>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</si>
  <si>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</si>
  <si>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</si>
  <si>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</si>
  <si>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</si>
  <si>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</si>
  <si>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</si>
  <si>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</si>
  <si>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</si>
  <si>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</si>
  <si>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</si>
  <si>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</si>
  <si>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</si>
  <si>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</si>
  <si>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</si>
  <si>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</si>
  <si>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</si>
  <si>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</si>
  <si>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</si>
  <si>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</si>
  <si>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</si>
  <si>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</si>
  <si>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</si>
  <si>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</si>
  <si>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</si>
  <si>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</si>
  <si>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</si>
  <si>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</si>
  <si>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</si>
  <si>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</si>
  <si>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</si>
  <si>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</si>
  <si>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</si>
  <si>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</si>
  <si>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</si>
  <si>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</si>
  <si>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</si>
  <si>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</si>
  <si>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</si>
  <si>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</si>
  <si>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</si>
  <si>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</si>
  <si>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</si>
  <si>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</si>
  <si>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</si>
  <si>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</si>
  <si>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</si>
  <si>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</si>
  <si>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</si>
  <si>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</si>
  <si>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</si>
  <si>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</si>
  <si>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</si>
  <si>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</si>
  <si>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</si>
  <si>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</si>
  <si>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</si>
  <si>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</si>
  <si>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</si>
  <si>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</si>
  <si>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</si>
  <si>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</si>
  <si>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</si>
  <si>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</si>
  <si>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</si>
  <si>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</si>
  <si>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</si>
  <si>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</si>
  <si>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</si>
  <si>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</si>
  <si>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</si>
  <si>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</si>
  <si>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</si>
  <si>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</si>
  <si>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</si>
  <si>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</si>
  <si>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</si>
  <si>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</si>
  <si>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</si>
  <si>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</si>
  <si>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</si>
  <si>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</si>
  <si>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</si>
  <si>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</si>
  <si>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</si>
  <si>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</si>
  <si>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</si>
  <si>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</si>
  <si>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</si>
  <si>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</si>
  <si>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</si>
  <si>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</si>
  <si>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</si>
  <si>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</si>
  <si>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</si>
  <si>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</si>
  <si>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</si>
  <si>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</si>
  <si>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</si>
  <si>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</si>
  <si>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</si>
  <si>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</si>
  <si>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</si>
  <si>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</si>
  <si>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</si>
  <si>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</si>
  <si>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</si>
  <si>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</si>
  <si>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</si>
  <si>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</si>
  <si>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</si>
  <si>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</si>
  <si>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</si>
  <si>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</si>
  <si>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</si>
  <si>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</si>
  <si>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</si>
  <si>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</si>
  <si>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</si>
  <si>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</si>
  <si>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</si>
  <si>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</si>
  <si>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</si>
  <si>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</si>
  <si>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</si>
  <si>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</si>
  <si>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</si>
  <si>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</si>
  <si>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</si>
  <si>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</si>
  <si>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</si>
  <si>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</si>
  <si>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</si>
  <si>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</si>
  <si>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</si>
  <si>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</si>
  <si>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</si>
  <si>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</si>
  <si>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</si>
  <si>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</si>
  <si>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</si>
  <si>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</si>
  <si>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</si>
  <si>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</si>
  <si>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</si>
  <si>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</si>
  <si>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</si>
  <si>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</si>
  <si>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</si>
  <si>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</si>
  <si>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</si>
  <si>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</si>
  <si>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</si>
  <si>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</si>
  <si>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</si>
  <si>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</si>
  <si>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</si>
  <si>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</si>
  <si>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</si>
  <si>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</si>
  <si>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</si>
  <si>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</si>
  <si>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</si>
  <si>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</si>
  <si>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</si>
  <si>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</si>
  <si>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</si>
  <si>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</si>
  <si>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</si>
  <si>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</si>
  <si>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</si>
  <si>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</si>
  <si>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</si>
  <si>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</si>
  <si>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</si>
  <si>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</si>
  <si>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</si>
  <si>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</si>
  <si>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</si>
  <si>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</si>
  <si>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</si>
  <si>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</si>
  <si>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</si>
  <si>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</si>
  <si>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</si>
  <si>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</si>
  <si>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</si>
  <si>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</si>
  <si>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</si>
  <si>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</si>
  <si>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</si>
  <si>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</si>
  <si>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</si>
  <si>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</si>
  <si>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</si>
  <si>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</si>
  <si>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</si>
  <si>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</si>
  <si>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</si>
  <si>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</si>
  <si>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</si>
  <si>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</si>
  <si>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</si>
  <si>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</si>
  <si>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</si>
  <si>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</si>
  <si>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</si>
  <si>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</si>
  <si>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</si>
  <si>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</si>
  <si>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</si>
  <si>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</si>
  <si>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</si>
  <si>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</si>
  <si>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</si>
  <si>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</si>
  <si>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</si>
  <si>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</si>
  <si>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</si>
  <si>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</si>
  <si>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</si>
  <si>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</si>
  <si>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</si>
  <si>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</si>
  <si>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</si>
  <si>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</si>
  <si>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</si>
  <si>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</si>
  <si>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</si>
  <si>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</si>
  <si>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</si>
  <si>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</si>
  <si>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</si>
  <si>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</si>
  <si>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</si>
  <si>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</si>
  <si>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</si>
  <si>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</si>
  <si>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</si>
  <si>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</si>
  <si>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</si>
  <si>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</si>
  <si>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</si>
  <si>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</si>
  <si>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</si>
  <si>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</si>
  <si>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</si>
  <si>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</si>
  <si>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</si>
  <si>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</si>
  <si>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</si>
  <si>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</si>
  <si>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</si>
  <si>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</si>
  <si>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</si>
  <si>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</si>
  <si>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</si>
  <si>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</si>
  <si>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</si>
  <si>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</si>
  <si>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</si>
  <si>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</si>
  <si>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</si>
  <si>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</si>
  <si>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</si>
  <si>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</si>
  <si>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</si>
  <si>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</si>
  <si>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</si>
  <si>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</si>
  <si>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</si>
  <si>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</si>
  <si>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</si>
  <si>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</si>
  <si>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</si>
  <si>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</si>
  <si>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</si>
  <si>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</si>
  <si>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</si>
  <si>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</si>
  <si>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</si>
  <si>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</si>
  <si>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</si>
  <si>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</si>
  <si>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</si>
  <si>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</si>
  <si>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</si>
  <si>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</si>
  <si>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</si>
  <si>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</si>
  <si>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</si>
  <si>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</si>
  <si>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</si>
  <si>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</si>
  <si>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</si>
  <si>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</si>
  <si>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</si>
  <si>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</si>
  <si>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</si>
  <si>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</si>
  <si>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</si>
  <si>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</si>
  <si>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</si>
  <si>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</si>
  <si>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</si>
  <si>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</si>
  <si>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</si>
  <si>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</si>
  <si>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</si>
  <si>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</si>
  <si>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</si>
  <si>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</si>
  <si>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</si>
  <si>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</si>
  <si>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</si>
  <si>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</si>
  <si>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</si>
  <si>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</si>
  <si>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</si>
  <si>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</si>
  <si>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</si>
  <si>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</si>
  <si>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</si>
  <si>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</si>
  <si>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</si>
  <si>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</si>
  <si>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</si>
  <si>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</si>
  <si>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</si>
  <si>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</si>
  <si>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</si>
  <si>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</si>
  <si>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</si>
  <si>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</si>
  <si>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</si>
  <si>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</si>
  <si>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</si>
  <si>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</si>
  <si>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</si>
  <si>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</si>
  <si>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</si>
  <si>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</si>
  <si>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</si>
  <si>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</si>
  <si>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</si>
  <si>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</si>
  <si>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</si>
  <si>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</si>
  <si>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</si>
  <si>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</si>
  <si>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</si>
  <si>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</si>
  <si>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</si>
  <si>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</si>
  <si>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</si>
  <si>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</si>
  <si>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</si>
  <si>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</si>
  <si>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</si>
  <si>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</si>
  <si>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</si>
  <si>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</si>
  <si>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</si>
  <si>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</si>
  <si>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</si>
  <si>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</si>
  <si>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</si>
  <si>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</si>
  <si>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</si>
  <si>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</si>
  <si>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</si>
  <si>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</si>
  <si>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</si>
  <si>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</si>
  <si>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</si>
  <si>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</si>
  <si>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</si>
  <si>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</si>
  <si>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</si>
  <si>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</si>
  <si>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</si>
  <si>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</si>
  <si>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</si>
  <si>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</si>
  <si>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</si>
  <si>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</si>
  <si>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</si>
  <si>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</si>
  <si>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</si>
  <si>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</si>
  <si>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</si>
  <si>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</si>
  <si>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</si>
  <si>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</si>
  <si>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</si>
  <si>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</si>
  <si>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</si>
  <si>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</si>
  <si>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</si>
  <si>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</si>
  <si>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</si>
  <si>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</si>
  <si>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</si>
  <si>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</si>
  <si>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</si>
  <si>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</si>
  <si>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</si>
  <si>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</si>
  <si>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</si>
  <si>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</si>
  <si>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</si>
  <si>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</si>
  <si>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</si>
  <si>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</si>
  <si>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</si>
  <si>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</si>
  <si>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</si>
  <si>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</si>
  <si>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</si>
  <si>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</si>
  <si>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</si>
  <si>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</si>
  <si>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</si>
  <si>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</si>
  <si>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</si>
  <si>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</si>
  <si>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</si>
  <si>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</si>
  <si>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</si>
  <si>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</si>
  <si>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</si>
  <si>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</si>
  <si>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</si>
  <si>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</si>
  <si>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</si>
  <si>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</si>
  <si>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</si>
  <si>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</si>
  <si>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</si>
  <si>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</si>
  <si>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</si>
  <si>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</si>
  <si>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</si>
  <si>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</si>
  <si>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</si>
  <si>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</si>
  <si>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</si>
  <si>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</si>
  <si>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</si>
  <si>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</si>
  <si>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</si>
  <si>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</si>
  <si>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</si>
  <si>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</si>
  <si>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</si>
  <si>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</si>
  <si>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</si>
  <si>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</si>
  <si>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</si>
  <si>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</si>
  <si>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</si>
  <si>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</si>
  <si>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</si>
  <si>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</si>
  <si>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</si>
  <si>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</si>
  <si>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</si>
  <si>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</si>
  <si>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</si>
  <si>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</si>
  <si>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</si>
  <si>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</si>
  <si>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</si>
  <si>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</si>
  <si>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</si>
  <si>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</si>
  <si>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</si>
  <si>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</si>
  <si>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</si>
  <si>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</si>
  <si>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</si>
  <si>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</si>
  <si>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</si>
  <si>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</si>
  <si>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</si>
  <si>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</si>
  <si>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</si>
  <si>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</si>
  <si>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</si>
  <si>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</si>
  <si>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</si>
  <si>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</si>
  <si>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</si>
  <si>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</si>
  <si>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</si>
  <si>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</si>
  <si>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</si>
  <si>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</si>
  <si>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</si>
  <si>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</si>
  <si>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</si>
  <si>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</si>
  <si>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</si>
  <si>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</si>
  <si>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</si>
  <si>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</si>
  <si>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</si>
  <si>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</si>
  <si>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</si>
  <si>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</si>
  <si>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</si>
  <si>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</si>
  <si>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</si>
  <si>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</si>
  <si>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</si>
  <si>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</si>
  <si>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</si>
  <si>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</si>
  <si>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</si>
  <si>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</si>
  <si>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</si>
  <si>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</si>
  <si>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</si>
  <si>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</si>
  <si>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</si>
  <si>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</si>
  <si>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</si>
  <si>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</si>
  <si>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</si>
  <si>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</si>
  <si>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</si>
  <si>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</si>
  <si>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</si>
  <si>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</si>
  <si>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</si>
  <si>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</si>
  <si>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</si>
  <si>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</si>
  <si>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</si>
  <si>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</si>
  <si>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</si>
  <si>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</si>
  <si>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</si>
  <si>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</si>
  <si>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</si>
  <si>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</si>
  <si>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</si>
  <si>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</si>
  <si>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</si>
  <si>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</si>
  <si>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</si>
  <si>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</si>
  <si>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</si>
  <si>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</si>
  <si>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</si>
  <si>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</si>
  <si>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</si>
  <si>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</si>
  <si>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</si>
  <si>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</si>
  <si>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</si>
  <si>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</si>
  <si>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</si>
  <si>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</si>
  <si>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</si>
  <si>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</si>
  <si>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</si>
  <si>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</si>
  <si>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</si>
  <si>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</si>
  <si>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</si>
  <si>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</si>
  <si>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</si>
  <si>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</si>
  <si>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</si>
  <si>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</si>
  <si>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</si>
  <si>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</si>
  <si>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</si>
  <si>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</si>
  <si>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</si>
  <si>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</si>
  <si>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</si>
  <si>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</si>
  <si>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</si>
  <si>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</si>
  <si>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</si>
  <si>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</si>
  <si>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</si>
  <si>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</si>
  <si>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</si>
  <si>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</si>
  <si>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</si>
  <si>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</si>
  <si>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</si>
  <si>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</si>
  <si>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</si>
  <si>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</si>
  <si>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</si>
  <si>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</si>
  <si>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</si>
  <si>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</si>
  <si>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</si>
  <si>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</si>
  <si>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</si>
  <si>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</si>
  <si>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</si>
  <si>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</si>
  <si>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</si>
  <si>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</si>
  <si>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</si>
  <si>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</si>
  <si>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</si>
  <si>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</si>
  <si>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</si>
  <si>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</si>
  <si>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</si>
  <si>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</si>
  <si>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</si>
  <si>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</si>
  <si>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</si>
  <si>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</si>
  <si>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</si>
  <si>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</si>
  <si>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</si>
  <si>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</si>
  <si>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</si>
  <si>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</si>
  <si>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</si>
  <si>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</si>
  <si>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</si>
  <si>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</si>
  <si>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</si>
  <si>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</si>
  <si>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</si>
  <si>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</si>
  <si>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</si>
  <si>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</si>
  <si>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</si>
  <si>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</si>
  <si>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</si>
  <si>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</si>
  <si>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</si>
  <si>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</si>
  <si>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</si>
  <si>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</si>
  <si>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</si>
  <si>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</si>
  <si>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</si>
  <si>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</si>
  <si>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</si>
  <si>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</si>
  <si>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</si>
  <si>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</si>
  <si>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</si>
  <si>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</si>
  <si>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</si>
  <si>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</si>
  <si>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</si>
  <si>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</si>
  <si>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</si>
  <si>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</si>
  <si>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</si>
  <si>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</si>
  <si>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</si>
  <si>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</si>
  <si>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</si>
  <si>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</si>
  <si>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</si>
  <si>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</si>
  <si>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</si>
  <si>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</si>
  <si>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</si>
  <si>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</si>
  <si>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</si>
  <si>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</si>
  <si>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</si>
  <si>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</si>
  <si>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</si>
  <si>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</si>
  <si>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</si>
  <si>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</si>
  <si>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</si>
  <si>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</si>
  <si>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</si>
  <si>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</si>
  <si>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</si>
  <si>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</si>
  <si>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</si>
  <si>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</si>
  <si>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</si>
  <si>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</si>
  <si>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</si>
  <si>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</si>
  <si>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</si>
  <si>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</si>
  <si>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</si>
  <si>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</si>
  <si>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</si>
  <si>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</si>
  <si>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</si>
  <si>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</si>
  <si>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</si>
  <si>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</si>
  <si>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</si>
  <si>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</si>
  <si>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</si>
  <si>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</si>
  <si>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</si>
  <si>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</si>
  <si>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</si>
  <si>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</si>
  <si>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</si>
  <si>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</si>
  <si>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</si>
  <si>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</si>
  <si>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</si>
  <si>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</si>
  <si>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</si>
  <si>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</si>
  <si>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</si>
  <si>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</si>
  <si>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</si>
  <si>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</si>
  <si>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</si>
  <si>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</si>
  <si>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</si>
  <si>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</si>
  <si>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</si>
  <si>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</si>
  <si>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</si>
  <si>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</si>
  <si>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</si>
  <si>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</si>
  <si>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</si>
  <si>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</si>
  <si>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</si>
  <si>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</si>
  <si>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</si>
  <si>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</si>
  <si>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</si>
  <si>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</si>
  <si>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</si>
  <si>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</si>
  <si>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</si>
  <si>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</si>
  <si>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</si>
  <si>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</si>
  <si>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</si>
  <si>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</si>
  <si>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</si>
  <si>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</si>
  <si>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</si>
  <si>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</si>
  <si>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</si>
  <si>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</si>
  <si>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</si>
  <si>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</si>
  <si>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</si>
  <si>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</si>
  <si>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</si>
  <si>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</si>
  <si>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</si>
  <si>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</si>
  <si>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</si>
  <si>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</si>
  <si>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</si>
  <si>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</si>
  <si>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</si>
  <si>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</si>
  <si>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</si>
  <si>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</si>
  <si>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</si>
  <si>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</si>
  <si>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</si>
  <si>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</si>
  <si>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</si>
  <si>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</si>
  <si>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</si>
  <si>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</si>
  <si>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</si>
  <si>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</si>
  <si>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</si>
  <si>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</si>
  <si>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</si>
  <si>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</si>
  <si>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</si>
  <si>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</si>
  <si>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</si>
  <si>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</si>
  <si>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</si>
  <si>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</si>
  <si>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</si>
  <si>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</si>
  <si>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</si>
  <si>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</si>
  <si>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</si>
  <si>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</si>
  <si>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</si>
  <si>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</si>
  <si>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</si>
  <si>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</si>
  <si>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</si>
  <si>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</si>
  <si>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</si>
  <si>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</si>
  <si>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</si>
  <si>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</si>
  <si>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</si>
  <si>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</si>
  <si>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</si>
  <si>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</si>
  <si>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</si>
  <si>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</si>
  <si>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</si>
  <si>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</si>
  <si>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</si>
  <si>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</si>
  <si>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</si>
  <si>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</si>
  <si>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</si>
  <si>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</si>
  <si>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</si>
  <si>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</si>
  <si>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</si>
  <si>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</si>
  <si>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</si>
  <si>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</si>
  <si>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</si>
  <si>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</si>
  <si>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</si>
  <si>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</si>
  <si>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</si>
  <si>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</si>
  <si>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</si>
  <si>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</si>
  <si>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</si>
  <si>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</si>
  <si>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</si>
  <si>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</si>
  <si>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</si>
  <si>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</si>
  <si>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</si>
  <si>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</si>
  <si>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</si>
  <si>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</si>
  <si>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</si>
  <si>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</si>
  <si>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</si>
  <si>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</si>
  <si>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</si>
  <si>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</si>
  <si>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</si>
  <si>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</si>
  <si>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</si>
  <si>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</si>
  <si>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</si>
  <si>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</si>
  <si>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</si>
  <si>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</si>
  <si>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</si>
  <si>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</si>
  <si>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</si>
  <si>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</si>
  <si>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</si>
  <si>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</si>
  <si>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</si>
  <si>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</si>
  <si>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</si>
  <si>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</si>
  <si>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</si>
  <si>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</si>
  <si>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</si>
  <si>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</si>
  <si>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</si>
  <si>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</si>
  <si>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</si>
  <si>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</si>
  <si>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</si>
  <si>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</si>
  <si>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</si>
  <si>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</si>
  <si>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</si>
  <si>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</si>
  <si>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</si>
  <si>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</si>
  <si>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</si>
  <si>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</si>
  <si>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</si>
  <si>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</si>
  <si>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</si>
  <si>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</si>
  <si>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</si>
  <si>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</si>
  <si>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</si>
  <si>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</si>
  <si>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</si>
  <si>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</si>
  <si>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</si>
  <si>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</si>
  <si>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</si>
  <si>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</si>
  <si>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</si>
  <si>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</si>
  <si>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</si>
  <si>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</si>
  <si>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</si>
  <si>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</si>
  <si>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</si>
  <si>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</si>
  <si>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</si>
  <si>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</si>
  <si>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</si>
  <si>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</si>
  <si>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</si>
  <si>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</si>
  <si>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</si>
  <si>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</si>
  <si>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</si>
  <si>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</si>
  <si>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</si>
  <si>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</si>
  <si>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</si>
  <si>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</si>
  <si>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</si>
  <si>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</si>
  <si>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</si>
  <si>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</si>
  <si>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</si>
  <si>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</si>
  <si>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</si>
  <si>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</si>
  <si>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</si>
  <si>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</si>
  <si>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</si>
  <si>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</si>
  <si>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</si>
  <si>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</si>
  <si>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</si>
  <si>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</si>
  <si>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</si>
  <si>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</si>
  <si>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</si>
  <si>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</si>
  <si>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</si>
  <si>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</si>
  <si>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</si>
  <si>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</si>
  <si>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</si>
  <si>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</si>
  <si>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</si>
  <si>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</si>
  <si>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</si>
  <si>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</si>
  <si>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</si>
  <si>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</si>
  <si>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</si>
  <si>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</si>
  <si>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</si>
  <si>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</si>
  <si>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</si>
  <si>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</si>
  <si>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</si>
  <si>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</si>
  <si>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</si>
  <si>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</si>
  <si>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</si>
  <si>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</si>
  <si>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</si>
  <si>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</si>
  <si>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</si>
  <si>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</si>
  <si>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</si>
  <si>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</si>
  <si>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</si>
  <si>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</si>
  <si>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</si>
  <si>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</si>
  <si>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</si>
  <si>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</si>
  <si>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</si>
  <si>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</si>
  <si>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</si>
  <si>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</si>
  <si>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</si>
  <si>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</si>
  <si>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</si>
  <si>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</si>
  <si>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</si>
  <si>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</si>
  <si>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</si>
  <si>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</si>
  <si>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</si>
  <si>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</si>
  <si>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</si>
  <si>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</si>
  <si>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</si>
  <si>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</si>
  <si>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</si>
  <si>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</si>
  <si>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</si>
  <si>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</si>
  <si>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</si>
  <si>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</si>
  <si>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</si>
  <si>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</si>
  <si>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</si>
  <si>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</si>
  <si>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</si>
  <si>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</si>
  <si>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</si>
  <si>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</si>
  <si>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</si>
  <si>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</si>
  <si>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</si>
  <si>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</si>
  <si>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</si>
  <si>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</si>
  <si>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</si>
  <si>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</si>
  <si>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</si>
  <si>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</si>
  <si>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</si>
  <si>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</si>
  <si>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</si>
  <si>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</si>
  <si>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</si>
  <si>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</si>
  <si>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</si>
  <si>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</si>
  <si>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</si>
  <si>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</si>
  <si>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</si>
  <si>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</si>
  <si>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</si>
  <si>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</si>
  <si>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</si>
  <si>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</si>
  <si>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</si>
  <si>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</si>
  <si>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</si>
  <si>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</si>
  <si>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</si>
  <si>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</si>
  <si>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</si>
  <si>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</si>
  <si>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</si>
  <si>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</si>
  <si>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</si>
  <si>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</si>
  <si>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</si>
  <si>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</si>
  <si>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</si>
  <si>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</si>
  <si>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</si>
  <si>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</si>
  <si>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</si>
  <si>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</si>
  <si>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</si>
  <si>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</si>
  <si>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</si>
  <si>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</si>
  <si>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</si>
  <si>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</si>
  <si>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</si>
  <si>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</si>
  <si>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</si>
  <si>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</si>
  <si>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</si>
  <si>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</si>
  <si>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</si>
  <si>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</si>
  <si>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</si>
  <si>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</si>
  <si>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</si>
  <si>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</si>
  <si>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</si>
  <si>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</si>
  <si>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</si>
  <si>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</si>
  <si>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</si>
  <si>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</si>
  <si>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</si>
  <si>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</si>
  <si>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</si>
  <si>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</si>
  <si>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</si>
  <si>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</si>
  <si>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</si>
  <si>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</si>
  <si>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</si>
  <si>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</si>
  <si>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</si>
  <si>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</si>
  <si>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</si>
  <si>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</si>
  <si>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</si>
  <si>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</si>
  <si>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</si>
  <si>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</si>
  <si>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</si>
  <si>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</si>
  <si>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</si>
  <si>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</si>
  <si>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</si>
  <si>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</si>
  <si>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</si>
  <si>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</si>
  <si>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</si>
  <si>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</si>
  <si>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</si>
  <si>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</si>
  <si>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</si>
  <si>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</si>
  <si>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</si>
  <si>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</si>
  <si>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</si>
  <si>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</si>
  <si>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</si>
  <si>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</si>
  <si>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</si>
  <si>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</si>
  <si>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</si>
  <si>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</si>
  <si>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</si>
  <si>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</si>
  <si>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</si>
  <si>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</si>
  <si>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</si>
  <si>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</si>
  <si>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</si>
  <si>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</si>
  <si>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</si>
  <si>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</si>
  <si>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</si>
  <si>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</si>
  <si>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</si>
  <si>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</si>
  <si>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</si>
  <si>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</si>
  <si>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</si>
  <si>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</si>
  <si>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</si>
  <si>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</si>
  <si>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</si>
  <si>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</si>
  <si>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</si>
  <si>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</si>
  <si>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</si>
  <si>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</si>
  <si>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</si>
  <si>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</si>
  <si>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</si>
  <si>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</si>
  <si>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</si>
  <si>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</si>
  <si>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</si>
  <si>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</si>
  <si>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</si>
  <si>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</si>
  <si>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</si>
  <si>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</si>
  <si>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</si>
  <si>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</si>
  <si>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</si>
  <si>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</si>
  <si>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</si>
  <si>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</si>
  <si>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</si>
  <si>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</si>
  <si>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</si>
  <si>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</si>
  <si>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</si>
  <si>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</si>
  <si>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</si>
  <si>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</si>
  <si>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</si>
  <si>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</si>
  <si>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</si>
  <si>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</si>
  <si>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</si>
  <si>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</si>
  <si>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</si>
  <si>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</si>
  <si>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</si>
  <si>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</si>
  <si>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</si>
  <si>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</si>
  <si>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</si>
  <si>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</si>
  <si>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</si>
  <si>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</si>
  <si>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</si>
  <si>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</si>
  <si>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</si>
  <si>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</si>
  <si>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</si>
  <si>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</si>
  <si>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</si>
  <si>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</si>
  <si>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</si>
  <si>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</si>
  <si>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</si>
  <si>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</si>
  <si>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</si>
  <si>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</si>
  <si>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</si>
  <si>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</si>
  <si>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</si>
  <si>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</si>
  <si>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</si>
  <si>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</si>
  <si>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</si>
  <si>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</si>
  <si>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</si>
  <si>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</si>
  <si>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</si>
  <si>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</si>
  <si>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</si>
  <si>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</si>
  <si>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</si>
  <si>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</si>
  <si>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</si>
  <si>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</si>
  <si>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</si>
  <si>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</si>
  <si>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</si>
  <si>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</si>
  <si>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</si>
  <si>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</si>
  <si>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</si>
  <si>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</si>
  <si>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</si>
  <si>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</si>
  <si>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</si>
  <si>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</si>
  <si>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</si>
  <si>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</si>
  <si>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</si>
  <si>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</si>
  <si>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</si>
  <si>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</si>
  <si>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</si>
  <si>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</si>
  <si>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</si>
  <si>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</si>
  <si>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</si>
  <si>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</si>
  <si>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</si>
  <si>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</si>
  <si>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</si>
  <si>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</si>
  <si>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</si>
  <si>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</si>
  <si>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</si>
  <si>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</si>
  <si>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</si>
  <si>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</si>
  <si>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</si>
  <si>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</si>
  <si>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</si>
  <si>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</si>
  <si>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</si>
  <si>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</si>
  <si>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</si>
  <si>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</si>
  <si>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</si>
  <si>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</si>
  <si>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</si>
  <si>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</si>
  <si>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</si>
  <si>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</si>
  <si>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</si>
  <si>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</si>
  <si>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</si>
  <si>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</si>
  <si>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</si>
  <si>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</si>
  <si>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</si>
  <si>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</si>
  <si>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</si>
  <si>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</si>
  <si>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</si>
  <si>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</si>
  <si>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</si>
  <si>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</si>
  <si>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</si>
  <si>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</si>
  <si>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</si>
  <si>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</si>
  <si>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</si>
  <si>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</si>
  <si>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</si>
  <si>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</si>
  <si>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</si>
  <si>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</si>
  <si>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</si>
  <si>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</si>
  <si>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</si>
  <si>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</si>
  <si>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</si>
  <si>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</si>
  <si>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</si>
  <si>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</si>
  <si>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</si>
  <si>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</si>
  <si>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</si>
  <si>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</si>
  <si>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</si>
  <si>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</si>
  <si>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</si>
  <si>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</si>
  <si>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</si>
  <si>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</si>
  <si>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</si>
  <si>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</si>
  <si>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</si>
  <si>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</si>
  <si>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</si>
  <si>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</si>
  <si>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</si>
  <si>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</si>
  <si>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</si>
  <si>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</si>
  <si>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</si>
  <si>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</si>
  <si>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</si>
  <si>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</si>
  <si>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</si>
  <si>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</si>
  <si>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</si>
  <si>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</si>
  <si>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</si>
  <si>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</si>
  <si>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</si>
  <si>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</si>
  <si>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</si>
  <si>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</si>
  <si>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</si>
  <si>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</si>
  <si>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</si>
  <si>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</si>
  <si>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</si>
  <si>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</si>
  <si>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</si>
  <si>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</si>
  <si>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</si>
  <si>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</si>
  <si>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</si>
  <si>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</si>
  <si>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</si>
  <si>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</si>
  <si>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</si>
  <si>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</si>
  <si>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</si>
  <si>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</si>
  <si>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</si>
  <si>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</si>
  <si>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</si>
  <si>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</si>
  <si>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</si>
  <si>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</si>
  <si>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</si>
  <si>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</si>
  <si>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</si>
  <si>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</si>
  <si>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</si>
  <si>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</si>
  <si>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</si>
  <si>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</si>
  <si>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</si>
  <si>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</si>
  <si>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</si>
  <si>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</si>
  <si>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</si>
  <si>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</si>
  <si>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</si>
  <si>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</si>
  <si>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</si>
  <si>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</si>
  <si>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</si>
  <si>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</si>
  <si>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</si>
  <si>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</si>
  <si>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</si>
  <si>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</si>
  <si>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</si>
  <si>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</si>
  <si>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</si>
  <si>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</si>
  <si>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</si>
  <si>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</si>
  <si>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</si>
  <si>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</si>
  <si>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</si>
  <si>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</si>
  <si>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</si>
  <si>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</si>
  <si>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</si>
  <si>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</si>
  <si>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</si>
  <si>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</si>
  <si>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</si>
  <si>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</si>
  <si>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</si>
  <si>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</si>
  <si>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</si>
  <si>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</si>
  <si>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</si>
  <si>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</si>
  <si>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</si>
  <si>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</si>
  <si>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</si>
  <si>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</si>
  <si>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</si>
  <si>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</si>
  <si>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</si>
  <si>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</si>
  <si>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</si>
  <si>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</si>
  <si>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</si>
  <si>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</si>
  <si>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</si>
  <si>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</si>
  <si>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</si>
  <si>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</si>
  <si>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</si>
  <si>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</si>
  <si>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</si>
  <si>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</si>
  <si>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</si>
  <si>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</si>
  <si>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</si>
  <si>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</si>
  <si>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</si>
  <si>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</si>
  <si>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</si>
  <si>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</si>
  <si>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</si>
  <si>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</si>
  <si>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</si>
  <si>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</si>
  <si>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</si>
  <si>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</si>
  <si>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</si>
  <si>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</si>
  <si>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</si>
  <si>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</si>
  <si>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</si>
  <si>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</si>
  <si>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</si>
  <si>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</si>
  <si>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</si>
  <si>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</si>
  <si>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</si>
  <si>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</si>
  <si>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</si>
  <si>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</si>
  <si>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</si>
  <si>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</si>
  <si>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</si>
  <si>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</si>
  <si>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</si>
  <si>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</si>
  <si>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</si>
  <si>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</si>
  <si>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</si>
  <si>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</si>
  <si>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</si>
  <si>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</si>
  <si>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</si>
  <si>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</si>
  <si>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</si>
  <si>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</si>
  <si>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</si>
  <si>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</si>
  <si>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</si>
  <si>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</si>
  <si>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</si>
  <si>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</si>
  <si>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</si>
  <si>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</si>
  <si>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</si>
  <si>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</si>
  <si>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</si>
  <si>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</si>
  <si>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</si>
  <si>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</si>
  <si>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</si>
  <si>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</si>
  <si>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</si>
  <si>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</si>
  <si>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</si>
  <si>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</si>
  <si>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</si>
  <si>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</si>
  <si>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</si>
  <si>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</si>
  <si>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</si>
  <si>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</si>
  <si>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</si>
  <si>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</si>
  <si>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</si>
  <si>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</si>
  <si>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</si>
  <si>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</si>
  <si>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</si>
  <si>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</si>
  <si>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</si>
  <si>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</si>
  <si>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</si>
  <si>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</si>
  <si>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</si>
  <si>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</si>
  <si>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</si>
  <si>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</si>
  <si>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</si>
  <si>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</si>
  <si>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</si>
  <si>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</si>
  <si>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</si>
  <si>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</si>
  <si>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</si>
  <si>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</si>
  <si>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</si>
  <si>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</si>
  <si>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</si>
  <si>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</si>
  <si>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</si>
  <si>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</si>
  <si>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</si>
  <si>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</si>
  <si>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</si>
  <si>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</si>
  <si>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</si>
  <si>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</si>
  <si>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</si>
  <si>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</si>
  <si>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</si>
  <si>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</si>
  <si>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</si>
  <si>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</si>
  <si>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</si>
  <si>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</si>
  <si>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</si>
  <si>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</si>
  <si>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</si>
  <si>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</si>
  <si>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</si>
  <si>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</si>
  <si>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</si>
  <si>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</si>
  <si>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</si>
  <si>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</si>
  <si>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</si>
  <si>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</si>
  <si>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</si>
  <si>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</si>
  <si>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</si>
  <si>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</si>
  <si>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</si>
  <si>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</si>
  <si>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</si>
  <si>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</si>
  <si>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</si>
  <si>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</si>
  <si>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</si>
  <si>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</si>
  <si>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</si>
  <si>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</si>
  <si>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</si>
  <si>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</si>
  <si>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</si>
  <si>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</si>
  <si>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</si>
  <si>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</si>
  <si>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</si>
  <si>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</si>
  <si>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</si>
  <si>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</si>
  <si>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</si>
  <si>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</si>
  <si>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</si>
  <si>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</si>
  <si>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</si>
  <si>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</si>
  <si>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</si>
  <si>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</si>
  <si>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</si>
  <si>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</si>
  <si>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</si>
  <si>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</si>
  <si>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</si>
  <si>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</si>
  <si>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</si>
  <si>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</si>
  <si>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</si>
  <si>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</si>
  <si>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</si>
  <si>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</si>
  <si>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</si>
  <si>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</si>
  <si>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</si>
  <si>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</si>
  <si>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</si>
  <si>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</si>
  <si>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</si>
  <si>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</si>
  <si>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</si>
  <si>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</si>
  <si>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</si>
  <si>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</si>
  <si>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</si>
  <si>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</si>
  <si>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</si>
  <si>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</si>
  <si>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</si>
  <si>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</si>
  <si>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</si>
  <si>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</si>
  <si>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</si>
  <si>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</si>
  <si>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</si>
  <si>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</si>
  <si>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</si>
  <si>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</si>
  <si>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</si>
  <si>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</si>
  <si>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</si>
  <si>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</si>
  <si>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</si>
  <si>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</si>
  <si>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</si>
  <si>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</si>
  <si>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</si>
  <si>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</si>
  <si>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</si>
  <si>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</si>
  <si>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</si>
  <si>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</si>
  <si>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</si>
  <si>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</si>
  <si>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</si>
  <si>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</si>
  <si>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</si>
  <si>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</si>
  <si>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</si>
  <si>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</si>
  <si>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</si>
  <si>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</si>
  <si>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</si>
  <si>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</si>
  <si>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</si>
  <si>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</si>
  <si>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</si>
  <si>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</si>
  <si>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</si>
  <si>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</si>
  <si>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</si>
  <si>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</si>
  <si>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</si>
  <si>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</si>
  <si>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</si>
  <si>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</si>
  <si>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</si>
  <si>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</si>
  <si>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</si>
  <si>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</si>
  <si>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</si>
  <si>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</si>
  <si>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</si>
  <si>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</si>
  <si>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</si>
  <si>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</si>
  <si>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</si>
  <si>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</si>
  <si>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</si>
  <si>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</si>
  <si>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</si>
  <si>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</si>
  <si>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</si>
  <si>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</si>
  <si>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</si>
  <si>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</si>
  <si>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</si>
  <si>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</si>
  <si>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</si>
  <si>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</si>
  <si>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</si>
  <si>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</si>
  <si>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</si>
  <si>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</si>
  <si>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</si>
  <si>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</si>
  <si>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</si>
  <si>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</si>
  <si>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</si>
  <si>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</si>
  <si>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</si>
  <si>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</si>
  <si>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</si>
  <si>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</si>
  <si>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</si>
  <si>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</si>
  <si>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</si>
  <si>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</si>
  <si>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</si>
  <si>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</si>
  <si>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</si>
  <si>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</si>
  <si>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</si>
  <si>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</si>
  <si>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</si>
  <si>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</si>
  <si>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</si>
  <si>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</si>
  <si>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</si>
  <si>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</si>
  <si>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</si>
  <si>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</si>
  <si>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</si>
  <si>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</si>
  <si>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</si>
  <si>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</si>
  <si>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</si>
  <si>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</si>
  <si>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</si>
  <si>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</si>
  <si>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</si>
  <si>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</si>
  <si>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</si>
  <si>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</si>
  <si>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</si>
  <si>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</si>
  <si>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</si>
  <si>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</si>
  <si>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</si>
  <si>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</si>
  <si>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</si>
  <si>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</si>
  <si>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</si>
  <si>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</si>
  <si>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</si>
  <si>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</si>
  <si>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</si>
  <si>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</si>
  <si>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</si>
  <si>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</si>
  <si>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</si>
  <si>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</si>
  <si>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</si>
  <si>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</si>
  <si>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</si>
  <si>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</si>
  <si>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</si>
  <si>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</si>
  <si>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</si>
  <si>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</si>
  <si>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</si>
  <si>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</si>
  <si>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</si>
  <si>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</si>
  <si>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</si>
  <si>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</si>
  <si>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</si>
  <si>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</si>
  <si>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</si>
  <si>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</si>
  <si>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</si>
  <si>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</si>
  <si>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</si>
  <si>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</si>
  <si>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</si>
  <si>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</si>
  <si>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</si>
  <si>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</si>
  <si>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</si>
  <si>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</si>
  <si>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</si>
  <si>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</si>
  <si>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</si>
  <si>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</si>
  <si>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</si>
  <si>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</si>
  <si>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</si>
  <si>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</si>
  <si>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</si>
  <si>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</si>
  <si>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</si>
  <si>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</si>
  <si>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</si>
  <si>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</si>
  <si>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</si>
  <si>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</si>
  <si>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</si>
  <si>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</si>
  <si>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</si>
  <si>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</si>
  <si>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</si>
  <si>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</si>
  <si>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</si>
  <si>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</si>
  <si>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</si>
  <si>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</si>
  <si>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</si>
  <si>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</si>
  <si>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</si>
  <si>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</si>
  <si>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</si>
  <si>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</si>
  <si>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</si>
  <si>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</si>
  <si>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</si>
  <si>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</si>
  <si>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</si>
  <si>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</si>
  <si>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</si>
  <si>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</si>
  <si>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</si>
  <si>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</si>
  <si>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</si>
  <si>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</si>
  <si>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</si>
  <si>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</si>
  <si>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</si>
  <si>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</si>
  <si>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</si>
  <si>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</si>
  <si>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</si>
  <si>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</si>
  <si>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</si>
  <si>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</si>
  <si>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</si>
  <si>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</si>
  <si>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</si>
  <si>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</si>
  <si>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</si>
  <si>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</si>
  <si>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</si>
  <si>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</si>
  <si>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</si>
  <si>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</si>
  <si>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</si>
  <si>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</si>
  <si>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</si>
  <si>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</si>
  <si>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</si>
  <si>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</si>
  <si>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</si>
  <si>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</si>
  <si>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</si>
  <si>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</si>
  <si>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</si>
  <si>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</si>
  <si>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</si>
  <si>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</si>
  <si>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</si>
  <si>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</si>
  <si>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</si>
  <si>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</si>
  <si>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</si>
  <si>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</si>
  <si>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</si>
  <si>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</si>
  <si>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</si>
  <si>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</si>
  <si>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</si>
  <si>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</si>
  <si>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</si>
  <si>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</si>
  <si>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</si>
  <si>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</si>
  <si>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</si>
  <si>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</si>
  <si>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</si>
  <si>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</si>
  <si>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</si>
  <si>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</si>
  <si>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</si>
  <si>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</si>
  <si>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</si>
  <si>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</si>
  <si>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</si>
  <si>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</si>
  <si>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</si>
  <si>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</si>
  <si>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</si>
  <si>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</si>
  <si>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</si>
  <si>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</si>
  <si>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</si>
  <si>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</si>
  <si>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</si>
  <si>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</si>
  <si>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</si>
  <si>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</si>
  <si>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</si>
  <si>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</si>
  <si>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</si>
  <si>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</si>
  <si>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</si>
  <si>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</si>
  <si>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</si>
  <si>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</si>
  <si>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</si>
  <si>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</si>
  <si>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</si>
  <si>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</si>
  <si>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</si>
  <si>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</si>
  <si>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</si>
  <si>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</si>
  <si>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</si>
  <si>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</si>
  <si>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</si>
  <si>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</si>
  <si>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</si>
  <si>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</si>
  <si>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</si>
  <si>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</si>
  <si>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</si>
  <si>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</si>
  <si>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</si>
  <si>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</si>
  <si>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</si>
  <si>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</si>
  <si>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</si>
  <si>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</si>
  <si>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</si>
  <si>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</si>
  <si>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</si>
  <si>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</si>
  <si>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</si>
  <si>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</si>
  <si>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</si>
  <si>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</si>
  <si>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</si>
  <si>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</si>
  <si>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</si>
  <si>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</si>
  <si>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</si>
  <si>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</si>
  <si>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</si>
  <si>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</si>
  <si>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</si>
  <si>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</si>
  <si>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</si>
  <si>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</si>
  <si>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</si>
  <si>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</si>
  <si>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</si>
  <si>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</si>
  <si>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</si>
  <si>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</si>
  <si>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</si>
  <si>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</si>
  <si>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</si>
  <si>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</si>
  <si>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</si>
  <si>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</si>
  <si>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</si>
  <si>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</si>
  <si>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</si>
  <si>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</si>
  <si>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</si>
  <si>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</si>
  <si>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</si>
  <si>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</si>
  <si>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</si>
  <si>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</si>
  <si>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</si>
  <si>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</si>
  <si>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</si>
  <si>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</si>
  <si>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</si>
  <si>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</si>
  <si>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</si>
  <si>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</si>
  <si>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</si>
  <si>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</si>
  <si>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</si>
  <si>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</si>
  <si>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</si>
  <si>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</si>
  <si>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</si>
  <si>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</si>
  <si>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</si>
  <si>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</si>
  <si>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</si>
  <si>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</si>
  <si>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</si>
  <si>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</si>
  <si>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</si>
  <si>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</si>
  <si>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</si>
  <si>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</si>
  <si>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</si>
  <si>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</si>
  <si>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</si>
  <si>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</si>
  <si>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</si>
  <si>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</si>
  <si>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</si>
  <si>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</si>
  <si>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</si>
  <si>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</si>
  <si>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</si>
  <si>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</si>
  <si>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</si>
  <si>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</si>
  <si>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</si>
  <si>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</si>
  <si>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</si>
  <si>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</si>
  <si>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</si>
  <si>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</si>
  <si>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</si>
  <si>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</si>
  <si>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</si>
  <si>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</si>
  <si>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</si>
  <si>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</si>
  <si>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</si>
  <si>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</si>
  <si>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</si>
  <si>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</si>
  <si>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</si>
  <si>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</si>
  <si>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</si>
  <si>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</si>
  <si>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</si>
  <si>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</si>
  <si>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</si>
  <si>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</si>
  <si>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</si>
  <si>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</si>
  <si>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</si>
  <si>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</si>
  <si>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</si>
  <si>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</si>
  <si>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</si>
  <si>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</si>
  <si>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</si>
  <si>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</si>
  <si>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</si>
  <si>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</si>
  <si>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</si>
  <si>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</si>
  <si>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</si>
  <si>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</si>
  <si>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</si>
  <si>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</si>
  <si>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</si>
  <si>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</si>
  <si>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</si>
  <si>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</si>
  <si>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</si>
  <si>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</si>
  <si>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</si>
  <si>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</si>
  <si>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</si>
  <si>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</si>
  <si>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</si>
  <si>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</si>
  <si>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</si>
  <si>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</si>
  <si>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</si>
  <si>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</si>
  <si>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</si>
  <si>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</si>
  <si>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</si>
  <si>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</si>
  <si>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</si>
  <si>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</si>
  <si>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</si>
  <si>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</si>
  <si>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</si>
  <si>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</si>
  <si>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</si>
  <si>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</si>
  <si>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</si>
  <si>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</si>
  <si>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</si>
  <si>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</si>
  <si>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</si>
  <si>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</si>
  <si>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</si>
  <si>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</si>
  <si>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</si>
  <si>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</si>
  <si>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</si>
  <si>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</si>
  <si>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</si>
  <si>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</si>
  <si>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</si>
  <si>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</si>
  <si>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</si>
  <si>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</si>
  <si>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</si>
  <si>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</si>
  <si>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</si>
  <si>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</si>
  <si>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</si>
  <si>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</si>
  <si>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</si>
  <si>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</si>
  <si>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</si>
  <si>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</si>
  <si>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</si>
  <si>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</si>
  <si>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</si>
  <si>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</si>
  <si>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</si>
  <si>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</si>
  <si>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</si>
  <si>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</si>
  <si>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</si>
  <si>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</si>
  <si>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</si>
  <si>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</si>
  <si>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</si>
  <si>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</si>
  <si>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</si>
  <si>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</si>
  <si>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</si>
  <si>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</si>
  <si>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</si>
  <si>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</si>
  <si>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</si>
  <si>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</si>
  <si>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</si>
  <si>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</si>
  <si>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</si>
  <si>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</si>
  <si>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</si>
  <si>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</si>
  <si>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</si>
  <si>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</si>
  <si>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</si>
  <si>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</si>
  <si>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</si>
  <si>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</si>
  <si>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</si>
  <si>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</si>
  <si>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</si>
  <si>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</si>
  <si>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</si>
  <si>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</si>
  <si>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</si>
  <si>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</si>
  <si>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</si>
  <si>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</si>
  <si>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</si>
  <si>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</si>
  <si>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</si>
  <si>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</si>
  <si>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</si>
  <si>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</si>
  <si>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</si>
  <si>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</si>
  <si>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</si>
  <si>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</si>
  <si>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</si>
  <si>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</si>
  <si>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</si>
  <si>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</si>
  <si>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</si>
  <si>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</si>
  <si>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</si>
  <si>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</si>
  <si>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</si>
  <si>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</si>
  <si>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</si>
  <si>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</si>
  <si>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</si>
  <si>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</si>
  <si>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</si>
  <si>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</si>
  <si>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</si>
  <si>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</si>
  <si>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</si>
  <si>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</si>
  <si>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</si>
  <si>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</si>
  <si>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</si>
  <si>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</si>
  <si>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</si>
  <si>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</si>
  <si>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</si>
  <si>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</si>
  <si>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</si>
  <si>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</si>
  <si>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</si>
  <si>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</si>
  <si>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</si>
  <si>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</si>
  <si>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</si>
  <si>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</si>
  <si>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</si>
  <si>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</si>
  <si>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</si>
  <si>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</si>
  <si>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</si>
  <si>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</si>
  <si>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</si>
  <si>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</si>
  <si>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</si>
  <si>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</si>
  <si>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</si>
  <si>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</si>
  <si>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</si>
  <si>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</si>
  <si>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</si>
  <si>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</si>
  <si>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</si>
  <si>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</si>
  <si>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</si>
  <si>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</si>
  <si>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</si>
  <si>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</si>
  <si>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</si>
  <si>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</si>
  <si>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</si>
  <si>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</si>
  <si>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</si>
  <si>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</si>
  <si>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</si>
  <si>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</si>
  <si>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</si>
  <si>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</si>
  <si>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</si>
  <si>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</si>
  <si>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</si>
  <si>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</si>
  <si>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</si>
  <si>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</si>
  <si>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</si>
  <si>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</si>
  <si>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</si>
  <si>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</si>
  <si>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</si>
  <si>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</si>
  <si>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</si>
  <si>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</si>
  <si>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</si>
  <si>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</si>
  <si>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</si>
  <si>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</si>
  <si>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</si>
  <si>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</si>
  <si>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</si>
  <si>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</si>
  <si>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</si>
  <si>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</si>
  <si>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</si>
  <si>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</si>
  <si>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</si>
  <si>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</si>
  <si>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</si>
  <si>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</si>
  <si>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</si>
  <si>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</si>
  <si>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</si>
  <si>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</si>
  <si>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</si>
  <si>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</si>
  <si>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</si>
  <si>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</si>
  <si>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</si>
  <si>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</si>
  <si>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</si>
  <si>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</si>
  <si>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</si>
  <si>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</si>
  <si>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</si>
  <si>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</si>
  <si>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</si>
  <si>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</si>
  <si>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</si>
  <si>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</si>
  <si>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</si>
  <si>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</si>
  <si>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</si>
  <si>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</si>
  <si>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</si>
  <si>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</si>
  <si>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</si>
  <si>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</si>
  <si>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</si>
  <si>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</si>
  <si>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</si>
  <si>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</si>
  <si>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</si>
  <si>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</si>
  <si>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</si>
  <si>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</si>
  <si>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</si>
  <si>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</si>
  <si>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</si>
  <si>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</si>
  <si>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</si>
  <si>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</si>
  <si>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</si>
  <si>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</si>
  <si>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</si>
  <si>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</si>
  <si>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</si>
  <si>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</si>
  <si>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</si>
  <si>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</si>
  <si>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</si>
  <si>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</si>
  <si>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</si>
  <si>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</si>
  <si>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</si>
  <si>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</si>
  <si>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</si>
  <si>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</si>
  <si>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</si>
  <si>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</si>
  <si>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</si>
  <si>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</si>
  <si>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</si>
  <si>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</si>
  <si>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</si>
  <si>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</si>
  <si>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</si>
  <si>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</si>
  <si>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</si>
  <si>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</si>
  <si>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</si>
  <si>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</si>
  <si>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</si>
  <si>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</si>
  <si>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</si>
  <si>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</si>
  <si>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</si>
  <si>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</si>
  <si>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</si>
  <si>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</si>
  <si>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</si>
  <si>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</si>
  <si>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</si>
  <si>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</si>
  <si>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</si>
  <si>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</si>
  <si>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</si>
  <si>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</si>
  <si>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</si>
  <si>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</si>
  <si>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</si>
  <si>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</si>
  <si>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</si>
  <si>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</si>
  <si>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</si>
  <si>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</si>
  <si>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</si>
  <si>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</si>
  <si>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</si>
  <si>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</si>
  <si>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</si>
  <si>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</si>
  <si>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</si>
  <si>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</si>
  <si>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</si>
  <si>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</si>
  <si>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</si>
  <si>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</si>
  <si>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</si>
  <si>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</si>
  <si>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</si>
  <si>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</si>
  <si>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</si>
  <si>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</si>
  <si>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</si>
  <si>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</si>
  <si>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</si>
  <si>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</si>
  <si>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</si>
  <si>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</si>
  <si>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</si>
  <si>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</si>
  <si>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</si>
  <si>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</si>
  <si>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</si>
  <si>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</si>
  <si>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</si>
  <si>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</si>
  <si>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</si>
  <si>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</si>
  <si>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</si>
  <si>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</si>
  <si>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</si>
  <si>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</si>
  <si>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</si>
  <si>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</si>
  <si>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</si>
  <si>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</si>
  <si>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</si>
  <si>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</si>
  <si>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</si>
  <si>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</si>
  <si>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</si>
  <si>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</si>
  <si>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</si>
  <si>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</si>
  <si>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</si>
  <si>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</si>
  <si>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</si>
  <si>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</si>
  <si>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</si>
  <si>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</si>
  <si>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</si>
  <si>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</si>
  <si>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</si>
  <si>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</si>
  <si>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</si>
  <si>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</si>
  <si>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</si>
  <si>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</si>
  <si>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</si>
  <si>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</si>
  <si>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</si>
  <si>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</si>
  <si>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</si>
  <si>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</si>
  <si>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</si>
  <si>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</si>
  <si>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</si>
  <si>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</si>
  <si>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</si>
  <si>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</si>
  <si>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</si>
  <si>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</si>
  <si>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</si>
  <si>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</si>
  <si>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</si>
  <si>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</si>
  <si>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</si>
  <si>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</si>
  <si>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</si>
  <si>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</si>
  <si>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</si>
  <si>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</si>
  <si>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</si>
  <si>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</si>
  <si>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</si>
  <si>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</si>
  <si>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</si>
  <si>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</si>
  <si>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</si>
  <si>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</si>
  <si>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</si>
  <si>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</si>
  <si>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</si>
  <si>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</si>
  <si>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</si>
  <si>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</si>
  <si>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</si>
  <si>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</si>
  <si>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</si>
  <si>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</si>
  <si>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</si>
  <si>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</si>
  <si>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</si>
  <si>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</si>
  <si>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</si>
  <si>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</si>
  <si>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</si>
  <si>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</si>
  <si>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</si>
  <si>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</si>
  <si>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</si>
  <si>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</si>
  <si>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</si>
  <si>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</si>
  <si>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</si>
  <si>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</si>
  <si>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</si>
  <si>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</si>
  <si>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</si>
  <si>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</si>
  <si>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</si>
  <si>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</si>
  <si>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</si>
  <si>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</si>
  <si>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</si>
  <si>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</si>
  <si>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</si>
  <si>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</si>
  <si>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</si>
  <si>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</si>
  <si>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</si>
  <si>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</si>
  <si>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</si>
  <si>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</si>
  <si>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</si>
  <si>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</si>
  <si>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</si>
  <si>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</si>
  <si>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</si>
  <si>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</si>
  <si>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</si>
  <si>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</si>
  <si>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</si>
  <si>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</si>
  <si>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</si>
  <si>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</si>
  <si>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</si>
  <si>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</si>
  <si>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</si>
  <si>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</si>
  <si>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</si>
  <si>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</si>
  <si>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</si>
  <si>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</si>
  <si>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</si>
  <si>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</si>
  <si>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</si>
  <si>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</si>
  <si>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</si>
  <si>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</si>
  <si>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</si>
  <si>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</si>
  <si>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</si>
  <si>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</si>
  <si>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</si>
  <si>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</si>
  <si>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</si>
  <si>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</si>
  <si>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</si>
  <si>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</si>
  <si>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</si>
  <si>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</si>
  <si>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</si>
  <si>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</si>
  <si>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</si>
  <si>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</si>
  <si>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</si>
  <si>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</si>
  <si>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</si>
  <si>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</si>
  <si>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</si>
  <si>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</si>
  <si>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</si>
  <si>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</si>
  <si>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</si>
  <si>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</si>
  <si>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</si>
  <si>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</si>
  <si>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</si>
  <si>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</si>
  <si>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</si>
  <si>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</si>
  <si>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</si>
  <si>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</si>
  <si>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</si>
  <si>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</si>
  <si>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</si>
  <si>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</si>
  <si>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</si>
  <si>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</si>
  <si>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</si>
  <si>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</si>
  <si>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</si>
  <si>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</si>
  <si>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</si>
  <si>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</si>
  <si>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</si>
  <si>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</si>
  <si>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</si>
  <si>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</si>
  <si>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</si>
  <si>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</si>
  <si>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</si>
  <si>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</si>
  <si>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</si>
  <si>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</si>
  <si>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</si>
  <si>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</si>
  <si>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</si>
  <si>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</si>
  <si>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</si>
  <si>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</si>
  <si>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</si>
  <si>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</si>
  <si>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</si>
  <si>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</si>
  <si>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</si>
  <si>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</si>
  <si>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</si>
  <si>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</si>
  <si>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</si>
  <si>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</si>
  <si>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</si>
  <si>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</si>
  <si>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</si>
  <si>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</si>
  <si>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</si>
  <si>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</si>
  <si>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</si>
  <si>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</si>
  <si>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</si>
  <si>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</si>
  <si>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</si>
  <si>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</si>
  <si>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</si>
  <si>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</si>
  <si>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</si>
  <si>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</si>
  <si>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</si>
  <si>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</si>
  <si>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</si>
  <si>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</si>
  <si>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</si>
  <si>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</si>
  <si>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</si>
  <si>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</si>
  <si>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</si>
  <si>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</si>
  <si>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</si>
  <si>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</si>
  <si>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</si>
  <si>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</si>
  <si>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</si>
  <si>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</si>
  <si>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</si>
  <si>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</si>
  <si>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</si>
  <si>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</si>
  <si>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</si>
  <si>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</si>
  <si>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</si>
  <si>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</si>
  <si>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</si>
  <si>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</si>
  <si>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</si>
  <si>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</si>
  <si>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</si>
  <si>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</si>
  <si>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</si>
  <si>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</si>
  <si>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</si>
  <si>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</si>
  <si>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</si>
  <si>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</si>
  <si>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</si>
  <si>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</si>
  <si>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</si>
  <si>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</si>
  <si>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</si>
  <si>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</si>
  <si>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</si>
  <si>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</si>
  <si>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</si>
  <si>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</si>
  <si>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</si>
  <si>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</si>
  <si>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</si>
  <si>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</si>
  <si>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</si>
  <si>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</si>
  <si>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</si>
  <si>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</si>
  <si>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</si>
  <si>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</si>
  <si>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</si>
  <si>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</si>
  <si>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</si>
  <si>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</si>
  <si>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</si>
  <si>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</si>
  <si>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</si>
  <si>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</si>
  <si>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</si>
  <si>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</si>
  <si>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</si>
  <si>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</si>
  <si>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</si>
  <si>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</si>
  <si>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</si>
  <si>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</si>
  <si>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</si>
  <si>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</si>
  <si>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</si>
  <si>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</si>
  <si>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</si>
  <si>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</si>
  <si>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</si>
  <si>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</si>
  <si>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</si>
  <si>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</si>
  <si>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</si>
  <si>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</si>
  <si>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</si>
  <si>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</si>
  <si>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</si>
  <si>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</si>
  <si>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</si>
  <si>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</si>
  <si>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</si>
  <si>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</si>
  <si>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</si>
  <si>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</si>
  <si>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</si>
  <si>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</si>
  <si>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</si>
  <si>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</si>
  <si>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</si>
  <si>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</si>
  <si>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</si>
  <si>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</si>
  <si>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</si>
  <si>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</si>
  <si>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</si>
  <si>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</si>
  <si>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</si>
  <si>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</si>
  <si>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</si>
  <si>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</si>
  <si>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</si>
  <si>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</si>
  <si>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</si>
  <si>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</si>
  <si>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</si>
  <si>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</si>
  <si>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</si>
  <si>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</si>
  <si>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</si>
  <si>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</si>
  <si>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</si>
  <si>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</si>
  <si>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</si>
  <si>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</si>
  <si>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</si>
  <si>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</si>
  <si>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</si>
  <si>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</si>
  <si>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</si>
  <si>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</si>
  <si>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</si>
  <si>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</si>
  <si>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</si>
  <si>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</si>
  <si>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</si>
  <si>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</si>
  <si>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</si>
  <si>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</si>
  <si>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</si>
  <si>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</si>
  <si>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</si>
  <si>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</si>
  <si>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</si>
  <si>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</si>
  <si>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</si>
  <si>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</si>
  <si>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</si>
  <si>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</si>
  <si>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</si>
  <si>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</si>
  <si>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</si>
  <si>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</si>
  <si>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</si>
  <si>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</si>
  <si>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</si>
  <si>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</si>
  <si>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</si>
  <si>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</si>
  <si>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</si>
  <si>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</si>
  <si>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</si>
  <si>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</si>
  <si>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</si>
  <si>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</si>
  <si>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</si>
  <si>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</si>
  <si>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</si>
  <si>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</si>
  <si>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</si>
  <si>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</si>
  <si>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</si>
  <si>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</si>
  <si>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</si>
  <si>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</si>
  <si>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</si>
  <si>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</si>
  <si>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</si>
  <si>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</si>
  <si>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</si>
  <si>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</si>
  <si>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</si>
  <si>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</si>
  <si>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</si>
  <si>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</si>
  <si>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</si>
  <si>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</si>
  <si>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</si>
  <si>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</si>
  <si>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</si>
  <si>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</si>
  <si>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</si>
  <si>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</si>
  <si>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</si>
  <si>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</si>
  <si>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</si>
  <si>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</si>
  <si>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</si>
  <si>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</si>
  <si>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</si>
  <si>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</si>
  <si>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</si>
  <si>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</si>
  <si>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</si>
  <si>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</si>
  <si>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</si>
  <si>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</si>
  <si>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</si>
  <si>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</si>
  <si>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</si>
  <si>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</si>
  <si>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</si>
  <si>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</si>
  <si>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</si>
  <si>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</si>
  <si>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</si>
  <si>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</si>
  <si>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</si>
  <si>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</si>
  <si>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</si>
  <si>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</si>
  <si>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</si>
  <si>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</si>
  <si>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</si>
  <si>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</si>
  <si>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</si>
  <si>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</si>
  <si>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</si>
  <si>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</si>
  <si>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</si>
  <si>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</si>
  <si>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</si>
  <si>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</si>
  <si>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</si>
  <si>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</si>
  <si>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</si>
  <si>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</si>
  <si>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</si>
  <si>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</si>
  <si>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</si>
  <si>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</si>
  <si>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</si>
  <si>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</si>
  <si>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</si>
  <si>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</si>
  <si>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</si>
  <si>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</si>
  <si>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</si>
  <si>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</si>
  <si>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</si>
  <si>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</si>
  <si>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</si>
  <si>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</si>
  <si>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</si>
  <si>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</si>
  <si>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</si>
  <si>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</si>
  <si>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</si>
  <si>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</si>
  <si>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</si>
  <si>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</si>
  <si>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</si>
  <si>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</si>
  <si>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</si>
  <si>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</si>
  <si>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</si>
  <si>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</si>
  <si>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</si>
  <si>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</si>
  <si>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</si>
  <si>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</si>
  <si>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</si>
  <si>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</si>
  <si>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</si>
  <si>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</si>
  <si>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</si>
  <si>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</si>
  <si>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</si>
  <si>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</si>
  <si>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</si>
  <si>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</si>
  <si>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</si>
  <si>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</si>
  <si>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</si>
  <si>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</si>
  <si>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</si>
  <si>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</si>
  <si>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</si>
  <si>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</si>
  <si>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</si>
  <si>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</si>
  <si>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</si>
  <si>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</si>
  <si>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</si>
  <si>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</si>
  <si>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</si>
  <si>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</si>
  <si>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</si>
  <si>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</si>
  <si>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</si>
  <si>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</si>
  <si>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</si>
  <si>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</si>
  <si>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</si>
  <si>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</si>
  <si>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</si>
  <si>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</si>
  <si>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</si>
  <si>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</si>
  <si>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</si>
  <si>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</si>
  <si>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</si>
  <si>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</si>
  <si>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</si>
  <si>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</si>
  <si>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</si>
  <si>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</si>
  <si>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</si>
  <si>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</si>
  <si>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</si>
  <si>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</si>
  <si>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</si>
  <si>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</si>
  <si>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</si>
  <si>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</si>
  <si>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</si>
  <si>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</si>
  <si>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</si>
  <si>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</si>
  <si>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</si>
  <si>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</si>
  <si>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</si>
  <si>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</si>
  <si>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</si>
  <si>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</si>
  <si>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</si>
  <si>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</si>
  <si>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</si>
  <si>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</si>
  <si>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</si>
  <si>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</si>
  <si>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</si>
  <si>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</si>
  <si>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</si>
  <si>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</si>
  <si>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</si>
  <si>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</si>
  <si>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</si>
  <si>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</si>
  <si>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</si>
  <si>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</si>
  <si>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</si>
  <si>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</si>
  <si>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</si>
  <si>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</si>
  <si>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</si>
  <si>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</si>
  <si>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</si>
  <si>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</si>
  <si>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</si>
  <si>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</si>
  <si>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</si>
  <si>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</si>
  <si>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</si>
  <si>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</si>
  <si>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</si>
  <si>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</si>
  <si>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</si>
  <si>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</si>
  <si>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</si>
  <si>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</si>
  <si>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</si>
  <si>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</si>
  <si>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</si>
  <si>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</si>
  <si>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</si>
  <si>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</si>
  <si>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</si>
  <si>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</si>
  <si>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</si>
  <si>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</si>
  <si>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</si>
  <si>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</si>
  <si>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</si>
  <si>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</si>
  <si>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</si>
  <si>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</si>
  <si>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</si>
  <si>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</si>
  <si>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</si>
  <si>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</si>
  <si>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</si>
  <si>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</si>
  <si>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</si>
  <si>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</si>
  <si>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</si>
  <si>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</si>
  <si>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</si>
  <si>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</si>
  <si>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</si>
  <si>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</si>
  <si>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</si>
  <si>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</si>
  <si>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</si>
  <si>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</si>
  <si>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</si>
  <si>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</si>
  <si>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</si>
  <si>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</si>
  <si>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</si>
  <si>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</si>
  <si>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</si>
  <si>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</si>
  <si>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</si>
  <si>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</si>
  <si>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</si>
  <si>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</si>
  <si>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</si>
  <si>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</si>
  <si>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</si>
  <si>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</si>
  <si>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</si>
  <si>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</si>
  <si>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</si>
  <si>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</si>
  <si>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</si>
  <si>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</si>
  <si>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</si>
  <si>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</si>
  <si>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</si>
  <si>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</si>
  <si>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</si>
  <si>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</si>
  <si>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</si>
  <si>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</si>
  <si>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</si>
  <si>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</si>
  <si>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</si>
  <si>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</si>
  <si>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</si>
  <si>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</si>
  <si>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</si>
  <si>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</si>
  <si>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</si>
  <si>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</si>
  <si>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</si>
  <si>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</si>
  <si>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</si>
  <si>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</si>
  <si>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</si>
  <si>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</si>
  <si>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</si>
  <si>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</si>
  <si>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</si>
  <si>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</si>
  <si>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</si>
  <si>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</si>
  <si>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</si>
  <si>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</si>
  <si>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</si>
  <si>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</si>
  <si>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</si>
  <si>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</si>
  <si>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</si>
  <si>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</si>
  <si>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</si>
  <si>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</si>
  <si>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</si>
  <si>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</si>
  <si>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</si>
  <si>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</si>
  <si>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</si>
  <si>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</si>
  <si>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</si>
  <si>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</si>
  <si>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</si>
  <si>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</si>
  <si>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</si>
  <si>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</si>
  <si>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</si>
  <si>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</si>
  <si>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</si>
  <si>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</si>
  <si>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</si>
  <si>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</si>
  <si>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</si>
  <si>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</si>
  <si>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</si>
  <si>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</si>
  <si>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</si>
  <si>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</si>
  <si>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</si>
  <si>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</si>
  <si>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</si>
  <si>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</si>
  <si>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</si>
  <si>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</si>
  <si>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</si>
  <si>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</si>
  <si>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</si>
  <si>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</si>
  <si>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</si>
  <si>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</si>
  <si>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</si>
  <si>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</si>
  <si>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</si>
  <si>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</si>
  <si>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</si>
  <si>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</si>
  <si>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</si>
  <si>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</si>
  <si>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</si>
  <si>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</si>
  <si>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</si>
  <si>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</si>
  <si>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</si>
  <si>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</si>
  <si>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</si>
  <si>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</si>
  <si>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</si>
  <si>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</si>
  <si>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</si>
  <si>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</si>
  <si>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</si>
  <si>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</si>
  <si>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</si>
  <si>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</si>
  <si>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</si>
  <si>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</si>
  <si>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</si>
  <si>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</si>
  <si>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</si>
  <si>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</si>
  <si>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</si>
  <si>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</si>
  <si>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</si>
  <si>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</si>
  <si>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</si>
  <si>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</si>
  <si>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</si>
  <si>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</si>
  <si>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</si>
  <si>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</si>
  <si>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</si>
  <si>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</si>
  <si>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</si>
  <si>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</si>
  <si>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</si>
  <si>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</si>
  <si>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</si>
  <si>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</si>
  <si>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</si>
  <si>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</si>
  <si>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</si>
  <si>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</si>
  <si>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</si>
  <si>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</si>
  <si>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</si>
  <si>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</si>
  <si>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</si>
  <si>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</si>
  <si>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</si>
  <si>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</si>
  <si>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</si>
  <si>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</si>
  <si>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</si>
  <si>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</si>
  <si>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</si>
  <si>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</si>
  <si>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</si>
  <si>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</si>
  <si>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</si>
  <si>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</si>
  <si>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</si>
  <si>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</si>
  <si>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</si>
  <si>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</si>
  <si>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</si>
  <si>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</si>
  <si>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</si>
  <si>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</si>
  <si>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</si>
  <si>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</si>
  <si>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</si>
  <si>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</si>
  <si>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</si>
  <si>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</si>
  <si>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</si>
  <si>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</si>
  <si>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</si>
  <si>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</si>
  <si>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</si>
  <si>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</si>
  <si>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</si>
  <si>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</si>
  <si>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</si>
  <si>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</si>
  <si>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</si>
  <si>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</si>
  <si>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</si>
  <si>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</si>
  <si>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</si>
  <si>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</si>
  <si>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</si>
  <si>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</si>
  <si>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</si>
  <si>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</si>
  <si>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</si>
  <si>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</si>
  <si>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</si>
  <si>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</si>
  <si>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</si>
  <si>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</si>
  <si>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</si>
  <si>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</si>
  <si>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</si>
  <si>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</si>
  <si>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</si>
  <si>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</si>
  <si>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</si>
  <si>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</si>
  <si>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</si>
  <si>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</si>
  <si>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</si>
  <si>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</si>
  <si>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</si>
  <si>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</si>
  <si>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</si>
  <si>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</si>
  <si>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</si>
  <si>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</si>
  <si>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</si>
  <si>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</si>
  <si>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</si>
  <si>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</si>
  <si>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</si>
  <si>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</si>
  <si>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</si>
  <si>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</si>
  <si>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</si>
  <si>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</si>
  <si>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</si>
  <si>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</si>
  <si>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</si>
  <si>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</si>
  <si>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</si>
  <si>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</si>
  <si>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</si>
  <si>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</si>
  <si>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</si>
  <si>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</si>
  <si>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</si>
  <si>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</si>
  <si>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</si>
  <si>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</si>
  <si>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</si>
  <si>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</si>
  <si>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</si>
  <si>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</si>
  <si>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</si>
  <si>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</si>
  <si>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</si>
  <si>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</si>
  <si>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</si>
  <si>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</si>
  <si>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</si>
  <si>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</si>
  <si>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</si>
  <si>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</si>
  <si>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</si>
  <si>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</si>
  <si>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</si>
  <si>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</si>
  <si>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</si>
  <si>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</si>
  <si>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</si>
  <si>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</si>
  <si>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</si>
  <si>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</si>
  <si>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</si>
  <si>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</si>
  <si>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</si>
  <si>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</si>
  <si>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</si>
  <si>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</si>
  <si>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</si>
  <si>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</si>
  <si>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</si>
  <si>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</si>
  <si>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</si>
  <si>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</si>
  <si>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</si>
  <si>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</si>
  <si>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</si>
  <si>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</si>
  <si>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</si>
  <si>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</si>
  <si>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</si>
  <si>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</si>
  <si>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</si>
  <si>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</si>
  <si>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</si>
  <si>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</si>
  <si>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</si>
  <si>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</si>
  <si>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</si>
  <si>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</si>
  <si>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</si>
  <si>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</si>
  <si>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</si>
  <si>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</si>
  <si>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</si>
  <si>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</si>
  <si>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</si>
  <si>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</si>
  <si>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</si>
  <si>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</si>
  <si>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</si>
  <si>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</si>
  <si>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</si>
  <si>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</si>
  <si>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</si>
  <si>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</si>
  <si>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</si>
  <si>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</si>
  <si>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</si>
  <si>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</si>
  <si>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</si>
  <si>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</si>
  <si>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</si>
  <si>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</si>
  <si>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</si>
  <si>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</si>
  <si>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</si>
  <si>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</si>
  <si>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</si>
  <si>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</si>
  <si>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</si>
  <si>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</si>
  <si>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</si>
  <si>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</si>
  <si>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</si>
  <si>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</si>
  <si>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</si>
  <si>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</si>
  <si>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</si>
  <si>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</si>
  <si>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</si>
  <si>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</si>
  <si>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</si>
  <si>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</si>
  <si>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</si>
  <si>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</si>
  <si>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</si>
  <si>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</si>
  <si>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</si>
  <si>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</si>
  <si>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</si>
  <si>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</si>
  <si>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</si>
  <si>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</si>
  <si>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</si>
  <si>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</si>
  <si>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</si>
  <si>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</si>
  <si>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</si>
  <si>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</si>
  <si>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</si>
  <si>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</si>
  <si>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</si>
  <si>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</si>
  <si>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</si>
  <si>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</si>
  <si>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</si>
  <si>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</si>
  <si>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</si>
  <si>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</si>
  <si>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</si>
  <si>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</si>
  <si>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</si>
  <si>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</si>
  <si>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</si>
  <si>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</si>
  <si>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</si>
  <si>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</si>
  <si>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</si>
  <si>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</si>
  <si>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</si>
  <si>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</si>
  <si>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</si>
  <si>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</si>
  <si>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</si>
  <si>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</si>
  <si>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</si>
  <si>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</si>
  <si>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</si>
  <si>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</si>
  <si>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</si>
  <si>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</si>
  <si>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</si>
  <si>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</si>
  <si>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</si>
  <si>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</si>
  <si>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</si>
  <si>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</si>
  <si>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</si>
  <si>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</si>
  <si>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</si>
  <si>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</si>
  <si>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</si>
  <si>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</si>
  <si>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</si>
  <si>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</si>
  <si>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</si>
  <si>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</si>
  <si>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</si>
  <si>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</si>
  <si>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</si>
  <si>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</si>
  <si>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</si>
  <si>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</si>
  <si>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</si>
  <si>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</si>
  <si>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</si>
  <si>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</si>
  <si>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</si>
  <si>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</si>
  <si>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</si>
  <si>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</si>
  <si>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</si>
  <si>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</si>
  <si>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</si>
  <si>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</si>
  <si>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</si>
  <si>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</si>
  <si>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</si>
  <si>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</si>
  <si>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</si>
  <si>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</si>
  <si>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</si>
  <si>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</si>
  <si>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</si>
  <si>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</si>
  <si>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</si>
  <si>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</si>
  <si>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</si>
  <si>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</si>
  <si>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</si>
  <si>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</si>
  <si>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</si>
  <si>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</si>
  <si>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</si>
  <si>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</si>
  <si>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</si>
  <si>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</si>
  <si>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</si>
  <si>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</si>
  <si>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</si>
  <si>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</si>
  <si>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</si>
  <si>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</si>
  <si>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</si>
  <si>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</si>
  <si>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</si>
  <si>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</si>
  <si>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</si>
  <si>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</si>
  <si>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</si>
  <si>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</si>
  <si>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</si>
  <si>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</si>
  <si>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</si>
  <si>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</si>
  <si>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</si>
  <si>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</si>
  <si>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</si>
  <si>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</si>
  <si>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</si>
  <si>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</si>
  <si>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</si>
  <si>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</si>
  <si>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</si>
  <si>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</si>
  <si>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</si>
  <si>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</si>
  <si>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</si>
  <si>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</si>
  <si>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</si>
  <si>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</si>
  <si>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</si>
  <si>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</si>
  <si>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</si>
  <si>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</si>
  <si>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</si>
  <si>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</si>
  <si>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</si>
  <si>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</si>
  <si>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</si>
  <si>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</si>
  <si>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</si>
  <si>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</si>
  <si>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</si>
  <si>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</si>
  <si>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</si>
  <si>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</si>
  <si>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</si>
  <si>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</si>
  <si>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</si>
  <si>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</si>
  <si>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</si>
  <si>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</si>
  <si>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</si>
  <si>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</si>
  <si>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</si>
  <si>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</si>
  <si>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</si>
  <si>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</si>
  <si>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</si>
  <si>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</si>
  <si>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</si>
  <si>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</si>
  <si>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</si>
  <si>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</si>
  <si>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</si>
  <si>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</si>
  <si>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</si>
  <si>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</si>
  <si>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</si>
  <si>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</si>
  <si>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</si>
  <si>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</si>
  <si>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</si>
  <si>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</si>
  <si>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</si>
  <si>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</si>
  <si>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</si>
  <si>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</si>
  <si>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</si>
  <si>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</si>
  <si>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</si>
  <si>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</si>
  <si>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</si>
  <si>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</si>
  <si>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</si>
  <si>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</si>
  <si>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</si>
  <si>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</si>
  <si>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</si>
  <si>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</si>
  <si>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</si>
  <si>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</si>
  <si>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</si>
  <si>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</si>
  <si>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</si>
  <si>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</si>
  <si>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</si>
  <si>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</si>
  <si>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</si>
  <si>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</si>
  <si>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</si>
  <si>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</si>
  <si>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</si>
  <si>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</si>
  <si>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</si>
  <si>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</si>
  <si>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</si>
  <si>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</si>
  <si>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</si>
  <si>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</si>
  <si>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</si>
  <si>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</si>
  <si>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</si>
  <si>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</si>
  <si>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</si>
  <si>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</si>
  <si>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</si>
  <si>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</si>
  <si>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</si>
  <si>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</si>
  <si>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</si>
  <si>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</si>
  <si>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</si>
  <si>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</si>
  <si>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</si>
  <si>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</si>
  <si>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</si>
  <si>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</si>
  <si>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</si>
  <si>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</si>
  <si>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</si>
  <si>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</si>
  <si>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</si>
  <si>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</si>
  <si>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</si>
  <si>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</si>
  <si>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</si>
  <si>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</si>
  <si>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</si>
  <si>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</si>
  <si>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</si>
  <si>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</si>
  <si>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</si>
  <si>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</si>
  <si>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</si>
  <si>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</si>
  <si>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</si>
  <si>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</si>
  <si>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</si>
  <si>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</si>
  <si>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</si>
  <si>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</si>
  <si>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</si>
  <si>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</si>
  <si>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</si>
  <si>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</si>
  <si>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</si>
  <si>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</si>
  <si>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</si>
  <si>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</si>
  <si>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</si>
  <si>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</si>
  <si>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</si>
  <si>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</si>
  <si>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</si>
  <si>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</si>
  <si>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</si>
  <si>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</si>
  <si>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</si>
  <si>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</si>
  <si>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</si>
  <si>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</si>
  <si>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</si>
  <si>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</si>
  <si>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</si>
  <si>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</si>
  <si>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</si>
  <si>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</si>
  <si>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</si>
  <si>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</si>
  <si>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</si>
  <si>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</si>
  <si>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</si>
  <si>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</si>
  <si>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</si>
  <si>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</si>
  <si>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</si>
  <si>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</si>
  <si>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</si>
  <si>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</si>
  <si>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</si>
  <si>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</si>
  <si>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</si>
  <si>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</si>
  <si>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</si>
  <si>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</si>
  <si>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</si>
  <si>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</si>
  <si>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</si>
  <si>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</si>
  <si>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</si>
  <si>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</si>
  <si>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</si>
  <si>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</si>
  <si>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</si>
  <si>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</si>
  <si>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</si>
  <si>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</si>
  <si>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</si>
  <si>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</si>
  <si>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</si>
  <si>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</si>
  <si>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</si>
  <si>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</si>
  <si>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</si>
  <si>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</si>
  <si>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</si>
  <si>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</si>
  <si>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</si>
  <si>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</si>
  <si>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</si>
  <si>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</si>
  <si>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</si>
  <si>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</si>
  <si>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</si>
  <si>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</si>
  <si>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</si>
  <si>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</si>
  <si>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</si>
  <si>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</si>
  <si>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</si>
  <si>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</si>
  <si>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</si>
  <si>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</si>
  <si>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</si>
  <si>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</si>
  <si>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</si>
  <si>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</si>
  <si>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</si>
  <si>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</si>
  <si>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</si>
  <si>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</si>
  <si>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</si>
  <si>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</si>
  <si>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</si>
  <si>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</si>
  <si>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</si>
  <si>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</si>
  <si>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</si>
  <si>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</si>
  <si>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</si>
  <si>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</si>
  <si>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</si>
  <si>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</si>
  <si>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</si>
  <si>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</si>
  <si>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</si>
  <si>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</si>
  <si>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</si>
  <si>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</si>
  <si>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</si>
  <si>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</si>
  <si>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</si>
  <si>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</si>
  <si>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</si>
  <si>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</si>
  <si>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</si>
  <si>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</si>
  <si>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</si>
  <si>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</si>
  <si>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</si>
  <si>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</si>
  <si>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</si>
  <si>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</si>
  <si>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</si>
  <si>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</si>
  <si>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</si>
  <si>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</si>
  <si>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</si>
  <si>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</si>
  <si>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</si>
  <si>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</si>
  <si>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</si>
  <si>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</si>
  <si>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</si>
  <si>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</si>
  <si>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</si>
  <si>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</si>
  <si>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</si>
  <si>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</si>
  <si>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</si>
  <si>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</si>
  <si>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</si>
  <si>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</si>
  <si>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</si>
  <si>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</si>
  <si>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</si>
  <si>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</si>
  <si>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</si>
  <si>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</si>
  <si>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</si>
  <si>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</si>
  <si>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</si>
  <si>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</si>
  <si>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</si>
  <si>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</si>
  <si>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</si>
  <si>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</si>
  <si>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</si>
  <si>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</si>
  <si>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</si>
  <si>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</si>
  <si>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</si>
  <si>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</si>
  <si>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</si>
  <si>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</si>
  <si>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</si>
  <si>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</si>
  <si>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</si>
  <si>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</si>
  <si>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</si>
  <si>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</si>
  <si>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</si>
  <si>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</si>
  <si>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</si>
  <si>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</si>
  <si>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</si>
  <si>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</si>
  <si>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</si>
  <si>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</si>
  <si>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</si>
  <si>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</si>
  <si>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</si>
  <si>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</si>
  <si>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</si>
  <si>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</si>
  <si>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</si>
  <si>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</si>
  <si>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</si>
  <si>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</si>
  <si>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</si>
  <si>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</si>
  <si>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</si>
  <si>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</si>
  <si>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</si>
  <si>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</si>
  <si>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</si>
  <si>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</si>
  <si>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</si>
  <si>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</si>
  <si>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</si>
  <si>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</si>
  <si>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</si>
  <si>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</si>
  <si>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</si>
  <si>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</si>
  <si>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</si>
  <si>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</si>
  <si>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</si>
  <si>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</si>
  <si>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</si>
  <si>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</si>
  <si>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</si>
  <si>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</si>
  <si>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</si>
  <si>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</si>
  <si>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</si>
  <si>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</si>
  <si>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</si>
  <si>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</si>
  <si>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</si>
  <si>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</si>
  <si>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</si>
  <si>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</si>
  <si>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</si>
  <si>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</si>
  <si>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</si>
  <si>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</si>
  <si>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</si>
  <si>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</si>
  <si>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</si>
  <si>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</si>
  <si>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</si>
  <si>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</si>
  <si>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</si>
  <si>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</si>
  <si>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</si>
  <si>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</si>
  <si>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</si>
  <si>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</si>
  <si>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</si>
  <si>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</si>
  <si>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</si>
  <si>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</si>
  <si>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</si>
  <si>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</si>
  <si>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</si>
  <si>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</si>
  <si>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</si>
  <si>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</si>
  <si>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</si>
  <si>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</si>
  <si>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</si>
  <si>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</si>
  <si>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</si>
  <si>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</si>
  <si>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</si>
  <si>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</si>
  <si>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</si>
  <si>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</si>
  <si>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</si>
  <si>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</si>
  <si>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</si>
  <si>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</si>
  <si>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</si>
  <si>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</si>
  <si>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</si>
  <si>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</si>
  <si>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</si>
  <si>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</si>
  <si>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</si>
  <si>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</si>
  <si>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</si>
  <si>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</si>
  <si>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</si>
  <si>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</si>
  <si>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</si>
  <si>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</si>
  <si>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</si>
  <si>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</si>
  <si>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</si>
  <si>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</si>
  <si>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</si>
  <si>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</si>
  <si>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</si>
  <si>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</si>
  <si>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</si>
  <si>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</si>
  <si>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</si>
  <si>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</si>
  <si>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</si>
  <si>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</si>
  <si>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</si>
  <si>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</si>
  <si>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</si>
  <si>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</si>
  <si>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</si>
  <si>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</si>
  <si>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</si>
  <si>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</si>
  <si>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</si>
  <si>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</si>
  <si>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</si>
  <si>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</si>
  <si>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</si>
  <si>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</si>
  <si>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</si>
  <si>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</si>
  <si>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</si>
  <si>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</si>
  <si>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</si>
  <si>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</si>
  <si>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</si>
  <si>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</si>
  <si>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</si>
  <si>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</si>
  <si>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</si>
  <si>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</si>
  <si>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</si>
  <si>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</si>
  <si>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</si>
  <si>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</si>
  <si>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</si>
  <si>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</si>
  <si>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</si>
  <si>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</si>
  <si>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</si>
  <si>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</si>
  <si>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</si>
  <si>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</si>
  <si>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</si>
  <si>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</si>
  <si>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</si>
  <si>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</si>
  <si>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</si>
  <si>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</si>
  <si>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</si>
  <si>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</si>
  <si>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</si>
  <si>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</si>
  <si>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</si>
  <si>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</si>
  <si>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</si>
  <si>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</si>
  <si>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</si>
  <si>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</si>
  <si>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</si>
  <si>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</si>
  <si>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</si>
  <si>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</si>
  <si>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</si>
  <si>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</si>
  <si>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</si>
  <si>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</si>
  <si>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</si>
  <si>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</si>
  <si>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</si>
  <si>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</si>
  <si>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</si>
  <si>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</si>
  <si>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</si>
  <si>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</si>
  <si>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</si>
  <si>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</si>
  <si>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</si>
  <si>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</si>
  <si>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</si>
  <si>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</si>
  <si>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</si>
  <si>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</si>
  <si>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</si>
  <si>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</si>
  <si>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</si>
  <si>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</si>
  <si>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</si>
  <si>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</si>
  <si>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</si>
  <si>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</si>
  <si>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</si>
  <si>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</si>
  <si>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</si>
  <si>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</si>
  <si>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</si>
  <si>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</si>
  <si>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</si>
  <si>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</si>
  <si>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</si>
  <si>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</si>
  <si>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</si>
  <si>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</si>
  <si>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</si>
  <si>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</si>
  <si>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</si>
  <si>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</si>
  <si>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</si>
  <si>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</si>
  <si>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</si>
  <si>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</si>
  <si>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</si>
  <si>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</si>
  <si>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</si>
  <si>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</si>
  <si>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</si>
  <si>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</si>
  <si>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</si>
  <si>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</si>
  <si>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</si>
  <si>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</si>
  <si>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</si>
  <si>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</si>
  <si>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</si>
  <si>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</si>
  <si>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</si>
  <si>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</si>
  <si>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</si>
  <si>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</si>
  <si>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</si>
  <si>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</si>
  <si>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</si>
  <si>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</si>
  <si>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</si>
  <si>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</si>
  <si>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</si>
  <si>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</si>
  <si>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</si>
  <si>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</si>
  <si>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</si>
  <si>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</si>
  <si>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</si>
  <si>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</si>
  <si>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</si>
  <si>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</si>
  <si>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</si>
  <si>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</si>
  <si>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</si>
  <si>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</si>
  <si>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</si>
  <si>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</si>
  <si>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</si>
  <si>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</si>
  <si>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</si>
  <si>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</si>
  <si>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</si>
  <si>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</si>
  <si>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</si>
  <si>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</si>
  <si>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</si>
  <si>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</si>
  <si>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</si>
  <si>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</si>
  <si>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</si>
  <si>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</si>
  <si>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</si>
  <si>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</si>
  <si>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</si>
  <si>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</si>
  <si>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</si>
  <si>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</si>
  <si>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</si>
  <si>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</si>
  <si>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</si>
  <si>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</si>
  <si>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</si>
  <si>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</si>
  <si>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</si>
  <si>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</si>
  <si>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</si>
  <si>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</si>
  <si>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</si>
  <si>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</si>
  <si>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</si>
  <si>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</si>
  <si>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</si>
  <si>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</si>
  <si>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</si>
  <si>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</si>
  <si>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</si>
  <si>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</si>
  <si>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</si>
  <si>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</si>
  <si>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</si>
  <si>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</si>
  <si>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</si>
  <si>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</si>
  <si>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</si>
  <si>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</si>
  <si>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</si>
  <si>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</si>
  <si>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</si>
  <si>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</si>
  <si>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</si>
  <si>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</si>
  <si>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</si>
  <si>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</si>
  <si>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</si>
  <si>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</si>
  <si>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</si>
  <si>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</si>
  <si>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</si>
  <si>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</si>
  <si>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</si>
  <si>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</si>
  <si>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</si>
  <si>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</si>
  <si>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</si>
  <si>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</si>
  <si>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</si>
  <si>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</si>
  <si>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</si>
  <si>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</si>
  <si>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</si>
  <si>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</si>
  <si>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</si>
  <si>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</si>
  <si>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</si>
  <si>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</si>
  <si>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</si>
  <si>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</si>
  <si>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</si>
  <si>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</si>
  <si>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</si>
  <si>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</si>
  <si>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</si>
  <si>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</si>
  <si>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</si>
  <si>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</si>
  <si>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</si>
  <si>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</si>
  <si>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</si>
  <si>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</si>
  <si>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</si>
  <si>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</si>
  <si>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</si>
  <si>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</si>
  <si>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</si>
  <si>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</si>
  <si>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</si>
  <si>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</si>
  <si>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</si>
  <si>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</si>
  <si>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</si>
  <si>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</si>
  <si>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</si>
  <si>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</si>
  <si>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</si>
  <si>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</si>
  <si>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</si>
  <si>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</si>
  <si>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</si>
  <si>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</si>
  <si>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</si>
  <si>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</si>
  <si>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</si>
  <si>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</si>
  <si>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</si>
  <si>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</si>
  <si>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</si>
  <si>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</si>
  <si>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</si>
  <si>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</si>
  <si>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</si>
  <si>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</si>
  <si>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</si>
  <si>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</si>
  <si>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</si>
  <si>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</si>
  <si>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</si>
  <si>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</si>
  <si>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</si>
  <si>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</si>
  <si>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</si>
  <si>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</si>
  <si>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</si>
  <si>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</si>
  <si>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</si>
  <si>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</si>
  <si>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</si>
  <si>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</si>
  <si>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</si>
  <si>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</si>
  <si>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</si>
  <si>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</si>
  <si>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</si>
  <si>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</si>
  <si>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</si>
  <si>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</si>
  <si>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</si>
  <si>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</si>
  <si>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</si>
  <si>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</si>
  <si>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</si>
  <si>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</si>
  <si>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</si>
  <si>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</si>
  <si>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</si>
  <si>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</si>
  <si>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</si>
  <si>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</si>
  <si>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</si>
  <si>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</si>
  <si>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</si>
  <si>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</si>
  <si>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</si>
  <si>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</si>
  <si>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</si>
  <si>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</si>
  <si>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</si>
  <si>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</si>
  <si>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</si>
  <si>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</si>
  <si>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</si>
  <si>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</si>
  <si>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</si>
  <si>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</si>
  <si>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</si>
  <si>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</si>
  <si>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</si>
  <si>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</si>
  <si>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</si>
  <si>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</si>
  <si>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</si>
  <si>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</si>
  <si>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</si>
  <si>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</si>
  <si>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</si>
  <si>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</si>
  <si>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</si>
  <si>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</si>
  <si>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</si>
  <si>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</si>
  <si>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</si>
  <si>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</si>
  <si>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</si>
  <si>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</si>
  <si>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</si>
  <si>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</si>
  <si>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</si>
  <si>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</si>
  <si>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</si>
  <si>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</si>
  <si>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</si>
  <si>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</si>
  <si>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</si>
  <si>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</si>
  <si>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</si>
  <si>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</si>
  <si>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</si>
  <si>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</si>
  <si>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</si>
  <si>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</si>
  <si>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</si>
  <si>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</si>
  <si>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</si>
  <si>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</si>
  <si>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</si>
  <si>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</si>
  <si>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</si>
  <si>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</si>
  <si>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</si>
  <si>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</si>
  <si>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</si>
  <si>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</si>
  <si>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</si>
  <si>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</si>
  <si>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</si>
  <si>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</si>
  <si>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</si>
  <si>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</si>
  <si>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</si>
  <si>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</si>
  <si>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</si>
  <si>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</si>
  <si>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</si>
  <si>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</si>
  <si>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</si>
  <si>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</si>
  <si>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</si>
  <si>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</si>
  <si>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</si>
  <si>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</si>
  <si>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</si>
  <si>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</si>
  <si>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</si>
  <si>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</si>
  <si>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</si>
  <si>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</si>
  <si>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</si>
  <si>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</si>
  <si>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</si>
  <si>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</si>
  <si>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</si>
  <si>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</si>
  <si>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</si>
  <si>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</si>
  <si>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</si>
  <si>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</si>
  <si>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</si>
  <si>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</si>
  <si>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</si>
  <si>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</si>
  <si>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</si>
  <si>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</si>
  <si>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</si>
  <si>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</si>
  <si>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</si>
  <si>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</si>
  <si>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</si>
  <si>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</si>
  <si>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</si>
  <si>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</si>
  <si>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</si>
  <si>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</si>
  <si>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</si>
  <si>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</si>
  <si>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</si>
  <si>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</si>
  <si>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</si>
  <si>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</si>
  <si>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</si>
  <si>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</si>
  <si>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</si>
  <si>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</si>
  <si>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</si>
  <si>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</si>
  <si>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</si>
  <si>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</si>
  <si>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</si>
  <si>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</si>
  <si>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</si>
  <si>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</si>
  <si>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</si>
  <si>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</si>
  <si>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</si>
  <si>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</si>
  <si>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</si>
  <si>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</si>
  <si>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</si>
  <si>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</si>
  <si>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</si>
  <si>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</si>
  <si>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</si>
  <si>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</si>
  <si>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</si>
  <si>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</si>
  <si>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</si>
  <si>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</si>
  <si>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</si>
  <si>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</si>
  <si>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</si>
  <si>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</si>
  <si>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</si>
  <si>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</si>
  <si>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</si>
  <si>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</si>
  <si>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</si>
  <si>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</si>
  <si>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</si>
  <si>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</si>
  <si>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</si>
  <si>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</si>
  <si>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</si>
  <si>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</si>
  <si>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</si>
  <si>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</si>
  <si>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</si>
  <si>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</si>
  <si>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</si>
  <si>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</si>
  <si>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</si>
  <si>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</si>
  <si>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</si>
  <si>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</si>
  <si>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</si>
  <si>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</si>
  <si>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</si>
  <si>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</si>
  <si>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</si>
  <si>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</si>
  <si>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</si>
  <si>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</si>
  <si>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</si>
  <si>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</si>
  <si>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</si>
  <si>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</si>
  <si>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</si>
  <si>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</si>
  <si>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</si>
  <si>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</si>
  <si>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</si>
  <si>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</si>
  <si>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</si>
  <si>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</si>
  <si>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</si>
  <si>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</si>
  <si>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</si>
  <si>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</si>
  <si>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</si>
  <si>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</si>
  <si>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</si>
  <si>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</si>
  <si>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</si>
  <si>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</si>
  <si>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</si>
  <si>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</si>
  <si>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</si>
  <si>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</si>
  <si>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</si>
  <si>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</si>
  <si>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</si>
  <si>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</si>
  <si>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</si>
  <si>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</si>
  <si>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</si>
  <si>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</si>
  <si>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</si>
  <si>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</si>
  <si>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</si>
  <si>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</si>
  <si>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</si>
  <si>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</si>
  <si>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</si>
  <si>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</si>
  <si>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</si>
  <si>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</si>
  <si>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</si>
  <si>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</si>
  <si>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</si>
  <si>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</si>
  <si>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</si>
  <si>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</si>
  <si>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</si>
  <si>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</si>
  <si>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</si>
  <si>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</si>
  <si>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</si>
  <si>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</si>
  <si>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</si>
  <si>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</si>
  <si>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</si>
  <si>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</si>
  <si>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</si>
  <si>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</si>
  <si>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</si>
  <si>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</si>
  <si>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</si>
  <si>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</si>
  <si>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</si>
  <si>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</si>
  <si>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</si>
  <si>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</si>
  <si>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</si>
  <si>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</si>
  <si>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</si>
  <si>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</si>
  <si>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</si>
  <si>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</si>
  <si>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</si>
  <si>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</si>
  <si>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</si>
  <si>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</si>
  <si>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</si>
  <si>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</si>
  <si>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</si>
  <si>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</si>
  <si>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</si>
  <si>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</si>
  <si>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</si>
  <si>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</si>
  <si>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</si>
  <si>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</si>
  <si>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</si>
  <si>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</si>
  <si>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</si>
  <si>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</si>
  <si>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</si>
  <si>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</si>
  <si>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</si>
  <si>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</si>
  <si>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</si>
  <si>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</si>
  <si>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</si>
  <si>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</si>
  <si>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</si>
  <si>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</si>
  <si>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</si>
  <si>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</si>
  <si>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</si>
  <si>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</si>
  <si>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</si>
  <si>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</si>
  <si>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</si>
  <si>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</si>
  <si>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</si>
  <si>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</si>
  <si>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</si>
  <si>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</si>
  <si>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</si>
  <si>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</si>
  <si>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</si>
  <si>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</si>
  <si>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</si>
  <si>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</si>
  <si>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</si>
  <si>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</si>
  <si>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</si>
  <si>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</si>
  <si>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</si>
  <si>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</si>
  <si>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</si>
  <si>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</si>
  <si>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</si>
  <si>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</si>
  <si>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</si>
  <si>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</si>
  <si>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</si>
  <si>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</si>
  <si>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</si>
  <si>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</si>
  <si>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</si>
  <si>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</si>
  <si>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</si>
  <si>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</si>
  <si>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</si>
  <si>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</si>
  <si>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</si>
  <si>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</si>
  <si>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</si>
  <si>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</si>
  <si>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</si>
  <si>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</si>
  <si>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</si>
  <si>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</si>
  <si>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</si>
  <si>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</si>
  <si>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</si>
  <si>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</si>
  <si>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</si>
  <si>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</si>
  <si>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</si>
  <si>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</si>
  <si>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</si>
  <si>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</si>
  <si>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</si>
  <si>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</si>
  <si>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</si>
  <si>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</si>
  <si>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</si>
  <si>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</si>
  <si>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</si>
  <si>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</si>
  <si>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</si>
  <si>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</si>
  <si>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</si>
  <si>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</si>
  <si>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</si>
  <si>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</si>
  <si>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</si>
  <si>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</si>
  <si>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</si>
  <si>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</si>
  <si>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</si>
  <si>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</si>
  <si>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</si>
  <si>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</si>
  <si>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</si>
  <si>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</si>
  <si>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</si>
  <si>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</si>
  <si>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</si>
  <si>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</si>
  <si>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</si>
  <si>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</si>
  <si>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</si>
  <si>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</si>
  <si>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</si>
  <si>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</si>
  <si>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</si>
  <si>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</si>
  <si>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</si>
  <si>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</si>
  <si>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</si>
  <si>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</si>
  <si>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</si>
  <si>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</si>
  <si>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</si>
  <si>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</si>
  <si>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</si>
  <si>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</si>
  <si>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</si>
  <si>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</si>
  <si>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</si>
  <si>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</si>
  <si>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</si>
  <si>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</si>
  <si>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</si>
  <si>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</si>
  <si>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</si>
  <si>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</si>
  <si>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</si>
  <si>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</si>
  <si>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</si>
  <si>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</si>
  <si>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</si>
  <si>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</si>
  <si>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</si>
  <si>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</si>
  <si>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</si>
  <si>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</si>
  <si>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</si>
  <si>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</si>
  <si>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</si>
  <si>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</si>
  <si>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</si>
  <si>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</si>
  <si>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</si>
  <si>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</si>
  <si>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</si>
  <si>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</si>
  <si>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</si>
  <si>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</si>
  <si>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</si>
  <si>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</si>
  <si>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</si>
  <si>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</si>
  <si>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</si>
  <si>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</si>
  <si>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</si>
  <si>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</si>
  <si>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</si>
  <si>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</si>
  <si>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</si>
  <si>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</si>
  <si>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</si>
  <si>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</si>
  <si>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</si>
  <si>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</si>
  <si>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</si>
  <si>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</si>
  <si>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</si>
  <si>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</si>
  <si>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</si>
  <si>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</si>
  <si>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</si>
  <si>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</si>
  <si>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</si>
  <si>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</si>
  <si>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</si>
  <si>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</si>
  <si>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</si>
  <si>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</si>
  <si>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</si>
  <si>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</si>
  <si>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</si>
  <si>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</si>
  <si>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</si>
  <si>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</si>
  <si>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</si>
  <si>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</si>
  <si>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</si>
  <si>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</si>
  <si>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</si>
  <si>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</si>
  <si>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</si>
  <si>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</si>
  <si>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</si>
  <si>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</si>
  <si>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</si>
  <si>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</si>
  <si>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</si>
  <si>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</si>
  <si>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</si>
  <si>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</si>
  <si>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</si>
  <si>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</si>
  <si>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</si>
  <si>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</si>
  <si>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</si>
  <si>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</si>
  <si>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</si>
  <si>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</si>
  <si>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</si>
  <si>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</si>
  <si>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</si>
  <si>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</si>
  <si>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</si>
  <si>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</si>
  <si>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</si>
  <si>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</si>
  <si>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</si>
  <si>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</si>
  <si>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</si>
  <si>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</si>
  <si>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</si>
  <si>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</si>
  <si>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</si>
  <si>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</si>
  <si>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</si>
  <si>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</si>
  <si>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</si>
  <si>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</si>
  <si>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</si>
  <si>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</si>
  <si>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</si>
  <si>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</si>
  <si>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</si>
  <si>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</si>
  <si>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</si>
  <si>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</si>
  <si>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</si>
  <si>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</si>
  <si>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</si>
  <si>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</si>
  <si>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</si>
  <si>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</si>
  <si>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</si>
  <si>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</si>
  <si>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</si>
  <si>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</si>
  <si>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</si>
  <si>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</si>
  <si>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</si>
  <si>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</si>
  <si>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</si>
  <si>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</si>
  <si>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</si>
  <si>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</si>
  <si>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</si>
  <si>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</si>
  <si>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</si>
  <si>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</si>
  <si>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</si>
  <si>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</si>
  <si>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</si>
  <si>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</si>
  <si>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</si>
  <si>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</si>
  <si>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</si>
  <si>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</si>
  <si>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</si>
  <si>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</si>
  <si>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</si>
  <si>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</si>
  <si>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</si>
  <si>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</si>
  <si>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</si>
  <si>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</si>
  <si>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</si>
  <si>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</si>
  <si>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</si>
  <si>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</si>
  <si>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</si>
  <si>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</si>
  <si>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</si>
  <si>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</si>
  <si>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</si>
  <si>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</si>
  <si>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</si>
  <si>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</si>
  <si>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</si>
  <si>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</si>
  <si>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</si>
  <si>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</si>
  <si>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</si>
  <si>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</si>
  <si>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</si>
  <si>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</si>
  <si>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</si>
  <si>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</si>
  <si>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</si>
  <si>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</si>
  <si>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</si>
  <si>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</si>
  <si>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</si>
  <si>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</si>
  <si>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</si>
  <si>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</si>
  <si>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</si>
  <si>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</si>
  <si>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</si>
  <si>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</si>
  <si>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</si>
  <si>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</si>
  <si>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</si>
  <si>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</si>
  <si>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</si>
  <si>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</si>
  <si>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</si>
  <si>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</si>
  <si>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</si>
  <si>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</si>
  <si>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</si>
  <si>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</si>
  <si>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</si>
  <si>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</si>
  <si>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</si>
  <si>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</si>
  <si>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</si>
  <si>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</si>
  <si>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</si>
  <si>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</si>
  <si>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</si>
  <si>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</si>
  <si>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</si>
  <si>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</si>
  <si>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</si>
  <si>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</si>
  <si>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</si>
  <si>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</si>
  <si>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</si>
  <si>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</si>
  <si>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</si>
  <si>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</si>
  <si>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</si>
  <si>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</si>
  <si>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</si>
  <si>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</si>
  <si>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</si>
  <si>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</si>
  <si>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</si>
  <si>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</si>
  <si>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</si>
  <si>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</si>
  <si>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</si>
  <si>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</si>
  <si>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</si>
  <si>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</si>
  <si>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</si>
  <si>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</si>
  <si>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</si>
  <si>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</si>
  <si>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</si>
  <si>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</si>
  <si>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</si>
  <si>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</si>
  <si>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</si>
  <si>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</si>
  <si>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</si>
  <si>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</si>
  <si>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</si>
  <si>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</si>
  <si>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</si>
  <si>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</si>
  <si>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</si>
  <si>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</si>
  <si>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</si>
  <si>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</si>
  <si>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</si>
  <si>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</si>
  <si>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</si>
  <si>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</si>
  <si>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</si>
  <si>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</si>
  <si>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</si>
  <si>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</si>
  <si>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</si>
  <si>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</si>
  <si>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</si>
  <si>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</si>
  <si>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</si>
  <si>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</si>
  <si>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</si>
  <si>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</si>
  <si>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</si>
  <si>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</si>
  <si>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</si>
  <si>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</si>
  <si>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</si>
  <si>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</si>
  <si>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</si>
  <si>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</si>
  <si>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</si>
  <si>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</si>
  <si>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</si>
  <si>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</si>
  <si>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</si>
  <si>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</si>
  <si>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</si>
  <si>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</si>
  <si>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</si>
  <si>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</si>
  <si>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</si>
  <si>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</si>
  <si>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</si>
  <si>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</si>
  <si>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</si>
  <si>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</si>
  <si>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</si>
  <si>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</si>
  <si>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</si>
  <si>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</si>
  <si>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</si>
  <si>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</si>
  <si>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</si>
  <si>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</si>
  <si>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</si>
  <si>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</si>
  <si>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</si>
  <si>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</si>
  <si>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</si>
  <si>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</si>
  <si>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</si>
  <si>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</si>
  <si>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</si>
  <si>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</si>
  <si>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</si>
  <si>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</si>
  <si>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</si>
  <si>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</si>
  <si>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</si>
  <si>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</si>
  <si>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</si>
  <si>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</si>
  <si>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</si>
  <si>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</si>
  <si>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</si>
  <si>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</si>
  <si>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</si>
  <si>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</si>
  <si>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</si>
  <si>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</si>
  <si>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</si>
  <si>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</si>
  <si>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</si>
  <si>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</si>
  <si>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</si>
  <si>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</si>
  <si>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</si>
  <si>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</si>
  <si>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</si>
  <si>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</si>
  <si>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</si>
  <si>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</si>
  <si>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</si>
  <si>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</si>
  <si>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</si>
  <si>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</si>
  <si>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</si>
  <si>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</si>
  <si>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</si>
  <si>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</si>
  <si>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</si>
  <si>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</si>
  <si>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</si>
  <si>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</si>
  <si>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</si>
  <si>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</si>
  <si>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</si>
  <si>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</si>
  <si>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</si>
  <si>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</si>
  <si>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</si>
  <si>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</si>
  <si>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</si>
  <si>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</si>
  <si>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</si>
  <si>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</si>
  <si>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</si>
  <si>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</si>
  <si>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</si>
  <si>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</si>
  <si>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</si>
  <si>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</si>
  <si>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</si>
  <si>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</si>
  <si>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</si>
  <si>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</si>
  <si>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</si>
  <si>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</si>
  <si>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</si>
  <si>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</si>
  <si>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</si>
  <si>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</si>
  <si>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</si>
  <si>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</si>
  <si>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</si>
  <si>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</si>
  <si>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</si>
  <si>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</si>
  <si>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</si>
  <si>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</si>
  <si>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</si>
  <si>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</si>
  <si>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</si>
  <si>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</si>
  <si>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</si>
  <si>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</si>
  <si>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</si>
  <si>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</si>
  <si>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</si>
  <si>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</si>
  <si>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</si>
  <si>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</si>
  <si>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</si>
  <si>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</si>
  <si>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</si>
  <si>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</si>
  <si>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</si>
  <si>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</si>
  <si>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</si>
  <si>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</si>
  <si>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</si>
  <si>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</si>
  <si>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</si>
  <si>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</si>
  <si>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</si>
  <si>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</si>
  <si>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</si>
  <si>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</si>
  <si>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</si>
  <si>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</si>
  <si>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</si>
  <si>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</si>
  <si>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</si>
  <si>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</si>
  <si>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</si>
  <si>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</si>
  <si>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</si>
  <si>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</si>
  <si>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</si>
  <si>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</si>
  <si>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</si>
  <si>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</si>
  <si>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</si>
  <si>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</si>
  <si>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</si>
  <si>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</si>
  <si>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</si>
  <si>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</si>
  <si>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</si>
  <si>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</si>
  <si>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</si>
  <si>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</si>
  <si>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</si>
  <si>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</si>
  <si>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</si>
  <si>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</si>
  <si>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</si>
  <si>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</si>
  <si>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</si>
  <si>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</si>
  <si>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</si>
  <si>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</si>
  <si>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</si>
  <si>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</si>
  <si>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</si>
  <si>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</si>
  <si>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</si>
  <si>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</si>
  <si>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</si>
  <si>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</si>
  <si>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</si>
  <si>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</si>
  <si>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</si>
  <si>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</si>
  <si>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</si>
  <si>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</si>
  <si>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</si>
  <si>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</si>
  <si>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</si>
  <si>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</si>
  <si>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</si>
  <si>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</si>
  <si>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</si>
  <si>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</si>
  <si>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</si>
  <si>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</si>
  <si>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</si>
  <si>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</si>
  <si>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</si>
  <si>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</si>
  <si>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</si>
  <si>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</si>
  <si>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</si>
  <si>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</si>
  <si>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</si>
  <si>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</si>
  <si>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</si>
  <si>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</si>
  <si>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</si>
  <si>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</si>
  <si>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</si>
  <si>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</si>
  <si>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</si>
  <si>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</si>
  <si>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</si>
  <si>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</si>
  <si>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</si>
  <si>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</si>
  <si>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</si>
  <si>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</si>
  <si>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</si>
  <si>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</si>
  <si>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</si>
  <si>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</si>
  <si>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</si>
  <si>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</si>
  <si>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</si>
  <si>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</si>
  <si>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</si>
  <si>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</si>
  <si>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</si>
  <si>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</si>
  <si>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</si>
  <si>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</si>
  <si>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</si>
  <si>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</si>
  <si>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</si>
  <si>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</si>
  <si>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</si>
  <si>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</si>
  <si>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</si>
  <si>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</si>
  <si>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</si>
  <si>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</si>
  <si>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</si>
  <si>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</si>
  <si>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</si>
  <si>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</si>
  <si>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</si>
  <si>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</si>
  <si>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</si>
  <si>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</si>
  <si>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</si>
  <si>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</si>
  <si>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</si>
  <si>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</si>
  <si>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</si>
  <si>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</si>
  <si>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</si>
  <si>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</si>
  <si>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</si>
  <si>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</si>
  <si>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</si>
  <si>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</si>
  <si>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</si>
  <si>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</si>
  <si>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</si>
  <si>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</si>
  <si>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</si>
  <si>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</si>
  <si>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</si>
  <si>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</si>
  <si>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</si>
  <si>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</si>
  <si>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</si>
  <si>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</si>
  <si>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</si>
  <si>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</si>
  <si>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</si>
  <si>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</si>
  <si>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</si>
  <si>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</si>
  <si>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</si>
  <si>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</si>
  <si>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</si>
  <si>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</si>
  <si>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</si>
  <si>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</si>
  <si>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</si>
  <si>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</si>
  <si>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</si>
  <si>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</si>
  <si>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</si>
  <si>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</si>
  <si>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</si>
  <si>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</si>
  <si>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</si>
  <si>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</si>
  <si>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</si>
  <si>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</si>
  <si>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</si>
  <si>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</si>
  <si>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</si>
  <si>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</si>
  <si>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</si>
  <si>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</si>
  <si>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</si>
  <si>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</si>
  <si>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</si>
  <si>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</si>
  <si>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</si>
  <si>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</si>
  <si>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</si>
  <si>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</si>
  <si>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</si>
  <si>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spaces</t>
  </si>
  <si>
    <t>small batch</t>
  </si>
  <si>
    <t>gadgets</t>
  </si>
  <si>
    <t>hardware</t>
  </si>
  <si>
    <t>people</t>
  </si>
  <si>
    <t>tabletop games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</si>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</sst>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167" fontId="0" fillId="0" borderId="0" xfId="0" applyNumberFormat="1"/>
  </cellXfs>
  <cellStyles count="1">
    <cellStyle name="Normal" xfId="0" builtinId="0"/>
  </cellStyles>
  <dxfs count="42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67A2D7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7A2D7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5-4AA3-ADE6-737E3560550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5-4AA3-ADE6-737E3560550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5-4AA3-ADE6-737E3560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417600"/>
        <c:axId val="1885418016"/>
      </c:barChart>
      <c:catAx>
        <c:axId val="18854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18016"/>
        <c:crosses val="autoZero"/>
        <c:auto val="1"/>
        <c:lblAlgn val="ctr"/>
        <c:lblOffset val="100"/>
        <c:noMultiLvlLbl val="0"/>
      </c:catAx>
      <c:valAx>
        <c:axId val="18854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7-48CA-ABE0-8419E6D6BE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7-48CA-ABE0-8419E6D6BE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37-48CA-ABE0-8419E6D6BE9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37-48CA-ABE0-8419E6D6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422560"/>
        <c:axId val="63423392"/>
      </c:barChart>
      <c:catAx>
        <c:axId val="6342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3392"/>
        <c:crosses val="autoZero"/>
        <c:auto val="1"/>
        <c:lblAlgn val="ctr"/>
        <c:lblOffset val="100"/>
        <c:noMultiLvlLbl val="0"/>
      </c:catAx>
      <c:valAx>
        <c:axId val="634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5-4F58-A5A4-4FA3A2C3CC9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5-4F58-A5A4-4FA3A2C3CC9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5-4F58-A5A4-4FA3A2C3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56288"/>
        <c:axId val="151857536"/>
      </c:lineChart>
      <c:catAx>
        <c:axId val="1518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57536"/>
        <c:crosses val="autoZero"/>
        <c:auto val="1"/>
        <c:lblAlgn val="ctr"/>
        <c:lblOffset val="100"/>
        <c:noMultiLvlLbl val="0"/>
      </c:catAx>
      <c:valAx>
        <c:axId val="1518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B0C4D-EAE9-029C-FA73-F448AD053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1FD61-4268-A79D-BD4F-A2ADB8A98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46402-6DE8-8517-B667-86895E70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Veach" refreshedDate="44836.591173611108" createdVersion="8" refreshedVersion="8" minRefreshableVersion="3" recordCount="4114" xr:uid="{8EF4DB0E-4A9C-49EA-B609-D886CD7F55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spaces"/>
        <s v="small batch"/>
        <s v="gadgets"/>
        <s v="hardware"/>
        <s v="people"/>
        <s v="tabletop games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Veach" refreshedDate="44836.63713333333" createdVersion="8" refreshedVersion="8" minRefreshableVersion="3" recordCount="4114" xr:uid="{4B2ECBA3-1DFE-4422-BD51-02E5F793E8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spaces"/>
        <s v="small batch"/>
        <s v="gadgets"/>
        <s v="hardware"/>
        <s v="people"/>
        <s v="tabletop games"/>
        <s v="restaurants"/>
        <s v="classical music"/>
        <s v="space exploration"/>
        <s v="maker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2-21T20:41:54"/>
        <d v="2017-03-14T18:45:38"/>
        <d v="2017-03-09T13:54:05"/>
        <d v="2017-02-23T11:05:54"/>
        <d v="2017-03-07T10:20:42"/>
        <d v="2017-02-22T13:33:54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14T15:21:56"/>
        <d v="2017-02-22T06:00:23"/>
        <d v="2017-03-09T22:05:12"/>
        <d v="2017-03-06T18:04:48"/>
        <d v="2017-03-06T17:16:59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2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2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2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2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2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2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2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2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2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2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2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2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2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2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2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2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2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2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2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2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2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2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2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2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2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2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2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2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2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2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2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2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2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2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2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2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2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2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2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2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2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2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2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2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2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2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2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2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2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2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2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2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2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2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2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2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2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2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2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2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2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2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2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2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2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2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2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2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2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2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2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2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2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2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2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29"/>
    <x v="1682"/>
    <d v="2017-03-22T15:33:5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1683"/>
    <d v="2017-03-16T18:49:0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84"/>
    <d v="2017-04-03T01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5"/>
    <d v="2017-03-17T18:34:0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686"/>
    <d v="2017-03-19T06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1687"/>
    <d v="2017-04-16T15:22:4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688"/>
    <d v="2017-04-01T04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0"/>
    <x v="1689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29"/>
    <x v="1690"/>
    <d v="2017-04-05T18:14: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91"/>
    <d v="2017-04-10T20:15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1692"/>
    <d v="2017-03-25T04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3"/>
    <d v="2017-04-09T23:47: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94"/>
    <d v="2017-03-16T21:37: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5"/>
    <d v="2017-03-26T23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96"/>
    <d v="2017-04-09T11:49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29"/>
    <x v="1697"/>
    <d v="2017-03-24T20:59: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29"/>
    <x v="1698"/>
    <d v="2017-04-07T17:35: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0"/>
    <x v="1699"/>
    <d v="2017-03-26T20:14:4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700"/>
    <d v="2017-04-10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4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29"/>
    <x v="2321"/>
    <d v="2017-04-05T19:41:5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2322"/>
    <d v="2017-04-07T18:45:3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2323"/>
    <d v="2017-04-08T12:54:0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2324"/>
    <d v="2017-03-31T22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2325"/>
    <d v="2017-04-06T09:20:4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2326"/>
    <d v="2017-03-24T12:33:5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0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0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0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0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0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0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0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0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0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2701"/>
    <d v="2017-04-14T04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2702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2703"/>
    <d v="2017-04-09T2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2704"/>
    <d v="2017-04-16T2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2705"/>
    <d v="2017-03-27T16:16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2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29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29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29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29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29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9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9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9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9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29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2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29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9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29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29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29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29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29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29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29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29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29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29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2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9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29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29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2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9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2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29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29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29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2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2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29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29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29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29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9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2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9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29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29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29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29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9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29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29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2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29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2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29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29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29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29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29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29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29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2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29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2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29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2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29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29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29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2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29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29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9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2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29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29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29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29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29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29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29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2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29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9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2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29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29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9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29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9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2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29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29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2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29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2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29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29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29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9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9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29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29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29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29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29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29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29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29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2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29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29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29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29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29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29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29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29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29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2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29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29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29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2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2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29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29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2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2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29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29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29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29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29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29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29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29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29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29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2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29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2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29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29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29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29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2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29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29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29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29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29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29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29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29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29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29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29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29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29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2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29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2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29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29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29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29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29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29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29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29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2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29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2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29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9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9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29"/>
    <x v="3127"/>
    <d v="2015-03-01T20:33:4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3128"/>
    <d v="2017-04-11T20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29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0"/>
    <x v="3130"/>
    <d v="2017-03-20T18:07: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0"/>
    <x v="3131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32"/>
    <d v="2017-04-07T16:15:0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0"/>
    <x v="3133"/>
    <d v="2017-04-09T20:29: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0"/>
    <x v="3134"/>
    <d v="2017-03-29T23:32: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5"/>
    <d v="2017-05-03T19:12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36"/>
    <d v="2017-03-19T11:18: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3137"/>
    <d v="2017-04-27T19:15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38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9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3140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3141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3142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3143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44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5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6"/>
    <d v="2017-03-27T23:58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8CFF8-E7D6-4906-8A8C-463688BBE8B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6"/>
        <item h="1" x="4"/>
        <item h="1" x="3"/>
        <item h="1" x="15"/>
        <item h="1" x="28"/>
        <item h="1" x="10"/>
        <item h="1" x="19"/>
        <item h="1" x="31"/>
        <item h="1" x="32"/>
        <item h="1" x="14"/>
        <item h="1" x="13"/>
        <item h="1" x="38"/>
        <item h="1" x="12"/>
        <item h="1" x="18"/>
        <item h="1" x="40"/>
        <item h="1" x="24"/>
        <item h="1" x="9"/>
        <item h="1" x="33"/>
        <item h="1" x="20"/>
        <item h="1" x="26"/>
        <item x="6"/>
        <item h="1" x="27"/>
        <item h="1" x="23"/>
        <item h="1" x="35"/>
        <item h="1" x="11"/>
        <item h="1" x="2"/>
        <item h="1" x="1"/>
        <item h="1" x="30"/>
        <item h="1" x="37"/>
        <item h="1" x="29"/>
        <item h="1" x="34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8D1D4-6FA8-4F05-9DE3-F5D7FEC69F5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6"/>
        <item x="4"/>
        <item x="3"/>
        <item x="15"/>
        <item x="28"/>
        <item x="10"/>
        <item x="19"/>
        <item x="31"/>
        <item x="32"/>
        <item x="14"/>
        <item x="13"/>
        <item x="38"/>
        <item x="12"/>
        <item x="18"/>
        <item x="40"/>
        <item x="24"/>
        <item x="9"/>
        <item x="33"/>
        <item x="20"/>
        <item x="26"/>
        <item x="6"/>
        <item x="27"/>
        <item x="23"/>
        <item x="35"/>
        <item x="11"/>
        <item x="2"/>
        <item x="1"/>
        <item x="30"/>
        <item x="37"/>
        <item x="29"/>
        <item x="34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AF498-3D73-48B5-A985-B68025CBC86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6"/>
        <item x="4"/>
        <item x="3"/>
        <item x="15"/>
        <item x="28"/>
        <item x="10"/>
        <item x="19"/>
        <item x="31"/>
        <item x="32"/>
        <item x="14"/>
        <item x="13"/>
        <item x="38"/>
        <item x="12"/>
        <item x="18"/>
        <item x="40"/>
        <item x="24"/>
        <item x="9"/>
        <item x="33"/>
        <item x="20"/>
        <item x="26"/>
        <item x="6"/>
        <item x="27"/>
        <item x="23"/>
        <item x="35"/>
        <item x="11"/>
        <item x="2"/>
        <item x="1"/>
        <item x="30"/>
        <item x="37"/>
        <item x="29"/>
        <item x="34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B8A8-D9A2-415F-B7F7-8BFE907DEAD4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1E9-FEA0-48F5-A00C-5C94BC42C84E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8315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5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5" t="s">
        <v>8346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5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E526-C684-4222-AC24-97D30E84F876}">
  <dimension ref="A1:E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3" spans="1:5" x14ac:dyDescent="0.25">
      <c r="A3" s="13" t="s">
        <v>8359</v>
      </c>
      <c r="B3" t="s">
        <v>8316</v>
      </c>
    </row>
    <row r="5" spans="1:5" x14ac:dyDescent="0.25">
      <c r="A5" s="13" t="s">
        <v>8364</v>
      </c>
      <c r="B5" s="13" t="s">
        <v>8360</v>
      </c>
    </row>
    <row r="6" spans="1:5" x14ac:dyDescent="0.25">
      <c r="A6" s="13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7" t="s">
        <v>8373</v>
      </c>
      <c r="B7" s="14">
        <v>20</v>
      </c>
      <c r="C7" s="14">
        <v>1</v>
      </c>
      <c r="D7" s="14">
        <v>43</v>
      </c>
      <c r="E7" s="14">
        <v>64</v>
      </c>
    </row>
    <row r="8" spans="1:5" x14ac:dyDescent="0.25">
      <c r="A8" s="17" t="s">
        <v>8374</v>
      </c>
      <c r="B8" s="14">
        <v>30</v>
      </c>
      <c r="C8" s="14">
        <v>6</v>
      </c>
      <c r="D8" s="14">
        <v>60</v>
      </c>
      <c r="E8" s="14">
        <v>96</v>
      </c>
    </row>
    <row r="9" spans="1:5" x14ac:dyDescent="0.25">
      <c r="A9" s="17" t="s">
        <v>8375</v>
      </c>
      <c r="B9" s="14">
        <v>21</v>
      </c>
      <c r="C9" s="14">
        <v>12</v>
      </c>
      <c r="D9" s="14">
        <v>46</v>
      </c>
      <c r="E9" s="14">
        <v>79</v>
      </c>
    </row>
    <row r="10" spans="1:5" x14ac:dyDescent="0.25">
      <c r="A10" s="17" t="s">
        <v>8376</v>
      </c>
      <c r="B10" s="14">
        <v>29</v>
      </c>
      <c r="C10" s="14"/>
      <c r="D10" s="14">
        <v>57</v>
      </c>
      <c r="E10" s="14">
        <v>86</v>
      </c>
    </row>
    <row r="11" spans="1:5" x14ac:dyDescent="0.25">
      <c r="A11" s="17" t="s">
        <v>8367</v>
      </c>
      <c r="B11" s="14">
        <v>42</v>
      </c>
      <c r="C11" s="14"/>
      <c r="D11" s="14">
        <v>93</v>
      </c>
      <c r="E11" s="14">
        <v>135</v>
      </c>
    </row>
    <row r="12" spans="1:5" x14ac:dyDescent="0.25">
      <c r="A12" s="17" t="s">
        <v>8377</v>
      </c>
      <c r="B12" s="14">
        <v>35</v>
      </c>
      <c r="C12" s="14"/>
      <c r="D12" s="14">
        <v>83</v>
      </c>
      <c r="E12" s="14">
        <v>118</v>
      </c>
    </row>
    <row r="13" spans="1:5" x14ac:dyDescent="0.25">
      <c r="A13" s="17" t="s">
        <v>8368</v>
      </c>
      <c r="B13" s="14">
        <v>37</v>
      </c>
      <c r="C13" s="14"/>
      <c r="D13" s="14">
        <v>75</v>
      </c>
      <c r="E13" s="14">
        <v>112</v>
      </c>
    </row>
    <row r="14" spans="1:5" x14ac:dyDescent="0.25">
      <c r="A14" s="17" t="s">
        <v>8369</v>
      </c>
      <c r="B14" s="14">
        <v>30</v>
      </c>
      <c r="C14" s="14"/>
      <c r="D14" s="14">
        <v>62</v>
      </c>
      <c r="E14" s="14">
        <v>92</v>
      </c>
    </row>
    <row r="15" spans="1:5" x14ac:dyDescent="0.25">
      <c r="A15" s="17" t="s">
        <v>8370</v>
      </c>
      <c r="B15" s="14">
        <v>24</v>
      </c>
      <c r="C15" s="14"/>
      <c r="D15" s="14">
        <v>46</v>
      </c>
      <c r="E15" s="14">
        <v>70</v>
      </c>
    </row>
    <row r="16" spans="1:5" x14ac:dyDescent="0.25">
      <c r="A16" s="17" t="s">
        <v>8371</v>
      </c>
      <c r="B16" s="14">
        <v>35</v>
      </c>
      <c r="C16" s="14"/>
      <c r="D16" s="14">
        <v>55</v>
      </c>
      <c r="E16" s="14">
        <v>90</v>
      </c>
    </row>
    <row r="17" spans="1:5" x14ac:dyDescent="0.25">
      <c r="A17" s="17" t="s">
        <v>8372</v>
      </c>
      <c r="B17" s="14">
        <v>21</v>
      </c>
      <c r="C17" s="14"/>
      <c r="D17" s="14">
        <v>47</v>
      </c>
      <c r="E17" s="14">
        <v>68</v>
      </c>
    </row>
    <row r="18" spans="1:5" x14ac:dyDescent="0.25">
      <c r="A18" s="17" t="s">
        <v>8378</v>
      </c>
      <c r="B18" s="14">
        <v>29</v>
      </c>
      <c r="C18" s="14"/>
      <c r="D18" s="14">
        <v>27</v>
      </c>
      <c r="E18" s="14">
        <v>56</v>
      </c>
    </row>
    <row r="19" spans="1:5" x14ac:dyDescent="0.25">
      <c r="A19" s="17" t="s">
        <v>8361</v>
      </c>
      <c r="B19" s="14">
        <v>353</v>
      </c>
      <c r="C19" s="14">
        <v>19</v>
      </c>
      <c r="D19" s="14">
        <v>694</v>
      </c>
      <c r="E19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5" zoomScaleNormal="95" workbookViewId="0">
      <pane ySplit="1" topLeftCell="A1124" activePane="bottomLeft" state="frozen"/>
      <selection pane="bottomLeft" activeCell="F2229" sqref="A1:T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 / D2 * 100, 0 )</f>
        <v>137</v>
      </c>
      <c r="P2">
        <f>IFERROR(ROUND(E2 / L2, 2), 0)</f>
        <v>63.92</v>
      </c>
      <c r="Q2" s="12" t="s">
        <v>8308</v>
      </c>
      <c r="R2" t="s">
        <v>8309</v>
      </c>
      <c r="S2" s="16">
        <f>(((J2 / 60) / 60) / 24) + DATE(1970, 1, 1)</f>
        <v>42177.007071759261</v>
      </c>
      <c r="T2" s="16">
        <f>(((I2 / 60) / 60) / 24) + DATE(1970, 1, 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 / D3 * 100, 0 )</f>
        <v>143</v>
      </c>
      <c r="P3">
        <f t="shared" ref="P3:P66" si="1">IFERROR(ROUND(E3 / L3, 2), 0)</f>
        <v>185.48</v>
      </c>
      <c r="Q3" s="12" t="s">
        <v>8308</v>
      </c>
      <c r="R3" t="s">
        <v>8309</v>
      </c>
      <c r="S3" s="16">
        <f t="shared" ref="S3:S66" si="2">(((J3 / 60) / 60) / 24) + DATE(1970, 1, 1)</f>
        <v>42766.600497685184</v>
      </c>
      <c r="T3" s="16">
        <f t="shared" ref="T3:T66" si="3">(((I3 / 60) / 60) / 24) + DATE(1970, 1, 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 / D67 * 100, 0 )</f>
        <v>108</v>
      </c>
      <c r="P67">
        <f t="shared" ref="P67:P130" si="5">IFERROR(ROUND(E67 / L67, 2), 0)</f>
        <v>132.05000000000001</v>
      </c>
      <c r="Q67" s="12" t="s">
        <v>8308</v>
      </c>
      <c r="R67" t="s">
        <v>8310</v>
      </c>
      <c r="S67" s="16">
        <f t="shared" ref="S67:S130" si="6">(((J67 / 60) / 60) / 24) + DATE(1970, 1, 1)</f>
        <v>41835.821226851855</v>
      </c>
      <c r="T67" s="16">
        <f t="shared" ref="T67:T130" si="7">(((I67 / 60) / 60) / 24) + DATE(1970, 1, 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 / D131 * 100, 0 )</f>
        <v>0</v>
      </c>
      <c r="P131">
        <f t="shared" ref="P131:P194" si="9">IFERROR(ROUND(E131 / L131, 2), 0)</f>
        <v>0</v>
      </c>
      <c r="Q131" s="12" t="s">
        <v>8308</v>
      </c>
      <c r="R131" t="s">
        <v>8311</v>
      </c>
      <c r="S131" s="16">
        <f t="shared" ref="S131:S194" si="10">(((J131 / 60) / 60) / 24) + DATE(1970, 1, 1)</f>
        <v>41882.937303240738</v>
      </c>
      <c r="T131" s="16">
        <f t="shared" ref="T131:T194" si="11">(((I131 / 60) / 60) / 24) + DATE(1970, 1, 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 / D195 * 100, 0 )</f>
        <v>0</v>
      </c>
      <c r="P195">
        <f t="shared" ref="P195:P258" si="13">IFERROR(ROUND(E195 / L195, 2), 0)</f>
        <v>0</v>
      </c>
      <c r="Q195" s="12" t="s">
        <v>8308</v>
      </c>
      <c r="R195" t="s">
        <v>8312</v>
      </c>
      <c r="S195" s="16">
        <f t="shared" ref="S195:S258" si="14">(((J195 / 60) / 60) / 24) + DATE(1970, 1, 1)</f>
        <v>41911.934791666667</v>
      </c>
      <c r="T195" s="16">
        <f t="shared" ref="T195:T258" si="15">(((I195 / 60) / 60) / 24) + DATE(1970, 1, 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 / D259 * 100, 0 )</f>
        <v>107</v>
      </c>
      <c r="P259">
        <f t="shared" ref="P259:P322" si="17">IFERROR(ROUND(E259 / L259, 2), 0)</f>
        <v>66.7</v>
      </c>
      <c r="Q259" s="12" t="s">
        <v>8308</v>
      </c>
      <c r="R259" t="s">
        <v>8313</v>
      </c>
      <c r="S259" s="16">
        <f t="shared" ref="S259:S322" si="18">(((J259 / 60) / 60) / 24) + DATE(1970, 1, 1)</f>
        <v>42479.626875000002</v>
      </c>
      <c r="T259" s="16">
        <f t="shared" ref="T259:T322" si="19">(((I259 / 60) / 60) / 24) + DATE(1970, 1, 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 / D323 * 100, 0 )</f>
        <v>103</v>
      </c>
      <c r="P323">
        <f t="shared" ref="P323:P386" si="21">IFERROR(ROUND(E323 / L323, 2), 0)</f>
        <v>106.62</v>
      </c>
      <c r="Q323" s="12" t="s">
        <v>8308</v>
      </c>
      <c r="R323" t="s">
        <v>8313</v>
      </c>
      <c r="S323" s="16">
        <f t="shared" ref="S323:S386" si="22">(((J323 / 60) / 60) / 24) + DATE(1970, 1, 1)</f>
        <v>42647.446597222224</v>
      </c>
      <c r="T323" s="16">
        <f t="shared" ref="T323:T386" si="23">(((I323 / 60) / 60) / 24) + DATE(1970, 1, 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 / D387 * 100, 0 )</f>
        <v>106</v>
      </c>
      <c r="P387">
        <f t="shared" ref="P387:P450" si="25">IFERROR(ROUND(E387 / L387, 2), 0)</f>
        <v>111.8</v>
      </c>
      <c r="Q387" s="12" t="s">
        <v>8308</v>
      </c>
      <c r="R387" t="s">
        <v>8313</v>
      </c>
      <c r="S387" s="16">
        <f t="shared" ref="S387:S450" si="26">(((J387 / 60) / 60) / 24) + DATE(1970, 1, 1)</f>
        <v>41934.584502314814</v>
      </c>
      <c r="T387" s="16">
        <f t="shared" ref="T387:T450" si="27">(((I387 / 60) / 60) / 24) + DATE(1970, 1, 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 / D451 * 100, 0 )</f>
        <v>2</v>
      </c>
      <c r="P451">
        <f t="shared" ref="P451:P514" si="29">IFERROR(ROUND(E451 / L451, 2), 0)</f>
        <v>9</v>
      </c>
      <c r="Q451" s="12" t="s">
        <v>8308</v>
      </c>
      <c r="R451" t="s">
        <v>8314</v>
      </c>
      <c r="S451" s="16">
        <f t="shared" ref="S451:S514" si="30">(((J451 / 60) / 60) / 24) + DATE(1970, 1, 1)</f>
        <v>41534.568113425928</v>
      </c>
      <c r="T451" s="16">
        <f t="shared" ref="T451:T514" si="31">(((I451 / 60) / 60) / 24) + DATE(1970, 1, 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 / D515 * 100, 0 )</f>
        <v>14</v>
      </c>
      <c r="P515">
        <f t="shared" ref="P515:P578" si="33">IFERROR(ROUND(E515 / L515, 2), 0)</f>
        <v>102.38</v>
      </c>
      <c r="Q515" s="12" t="s">
        <v>8308</v>
      </c>
      <c r="R515" t="s">
        <v>8314</v>
      </c>
      <c r="S515" s="16">
        <f t="shared" ref="S515:S578" si="34">(((J515 / 60) / 60) / 24) + DATE(1970, 1, 1)</f>
        <v>42552.653993055559</v>
      </c>
      <c r="T515" s="16">
        <f t="shared" ref="T515:T578" si="35">(((I515 / 60) / 60) / 24) + DATE(1970, 1, 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 / D579 * 100, 0 )</f>
        <v>0</v>
      </c>
      <c r="P579">
        <f t="shared" ref="P579:P642" si="37">IFERROR(ROUND(E579 / L579, 2), 0)</f>
        <v>10</v>
      </c>
      <c r="Q579" s="12" t="s">
        <v>8317</v>
      </c>
      <c r="R579" t="s">
        <v>8318</v>
      </c>
      <c r="S579" s="16">
        <f t="shared" ref="S579:S642" si="38">(((J579 / 60) / 60) / 24) + DATE(1970, 1, 1)</f>
        <v>42450.589143518519</v>
      </c>
      <c r="T579" s="16">
        <f t="shared" ref="T579:T642" si="39">(((I579 / 60) / 60) / 24) + DATE(1970, 1, 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 / D643 * 100, 0 )</f>
        <v>119</v>
      </c>
      <c r="P643">
        <f t="shared" ref="P643:P706" si="41">IFERROR(ROUND(E643 / L643, 2), 0)</f>
        <v>151.32</v>
      </c>
      <c r="Q643" s="12" t="s">
        <v>8317</v>
      </c>
      <c r="R643" t="s">
        <v>8319</v>
      </c>
      <c r="S643" s="16">
        <f t="shared" ref="S643:S706" si="42">(((J643 / 60) / 60) / 24) + DATE(1970, 1, 1)</f>
        <v>42199.57</v>
      </c>
      <c r="T643" s="16">
        <f t="shared" ref="T643:T706" si="43">(((I643 / 60) / 60) / 24) + DATE(1970, 1, 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 / D707 * 100, 0 )</f>
        <v>1</v>
      </c>
      <c r="P707">
        <f t="shared" ref="P707:P770" si="45">IFERROR(ROUND(E707 / L707, 2), 0)</f>
        <v>195.4</v>
      </c>
      <c r="Q707" s="12" t="s">
        <v>8317</v>
      </c>
      <c r="R707" t="s">
        <v>8319</v>
      </c>
      <c r="S707" s="16">
        <f t="shared" ref="S707:S770" si="46">(((J707 / 60) / 60) / 24) + DATE(1970, 1, 1)</f>
        <v>42726.491643518515</v>
      </c>
      <c r="T707" s="16">
        <f t="shared" ref="T707:T770" si="47">(((I707 / 60) / 60) / 24) + DATE(1970, 1, 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 / D771 * 100, 0 )</f>
        <v>41</v>
      </c>
      <c r="P771">
        <f t="shared" ref="P771:P834" si="49">IFERROR(ROUND(E771 / L771, 2), 0)</f>
        <v>31.85</v>
      </c>
      <c r="Q771" s="12" t="s">
        <v>8320</v>
      </c>
      <c r="R771" t="s">
        <v>8322</v>
      </c>
      <c r="S771" s="16">
        <f t="shared" ref="S771:S834" si="50">(((J771 / 60) / 60) / 24) + DATE(1970, 1, 1)</f>
        <v>41604.996458333335</v>
      </c>
      <c r="T771" s="16">
        <f t="shared" ref="T771:T834" si="51">(((I771 / 60) / 60) / 24) + DATE(1970, 1, 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 / D835 * 100, 0 )</f>
        <v>102</v>
      </c>
      <c r="P835">
        <f t="shared" ref="P835:P898" si="53">IFERROR(ROUND(E835 / L835, 2), 0)</f>
        <v>148.78</v>
      </c>
      <c r="Q835" s="12" t="s">
        <v>8323</v>
      </c>
      <c r="R835" t="s">
        <v>8324</v>
      </c>
      <c r="S835" s="16">
        <f t="shared" ref="S835:S898" si="54">(((J835 / 60) / 60) / 24) + DATE(1970, 1, 1)</f>
        <v>41718.878182870372</v>
      </c>
      <c r="T835" s="16">
        <f t="shared" ref="T835:T898" si="55">(((I835 / 60) / 60) / 24) + DATE(1970, 1, 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 / D899 * 100, 0 )</f>
        <v>0</v>
      </c>
      <c r="P899">
        <f t="shared" ref="P899:P962" si="57">IFERROR(ROUND(E899 / L899, 2), 0)</f>
        <v>0</v>
      </c>
      <c r="Q899" s="12" t="s">
        <v>8323</v>
      </c>
      <c r="R899" t="s">
        <v>8327</v>
      </c>
      <c r="S899" s="16">
        <f t="shared" ref="S899:S962" si="58">(((J899 / 60) / 60) / 24) + DATE(1970, 1, 1)</f>
        <v>41211.688750000001</v>
      </c>
      <c r="T899" s="16">
        <f t="shared" ref="T899:T962" si="59">(((I899 / 60) / 60) / 24) + DATE(1970, 1, 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 / D963 * 100, 0 )</f>
        <v>42</v>
      </c>
      <c r="P963">
        <f t="shared" ref="P963:P1026" si="61">IFERROR(ROUND(E963 / L963, 2), 0)</f>
        <v>364.35</v>
      </c>
      <c r="Q963" s="12" t="s">
        <v>8317</v>
      </c>
      <c r="R963" t="s">
        <v>8319</v>
      </c>
      <c r="S963" s="16">
        <f t="shared" ref="S963:S1026" si="62">(((J963 / 60) / 60) / 24) + DATE(1970, 1, 1)</f>
        <v>42740.693692129629</v>
      </c>
      <c r="T963" s="16">
        <f t="shared" ref="T963:T1026" si="63">(((I963 / 60) / 60) / 24) + DATE(1970, 1, 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 / D1027 * 100, 0 )</f>
        <v>110</v>
      </c>
      <c r="P1027">
        <f t="shared" ref="P1027:P1090" si="65">IFERROR(ROUND(E1027 / L1027, 2), 0)</f>
        <v>71.849999999999994</v>
      </c>
      <c r="Q1027" s="12" t="s">
        <v>8323</v>
      </c>
      <c r="R1027" t="s">
        <v>8328</v>
      </c>
      <c r="S1027" s="16">
        <f t="shared" ref="S1027:S1090" si="66">(((J1027 / 60) / 60) / 24) + DATE(1970, 1, 1)</f>
        <v>42049.833761574075</v>
      </c>
      <c r="T1027" s="16">
        <f t="shared" ref="T1027:T1090" si="67">(((I1027 / 60) / 60) / 24) + DATE(1970, 1, 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 / D1091 * 100, 0 )</f>
        <v>8</v>
      </c>
      <c r="P1091">
        <f t="shared" ref="P1091:P1154" si="69">IFERROR(ROUND(E1091 / L1091, 2), 0)</f>
        <v>23.96</v>
      </c>
      <c r="Q1091" s="12" t="s">
        <v>8331</v>
      </c>
      <c r="R1091" t="s">
        <v>8332</v>
      </c>
      <c r="S1091" s="16">
        <f t="shared" ref="S1091:S1154" si="70">(((J1091 / 60) / 60) / 24) + DATE(1970, 1, 1)</f>
        <v>42151.189525462964</v>
      </c>
      <c r="T1091" s="16">
        <f t="shared" ref="T1091:T1154" si="71">(((I1091 / 60) / 60) / 24) + DATE(1970, 1, 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 / D1155 * 100, 0 )</f>
        <v>1</v>
      </c>
      <c r="P1155">
        <f t="shared" ref="P1155:P1218" si="73">IFERROR(ROUND(E1155 / L1155, 2), 0)</f>
        <v>50</v>
      </c>
      <c r="Q1155" s="12" t="s">
        <v>8334</v>
      </c>
      <c r="R1155" t="s">
        <v>8335</v>
      </c>
      <c r="S1155" s="16">
        <f t="shared" ref="S1155:S1218" si="74">(((J1155 / 60) / 60) / 24) + DATE(1970, 1, 1)</f>
        <v>42143.714178240742</v>
      </c>
      <c r="T1155" s="16">
        <f t="shared" ref="T1155:T1218" si="75">(((I1155 / 60) / 60) / 24) + DATE(1970, 1, 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 / D1219 * 100, 0 )</f>
        <v>103</v>
      </c>
      <c r="P1219">
        <f t="shared" ref="P1219:P1282" si="77">IFERROR(ROUND(E1219 / L1219, 2), 0)</f>
        <v>148.57</v>
      </c>
      <c r="Q1219" s="12" t="s">
        <v>8336</v>
      </c>
      <c r="R1219" t="s">
        <v>8337</v>
      </c>
      <c r="S1219" s="16">
        <f t="shared" ref="S1219:S1282" si="78">(((J1219 / 60) / 60) / 24) + DATE(1970, 1, 1)</f>
        <v>42535.809490740736</v>
      </c>
      <c r="T1219" s="16">
        <f t="shared" ref="T1219:T1282" si="79">(((I1219 / 60) / 60) / 24) + DATE(1970, 1, 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 / D1283 * 100, 0 )</f>
        <v>111</v>
      </c>
      <c r="P1283">
        <f t="shared" ref="P1283:P1346" si="81">IFERROR(ROUND(E1283 / L1283, 2), 0)</f>
        <v>104.73</v>
      </c>
      <c r="Q1283" s="12" t="s">
        <v>8323</v>
      </c>
      <c r="R1283" t="s">
        <v>8324</v>
      </c>
      <c r="S1283" s="16">
        <f t="shared" ref="S1283:S1346" si="82">(((J1283 / 60) / 60) / 24) + DATE(1970, 1, 1)</f>
        <v>41463.743472222224</v>
      </c>
      <c r="T1283" s="16">
        <f t="shared" ref="T1283:T1346" si="83">(((I1283 / 60) / 60) / 24) + DATE(1970, 1, 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 / D1347 * 100, 0 )</f>
        <v>125</v>
      </c>
      <c r="P1347">
        <f t="shared" ref="P1347:P1410" si="85">IFERROR(ROUND(E1347 / L1347, 2), 0)</f>
        <v>53.57</v>
      </c>
      <c r="Q1347" s="12" t="s">
        <v>8320</v>
      </c>
      <c r="R1347" t="s">
        <v>8321</v>
      </c>
      <c r="S1347" s="16">
        <f t="shared" ref="S1347:S1410" si="86">(((J1347 / 60) / 60) / 24) + DATE(1970, 1, 1)</f>
        <v>41799.814340277779</v>
      </c>
      <c r="T1347" s="16">
        <f t="shared" ref="T1347:T1410" si="87">(((I1347 / 60) / 60) / 24) + DATE(1970, 1, 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 / D1411 * 100, 0 )</f>
        <v>0</v>
      </c>
      <c r="P1411">
        <f t="shared" ref="P1411:P1474" si="89">IFERROR(ROUND(E1411 / L1411, 2), 0)</f>
        <v>0</v>
      </c>
      <c r="Q1411" s="12" t="s">
        <v>8320</v>
      </c>
      <c r="R1411" t="s">
        <v>8339</v>
      </c>
      <c r="S1411" s="16">
        <f t="shared" ref="S1411:S1474" si="90">(((J1411 / 60) / 60) / 24) + DATE(1970, 1, 1)</f>
        <v>41945.133506944447</v>
      </c>
      <c r="T1411" s="16">
        <f t="shared" ref="T1411:T1474" si="91">(((I1411 / 60) / 60) / 24) + DATE(1970, 1, 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 / D1475 * 100, 0 )</f>
        <v>121</v>
      </c>
      <c r="P1475">
        <f t="shared" ref="P1475:P1538" si="93">IFERROR(ROUND(E1475 / L1475, 2), 0)</f>
        <v>38.46</v>
      </c>
      <c r="Q1475" s="12" t="s">
        <v>8320</v>
      </c>
      <c r="R1475" t="s">
        <v>8340</v>
      </c>
      <c r="S1475" s="16">
        <f t="shared" ref="S1475:S1538" si="94">(((J1475 / 60) / 60) / 24) + DATE(1970, 1, 1)</f>
        <v>40939.979618055557</v>
      </c>
      <c r="T1475" s="16">
        <f t="shared" ref="T1475:T1538" si="95">(((I1475 / 60) / 60) / 24) + DATE(1970, 1, 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 / D1539 * 100, 0 )</f>
        <v>180</v>
      </c>
      <c r="P1539">
        <f t="shared" ref="P1539:P1602" si="97">IFERROR(ROUND(E1539 / L1539, 2), 0)</f>
        <v>96.38</v>
      </c>
      <c r="Q1539" s="12" t="s">
        <v>8336</v>
      </c>
      <c r="R1539" t="s">
        <v>8337</v>
      </c>
      <c r="S1539" s="16">
        <f t="shared" ref="S1539:S1602" si="98">(((J1539 / 60) / 60) / 24) + DATE(1970, 1, 1)</f>
        <v>42552.315127314811</v>
      </c>
      <c r="T1539" s="16">
        <f t="shared" ref="T1539:T1602" si="99">(((I1539 / 60) / 60) / 24) + DATE(1970, 1, 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 / D1603 * 100, 0 )</f>
        <v>108</v>
      </c>
      <c r="P1603">
        <f t="shared" ref="P1603:P1666" si="101">IFERROR(ROUND(E1603 / L1603, 2), 0)</f>
        <v>48.33</v>
      </c>
      <c r="Q1603" s="12" t="s">
        <v>8323</v>
      </c>
      <c r="R1603" t="s">
        <v>8324</v>
      </c>
      <c r="S1603" s="16">
        <f t="shared" ref="S1603:S1666" si="102">(((J1603 / 60) / 60) / 24) + DATE(1970, 1, 1)</f>
        <v>40638.092974537038</v>
      </c>
      <c r="T1603" s="16">
        <f t="shared" ref="T1603:T1666" si="103">(((I1603 / 60) / 60) / 24) + DATE(1970, 1, 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 / D1667 * 100, 0 )</f>
        <v>119</v>
      </c>
      <c r="P1667">
        <f t="shared" ref="P1667:P1730" si="105">IFERROR(ROUND(E1667 / L1667, 2), 0)</f>
        <v>44.96</v>
      </c>
      <c r="Q1667" s="12" t="s">
        <v>8323</v>
      </c>
      <c r="R1667" t="s">
        <v>8344</v>
      </c>
      <c r="S1667" s="16">
        <f t="shared" ref="S1667:S1730" si="106">(((J1667 / 60) / 60) / 24) + DATE(1970, 1, 1)</f>
        <v>40564.649456018517</v>
      </c>
      <c r="T1667" s="16">
        <f t="shared" ref="T1667:T1730" si="107">(((I1667 / 60) / 60) / 24) + DATE(1970, 1, 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2703</v>
      </c>
      <c r="B1684" s="9" t="s">
        <v>2703</v>
      </c>
      <c r="C1684" s="3" t="s">
        <v>6813</v>
      </c>
      <c r="D1684" s="5">
        <v>40000</v>
      </c>
      <c r="E1684" s="7">
        <v>41500</v>
      </c>
      <c r="F1684" t="s">
        <v>8221</v>
      </c>
      <c r="G1684" t="s">
        <v>8237</v>
      </c>
      <c r="H1684" t="s">
        <v>8255</v>
      </c>
      <c r="I1684">
        <v>1490196830</v>
      </c>
      <c r="J1684">
        <v>1485016430</v>
      </c>
      <c r="K1684" t="b">
        <v>0</v>
      </c>
      <c r="L1684">
        <v>45</v>
      </c>
      <c r="M1684" t="b">
        <v>0</v>
      </c>
      <c r="N1684" t="s">
        <v>8301</v>
      </c>
      <c r="O1684">
        <f t="shared" si="104"/>
        <v>104</v>
      </c>
      <c r="P1684">
        <f t="shared" si="105"/>
        <v>922.22</v>
      </c>
      <c r="Q1684" s="12" t="s">
        <v>8315</v>
      </c>
      <c r="R1684" t="s">
        <v>8346</v>
      </c>
      <c r="S1684" s="16">
        <f t="shared" si="106"/>
        <v>42756.690162037034</v>
      </c>
      <c r="T1684" s="16">
        <f t="shared" si="107"/>
        <v>42816.648495370369</v>
      </c>
    </row>
    <row r="1685" spans="1:20" ht="60" hidden="1" x14ac:dyDescent="0.25">
      <c r="A1685">
        <v>3128</v>
      </c>
      <c r="B1685" s="9" t="s">
        <v>3128</v>
      </c>
      <c r="C1685" s="3" t="s">
        <v>7238</v>
      </c>
      <c r="D1685" s="5">
        <v>15000</v>
      </c>
      <c r="E1685" s="7">
        <v>16291</v>
      </c>
      <c r="F1685" t="s">
        <v>8221</v>
      </c>
      <c r="G1685" t="s">
        <v>8223</v>
      </c>
      <c r="H1685" t="s">
        <v>8245</v>
      </c>
      <c r="I1685">
        <v>1489690141</v>
      </c>
      <c r="J1685">
        <v>1487101741</v>
      </c>
      <c r="K1685" t="b">
        <v>0</v>
      </c>
      <c r="L1685">
        <v>117</v>
      </c>
      <c r="M1685" t="b">
        <v>0</v>
      </c>
      <c r="N1685" t="s">
        <v>8269</v>
      </c>
      <c r="O1685">
        <f t="shared" si="104"/>
        <v>109</v>
      </c>
      <c r="P1685">
        <f t="shared" si="105"/>
        <v>139.24</v>
      </c>
      <c r="Q1685" s="12" t="s">
        <v>8315</v>
      </c>
      <c r="R1685" t="s">
        <v>8316</v>
      </c>
      <c r="S1685" s="16">
        <f t="shared" si="106"/>
        <v>42780.825706018513</v>
      </c>
      <c r="T1685" s="16">
        <f t="shared" si="107"/>
        <v>42810.784039351856</v>
      </c>
    </row>
    <row r="1686" spans="1:20" ht="60" hidden="1" x14ac:dyDescent="0.25">
      <c r="A1686">
        <v>1691</v>
      </c>
      <c r="B1686" s="9" t="s">
        <v>1692</v>
      </c>
      <c r="C1686" s="3" t="s">
        <v>5801</v>
      </c>
      <c r="D1686" s="5">
        <v>30000</v>
      </c>
      <c r="E1686" s="7">
        <v>10042</v>
      </c>
      <c r="F1686" t="s">
        <v>8221</v>
      </c>
      <c r="G1686" t="s">
        <v>8223</v>
      </c>
      <c r="H1686" t="s">
        <v>8245</v>
      </c>
      <c r="I1686">
        <v>1491181200</v>
      </c>
      <c r="J1686">
        <v>1488387008</v>
      </c>
      <c r="K1686" t="b">
        <v>0</v>
      </c>
      <c r="L1686">
        <v>38</v>
      </c>
      <c r="M1686" t="b">
        <v>0</v>
      </c>
      <c r="N1686" t="s">
        <v>8291</v>
      </c>
      <c r="O1686">
        <f t="shared" si="104"/>
        <v>33</v>
      </c>
      <c r="P1686">
        <f t="shared" si="105"/>
        <v>264.26</v>
      </c>
      <c r="Q1686" s="12" t="s">
        <v>8323</v>
      </c>
      <c r="R1686" t="s">
        <v>8345</v>
      </c>
      <c r="S1686" s="16">
        <f t="shared" si="106"/>
        <v>42795.701481481476</v>
      </c>
      <c r="T1686" s="16">
        <f t="shared" si="107"/>
        <v>42828.041666666672</v>
      </c>
    </row>
    <row r="1687" spans="1:20" ht="30" hidden="1" x14ac:dyDescent="0.25">
      <c r="A1687">
        <v>1684</v>
      </c>
      <c r="B1687" s="9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04"/>
        <v>109</v>
      </c>
      <c r="P1687">
        <f t="shared" si="105"/>
        <v>86.44</v>
      </c>
      <c r="Q1687" s="12" t="s">
        <v>8323</v>
      </c>
      <c r="R1687" t="s">
        <v>8345</v>
      </c>
      <c r="S1687" s="16">
        <f t="shared" si="106"/>
        <v>42783.815289351856</v>
      </c>
      <c r="T1687" s="16">
        <f t="shared" si="107"/>
        <v>42811.773622685185</v>
      </c>
    </row>
    <row r="1688" spans="1:20" ht="60" hidden="1" x14ac:dyDescent="0.25">
      <c r="A1688">
        <v>3144</v>
      </c>
      <c r="B1688" s="9" t="s">
        <v>3144</v>
      </c>
      <c r="C1688" s="3" t="s">
        <v>7254</v>
      </c>
      <c r="D1688" s="5">
        <v>10000</v>
      </c>
      <c r="E1688" s="7">
        <v>7540</v>
      </c>
      <c r="F1688" t="s">
        <v>8221</v>
      </c>
      <c r="G1688" t="s">
        <v>8223</v>
      </c>
      <c r="H1688" t="s">
        <v>8245</v>
      </c>
      <c r="I1688">
        <v>1489903200</v>
      </c>
      <c r="J1688">
        <v>1488459307</v>
      </c>
      <c r="K1688" t="b">
        <v>0</v>
      </c>
      <c r="L1688">
        <v>30</v>
      </c>
      <c r="M1688" t="b">
        <v>0</v>
      </c>
      <c r="N1688" t="s">
        <v>8269</v>
      </c>
      <c r="O1688">
        <f t="shared" si="104"/>
        <v>75</v>
      </c>
      <c r="P1688">
        <f t="shared" si="105"/>
        <v>251.33</v>
      </c>
      <c r="Q1688" s="12" t="s">
        <v>8315</v>
      </c>
      <c r="R1688" t="s">
        <v>8316</v>
      </c>
      <c r="S1688" s="16">
        <f t="shared" si="106"/>
        <v>42796.538275462968</v>
      </c>
      <c r="T1688" s="16">
        <f t="shared" si="107"/>
        <v>42813.25</v>
      </c>
    </row>
    <row r="1689" spans="1:20" ht="45" hidden="1" x14ac:dyDescent="0.25">
      <c r="A1689">
        <v>3146</v>
      </c>
      <c r="B1689" s="9" t="s">
        <v>3146</v>
      </c>
      <c r="C1689" s="3" t="s">
        <v>7256</v>
      </c>
      <c r="D1689" s="5">
        <v>50000</v>
      </c>
      <c r="E1689" s="7">
        <v>5250</v>
      </c>
      <c r="F1689" t="s">
        <v>8221</v>
      </c>
      <c r="G1689" t="s">
        <v>8237</v>
      </c>
      <c r="H1689" t="s">
        <v>8255</v>
      </c>
      <c r="I1689">
        <v>1492356166</v>
      </c>
      <c r="J1689">
        <v>1488471766</v>
      </c>
      <c r="K1689" t="b">
        <v>0</v>
      </c>
      <c r="L1689">
        <v>12</v>
      </c>
      <c r="M1689" t="b">
        <v>0</v>
      </c>
      <c r="N1689" t="s">
        <v>8269</v>
      </c>
      <c r="O1689">
        <f t="shared" si="104"/>
        <v>11</v>
      </c>
      <c r="P1689">
        <f t="shared" si="105"/>
        <v>437.5</v>
      </c>
      <c r="Q1689" s="12" t="s">
        <v>8315</v>
      </c>
      <c r="R1689" t="s">
        <v>8316</v>
      </c>
      <c r="S1689" s="16">
        <f t="shared" si="106"/>
        <v>42796.682476851856</v>
      </c>
      <c r="T1689" s="16">
        <f t="shared" si="107"/>
        <v>42841.640810185185</v>
      </c>
    </row>
    <row r="1690" spans="1:20" ht="60" hidden="1" x14ac:dyDescent="0.25">
      <c r="A1690">
        <v>1700</v>
      </c>
      <c r="B1690" s="9" t="s">
        <v>1701</v>
      </c>
      <c r="C1690" s="3" t="s">
        <v>5810</v>
      </c>
      <c r="D1690" s="5">
        <v>20000</v>
      </c>
      <c r="E1690" s="7">
        <v>5212</v>
      </c>
      <c r="F1690" t="s">
        <v>8221</v>
      </c>
      <c r="G1690" t="s">
        <v>8223</v>
      </c>
      <c r="H1690" t="s">
        <v>8245</v>
      </c>
      <c r="I1690">
        <v>1491019200</v>
      </c>
      <c r="J1690">
        <v>1488418990</v>
      </c>
      <c r="K1690" t="b">
        <v>0</v>
      </c>
      <c r="L1690">
        <v>79</v>
      </c>
      <c r="M1690" t="b">
        <v>0</v>
      </c>
      <c r="N1690" t="s">
        <v>8291</v>
      </c>
      <c r="O1690">
        <f t="shared" si="104"/>
        <v>26</v>
      </c>
      <c r="P1690">
        <f t="shared" si="105"/>
        <v>65.97</v>
      </c>
      <c r="Q1690" s="12" t="s">
        <v>8323</v>
      </c>
      <c r="R1690" t="s">
        <v>8345</v>
      </c>
      <c r="S1690" s="16">
        <f t="shared" si="106"/>
        <v>42796.071643518517</v>
      </c>
      <c r="T1690" s="16">
        <f t="shared" si="107"/>
        <v>42826.166666666672</v>
      </c>
    </row>
    <row r="1691" spans="1:20" ht="45" hidden="1" x14ac:dyDescent="0.25">
      <c r="A1691">
        <v>2321</v>
      </c>
      <c r="B1691" s="9" t="s">
        <v>2322</v>
      </c>
      <c r="C1691" s="3" t="s">
        <v>6431</v>
      </c>
      <c r="D1691" s="5">
        <v>10557</v>
      </c>
      <c r="E1691" s="7">
        <v>4130</v>
      </c>
      <c r="F1691" t="s">
        <v>8221</v>
      </c>
      <c r="G1691" t="s">
        <v>8238</v>
      </c>
      <c r="H1691" t="s">
        <v>8248</v>
      </c>
      <c r="I1691">
        <v>1491282901</v>
      </c>
      <c r="J1691">
        <v>1488694501</v>
      </c>
      <c r="K1691" t="b">
        <v>0</v>
      </c>
      <c r="L1691">
        <v>64</v>
      </c>
      <c r="M1691" t="b">
        <v>0</v>
      </c>
      <c r="N1691" t="s">
        <v>8296</v>
      </c>
      <c r="O1691">
        <f t="shared" si="104"/>
        <v>39</v>
      </c>
      <c r="P1691">
        <f t="shared" si="105"/>
        <v>64.53</v>
      </c>
      <c r="Q1691" s="12" t="s">
        <v>8334</v>
      </c>
      <c r="R1691" t="s">
        <v>8347</v>
      </c>
      <c r="S1691" s="16">
        <f t="shared" si="106"/>
        <v>42799.260428240741</v>
      </c>
      <c r="T1691" s="16">
        <f t="shared" si="107"/>
        <v>42829.21876157407</v>
      </c>
    </row>
    <row r="1692" spans="1:20" ht="60" hidden="1" x14ac:dyDescent="0.25">
      <c r="A1692">
        <v>2702</v>
      </c>
      <c r="B1692" s="9" t="s">
        <v>2702</v>
      </c>
      <c r="C1692" s="3" t="s">
        <v>6812</v>
      </c>
      <c r="D1692" s="5">
        <v>10000</v>
      </c>
      <c r="E1692" s="7">
        <v>3441</v>
      </c>
      <c r="F1692" t="s">
        <v>8221</v>
      </c>
      <c r="G1692" t="s">
        <v>8223</v>
      </c>
      <c r="H1692" t="s">
        <v>8245</v>
      </c>
      <c r="I1692">
        <v>1491416077</v>
      </c>
      <c r="J1692">
        <v>1488827677</v>
      </c>
      <c r="K1692" t="b">
        <v>1</v>
      </c>
      <c r="L1692">
        <v>26</v>
      </c>
      <c r="M1692" t="b">
        <v>0</v>
      </c>
      <c r="N1692" t="s">
        <v>8301</v>
      </c>
      <c r="O1692">
        <f t="shared" si="104"/>
        <v>34</v>
      </c>
      <c r="P1692">
        <f t="shared" si="105"/>
        <v>132.35</v>
      </c>
      <c r="Q1692" s="12" t="s">
        <v>8315</v>
      </c>
      <c r="R1692" t="s">
        <v>8346</v>
      </c>
      <c r="S1692" s="16">
        <f t="shared" si="106"/>
        <v>42800.801817129628</v>
      </c>
      <c r="T1692" s="16">
        <f t="shared" si="107"/>
        <v>42830.760150462964</v>
      </c>
    </row>
    <row r="1693" spans="1:20" ht="60" hidden="1" x14ac:dyDescent="0.25">
      <c r="A1693">
        <v>1687</v>
      </c>
      <c r="B1693" s="9" t="s">
        <v>1688</v>
      </c>
      <c r="C1693" s="3" t="s">
        <v>5797</v>
      </c>
      <c r="D1693" s="5">
        <v>10000</v>
      </c>
      <c r="E1693" s="7">
        <v>3125</v>
      </c>
      <c r="F1693" t="s">
        <v>8221</v>
      </c>
      <c r="G1693" t="s">
        <v>8223</v>
      </c>
      <c r="H1693" t="s">
        <v>8245</v>
      </c>
      <c r="I1693">
        <v>1491855300</v>
      </c>
      <c r="J1693">
        <v>1488935245</v>
      </c>
      <c r="K1693" t="b">
        <v>0</v>
      </c>
      <c r="L1693">
        <v>39</v>
      </c>
      <c r="M1693" t="b">
        <v>0</v>
      </c>
      <c r="N1693" t="s">
        <v>8291</v>
      </c>
      <c r="O1693">
        <f t="shared" si="104"/>
        <v>31</v>
      </c>
      <c r="P1693">
        <f t="shared" si="105"/>
        <v>80.13</v>
      </c>
      <c r="Q1693" s="12" t="s">
        <v>8323</v>
      </c>
      <c r="R1693" t="s">
        <v>8345</v>
      </c>
      <c r="S1693" s="16">
        <f t="shared" si="106"/>
        <v>42802.046817129631</v>
      </c>
      <c r="T1693" s="16">
        <f t="shared" si="107"/>
        <v>42835.84375</v>
      </c>
    </row>
    <row r="1694" spans="1:20" ht="60" hidden="1" x14ac:dyDescent="0.25">
      <c r="A1694">
        <v>3139</v>
      </c>
      <c r="B1694" s="9" t="s">
        <v>3139</v>
      </c>
      <c r="C1694" s="3" t="s">
        <v>7249</v>
      </c>
      <c r="D1694" s="5">
        <v>50000</v>
      </c>
      <c r="E1694" s="7">
        <v>2700</v>
      </c>
      <c r="F1694" t="s">
        <v>8221</v>
      </c>
      <c r="G1694" t="s">
        <v>8237</v>
      </c>
      <c r="H1694" t="s">
        <v>8255</v>
      </c>
      <c r="I1694">
        <v>1490416380</v>
      </c>
      <c r="J1694">
        <v>1487485760</v>
      </c>
      <c r="K1694" t="b">
        <v>0</v>
      </c>
      <c r="L1694">
        <v>6</v>
      </c>
      <c r="M1694" t="b">
        <v>0</v>
      </c>
      <c r="N1694" t="s">
        <v>8269</v>
      </c>
      <c r="O1694">
        <f t="shared" si="104"/>
        <v>5</v>
      </c>
      <c r="P1694">
        <f t="shared" si="105"/>
        <v>450</v>
      </c>
      <c r="Q1694" s="12" t="s">
        <v>8315</v>
      </c>
      <c r="R1694" t="s">
        <v>8316</v>
      </c>
      <c r="S1694" s="16">
        <f t="shared" si="106"/>
        <v>42785.270370370374</v>
      </c>
      <c r="T1694" s="16">
        <f t="shared" si="107"/>
        <v>42819.189583333333</v>
      </c>
    </row>
    <row r="1695" spans="1:20" ht="45" hidden="1" x14ac:dyDescent="0.25">
      <c r="A1695">
        <v>1697</v>
      </c>
      <c r="B1695" s="9" t="s">
        <v>1698</v>
      </c>
      <c r="C1695" s="3" t="s">
        <v>5807</v>
      </c>
      <c r="D1695" s="5">
        <v>12500</v>
      </c>
      <c r="E1695" s="7">
        <v>2526</v>
      </c>
      <c r="F1695" t="s">
        <v>8221</v>
      </c>
      <c r="G1695" t="s">
        <v>8223</v>
      </c>
      <c r="H1695" t="s">
        <v>8245</v>
      </c>
      <c r="I1695">
        <v>1491781648</v>
      </c>
      <c r="J1695">
        <v>1489193248</v>
      </c>
      <c r="K1695" t="b">
        <v>0</v>
      </c>
      <c r="L1695">
        <v>22</v>
      </c>
      <c r="M1695" t="b">
        <v>0</v>
      </c>
      <c r="N1695" t="s">
        <v>8291</v>
      </c>
      <c r="O1695">
        <f t="shared" si="104"/>
        <v>20</v>
      </c>
      <c r="P1695">
        <f t="shared" si="105"/>
        <v>114.82</v>
      </c>
      <c r="Q1695" s="12" t="s">
        <v>8323</v>
      </c>
      <c r="R1695" t="s">
        <v>8345</v>
      </c>
      <c r="S1695" s="16">
        <f t="shared" si="106"/>
        <v>42805.032962962956</v>
      </c>
      <c r="T1695" s="16">
        <f t="shared" si="107"/>
        <v>42834.991296296299</v>
      </c>
    </row>
    <row r="1696" spans="1:20" ht="30" hidden="1" x14ac:dyDescent="0.25">
      <c r="A1696">
        <v>1689</v>
      </c>
      <c r="B1696" s="9" t="s">
        <v>1690</v>
      </c>
      <c r="C1696" s="3" t="s">
        <v>5799</v>
      </c>
      <c r="D1696" s="5">
        <v>2400</v>
      </c>
      <c r="E1696" s="7">
        <v>2400</v>
      </c>
      <c r="F1696" t="s">
        <v>8221</v>
      </c>
      <c r="G1696" t="s">
        <v>8223</v>
      </c>
      <c r="H1696" t="s">
        <v>8245</v>
      </c>
      <c r="I1696">
        <v>1489700230</v>
      </c>
      <c r="J1696">
        <v>1487111830</v>
      </c>
      <c r="K1696" t="b">
        <v>0</v>
      </c>
      <c r="L1696">
        <v>14</v>
      </c>
      <c r="M1696" t="b">
        <v>0</v>
      </c>
      <c r="N1696" t="s">
        <v>8291</v>
      </c>
      <c r="O1696">
        <f t="shared" si="104"/>
        <v>100</v>
      </c>
      <c r="P1696">
        <f t="shared" si="105"/>
        <v>171.43</v>
      </c>
      <c r="Q1696" s="12" t="s">
        <v>8323</v>
      </c>
      <c r="R1696" t="s">
        <v>8345</v>
      </c>
      <c r="S1696" s="16">
        <f t="shared" si="106"/>
        <v>42780.942476851851</v>
      </c>
      <c r="T1696" s="16">
        <f t="shared" si="107"/>
        <v>42810.900810185187</v>
      </c>
    </row>
    <row r="1697" spans="1:20" ht="45" hidden="1" x14ac:dyDescent="0.25">
      <c r="A1697">
        <v>1692</v>
      </c>
      <c r="B1697" s="9" t="s">
        <v>1693</v>
      </c>
      <c r="C1697" s="3" t="s">
        <v>5802</v>
      </c>
      <c r="D1697" s="5">
        <v>5000</v>
      </c>
      <c r="E1697" s="7">
        <v>2390</v>
      </c>
      <c r="F1697" t="s">
        <v>8221</v>
      </c>
      <c r="G1697" t="s">
        <v>8223</v>
      </c>
      <c r="H1697" t="s">
        <v>8245</v>
      </c>
      <c r="I1697">
        <v>1490572740</v>
      </c>
      <c r="J1697">
        <v>1487734667</v>
      </c>
      <c r="K1697" t="b">
        <v>0</v>
      </c>
      <c r="L1697">
        <v>15</v>
      </c>
      <c r="M1697" t="b">
        <v>0</v>
      </c>
      <c r="N1697" t="s">
        <v>8291</v>
      </c>
      <c r="O1697">
        <f t="shared" si="104"/>
        <v>48</v>
      </c>
      <c r="P1697">
        <f t="shared" si="105"/>
        <v>159.33000000000001</v>
      </c>
      <c r="Q1697" s="12" t="s">
        <v>8323</v>
      </c>
      <c r="R1697" t="s">
        <v>8345</v>
      </c>
      <c r="S1697" s="16">
        <f t="shared" si="106"/>
        <v>42788.151238425926</v>
      </c>
      <c r="T1697" s="16">
        <f t="shared" si="107"/>
        <v>42820.999305555553</v>
      </c>
    </row>
    <row r="1698" spans="1:20" ht="60" hidden="1" x14ac:dyDescent="0.25">
      <c r="A1698">
        <v>1688</v>
      </c>
      <c r="B1698" s="9" t="s">
        <v>1689</v>
      </c>
      <c r="C1698" s="3" t="s">
        <v>5798</v>
      </c>
      <c r="D1698" s="5">
        <v>4000</v>
      </c>
      <c r="E1698" s="7">
        <v>1772</v>
      </c>
      <c r="F1698" t="s">
        <v>8221</v>
      </c>
      <c r="G1698" t="s">
        <v>8223</v>
      </c>
      <c r="H1698" t="s">
        <v>8245</v>
      </c>
      <c r="I1698">
        <v>1491738594</v>
      </c>
      <c r="J1698">
        <v>1489150194</v>
      </c>
      <c r="K1698" t="b">
        <v>0</v>
      </c>
      <c r="L1698">
        <v>7</v>
      </c>
      <c r="M1698" t="b">
        <v>0</v>
      </c>
      <c r="N1698" t="s">
        <v>8291</v>
      </c>
      <c r="O1698">
        <f t="shared" si="104"/>
        <v>44</v>
      </c>
      <c r="P1698">
        <f t="shared" si="105"/>
        <v>253.14</v>
      </c>
      <c r="Q1698" s="12" t="s">
        <v>8323</v>
      </c>
      <c r="R1698" t="s">
        <v>8345</v>
      </c>
      <c r="S1698" s="16">
        <f t="shared" si="106"/>
        <v>42804.534652777773</v>
      </c>
      <c r="T1698" s="16">
        <f t="shared" si="107"/>
        <v>42834.492986111116</v>
      </c>
    </row>
    <row r="1699" spans="1:20" ht="30" hidden="1" x14ac:dyDescent="0.25">
      <c r="A1699">
        <v>2705</v>
      </c>
      <c r="B1699" s="9" t="s">
        <v>2705</v>
      </c>
      <c r="C1699" s="3" t="s">
        <v>6815</v>
      </c>
      <c r="D1699" s="5">
        <v>16500</v>
      </c>
      <c r="E1699" s="7">
        <v>1739</v>
      </c>
      <c r="F1699" t="s">
        <v>8221</v>
      </c>
      <c r="G1699" t="s">
        <v>8223</v>
      </c>
      <c r="H1699" t="s">
        <v>8245</v>
      </c>
      <c r="I1699">
        <v>1490389158</v>
      </c>
      <c r="J1699">
        <v>1486504758</v>
      </c>
      <c r="K1699" t="b">
        <v>0</v>
      </c>
      <c r="L1699">
        <v>8</v>
      </c>
      <c r="M1699" t="b">
        <v>0</v>
      </c>
      <c r="N1699" t="s">
        <v>8301</v>
      </c>
      <c r="O1699">
        <f t="shared" si="104"/>
        <v>11</v>
      </c>
      <c r="P1699">
        <f t="shared" si="105"/>
        <v>217.38</v>
      </c>
      <c r="Q1699" s="12" t="s">
        <v>8315</v>
      </c>
      <c r="R1699" t="s">
        <v>8346</v>
      </c>
      <c r="S1699" s="16">
        <f t="shared" si="106"/>
        <v>42773.916180555556</v>
      </c>
      <c r="T1699" s="16">
        <f t="shared" si="107"/>
        <v>42818.874513888892</v>
      </c>
    </row>
    <row r="1700" spans="1:20" ht="60" hidden="1" x14ac:dyDescent="0.25">
      <c r="A1700">
        <v>2701</v>
      </c>
      <c r="B1700" s="9" t="s">
        <v>2701</v>
      </c>
      <c r="C1700" s="3" t="s">
        <v>6811</v>
      </c>
      <c r="D1700" s="5">
        <v>3400</v>
      </c>
      <c r="E1700" s="7">
        <v>1570</v>
      </c>
      <c r="F1700" t="s">
        <v>8221</v>
      </c>
      <c r="G1700" t="s">
        <v>8240</v>
      </c>
      <c r="H1700" t="s">
        <v>8248</v>
      </c>
      <c r="I1700">
        <v>1491586534</v>
      </c>
      <c r="J1700">
        <v>1488911734</v>
      </c>
      <c r="K1700" t="b">
        <v>0</v>
      </c>
      <c r="L1700">
        <v>46</v>
      </c>
      <c r="M1700" t="b">
        <v>0</v>
      </c>
      <c r="N1700" t="s">
        <v>8301</v>
      </c>
      <c r="O1700">
        <f t="shared" si="104"/>
        <v>46</v>
      </c>
      <c r="P1700">
        <f t="shared" si="105"/>
        <v>34.130000000000003</v>
      </c>
      <c r="Q1700" s="12" t="s">
        <v>8315</v>
      </c>
      <c r="R1700" t="s">
        <v>8346</v>
      </c>
      <c r="S1700" s="16">
        <f t="shared" si="106"/>
        <v>42801.774699074071</v>
      </c>
      <c r="T1700" s="16">
        <f t="shared" si="107"/>
        <v>42832.733032407406</v>
      </c>
    </row>
    <row r="1701" spans="1:20" ht="45" hidden="1" x14ac:dyDescent="0.25">
      <c r="A1701">
        <v>2324</v>
      </c>
      <c r="B1701" s="9" t="s">
        <v>2325</v>
      </c>
      <c r="C1701" s="3" t="s">
        <v>6434</v>
      </c>
      <c r="D1701" s="5">
        <v>7500</v>
      </c>
      <c r="E1701" s="7">
        <v>1555</v>
      </c>
      <c r="F1701" t="s">
        <v>8221</v>
      </c>
      <c r="G1701" t="s">
        <v>8224</v>
      </c>
      <c r="H1701" t="s">
        <v>8246</v>
      </c>
      <c r="I1701">
        <v>1490559285</v>
      </c>
      <c r="J1701">
        <v>1487970885</v>
      </c>
      <c r="K1701" t="b">
        <v>0</v>
      </c>
      <c r="L1701">
        <v>61</v>
      </c>
      <c r="M1701" t="b">
        <v>0</v>
      </c>
      <c r="N1701" t="s">
        <v>8296</v>
      </c>
      <c r="O1701">
        <f t="shared" si="104"/>
        <v>21</v>
      </c>
      <c r="P1701">
        <f t="shared" si="105"/>
        <v>25.49</v>
      </c>
      <c r="Q1701" s="12" t="s">
        <v>8334</v>
      </c>
      <c r="R1701" t="s">
        <v>8347</v>
      </c>
      <c r="S1701" s="16">
        <f t="shared" si="106"/>
        <v>42790.885243055556</v>
      </c>
      <c r="T1701" s="16">
        <f t="shared" si="107"/>
        <v>42820.843576388885</v>
      </c>
    </row>
    <row r="1702" spans="1:20" ht="60" hidden="1" x14ac:dyDescent="0.25">
      <c r="A1702">
        <v>1695</v>
      </c>
      <c r="B1702" s="9" t="s">
        <v>1696</v>
      </c>
      <c r="C1702" s="3" t="s">
        <v>5805</v>
      </c>
      <c r="D1702" s="5">
        <v>12000</v>
      </c>
      <c r="E1702" s="7">
        <v>1405</v>
      </c>
      <c r="F1702" t="s">
        <v>8221</v>
      </c>
      <c r="G1702" t="s">
        <v>8223</v>
      </c>
      <c r="H1702" t="s">
        <v>8245</v>
      </c>
      <c r="I1702">
        <v>1491786000</v>
      </c>
      <c r="J1702">
        <v>1488847514</v>
      </c>
      <c r="K1702" t="b">
        <v>0</v>
      </c>
      <c r="L1702">
        <v>23</v>
      </c>
      <c r="M1702" t="b">
        <v>0</v>
      </c>
      <c r="N1702" t="s">
        <v>8291</v>
      </c>
      <c r="O1702">
        <f t="shared" si="104"/>
        <v>12</v>
      </c>
      <c r="P1702">
        <f t="shared" si="105"/>
        <v>61.09</v>
      </c>
      <c r="Q1702" s="12" t="s">
        <v>8323</v>
      </c>
      <c r="R1702" t="s">
        <v>8345</v>
      </c>
      <c r="S1702" s="16">
        <f t="shared" si="106"/>
        <v>42801.031412037039</v>
      </c>
      <c r="T1702" s="16">
        <f t="shared" si="107"/>
        <v>42835.041666666672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 / D1731 * 100, 0 )</f>
        <v>0</v>
      </c>
      <c r="P1731">
        <f t="shared" ref="P1731:P1794" si="109">IFERROR(ROUND(E1731 / L1731, 2), 0)</f>
        <v>0</v>
      </c>
      <c r="Q1731" s="12" t="s">
        <v>8323</v>
      </c>
      <c r="R1731" t="s">
        <v>8345</v>
      </c>
      <c r="S1731" s="16">
        <f t="shared" ref="S1731:S1794" si="110">(((J1731 / 60) / 60) / 24) + DATE(1970, 1, 1)</f>
        <v>42471.052152777775</v>
      </c>
      <c r="T1731" s="16">
        <f t="shared" ref="T1731:T1794" si="111">(((I1731 / 60) / 60) / 24) + DATE(1970, 1, 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 / D1795 * 100, 0 )</f>
        <v>1</v>
      </c>
      <c r="P1795">
        <f t="shared" ref="P1795:P1858" si="113">IFERROR(ROUND(E1795 / L1795, 2), 0)</f>
        <v>20</v>
      </c>
      <c r="Q1795" s="12" t="s">
        <v>8336</v>
      </c>
      <c r="R1795" t="s">
        <v>8337</v>
      </c>
      <c r="S1795" s="16">
        <f t="shared" ref="S1795:S1858" si="114">(((J1795 / 60) / 60) / 24) + DATE(1970, 1, 1)</f>
        <v>41940.89166666667</v>
      </c>
      <c r="T1795" s="16">
        <f t="shared" ref="T1795:T1858" si="115">(((I1795 / 60) / 60) / 24) + DATE(1970, 1, 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 / D1859 * 100, 0 )</f>
        <v>100</v>
      </c>
      <c r="P1859">
        <f t="shared" ref="P1859:P1922" si="117">IFERROR(ROUND(E1859 / L1859, 2), 0)</f>
        <v>136.36000000000001</v>
      </c>
      <c r="Q1859" s="12" t="s">
        <v>8323</v>
      </c>
      <c r="R1859" t="s">
        <v>8324</v>
      </c>
      <c r="S1859" s="16">
        <f t="shared" ref="S1859:S1922" si="118">(((J1859 / 60) / 60) / 24) + DATE(1970, 1, 1)</f>
        <v>41864.76866898148</v>
      </c>
      <c r="T1859" s="16">
        <f t="shared" ref="T1859:T1922" si="119">(((I1859 / 60) / 60) / 24) + DATE(1970, 1, 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 / D1923 * 100, 0 )</f>
        <v>137</v>
      </c>
      <c r="P1923">
        <f t="shared" ref="P1923:P1986" si="121">IFERROR(ROUND(E1923 / L1923, 2), 0)</f>
        <v>54</v>
      </c>
      <c r="Q1923" s="12" t="s">
        <v>8323</v>
      </c>
      <c r="R1923" t="s">
        <v>8327</v>
      </c>
      <c r="S1923" s="16">
        <f t="shared" ref="S1923:S1986" si="122">(((J1923 / 60) / 60) / 24) + DATE(1970, 1, 1)</f>
        <v>41074.221562500003</v>
      </c>
      <c r="T1923" s="16">
        <f t="shared" ref="T1923:T1986" si="123">(((I1923 / 60) / 60) / 24) + DATE(1970, 1, 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 / D1987 * 100, 0 )</f>
        <v>3</v>
      </c>
      <c r="P1987">
        <f t="shared" ref="P1987:P2050" si="125">IFERROR(ROUND(E1987 / L1987, 2), 0)</f>
        <v>12.75</v>
      </c>
      <c r="Q1987" s="12" t="s">
        <v>8336</v>
      </c>
      <c r="R1987" t="s">
        <v>8350</v>
      </c>
      <c r="S1987" s="16">
        <f t="shared" ref="S1987:S2050" si="126">(((J1987 / 60) / 60) / 24) + DATE(1970, 1, 1)</f>
        <v>42555.698738425926</v>
      </c>
      <c r="T1987" s="16">
        <f t="shared" ref="T1987:T2050" si="127">(((I1987 / 60) / 60) / 24) + DATE(1970, 1, 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 / D2051 * 100, 0 )</f>
        <v>120</v>
      </c>
      <c r="P2051">
        <f t="shared" ref="P2051:P2114" si="129">IFERROR(ROUND(E2051 / L2051, 2), 0)</f>
        <v>80.989999999999995</v>
      </c>
      <c r="Q2051" s="12" t="s">
        <v>8317</v>
      </c>
      <c r="R2051" t="s">
        <v>8349</v>
      </c>
      <c r="S2051" s="16">
        <f t="shared" ref="S2051:S2114" si="130">(((J2051 / 60) / 60) / 24) + DATE(1970, 1, 1)</f>
        <v>41575.527349537035</v>
      </c>
      <c r="T2051" s="16">
        <f t="shared" ref="T2051:T2114" si="131">(((I2051 / 60) / 60) / 24) + DATE(1970, 1, 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 / D2115 * 100, 0 )</f>
        <v>105</v>
      </c>
      <c r="P2115">
        <f t="shared" ref="P2115:P2178" si="133">IFERROR(ROUND(E2115 / L2115, 2), 0)</f>
        <v>68.599999999999994</v>
      </c>
      <c r="Q2115" s="12" t="s">
        <v>8323</v>
      </c>
      <c r="R2115" t="s">
        <v>8327</v>
      </c>
      <c r="S2115" s="16">
        <f t="shared" ref="S2115:S2178" si="134">(((J2115 / 60) / 60) / 24) + DATE(1970, 1, 1)</f>
        <v>41870.86546296296</v>
      </c>
      <c r="T2115" s="16">
        <f t="shared" ref="T2115:T2178" si="135">(((I2115 / 60) / 60) / 24) + DATE(1970, 1, 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 / D2179 * 100, 0 )</f>
        <v>100</v>
      </c>
      <c r="P2179">
        <f t="shared" ref="P2179:P2242" si="137">IFERROR(ROUND(E2179 / L2179, 2), 0)</f>
        <v>65.87</v>
      </c>
      <c r="Q2179" s="12" t="s">
        <v>8323</v>
      </c>
      <c r="R2179" t="s">
        <v>8324</v>
      </c>
      <c r="S2179" s="16">
        <f t="shared" ref="S2179:S2242" si="138">(((J2179 / 60) / 60) / 24) + DATE(1970, 1, 1)</f>
        <v>42502.250775462962</v>
      </c>
      <c r="T2179" s="16">
        <f t="shared" ref="T2179:T2242" si="139">(((I2179 / 60) / 60) / 24) + DATE(1970, 1, 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 / D2243 * 100, 0 )</f>
        <v>806</v>
      </c>
      <c r="P2243">
        <f t="shared" ref="P2243:P2306" si="141">IFERROR(ROUND(E2243 / L2243, 2), 0)</f>
        <v>49.47</v>
      </c>
      <c r="Q2243" s="12" t="s">
        <v>8331</v>
      </c>
      <c r="R2243" t="s">
        <v>8351</v>
      </c>
      <c r="S2243" s="16">
        <f t="shared" ref="S2243:S2306" si="142">(((J2243 / 60) / 60) / 24) + DATE(1970, 1, 1)</f>
        <v>42766.827546296292</v>
      </c>
      <c r="T2243" s="16">
        <f t="shared" ref="T2243:T2306" si="143">(((I2243 / 60) / 60) / 24) + DATE(1970, 1, 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 / D2307 * 100, 0 )</f>
        <v>101</v>
      </c>
      <c r="P2307">
        <f t="shared" ref="P2307:P2370" si="145">IFERROR(ROUND(E2307 / L2307, 2), 0)</f>
        <v>109.11</v>
      </c>
      <c r="Q2307" s="12" t="s">
        <v>8323</v>
      </c>
      <c r="R2307" t="s">
        <v>8327</v>
      </c>
      <c r="S2307" s="16">
        <f t="shared" ref="S2307:S2370" si="146">(((J2307 / 60) / 60) / 24) + DATE(1970, 1, 1)</f>
        <v>41834.695277777777</v>
      </c>
      <c r="T2307" s="16">
        <f t="shared" ref="T2307:T2370" si="147">(((I2307 / 60) / 60) / 24) + DATE(1970, 1, 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60" hidden="1" x14ac:dyDescent="0.25">
      <c r="A2323">
        <v>2704</v>
      </c>
      <c r="B2323" s="9" t="s">
        <v>2704</v>
      </c>
      <c r="C2323" s="3" t="s">
        <v>6814</v>
      </c>
      <c r="D2323" s="5">
        <v>19000</v>
      </c>
      <c r="E2323" s="7">
        <v>1145</v>
      </c>
      <c r="F2323" t="s">
        <v>8221</v>
      </c>
      <c r="G2323" t="s">
        <v>8223</v>
      </c>
      <c r="H2323" t="s">
        <v>8245</v>
      </c>
      <c r="I2323">
        <v>1491421314</v>
      </c>
      <c r="J2323">
        <v>1487709714</v>
      </c>
      <c r="K2323" t="b">
        <v>0</v>
      </c>
      <c r="L2323">
        <v>7</v>
      </c>
      <c r="M2323" t="b">
        <v>0</v>
      </c>
      <c r="N2323" t="s">
        <v>8301</v>
      </c>
      <c r="O2323">
        <f t="shared" si="144"/>
        <v>6</v>
      </c>
      <c r="P2323">
        <f t="shared" si="145"/>
        <v>163.57</v>
      </c>
      <c r="Q2323" s="12" t="s">
        <v>8315</v>
      </c>
      <c r="R2323" t="s">
        <v>8346</v>
      </c>
      <c r="S2323" s="16">
        <f t="shared" si="146"/>
        <v>42787.862430555557</v>
      </c>
      <c r="T2323" s="16">
        <f t="shared" si="147"/>
        <v>42830.820763888885</v>
      </c>
    </row>
    <row r="2324" spans="1:20" ht="45" hidden="1" x14ac:dyDescent="0.25">
      <c r="A2324">
        <v>1683</v>
      </c>
      <c r="B2324" s="9" t="s">
        <v>1684</v>
      </c>
      <c r="C2324" s="3" t="s">
        <v>5793</v>
      </c>
      <c r="D2324" s="5">
        <v>3500</v>
      </c>
      <c r="E2324" s="7">
        <v>760</v>
      </c>
      <c r="F2324" t="s">
        <v>8221</v>
      </c>
      <c r="G2324" t="s">
        <v>8229</v>
      </c>
      <c r="H2324" t="s">
        <v>8248</v>
      </c>
      <c r="I2324">
        <v>1491590738</v>
      </c>
      <c r="J2324">
        <v>1489517138</v>
      </c>
      <c r="K2324" t="b">
        <v>0</v>
      </c>
      <c r="L2324">
        <v>10</v>
      </c>
      <c r="M2324" t="b">
        <v>0</v>
      </c>
      <c r="N2324" t="s">
        <v>8291</v>
      </c>
      <c r="O2324">
        <f t="shared" si="144"/>
        <v>22</v>
      </c>
      <c r="P2324">
        <f t="shared" si="145"/>
        <v>76</v>
      </c>
      <c r="Q2324" s="12" t="s">
        <v>8323</v>
      </c>
      <c r="R2324" t="s">
        <v>8345</v>
      </c>
      <c r="S2324" s="16">
        <f t="shared" si="146"/>
        <v>42808.781689814816</v>
      </c>
      <c r="T2324" s="16">
        <f t="shared" si="147"/>
        <v>42832.781689814816</v>
      </c>
    </row>
    <row r="2325" spans="1:20" ht="30" hidden="1" x14ac:dyDescent="0.25">
      <c r="A2325">
        <v>3131</v>
      </c>
      <c r="B2325" s="9" t="s">
        <v>3131</v>
      </c>
      <c r="C2325" s="3" t="s">
        <v>7241</v>
      </c>
      <c r="D2325" s="5">
        <v>4100</v>
      </c>
      <c r="E2325" s="7">
        <v>645</v>
      </c>
      <c r="F2325" t="s">
        <v>8221</v>
      </c>
      <c r="G2325" t="s">
        <v>8223</v>
      </c>
      <c r="H2325" t="s">
        <v>8245</v>
      </c>
      <c r="I2325">
        <v>1491656045</v>
      </c>
      <c r="J2325">
        <v>1489067645</v>
      </c>
      <c r="K2325" t="b">
        <v>0</v>
      </c>
      <c r="L2325">
        <v>12</v>
      </c>
      <c r="M2325" t="b">
        <v>0</v>
      </c>
      <c r="N2325" t="s">
        <v>8269</v>
      </c>
      <c r="O2325">
        <f t="shared" si="144"/>
        <v>16</v>
      </c>
      <c r="P2325">
        <f t="shared" si="145"/>
        <v>53.75</v>
      </c>
      <c r="Q2325" s="12" t="s">
        <v>8315</v>
      </c>
      <c r="R2325" t="s">
        <v>8316</v>
      </c>
      <c r="S2325" s="16">
        <f t="shared" si="146"/>
        <v>42803.579224537039</v>
      </c>
      <c r="T2325" s="16">
        <f t="shared" si="147"/>
        <v>42833.537557870368</v>
      </c>
    </row>
    <row r="2326" spans="1:20" ht="60" hidden="1" x14ac:dyDescent="0.25">
      <c r="A2326">
        <v>3136</v>
      </c>
      <c r="B2326" s="9" t="s">
        <v>3136</v>
      </c>
      <c r="C2326" s="3" t="s">
        <v>7246</v>
      </c>
      <c r="D2326" s="5">
        <v>500</v>
      </c>
      <c r="E2326" s="7">
        <v>639</v>
      </c>
      <c r="F2326" t="s">
        <v>8221</v>
      </c>
      <c r="G2326" t="s">
        <v>8224</v>
      </c>
      <c r="H2326" t="s">
        <v>8246</v>
      </c>
      <c r="I2326">
        <v>1491001140</v>
      </c>
      <c r="J2326">
        <v>1487847954</v>
      </c>
      <c r="K2326" t="b">
        <v>0</v>
      </c>
      <c r="L2326">
        <v>22</v>
      </c>
      <c r="M2326" t="b">
        <v>0</v>
      </c>
      <c r="N2326" t="s">
        <v>8269</v>
      </c>
      <c r="O2326">
        <f t="shared" si="144"/>
        <v>128</v>
      </c>
      <c r="P2326">
        <f t="shared" si="145"/>
        <v>29.05</v>
      </c>
      <c r="Q2326" s="12" t="s">
        <v>8315</v>
      </c>
      <c r="R2326" t="s">
        <v>8316</v>
      </c>
      <c r="S2326" s="16">
        <f t="shared" si="146"/>
        <v>42789.462430555555</v>
      </c>
      <c r="T2326" s="16">
        <f t="shared" si="147"/>
        <v>42825.957638888889</v>
      </c>
    </row>
    <row r="2327" spans="1:20" ht="45" hidden="1" x14ac:dyDescent="0.25">
      <c r="A2327">
        <v>1690</v>
      </c>
      <c r="B2327" s="9" t="s">
        <v>1691</v>
      </c>
      <c r="C2327" s="3" t="s">
        <v>5800</v>
      </c>
      <c r="D2327" s="5">
        <v>2500</v>
      </c>
      <c r="E2327" s="7">
        <v>635</v>
      </c>
      <c r="F2327" t="s">
        <v>8221</v>
      </c>
      <c r="G2327" t="s">
        <v>8223</v>
      </c>
      <c r="H2327" t="s">
        <v>8245</v>
      </c>
      <c r="I2327">
        <v>1491470442</v>
      </c>
      <c r="J2327">
        <v>1488882042</v>
      </c>
      <c r="K2327" t="b">
        <v>0</v>
      </c>
      <c r="L2327">
        <v>11</v>
      </c>
      <c r="M2327" t="b">
        <v>0</v>
      </c>
      <c r="N2327" t="s">
        <v>8291</v>
      </c>
      <c r="O2327">
        <f t="shared" si="144"/>
        <v>25</v>
      </c>
      <c r="P2327">
        <f t="shared" si="145"/>
        <v>57.73</v>
      </c>
      <c r="Q2327" s="12" t="s">
        <v>8323</v>
      </c>
      <c r="R2327" t="s">
        <v>8345</v>
      </c>
      <c r="S2327" s="16">
        <f t="shared" si="146"/>
        <v>42801.43104166667</v>
      </c>
      <c r="T2327" s="16">
        <f t="shared" si="147"/>
        <v>42831.389374999999</v>
      </c>
    </row>
    <row r="2328" spans="1:20" ht="60" hidden="1" x14ac:dyDescent="0.25">
      <c r="A2328">
        <v>3133</v>
      </c>
      <c r="B2328" s="9" t="s">
        <v>3133</v>
      </c>
      <c r="C2328" s="3" t="s">
        <v>7243</v>
      </c>
      <c r="D2328" s="5">
        <v>500</v>
      </c>
      <c r="E2328" s="7">
        <v>540</v>
      </c>
      <c r="F2328" t="s">
        <v>8221</v>
      </c>
      <c r="G2328" t="s">
        <v>8224</v>
      </c>
      <c r="H2328" t="s">
        <v>8246</v>
      </c>
      <c r="I2328">
        <v>1490358834</v>
      </c>
      <c r="J2328">
        <v>1487770434</v>
      </c>
      <c r="K2328" t="b">
        <v>0</v>
      </c>
      <c r="L2328">
        <v>16</v>
      </c>
      <c r="M2328" t="b">
        <v>0</v>
      </c>
      <c r="N2328" t="s">
        <v>8269</v>
      </c>
      <c r="O2328">
        <f t="shared" si="144"/>
        <v>108</v>
      </c>
      <c r="P2328">
        <f t="shared" si="145"/>
        <v>33.75</v>
      </c>
      <c r="Q2328" s="12" t="s">
        <v>8315</v>
      </c>
      <c r="R2328" t="s">
        <v>8316</v>
      </c>
      <c r="S2328" s="16">
        <f t="shared" si="146"/>
        <v>42788.565208333333</v>
      </c>
      <c r="T2328" s="16">
        <f t="shared" si="147"/>
        <v>42818.523541666669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8347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8347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8347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8347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8347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8347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8347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8347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8347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8347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8347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8347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8347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8347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 / D2371 * 100, 0 )</f>
        <v>0</v>
      </c>
      <c r="P2371">
        <f t="shared" ref="P2371:P2434" si="149">IFERROR(ROUND(E2371 / L2371, 2), 0)</f>
        <v>0</v>
      </c>
      <c r="Q2371" s="12" t="s">
        <v>8317</v>
      </c>
      <c r="R2371" t="s">
        <v>8318</v>
      </c>
      <c r="S2371" s="16">
        <f t="shared" ref="S2371:S2434" si="150">(((J2371 / 60) / 60) / 24) + DATE(1970, 1, 1)</f>
        <v>42380.812627314815</v>
      </c>
      <c r="T2371" s="16">
        <f t="shared" ref="T2371:T2434" si="151">(((I2371 / 60) / 60) / 24) + DATE(1970, 1, 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 / D2435 * 100, 0 )</f>
        <v>0</v>
      </c>
      <c r="P2435">
        <f t="shared" ref="P2435:P2498" si="153">IFERROR(ROUND(E2435 / L2435, 2), 0)</f>
        <v>0</v>
      </c>
      <c r="Q2435" s="12" t="s">
        <v>8334</v>
      </c>
      <c r="R2435" t="s">
        <v>8335</v>
      </c>
      <c r="S2435" s="16">
        <f t="shared" ref="S2435:S2498" si="154">(((J2435 / 60) / 60) / 24) + DATE(1970, 1, 1)</f>
        <v>42397.89980324074</v>
      </c>
      <c r="T2435" s="16">
        <f t="shared" ref="T2435:T2498" si="155">(((I2435 / 60) / 60) / 24) + DATE(1970, 1, 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8347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8347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8347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8347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8347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8347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8347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8347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8347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8347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8347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8347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8347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8347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8347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8347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8347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8347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8347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8347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 / D2499 * 100, 0 )</f>
        <v>113</v>
      </c>
      <c r="P2499">
        <f t="shared" ref="P2499:P2562" si="157">IFERROR(ROUND(E2499 / L2499, 2), 0)</f>
        <v>80.55</v>
      </c>
      <c r="Q2499" s="12" t="s">
        <v>8323</v>
      </c>
      <c r="R2499" t="s">
        <v>8327</v>
      </c>
      <c r="S2499" s="16">
        <f t="shared" ref="S2499:S2562" si="158">(((J2499 / 60) / 60) / 24) + DATE(1970, 1, 1)</f>
        <v>40730.878912037035</v>
      </c>
      <c r="T2499" s="16">
        <f t="shared" ref="T2499:T2562" si="159">(((I2499 / 60) / 60) / 24) + DATE(1970, 1, 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 / D2563 * 100, 0 )</f>
        <v>0</v>
      </c>
      <c r="P2563">
        <f t="shared" ref="P2563:P2626" si="161">IFERROR(ROUND(E2563 / L2563, 2), 0)</f>
        <v>0</v>
      </c>
      <c r="Q2563" s="12" t="s">
        <v>8334</v>
      </c>
      <c r="R2563" t="s">
        <v>8335</v>
      </c>
      <c r="S2563" s="16">
        <f t="shared" ref="S2563:S2626" si="162">(((J2563 / 60) / 60) / 24) + DATE(1970, 1, 1)</f>
        <v>42260.528807870374</v>
      </c>
      <c r="T2563" s="16">
        <f t="shared" ref="T2563:T2626" si="163">(((I2563 / 60) / 60) / 24) + DATE(1970, 1, 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 / D2627 * 100, 0 )</f>
        <v>956</v>
      </c>
      <c r="P2627">
        <f t="shared" ref="P2627:P2690" si="165">IFERROR(ROUND(E2627 / L2627, 2), 0)</f>
        <v>27.58</v>
      </c>
      <c r="Q2627" s="12" t="s">
        <v>8317</v>
      </c>
      <c r="R2627" t="s">
        <v>8354</v>
      </c>
      <c r="S2627" s="16">
        <f t="shared" ref="S2627:S2690" si="166">(((J2627 / 60) / 60) / 24) + DATE(1970, 1, 1)</f>
        <v>42658.810277777782</v>
      </c>
      <c r="T2627" s="16">
        <f t="shared" ref="T2627:T2690" si="167">(((I2627 / 60) / 60) / 24) + DATE(1970, 1, 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 / D2691 * 100, 0 )</f>
        <v>0</v>
      </c>
      <c r="P2691">
        <f t="shared" ref="P2691:P2754" si="169">IFERROR(ROUND(E2691 / L2691, 2), 0)</f>
        <v>1</v>
      </c>
      <c r="Q2691" s="12" t="s">
        <v>8334</v>
      </c>
      <c r="R2691" t="s">
        <v>8335</v>
      </c>
      <c r="S2691" s="16">
        <f t="shared" ref="S2691:S2754" si="170">(((J2691 / 60) / 60) / 24) + DATE(1970, 1, 1)</f>
        <v>42551.961689814809</v>
      </c>
      <c r="T2691" s="16">
        <f t="shared" ref="T2691:T2754" si="171">(((I2691 / 60) / 60) / 24) + DATE(1970, 1, 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5" hidden="1" x14ac:dyDescent="0.25">
      <c r="A2703">
        <v>3130</v>
      </c>
      <c r="B2703" s="9" t="s">
        <v>3130</v>
      </c>
      <c r="C2703" s="3" t="s">
        <v>7240</v>
      </c>
      <c r="D2703" s="5">
        <v>10000</v>
      </c>
      <c r="E2703" s="7">
        <v>375</v>
      </c>
      <c r="F2703" t="s">
        <v>8221</v>
      </c>
      <c r="G2703" t="s">
        <v>8223</v>
      </c>
      <c r="H2703" t="s">
        <v>8245</v>
      </c>
      <c r="I2703">
        <v>1492145940</v>
      </c>
      <c r="J2703">
        <v>1489504916</v>
      </c>
      <c r="K2703" t="b">
        <v>0</v>
      </c>
      <c r="L2703">
        <v>4</v>
      </c>
      <c r="M2703" t="b">
        <v>0</v>
      </c>
      <c r="N2703" t="s">
        <v>8269</v>
      </c>
      <c r="O2703">
        <f t="shared" si="168"/>
        <v>4</v>
      </c>
      <c r="P2703">
        <f t="shared" si="169"/>
        <v>93.75</v>
      </c>
      <c r="Q2703" s="12" t="s">
        <v>8315</v>
      </c>
      <c r="R2703" t="s">
        <v>8316</v>
      </c>
      <c r="S2703" s="16">
        <f t="shared" si="170"/>
        <v>42808.640231481477</v>
      </c>
      <c r="T2703" s="16">
        <f t="shared" si="171"/>
        <v>42839.207638888889</v>
      </c>
    </row>
    <row r="2704" spans="1:20" ht="60" hidden="1" x14ac:dyDescent="0.25">
      <c r="A2704">
        <v>1685</v>
      </c>
      <c r="B2704" s="9" t="s">
        <v>1686</v>
      </c>
      <c r="C2704" s="3" t="s">
        <v>5795</v>
      </c>
      <c r="D2704" s="5">
        <v>350</v>
      </c>
      <c r="E2704" s="7">
        <v>360</v>
      </c>
      <c r="F2704" t="s">
        <v>8221</v>
      </c>
      <c r="G2704" t="s">
        <v>8223</v>
      </c>
      <c r="H2704" t="s">
        <v>8245</v>
      </c>
      <c r="I2704">
        <v>1490331623</v>
      </c>
      <c r="J2704">
        <v>1487743223</v>
      </c>
      <c r="K2704" t="b">
        <v>0</v>
      </c>
      <c r="L2704">
        <v>15</v>
      </c>
      <c r="M2704" t="b">
        <v>0</v>
      </c>
      <c r="N2704" t="s">
        <v>8291</v>
      </c>
      <c r="O2704">
        <f t="shared" si="168"/>
        <v>103</v>
      </c>
      <c r="P2704">
        <f t="shared" si="169"/>
        <v>24</v>
      </c>
      <c r="Q2704" s="12" t="s">
        <v>8323</v>
      </c>
      <c r="R2704" t="s">
        <v>8345</v>
      </c>
      <c r="S2704" s="16">
        <f t="shared" si="170"/>
        <v>42788.2502662037</v>
      </c>
      <c r="T2704" s="16">
        <f t="shared" si="171"/>
        <v>42818.208599537036</v>
      </c>
    </row>
    <row r="2705" spans="1:20" ht="60" hidden="1" x14ac:dyDescent="0.25">
      <c r="A2705">
        <v>1693</v>
      </c>
      <c r="B2705" s="9" t="s">
        <v>1694</v>
      </c>
      <c r="C2705" s="3" t="s">
        <v>5803</v>
      </c>
      <c r="D2705" s="5">
        <v>3000</v>
      </c>
      <c r="E2705" s="7">
        <v>280</v>
      </c>
      <c r="F2705" t="s">
        <v>8221</v>
      </c>
      <c r="G2705" t="s">
        <v>8224</v>
      </c>
      <c r="H2705" t="s">
        <v>8246</v>
      </c>
      <c r="I2705">
        <v>1491768000</v>
      </c>
      <c r="J2705">
        <v>1489097112</v>
      </c>
      <c r="K2705" t="b">
        <v>0</v>
      </c>
      <c r="L2705">
        <v>8</v>
      </c>
      <c r="M2705" t="b">
        <v>0</v>
      </c>
      <c r="N2705" t="s">
        <v>8291</v>
      </c>
      <c r="O2705">
        <f t="shared" si="168"/>
        <v>9</v>
      </c>
      <c r="P2705">
        <f t="shared" si="169"/>
        <v>35</v>
      </c>
      <c r="Q2705" s="12" t="s">
        <v>8323</v>
      </c>
      <c r="R2705" t="s">
        <v>8345</v>
      </c>
      <c r="S2705" s="16">
        <f t="shared" si="170"/>
        <v>42803.920277777783</v>
      </c>
      <c r="T2705" s="16">
        <f t="shared" si="171"/>
        <v>42834.833333333328</v>
      </c>
    </row>
    <row r="2706" spans="1:20" ht="60" hidden="1" x14ac:dyDescent="0.25">
      <c r="A2706">
        <v>3141</v>
      </c>
      <c r="B2706" s="9" t="s">
        <v>3141</v>
      </c>
      <c r="C2706" s="3" t="s">
        <v>7251</v>
      </c>
      <c r="D2706" s="5">
        <v>500</v>
      </c>
      <c r="E2706" s="7">
        <v>258</v>
      </c>
      <c r="F2706" t="s">
        <v>8221</v>
      </c>
      <c r="G2706" t="s">
        <v>8232</v>
      </c>
      <c r="H2706" t="s">
        <v>8248</v>
      </c>
      <c r="I2706">
        <v>1492372800</v>
      </c>
      <c r="J2706">
        <v>1488823488</v>
      </c>
      <c r="K2706" t="b">
        <v>0</v>
      </c>
      <c r="L2706">
        <v>8</v>
      </c>
      <c r="M2706" t="b">
        <v>0</v>
      </c>
      <c r="N2706" t="s">
        <v>8269</v>
      </c>
      <c r="O2706">
        <f t="shared" si="168"/>
        <v>52</v>
      </c>
      <c r="P2706">
        <f t="shared" si="169"/>
        <v>32.25</v>
      </c>
      <c r="Q2706" s="12" t="s">
        <v>8315</v>
      </c>
      <c r="R2706" t="s">
        <v>8316</v>
      </c>
      <c r="S2706" s="16">
        <f t="shared" si="170"/>
        <v>42800.753333333334</v>
      </c>
      <c r="T2706" s="16">
        <f t="shared" si="171"/>
        <v>42841.833333333328</v>
      </c>
    </row>
    <row r="2707" spans="1:20" ht="60" hidden="1" x14ac:dyDescent="0.25">
      <c r="A2707">
        <v>3134</v>
      </c>
      <c r="B2707" s="9" t="s">
        <v>3134</v>
      </c>
      <c r="C2707" s="3" t="s">
        <v>7244</v>
      </c>
      <c r="D2707" s="5">
        <v>1000</v>
      </c>
      <c r="E2707" s="7">
        <v>225</v>
      </c>
      <c r="F2707" t="s">
        <v>8221</v>
      </c>
      <c r="G2707" t="s">
        <v>8224</v>
      </c>
      <c r="H2707" t="s">
        <v>8246</v>
      </c>
      <c r="I2707">
        <v>1490631419</v>
      </c>
      <c r="J2707">
        <v>1488820619</v>
      </c>
      <c r="K2707" t="b">
        <v>0</v>
      </c>
      <c r="L2707">
        <v>12</v>
      </c>
      <c r="M2707" t="b">
        <v>0</v>
      </c>
      <c r="N2707" t="s">
        <v>8269</v>
      </c>
      <c r="O2707">
        <f t="shared" si="168"/>
        <v>23</v>
      </c>
      <c r="P2707">
        <f t="shared" si="169"/>
        <v>18.75</v>
      </c>
      <c r="Q2707" s="12" t="s">
        <v>8315</v>
      </c>
      <c r="R2707" t="s">
        <v>8316</v>
      </c>
      <c r="S2707" s="16">
        <f t="shared" si="170"/>
        <v>42800.720127314817</v>
      </c>
      <c r="T2707" s="16">
        <f t="shared" si="171"/>
        <v>42821.678460648152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8346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8346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8346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8346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8346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8346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8346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8346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8346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8346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8346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8346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8346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8346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8346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 / D2755 * 100, 0 )</f>
        <v>19</v>
      </c>
      <c r="P2755">
        <f t="shared" ref="P2755:P2818" si="173">IFERROR(ROUND(E2755 / L2755, 2), 0)</f>
        <v>47.5</v>
      </c>
      <c r="Q2755" s="12" t="s">
        <v>8320</v>
      </c>
      <c r="R2755" t="s">
        <v>8356</v>
      </c>
      <c r="S2755" s="16">
        <f t="shared" ref="S2755:S2818" si="174">(((J2755 / 60) / 60) / 24) + DATE(1970, 1, 1)</f>
        <v>41117.900729166664</v>
      </c>
      <c r="T2755" s="16">
        <f t="shared" ref="T2755:T2818" si="175">(((I2755 / 60) / 60) / 24) + DATE(1970, 1, 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 / D2819 * 100, 0 )</f>
        <v>130</v>
      </c>
      <c r="P2819">
        <f t="shared" ref="P2819:P2882" si="177">IFERROR(ROUND(E2819 / L2819, 2), 0)</f>
        <v>23.64</v>
      </c>
      <c r="Q2819" s="12" t="s">
        <v>8315</v>
      </c>
      <c r="R2819" t="s">
        <v>8316</v>
      </c>
      <c r="S2819" s="16">
        <f t="shared" ref="S2819:S2882" si="178">(((J2819 / 60) / 60) / 24) + DATE(1970, 1, 1)</f>
        <v>42023.634976851856</v>
      </c>
      <c r="T2819" s="16">
        <f t="shared" ref="T2819:T2882" si="179">(((I2819 / 60) / 60) / 24) + DATE(1970, 1, 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 / D2883 * 100, 0 )</f>
        <v>0</v>
      </c>
      <c r="P2883">
        <f t="shared" ref="P2883:P2946" si="181">IFERROR(ROUND(E2883 / L2883, 2), 0)</f>
        <v>0</v>
      </c>
      <c r="Q2883" s="12" t="s">
        <v>8315</v>
      </c>
      <c r="R2883" t="s">
        <v>8316</v>
      </c>
      <c r="S2883" s="16">
        <f t="shared" ref="S2883:S2946" si="182">(((J2883 / 60) / 60) / 24) + DATE(1970, 1, 1)</f>
        <v>41916.597638888888</v>
      </c>
      <c r="T2883" s="16">
        <f t="shared" ref="T2883:T2946" si="183">(((I2883 / 60) / 60) / 24) + DATE(1970, 1, 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8346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8346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8346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8346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 / D2947 * 100, 0 )</f>
        <v>0</v>
      </c>
      <c r="P2947">
        <f t="shared" ref="P2947:P3010" si="185">IFERROR(ROUND(E2947 / L2947, 2), 0)</f>
        <v>0</v>
      </c>
      <c r="Q2947" s="12" t="s">
        <v>8315</v>
      </c>
      <c r="R2947" t="s">
        <v>8346</v>
      </c>
      <c r="S2947" s="16">
        <f t="shared" ref="S2947:S3010" si="186">(((J2947 / 60) / 60) / 24) + DATE(1970, 1, 1)</f>
        <v>42118.139583333337</v>
      </c>
      <c r="T2947" s="16">
        <f t="shared" ref="T2947:T3010" si="187">(((I2947 / 60) / 60) / 24) + DATE(1970, 1, 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8346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8346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8346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8346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8346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8346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8346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8346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8346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8346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8346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8346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8346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8346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8346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8346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8346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8346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8346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8346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8346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8346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8346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8346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8346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8346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8346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8346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8346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8346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8346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8346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8346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8346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8346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8346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8346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8346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8346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8346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8346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8346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8346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 / D3011 * 100, 0 )</f>
        <v>120</v>
      </c>
      <c r="P3011">
        <f t="shared" ref="P3011:P3074" si="189">IFERROR(ROUND(E3011 / L3011, 2), 0)</f>
        <v>233.9</v>
      </c>
      <c r="Q3011" s="12" t="s">
        <v>8315</v>
      </c>
      <c r="R3011" t="s">
        <v>8346</v>
      </c>
      <c r="S3011" s="16">
        <f t="shared" ref="S3011:S3074" si="190">(((J3011 / 60) / 60) / 24) + DATE(1970, 1, 1)</f>
        <v>41939.569907407407</v>
      </c>
      <c r="T3011" s="16">
        <f t="shared" ref="T3011:T3074" si="191">(((I3011 / 60) / 60) / 24) + DATE(1970, 1, 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8346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8346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8346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8346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8346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8346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8346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8346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8346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8346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8346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8346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8346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8346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8346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8346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8346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8346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8346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8346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8346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8346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8346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8346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8346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8346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8346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8346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8346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8346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8346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8346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8346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8346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8346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8346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8346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8346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8346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8346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8346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8346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8346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8346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8346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8346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8346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8346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8346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8346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8346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8346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8346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8346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8346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8346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8346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8346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8346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8346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8346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8346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8346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 / D3075 * 100, 0 )</f>
        <v>0</v>
      </c>
      <c r="P3075">
        <f t="shared" ref="P3075:P3138" si="193">IFERROR(ROUND(E3075 / L3075, 2), 0)</f>
        <v>92.14</v>
      </c>
      <c r="Q3075" s="12" t="s">
        <v>8315</v>
      </c>
      <c r="R3075" t="s">
        <v>8346</v>
      </c>
      <c r="S3075" s="16">
        <f t="shared" ref="S3075:S3138" si="194">(((J3075 / 60) / 60) / 24) + DATE(1970, 1, 1)</f>
        <v>42111.684027777781</v>
      </c>
      <c r="T3075" s="16">
        <f t="shared" ref="T3075:T3138" si="195">(((I3075 / 60) / 60) / 24) + DATE(1970, 1, 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8346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8346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8346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8346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8346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8346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8346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8346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8346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8346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8346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8346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8346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8346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8346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8346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8346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8346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8346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8346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8346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8346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8346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8346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8346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8346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8346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8346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8346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8346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8346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8346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8346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8346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8346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8346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8346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8346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8346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8346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8346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8346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8346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8346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8346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8346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8346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8346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8346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8346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8346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8346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8346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8346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1699</v>
      </c>
      <c r="B3130" s="9" t="s">
        <v>1700</v>
      </c>
      <c r="C3130" s="3" t="s">
        <v>5809</v>
      </c>
      <c r="D3130" s="5">
        <v>5105</v>
      </c>
      <c r="E3130" s="7">
        <v>216</v>
      </c>
      <c r="F3130" t="s">
        <v>8221</v>
      </c>
      <c r="G3130" t="s">
        <v>8223</v>
      </c>
      <c r="H3130" t="s">
        <v>8245</v>
      </c>
      <c r="I3130">
        <v>1491943445</v>
      </c>
      <c r="J3130">
        <v>1489351445</v>
      </c>
      <c r="K3130" t="b">
        <v>0</v>
      </c>
      <c r="L3130">
        <v>4</v>
      </c>
      <c r="M3130" t="b">
        <v>0</v>
      </c>
      <c r="N3130" t="s">
        <v>8291</v>
      </c>
      <c r="O3130">
        <f t="shared" si="192"/>
        <v>4</v>
      </c>
      <c r="P3130">
        <f t="shared" si="193"/>
        <v>54</v>
      </c>
      <c r="Q3130" s="12" t="s">
        <v>8323</v>
      </c>
      <c r="R3130" t="s">
        <v>8345</v>
      </c>
      <c r="S3130" s="16">
        <f t="shared" si="194"/>
        <v>42806.863946759258</v>
      </c>
      <c r="T3130" s="16">
        <f t="shared" si="195"/>
        <v>42836.863946759258</v>
      </c>
    </row>
    <row r="3131" spans="1:20" ht="60" hidden="1" x14ac:dyDescent="0.25">
      <c r="A3131">
        <v>3135</v>
      </c>
      <c r="B3131" s="9" t="s">
        <v>3135</v>
      </c>
      <c r="C3131" s="3" t="s">
        <v>7245</v>
      </c>
      <c r="D3131" s="5">
        <v>777</v>
      </c>
      <c r="E3131" s="7">
        <v>162</v>
      </c>
      <c r="F3131" t="s">
        <v>8221</v>
      </c>
      <c r="G3131" t="s">
        <v>8223</v>
      </c>
      <c r="H3131" t="s">
        <v>8245</v>
      </c>
      <c r="I3131">
        <v>1491277121</v>
      </c>
      <c r="J3131">
        <v>1489376321</v>
      </c>
      <c r="K3131" t="b">
        <v>0</v>
      </c>
      <c r="L3131">
        <v>7</v>
      </c>
      <c r="M3131" t="b">
        <v>0</v>
      </c>
      <c r="N3131" t="s">
        <v>8269</v>
      </c>
      <c r="O3131">
        <f t="shared" si="192"/>
        <v>21</v>
      </c>
      <c r="P3131">
        <f t="shared" si="193"/>
        <v>23.14</v>
      </c>
      <c r="Q3131" s="12" t="s">
        <v>8315</v>
      </c>
      <c r="R3131" t="s">
        <v>8316</v>
      </c>
      <c r="S3131" s="16">
        <f t="shared" si="194"/>
        <v>42807.151863425926</v>
      </c>
      <c r="T3131" s="16">
        <f t="shared" si="195"/>
        <v>42829.151863425926</v>
      </c>
    </row>
    <row r="3132" spans="1:20" ht="45" hidden="1" x14ac:dyDescent="0.25">
      <c r="A3132">
        <v>2323</v>
      </c>
      <c r="B3132" s="9" t="s">
        <v>2324</v>
      </c>
      <c r="C3132" s="3" t="s">
        <v>6433</v>
      </c>
      <c r="D3132" s="5">
        <v>250</v>
      </c>
      <c r="E3132" s="7">
        <v>120</v>
      </c>
      <c r="F3132" t="s">
        <v>8221</v>
      </c>
      <c r="G3132" t="s">
        <v>8223</v>
      </c>
      <c r="H3132" t="s">
        <v>8245</v>
      </c>
      <c r="I3132">
        <v>1490033247</v>
      </c>
      <c r="J3132">
        <v>1489428447</v>
      </c>
      <c r="K3132" t="b">
        <v>0</v>
      </c>
      <c r="L3132">
        <v>4</v>
      </c>
      <c r="M3132" t="b">
        <v>0</v>
      </c>
      <c r="N3132" t="s">
        <v>8296</v>
      </c>
      <c r="O3132">
        <f t="shared" si="192"/>
        <v>48</v>
      </c>
      <c r="P3132">
        <f t="shared" si="193"/>
        <v>30</v>
      </c>
      <c r="Q3132" s="12" t="s">
        <v>8334</v>
      </c>
      <c r="R3132" t="s">
        <v>8347</v>
      </c>
      <c r="S3132" s="16">
        <f t="shared" si="194"/>
        <v>42807.755173611105</v>
      </c>
      <c r="T3132" s="16">
        <f t="shared" si="195"/>
        <v>42814.755173611105</v>
      </c>
    </row>
    <row r="3133" spans="1:20" ht="60" hidden="1" x14ac:dyDescent="0.25">
      <c r="A3133">
        <v>2326</v>
      </c>
      <c r="B3133" s="9" t="s">
        <v>2327</v>
      </c>
      <c r="C3133" s="3" t="s">
        <v>6436</v>
      </c>
      <c r="D3133" s="5">
        <v>15000</v>
      </c>
      <c r="E3133" s="7">
        <v>108</v>
      </c>
      <c r="F3133" t="s">
        <v>8221</v>
      </c>
      <c r="G3133" t="s">
        <v>8223</v>
      </c>
      <c r="H3133" t="s">
        <v>8245</v>
      </c>
      <c r="I3133">
        <v>1493571600</v>
      </c>
      <c r="J3133">
        <v>1489106948</v>
      </c>
      <c r="K3133" t="b">
        <v>0</v>
      </c>
      <c r="L3133">
        <v>1</v>
      </c>
      <c r="M3133" t="b">
        <v>0</v>
      </c>
      <c r="N3133" t="s">
        <v>8296</v>
      </c>
      <c r="O3133">
        <f t="shared" si="192"/>
        <v>1</v>
      </c>
      <c r="P3133">
        <f t="shared" si="193"/>
        <v>108</v>
      </c>
      <c r="Q3133" s="12" t="s">
        <v>8334</v>
      </c>
      <c r="R3133" t="s">
        <v>8347</v>
      </c>
      <c r="S3133" s="16">
        <f t="shared" si="194"/>
        <v>42804.034120370372</v>
      </c>
      <c r="T3133" s="16">
        <f t="shared" si="195"/>
        <v>42855.708333333328</v>
      </c>
    </row>
    <row r="3134" spans="1:20" ht="60" hidden="1" x14ac:dyDescent="0.25">
      <c r="A3134">
        <v>3140</v>
      </c>
      <c r="B3134" s="9" t="s">
        <v>3140</v>
      </c>
      <c r="C3134" s="3" t="s">
        <v>7250</v>
      </c>
      <c r="D3134" s="5">
        <v>10000</v>
      </c>
      <c r="E3134" s="7">
        <v>96</v>
      </c>
      <c r="F3134" t="s">
        <v>8221</v>
      </c>
      <c r="G3134" t="s">
        <v>8229</v>
      </c>
      <c r="H3134" t="s">
        <v>8248</v>
      </c>
      <c r="I3134">
        <v>1491581703</v>
      </c>
      <c r="J3134">
        <v>1488993303</v>
      </c>
      <c r="K3134" t="b">
        <v>0</v>
      </c>
      <c r="L3134">
        <v>4</v>
      </c>
      <c r="M3134" t="b">
        <v>0</v>
      </c>
      <c r="N3134" t="s">
        <v>8269</v>
      </c>
      <c r="O3134">
        <f t="shared" si="192"/>
        <v>1</v>
      </c>
      <c r="P3134">
        <f t="shared" si="193"/>
        <v>24</v>
      </c>
      <c r="Q3134" s="12" t="s">
        <v>8315</v>
      </c>
      <c r="R3134" t="s">
        <v>8316</v>
      </c>
      <c r="S3134" s="16">
        <f t="shared" si="194"/>
        <v>42802.718784722223</v>
      </c>
      <c r="T3134" s="16">
        <f t="shared" si="195"/>
        <v>42832.677118055552</v>
      </c>
    </row>
    <row r="3135" spans="1:20" ht="45" hidden="1" x14ac:dyDescent="0.25">
      <c r="A3135">
        <v>2322</v>
      </c>
      <c r="B3135" s="9" t="s">
        <v>2323</v>
      </c>
      <c r="C3135" s="3" t="s">
        <v>6432</v>
      </c>
      <c r="D3135" s="5">
        <v>2700</v>
      </c>
      <c r="E3135" s="7">
        <v>85</v>
      </c>
      <c r="F3135" t="s">
        <v>8221</v>
      </c>
      <c r="G3135" t="s">
        <v>8223</v>
      </c>
      <c r="H3135" t="s">
        <v>8245</v>
      </c>
      <c r="I3135">
        <v>1491769769</v>
      </c>
      <c r="J3135">
        <v>1489181369</v>
      </c>
      <c r="K3135" t="b">
        <v>0</v>
      </c>
      <c r="L3135">
        <v>4</v>
      </c>
      <c r="M3135" t="b">
        <v>0</v>
      </c>
      <c r="N3135" t="s">
        <v>8296</v>
      </c>
      <c r="O3135">
        <f t="shared" si="192"/>
        <v>3</v>
      </c>
      <c r="P3135">
        <f t="shared" si="193"/>
        <v>21.25</v>
      </c>
      <c r="Q3135" s="12" t="s">
        <v>8334</v>
      </c>
      <c r="R3135" t="s">
        <v>8347</v>
      </c>
      <c r="S3135" s="16">
        <f t="shared" si="194"/>
        <v>42804.895474537043</v>
      </c>
      <c r="T3135" s="16">
        <f t="shared" si="195"/>
        <v>42834.853807870371</v>
      </c>
    </row>
    <row r="3136" spans="1:20" ht="60" hidden="1" x14ac:dyDescent="0.25">
      <c r="A3136">
        <v>2325</v>
      </c>
      <c r="B3136" s="9" t="s">
        <v>2326</v>
      </c>
      <c r="C3136" s="3" t="s">
        <v>6435</v>
      </c>
      <c r="D3136" s="5">
        <v>1000</v>
      </c>
      <c r="E3136" s="7">
        <v>80</v>
      </c>
      <c r="F3136" t="s">
        <v>8221</v>
      </c>
      <c r="G3136" t="s">
        <v>8223</v>
      </c>
      <c r="H3136" t="s">
        <v>8245</v>
      </c>
      <c r="I3136">
        <v>1490830331</v>
      </c>
      <c r="J3136">
        <v>1488241931</v>
      </c>
      <c r="K3136" t="b">
        <v>0</v>
      </c>
      <c r="L3136">
        <v>7</v>
      </c>
      <c r="M3136" t="b">
        <v>0</v>
      </c>
      <c r="N3136" t="s">
        <v>8296</v>
      </c>
      <c r="O3136">
        <f t="shared" si="192"/>
        <v>8</v>
      </c>
      <c r="P3136">
        <f t="shared" si="193"/>
        <v>11.43</v>
      </c>
      <c r="Q3136" s="12" t="s">
        <v>8334</v>
      </c>
      <c r="R3136" t="s">
        <v>8347</v>
      </c>
      <c r="S3136" s="16">
        <f t="shared" si="194"/>
        <v>42794.022349537037</v>
      </c>
      <c r="T3136" s="16">
        <f t="shared" si="195"/>
        <v>42823.980682870373</v>
      </c>
    </row>
    <row r="3137" spans="1:20" ht="45" hidden="1" x14ac:dyDescent="0.25">
      <c r="A3137">
        <v>3137</v>
      </c>
      <c r="B3137" s="9" t="s">
        <v>3137</v>
      </c>
      <c r="C3137" s="3" t="s">
        <v>7247</v>
      </c>
      <c r="D3137" s="5">
        <v>1500</v>
      </c>
      <c r="E3137" s="7">
        <v>50</v>
      </c>
      <c r="F3137" t="s">
        <v>8221</v>
      </c>
      <c r="G3137" t="s">
        <v>8223</v>
      </c>
      <c r="H3137" t="s">
        <v>8245</v>
      </c>
      <c r="I3137">
        <v>1493838720</v>
      </c>
      <c r="J3137">
        <v>1489439669</v>
      </c>
      <c r="K3137" t="b">
        <v>0</v>
      </c>
      <c r="L3137">
        <v>1</v>
      </c>
      <c r="M3137" t="b">
        <v>0</v>
      </c>
      <c r="N3137" t="s">
        <v>8269</v>
      </c>
      <c r="O3137">
        <f t="shared" si="192"/>
        <v>3</v>
      </c>
      <c r="P3137">
        <f t="shared" si="193"/>
        <v>50</v>
      </c>
      <c r="Q3137" s="12" t="s">
        <v>8315</v>
      </c>
      <c r="R3137" t="s">
        <v>8316</v>
      </c>
      <c r="S3137" s="16">
        <f t="shared" si="194"/>
        <v>42807.885057870371</v>
      </c>
      <c r="T3137" s="16">
        <f t="shared" si="195"/>
        <v>42858.8</v>
      </c>
    </row>
    <row r="3138" spans="1:20" ht="45" hidden="1" x14ac:dyDescent="0.25">
      <c r="A3138">
        <v>3142</v>
      </c>
      <c r="B3138" s="9" t="s">
        <v>3142</v>
      </c>
      <c r="C3138" s="3" t="s">
        <v>7252</v>
      </c>
      <c r="D3138" s="5">
        <v>2750</v>
      </c>
      <c r="E3138" s="7">
        <v>45</v>
      </c>
      <c r="F3138" t="s">
        <v>8221</v>
      </c>
      <c r="G3138" t="s">
        <v>8224</v>
      </c>
      <c r="H3138" t="s">
        <v>8246</v>
      </c>
      <c r="I3138">
        <v>1489922339</v>
      </c>
      <c r="J3138">
        <v>1487333939</v>
      </c>
      <c r="K3138" t="b">
        <v>0</v>
      </c>
      <c r="L3138">
        <v>3</v>
      </c>
      <c r="M3138" t="b">
        <v>0</v>
      </c>
      <c r="N3138" t="s">
        <v>8269</v>
      </c>
      <c r="O3138">
        <f t="shared" si="192"/>
        <v>2</v>
      </c>
      <c r="P3138">
        <f t="shared" si="193"/>
        <v>15</v>
      </c>
      <c r="Q3138" s="12" t="s">
        <v>8315</v>
      </c>
      <c r="R3138" t="s">
        <v>8316</v>
      </c>
      <c r="S3138" s="16">
        <f t="shared" si="194"/>
        <v>42783.513182870374</v>
      </c>
      <c r="T3138" s="16">
        <f t="shared" si="195"/>
        <v>42813.471516203703</v>
      </c>
    </row>
    <row r="3139" spans="1:20" ht="60" hidden="1" x14ac:dyDescent="0.25">
      <c r="A3139">
        <v>1686</v>
      </c>
      <c r="B3139" s="9" t="s">
        <v>1687</v>
      </c>
      <c r="C3139" s="3" t="s">
        <v>5796</v>
      </c>
      <c r="D3139" s="5">
        <v>5000</v>
      </c>
      <c r="E3139" s="7">
        <v>18</v>
      </c>
      <c r="F3139" t="s">
        <v>8221</v>
      </c>
      <c r="G3139" t="s">
        <v>8228</v>
      </c>
      <c r="H3139" t="s">
        <v>8250</v>
      </c>
      <c r="I3139">
        <v>1493320519</v>
      </c>
      <c r="J3139">
        <v>1488140119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196">ROUND(E3139 / D3139 * 100, 0 )</f>
        <v>0</v>
      </c>
      <c r="P3139">
        <f t="shared" ref="P3139:P3202" si="197">IFERROR(ROUND(E3139 / L3139, 2), 0)</f>
        <v>18</v>
      </c>
      <c r="Q3139" s="12" t="s">
        <v>8323</v>
      </c>
      <c r="R3139" t="s">
        <v>8345</v>
      </c>
      <c r="S3139" s="16">
        <f t="shared" ref="S3139:S3202" si="198">(((J3139 / 60) / 60) / 24) + DATE(1970, 1, 1)</f>
        <v>42792.843969907408</v>
      </c>
      <c r="T3139" s="16">
        <f t="shared" ref="T3139:T3202" si="199">(((I3139 / 60) / 60) / 24) + DATE(1970, 1, 1)</f>
        <v>42852.802303240736</v>
      </c>
    </row>
    <row r="3140" spans="1:20" ht="60" hidden="1" x14ac:dyDescent="0.25">
      <c r="A3140">
        <v>3129</v>
      </c>
      <c r="B3140" s="9" t="s">
        <v>3129</v>
      </c>
      <c r="C3140" s="3" t="s">
        <v>7239</v>
      </c>
      <c r="D3140" s="5">
        <v>1250</v>
      </c>
      <c r="E3140" s="7">
        <v>10</v>
      </c>
      <c r="F3140" t="s">
        <v>8221</v>
      </c>
      <c r="G3140" t="s">
        <v>8223</v>
      </c>
      <c r="H3140" t="s">
        <v>8245</v>
      </c>
      <c r="I3140">
        <v>1492542819</v>
      </c>
      <c r="J3140">
        <v>1489090419</v>
      </c>
      <c r="K3140" t="b">
        <v>0</v>
      </c>
      <c r="L3140">
        <v>1</v>
      </c>
      <c r="M3140" t="b">
        <v>0</v>
      </c>
      <c r="N3140" t="s">
        <v>8269</v>
      </c>
      <c r="O3140">
        <f t="shared" si="196"/>
        <v>1</v>
      </c>
      <c r="P3140">
        <f t="shared" si="197"/>
        <v>10</v>
      </c>
      <c r="Q3140" s="12" t="s">
        <v>8315</v>
      </c>
      <c r="R3140" t="s">
        <v>8316</v>
      </c>
      <c r="S3140" s="16">
        <f t="shared" si="198"/>
        <v>42803.842812499999</v>
      </c>
      <c r="T3140" s="16">
        <f t="shared" si="199"/>
        <v>42843.801145833335</v>
      </c>
    </row>
    <row r="3141" spans="1:20" ht="30" hidden="1" x14ac:dyDescent="0.25">
      <c r="A3141">
        <v>3132</v>
      </c>
      <c r="B3141" s="9" t="s">
        <v>3132</v>
      </c>
      <c r="C3141" s="3" t="s">
        <v>7242</v>
      </c>
      <c r="D3141" s="5">
        <v>30000</v>
      </c>
      <c r="E3141" s="7">
        <v>10</v>
      </c>
      <c r="F3141" t="s">
        <v>8221</v>
      </c>
      <c r="G3141" t="s">
        <v>8223</v>
      </c>
      <c r="H3141" t="s">
        <v>8245</v>
      </c>
      <c r="I3141">
        <v>1492759460</v>
      </c>
      <c r="J3141">
        <v>1487579060</v>
      </c>
      <c r="K3141" t="b">
        <v>0</v>
      </c>
      <c r="L3141">
        <v>1</v>
      </c>
      <c r="M3141" t="b">
        <v>0</v>
      </c>
      <c r="N3141" t="s">
        <v>8269</v>
      </c>
      <c r="O3141">
        <f t="shared" si="196"/>
        <v>0</v>
      </c>
      <c r="P3141">
        <f t="shared" si="197"/>
        <v>10</v>
      </c>
      <c r="Q3141" s="12" t="s">
        <v>8315</v>
      </c>
      <c r="R3141" t="s">
        <v>8316</v>
      </c>
      <c r="S3141" s="16">
        <f t="shared" si="198"/>
        <v>42786.350231481483</v>
      </c>
      <c r="T3141" s="16">
        <f t="shared" si="199"/>
        <v>42846.308564814812</v>
      </c>
    </row>
    <row r="3142" spans="1:20" ht="60" hidden="1" x14ac:dyDescent="0.25">
      <c r="A3142">
        <v>1694</v>
      </c>
      <c r="B3142" s="9" t="s">
        <v>1695</v>
      </c>
      <c r="C3142" s="3" t="s">
        <v>5804</v>
      </c>
      <c r="D3142" s="5">
        <v>10000</v>
      </c>
      <c r="E3142" s="7">
        <v>5</v>
      </c>
      <c r="F3142" t="s">
        <v>8221</v>
      </c>
      <c r="G3142" t="s">
        <v>8223</v>
      </c>
      <c r="H3142" t="s">
        <v>8245</v>
      </c>
      <c r="I3142">
        <v>1490589360</v>
      </c>
      <c r="J3142">
        <v>1488038674</v>
      </c>
      <c r="K3142" t="b">
        <v>0</v>
      </c>
      <c r="L3142">
        <v>1</v>
      </c>
      <c r="M3142" t="b">
        <v>0</v>
      </c>
      <c r="N3142" t="s">
        <v>8291</v>
      </c>
      <c r="O3142">
        <f t="shared" si="196"/>
        <v>0</v>
      </c>
      <c r="P3142">
        <f t="shared" si="197"/>
        <v>5</v>
      </c>
      <c r="Q3142" s="12" t="s">
        <v>8323</v>
      </c>
      <c r="R3142" t="s">
        <v>8345</v>
      </c>
      <c r="S3142" s="16">
        <f t="shared" si="198"/>
        <v>42791.669837962967</v>
      </c>
      <c r="T3142" s="16">
        <f t="shared" si="199"/>
        <v>42821.191666666666</v>
      </c>
    </row>
    <row r="3143" spans="1:20" ht="45" hidden="1" x14ac:dyDescent="0.25">
      <c r="A3143">
        <v>1682</v>
      </c>
      <c r="B3143" s="9" t="s">
        <v>1683</v>
      </c>
      <c r="C3143" s="3" t="s">
        <v>5792</v>
      </c>
      <c r="D3143" s="5">
        <v>6000</v>
      </c>
      <c r="E3143" s="7">
        <v>0</v>
      </c>
      <c r="F3143" t="s">
        <v>8221</v>
      </c>
      <c r="G3143" t="s">
        <v>8223</v>
      </c>
      <c r="H3143" t="s">
        <v>8245</v>
      </c>
      <c r="I3143">
        <v>1492142860</v>
      </c>
      <c r="J3143">
        <v>1486962460</v>
      </c>
      <c r="K3143" t="b">
        <v>0</v>
      </c>
      <c r="L3143">
        <v>0</v>
      </c>
      <c r="M3143" t="b">
        <v>0</v>
      </c>
      <c r="N3143" t="s">
        <v>8291</v>
      </c>
      <c r="O3143">
        <f t="shared" si="196"/>
        <v>0</v>
      </c>
      <c r="P3143">
        <f t="shared" si="197"/>
        <v>0</v>
      </c>
      <c r="Q3143" s="12" t="s">
        <v>8323</v>
      </c>
      <c r="R3143" t="s">
        <v>8345</v>
      </c>
      <c r="S3143" s="16">
        <f t="shared" si="198"/>
        <v>42779.21365740741</v>
      </c>
      <c r="T3143" s="16">
        <f t="shared" si="199"/>
        <v>42839.171990740739</v>
      </c>
    </row>
    <row r="3144" spans="1:20" ht="60" hidden="1" x14ac:dyDescent="0.25">
      <c r="A3144">
        <v>1696</v>
      </c>
      <c r="B3144" s="9" t="s">
        <v>1697</v>
      </c>
      <c r="C3144" s="3" t="s">
        <v>5806</v>
      </c>
      <c r="D3144" s="5">
        <v>300000</v>
      </c>
      <c r="E3144" s="7">
        <v>0</v>
      </c>
      <c r="F3144" t="s">
        <v>8221</v>
      </c>
      <c r="G3144" t="s">
        <v>8223</v>
      </c>
      <c r="H3144" t="s">
        <v>8245</v>
      </c>
      <c r="I3144">
        <v>1491007211</v>
      </c>
      <c r="J3144">
        <v>1488418811</v>
      </c>
      <c r="K3144" t="b">
        <v>0</v>
      </c>
      <c r="L3144">
        <v>0</v>
      </c>
      <c r="M3144" t="b">
        <v>0</v>
      </c>
      <c r="N3144" t="s">
        <v>8291</v>
      </c>
      <c r="O3144">
        <f t="shared" si="196"/>
        <v>0</v>
      </c>
      <c r="P3144">
        <f t="shared" si="197"/>
        <v>0</v>
      </c>
      <c r="Q3144" s="12" t="s">
        <v>8323</v>
      </c>
      <c r="R3144" t="s">
        <v>8345</v>
      </c>
      <c r="S3144" s="16">
        <f t="shared" si="198"/>
        <v>42796.069571759261</v>
      </c>
      <c r="T3144" s="16">
        <f t="shared" si="199"/>
        <v>42826.027905092589</v>
      </c>
    </row>
    <row r="3145" spans="1:20" ht="75" hidden="1" x14ac:dyDescent="0.25">
      <c r="A3145">
        <v>1698</v>
      </c>
      <c r="B3145" s="9" t="s">
        <v>1699</v>
      </c>
      <c r="C3145" s="3" t="s">
        <v>5808</v>
      </c>
      <c r="D3145" s="5">
        <v>125000</v>
      </c>
      <c r="E3145" s="7">
        <v>0</v>
      </c>
      <c r="F3145" t="s">
        <v>8221</v>
      </c>
      <c r="G3145" t="s">
        <v>8223</v>
      </c>
      <c r="H3145" t="s">
        <v>8245</v>
      </c>
      <c r="I3145">
        <v>1490499180</v>
      </c>
      <c r="J3145">
        <v>1488430760</v>
      </c>
      <c r="K3145" t="b">
        <v>0</v>
      </c>
      <c r="L3145">
        <v>0</v>
      </c>
      <c r="M3145" t="b">
        <v>0</v>
      </c>
      <c r="N3145" t="s">
        <v>8291</v>
      </c>
      <c r="O3145">
        <f t="shared" si="196"/>
        <v>0</v>
      </c>
      <c r="P3145">
        <f t="shared" si="197"/>
        <v>0</v>
      </c>
      <c r="Q3145" s="12" t="s">
        <v>8323</v>
      </c>
      <c r="R3145" t="s">
        <v>8345</v>
      </c>
      <c r="S3145" s="16">
        <f t="shared" si="198"/>
        <v>42796.207870370374</v>
      </c>
      <c r="T3145" s="16">
        <f t="shared" si="199"/>
        <v>42820.147916666669</v>
      </c>
    </row>
    <row r="3146" spans="1:20" ht="60" hidden="1" x14ac:dyDescent="0.25">
      <c r="A3146">
        <v>3138</v>
      </c>
      <c r="B3146" s="9" t="s">
        <v>3138</v>
      </c>
      <c r="C3146" s="3" t="s">
        <v>7248</v>
      </c>
      <c r="D3146" s="5">
        <v>200</v>
      </c>
      <c r="E3146" s="7">
        <v>0</v>
      </c>
      <c r="F3146" t="s">
        <v>8221</v>
      </c>
      <c r="G3146" t="s">
        <v>8224</v>
      </c>
      <c r="H3146" t="s">
        <v>8246</v>
      </c>
      <c r="I3146">
        <v>1491233407</v>
      </c>
      <c r="J3146">
        <v>1489591807</v>
      </c>
      <c r="K3146" t="b">
        <v>0</v>
      </c>
      <c r="L3146">
        <v>0</v>
      </c>
      <c r="M3146" t="b">
        <v>0</v>
      </c>
      <c r="N3146" t="s">
        <v>8269</v>
      </c>
      <c r="O3146">
        <f t="shared" si="196"/>
        <v>0</v>
      </c>
      <c r="P3146">
        <f t="shared" si="197"/>
        <v>0</v>
      </c>
      <c r="Q3146" s="12" t="s">
        <v>8315</v>
      </c>
      <c r="R3146" t="s">
        <v>8316</v>
      </c>
      <c r="S3146" s="16">
        <f t="shared" si="198"/>
        <v>42809.645914351851</v>
      </c>
      <c r="T3146" s="16">
        <f t="shared" si="199"/>
        <v>42828.645914351851</v>
      </c>
    </row>
    <row r="3147" spans="1:20" ht="60" hidden="1" x14ac:dyDescent="0.25">
      <c r="A3147">
        <v>3143</v>
      </c>
      <c r="B3147" s="9" t="s">
        <v>3143</v>
      </c>
      <c r="C3147" s="3" t="s">
        <v>7253</v>
      </c>
      <c r="D3147" s="5">
        <v>700</v>
      </c>
      <c r="E3147" s="7">
        <v>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42808.358287037037</v>
      </c>
      <c r="T3147" s="16">
        <f t="shared" si="199"/>
        <v>42834.358287037037</v>
      </c>
    </row>
    <row r="3148" spans="1:20" ht="45" hidden="1" x14ac:dyDescent="0.25">
      <c r="A3148">
        <v>3145</v>
      </c>
      <c r="B3148" s="9" t="s">
        <v>3145</v>
      </c>
      <c r="C3148" s="3" t="s">
        <v>7255</v>
      </c>
      <c r="D3148" s="5">
        <v>25000</v>
      </c>
      <c r="E3148" s="7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8269</v>
      </c>
      <c r="O3148">
        <f t="shared" si="196"/>
        <v>0</v>
      </c>
      <c r="P3148">
        <f t="shared" si="197"/>
        <v>0</v>
      </c>
      <c r="Q3148" s="12" t="s">
        <v>8315</v>
      </c>
      <c r="R3148" t="s">
        <v>8316</v>
      </c>
      <c r="S3148" s="16">
        <f t="shared" si="198"/>
        <v>42762.040902777779</v>
      </c>
      <c r="T3148" s="16">
        <f t="shared" si="199"/>
        <v>42821.999236111107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 / D3203 * 100, 0 )</f>
        <v>1</v>
      </c>
      <c r="P3203">
        <f t="shared" ref="P3203:P3266" si="201">IFERROR(ROUND(E3203 / L3203, 2), 0)</f>
        <v>12.5</v>
      </c>
      <c r="Q3203" s="12" t="s">
        <v>8315</v>
      </c>
      <c r="R3203" t="s">
        <v>8357</v>
      </c>
      <c r="S3203" s="16">
        <f t="shared" ref="S3203:S3266" si="202">(((J3203 / 60) / 60) / 24) + DATE(1970, 1, 1)</f>
        <v>41861.767094907409</v>
      </c>
      <c r="T3203" s="16">
        <f t="shared" ref="T3203:T3266" si="203">(((I3203 / 60) / 60) / 24) + DATE(1970, 1, 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 / D3267 * 100, 0 )</f>
        <v>164</v>
      </c>
      <c r="P3267">
        <f t="shared" ref="P3267:P3330" si="205">IFERROR(ROUND(E3267 / L3267, 2), 0)</f>
        <v>70.290000000000006</v>
      </c>
      <c r="Q3267" s="12" t="s">
        <v>8315</v>
      </c>
      <c r="R3267" t="s">
        <v>8316</v>
      </c>
      <c r="S3267" s="16">
        <f t="shared" ref="S3267:S3330" si="206">(((J3267 / 60) / 60) / 24) + DATE(1970, 1, 1)</f>
        <v>42311.711979166663</v>
      </c>
      <c r="T3267" s="16">
        <f t="shared" ref="T3267:T3330" si="207">(((I3267 / 60) / 60) / 24) + DATE(1970, 1, 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 / D3331 * 100, 0 )</f>
        <v>117</v>
      </c>
      <c r="P3331">
        <f t="shared" ref="P3331:P3394" si="209">IFERROR(ROUND(E3331 / L3331, 2), 0)</f>
        <v>44.92</v>
      </c>
      <c r="Q3331" s="12" t="s">
        <v>8315</v>
      </c>
      <c r="R3331" t="s">
        <v>8316</v>
      </c>
      <c r="S3331" s="16">
        <f t="shared" ref="S3331:S3394" si="210">(((J3331 / 60) / 60) / 24) + DATE(1970, 1, 1)</f>
        <v>41837.323009259257</v>
      </c>
      <c r="T3331" s="16">
        <f t="shared" ref="T3331:T3394" si="211">(((I3331 / 60) / 60) / 24) + DATE(1970, 1, 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 / D3395 * 100, 0 )</f>
        <v>106</v>
      </c>
      <c r="P3395">
        <f t="shared" ref="P3395:P3458" si="213">IFERROR(ROUND(E3395 / L3395, 2), 0)</f>
        <v>36.07</v>
      </c>
      <c r="Q3395" s="12" t="s">
        <v>8315</v>
      </c>
      <c r="R3395" t="s">
        <v>8316</v>
      </c>
      <c r="S3395" s="16">
        <f t="shared" ref="S3395:S3458" si="214">(((J3395 / 60) / 60) / 24) + DATE(1970, 1, 1)</f>
        <v>41923.921643518523</v>
      </c>
      <c r="T3395" s="16">
        <f t="shared" ref="T3395:T3458" si="215">(((I3395 / 60) / 60) / 24) + DATE(1970, 1, 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 / D3459 * 100, 0 )</f>
        <v>140</v>
      </c>
      <c r="P3459">
        <f t="shared" ref="P3459:P3522" si="217">IFERROR(ROUND(E3459 / L3459, 2), 0)</f>
        <v>50.98</v>
      </c>
      <c r="Q3459" s="12" t="s">
        <v>8315</v>
      </c>
      <c r="R3459" t="s">
        <v>8316</v>
      </c>
      <c r="S3459" s="16">
        <f t="shared" ref="S3459:S3522" si="218">(((J3459 / 60) / 60) / 24) + DATE(1970, 1, 1)</f>
        <v>42016.706678240742</v>
      </c>
      <c r="T3459" s="16">
        <f t="shared" ref="T3459:T3522" si="219">(((I3459 / 60) / 60) / 24) + DATE(1970, 1, 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 / D3523 * 100, 0 )</f>
        <v>169</v>
      </c>
      <c r="P3523">
        <f t="shared" ref="P3523:P3586" si="221">IFERROR(ROUND(E3523 / L3523, 2), 0)</f>
        <v>45.62</v>
      </c>
      <c r="Q3523" s="12" t="s">
        <v>8315</v>
      </c>
      <c r="R3523" t="s">
        <v>8316</v>
      </c>
      <c r="S3523" s="16">
        <f t="shared" ref="S3523:S3586" si="222">(((J3523 / 60) / 60) / 24) + DATE(1970, 1, 1)</f>
        <v>41881.361342592594</v>
      </c>
      <c r="T3523" s="16">
        <f t="shared" ref="T3523:T3586" si="223">(((I3523 / 60) / 60) / 24) + DATE(1970, 1, 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 / D3587 * 100, 0 )</f>
        <v>119</v>
      </c>
      <c r="P3587">
        <f t="shared" ref="P3587:P3650" si="225">IFERROR(ROUND(E3587 / L3587, 2), 0)</f>
        <v>176.09</v>
      </c>
      <c r="Q3587" s="12" t="s">
        <v>8315</v>
      </c>
      <c r="R3587" t="s">
        <v>8316</v>
      </c>
      <c r="S3587" s="16">
        <f t="shared" ref="S3587:S3650" si="226">(((J3587 / 60) / 60) / 24) + DATE(1970, 1, 1)</f>
        <v>41964.716319444444</v>
      </c>
      <c r="T3587" s="16">
        <f t="shared" ref="T3587:T3650" si="227">(((I3587 / 60) / 60) / 24) + DATE(1970, 1, 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 / D3651 * 100, 0 )</f>
        <v>104</v>
      </c>
      <c r="P3651">
        <f t="shared" ref="P3651:P3714" si="229">IFERROR(ROUND(E3651 / L3651, 2), 0)</f>
        <v>97.5</v>
      </c>
      <c r="Q3651" s="12" t="s">
        <v>8315</v>
      </c>
      <c r="R3651" t="s">
        <v>8316</v>
      </c>
      <c r="S3651" s="16">
        <f t="shared" ref="S3651:S3714" si="230">(((J3651 / 60) / 60) / 24) + DATE(1970, 1, 1)</f>
        <v>41780.712893518517</v>
      </c>
      <c r="T3651" s="16">
        <f t="shared" ref="T3651:T3714" si="231">(((I3651 / 60) / 60) / 24) + DATE(1970, 1, 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 / D3715 * 100, 0 )</f>
        <v>102</v>
      </c>
      <c r="P3715">
        <f t="shared" ref="P3715:P3778" si="233">IFERROR(ROUND(E3715 / L3715, 2), 0)</f>
        <v>106.84</v>
      </c>
      <c r="Q3715" s="12" t="s">
        <v>8315</v>
      </c>
      <c r="R3715" t="s">
        <v>8316</v>
      </c>
      <c r="S3715" s="16">
        <f t="shared" ref="S3715:S3778" si="234">(((J3715 / 60) / 60) / 24) + DATE(1970, 1, 1)</f>
        <v>42505.738032407404</v>
      </c>
      <c r="T3715" s="16">
        <f t="shared" ref="T3715:T3778" si="235">(((I3715 / 60) / 60) / 24) + DATE(1970, 1, 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 / D3779 * 100, 0 )</f>
        <v>143</v>
      </c>
      <c r="P3779">
        <f t="shared" ref="P3779:P3842" si="237">IFERROR(ROUND(E3779 / L3779, 2), 0)</f>
        <v>48.54</v>
      </c>
      <c r="Q3779" s="12" t="s">
        <v>8315</v>
      </c>
      <c r="R3779" t="s">
        <v>8357</v>
      </c>
      <c r="S3779" s="16">
        <f t="shared" ref="S3779:S3842" si="238">(((J3779 / 60) / 60) / 24) + DATE(1970, 1, 1)</f>
        <v>41887.111354166671</v>
      </c>
      <c r="T3779" s="16">
        <f t="shared" ref="T3779:T3842" si="239">(((I3779 / 60) / 60) / 24) + DATE(1970, 1, 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 / D3843 * 100, 0 )</f>
        <v>9</v>
      </c>
      <c r="P3843">
        <f t="shared" ref="P3843:P3906" si="241">IFERROR(ROUND(E3843 / L3843, 2), 0)</f>
        <v>25.65</v>
      </c>
      <c r="Q3843" s="12" t="s">
        <v>8315</v>
      </c>
      <c r="R3843" t="s">
        <v>8316</v>
      </c>
      <c r="S3843" s="16">
        <f t="shared" ref="S3843:S3906" si="242">(((J3843 / 60) / 60) / 24) + DATE(1970, 1, 1)</f>
        <v>41780.785729166666</v>
      </c>
      <c r="T3843" s="16">
        <f t="shared" ref="T3843:T3906" si="243">(((I3843 / 60) / 60) / 24) + DATE(1970, 1, 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 / D3907 * 100, 0 )</f>
        <v>12</v>
      </c>
      <c r="P3907">
        <f t="shared" ref="P3907:P3970" si="245">IFERROR(ROUND(E3907 / L3907, 2), 0)</f>
        <v>24.71</v>
      </c>
      <c r="Q3907" s="12" t="s">
        <v>8315</v>
      </c>
      <c r="R3907" t="s">
        <v>8316</v>
      </c>
      <c r="S3907" s="16">
        <f t="shared" ref="S3907:S3970" si="246">(((J3907 / 60) / 60) / 24) + DATE(1970, 1, 1)</f>
        <v>42124.623877314814</v>
      </c>
      <c r="T3907" s="16">
        <f t="shared" ref="T3907:T3970" si="247">(((I3907 / 60) / 60) / 24) + DATE(1970, 1, 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 / D3971 * 100, 0 )</f>
        <v>7</v>
      </c>
      <c r="P3971">
        <f t="shared" ref="P3971:P4034" si="249">IFERROR(ROUND(E3971 / L3971, 2), 0)</f>
        <v>35.17</v>
      </c>
      <c r="Q3971" s="12" t="s">
        <v>8315</v>
      </c>
      <c r="R3971" t="s">
        <v>8316</v>
      </c>
      <c r="S3971" s="16">
        <f t="shared" ref="S3971:S4034" si="250">(((J3971 / 60) / 60) / 24) + DATE(1970, 1, 1)</f>
        <v>42601.854699074072</v>
      </c>
      <c r="T3971" s="16">
        <f t="shared" ref="T3971:T4034" si="251">(((I3971 / 60) / 60) / 24) + DATE(1970, 1, 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 / D4035 * 100, 0 )</f>
        <v>26</v>
      </c>
      <c r="P4035">
        <f t="shared" ref="P4035:P4098" si="253">IFERROR(ROUND(E4035 / L4035, 2), 0)</f>
        <v>65.34</v>
      </c>
      <c r="Q4035" s="12" t="s">
        <v>8315</v>
      </c>
      <c r="R4035" t="s">
        <v>8316</v>
      </c>
      <c r="S4035" s="16">
        <f t="shared" ref="S4035:S4098" si="254">(((J4035 / 60) / 60) / 24) + DATE(1970, 1, 1)</f>
        <v>42614.268796296295</v>
      </c>
      <c r="T4035" s="16">
        <f t="shared" ref="T4035:T4098" si="255">(((I4035 / 60) / 60) / 24) + DATE(1970, 1, 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 / D4099 * 100, 0 )</f>
        <v>0</v>
      </c>
      <c r="P4099">
        <f t="shared" ref="P4099:P4115" si="257">IFERROR(ROUND(E4099 / L4099, 2), 0)</f>
        <v>0</v>
      </c>
      <c r="Q4099" s="12" t="s">
        <v>8315</v>
      </c>
      <c r="R4099" t="s">
        <v>8316</v>
      </c>
      <c r="S4099" s="16">
        <f t="shared" ref="S4099:S4115" si="258">(((J4099 / 60) / 60) / 24) + DATE(1970, 1, 1)</f>
        <v>42344.824502314819</v>
      </c>
      <c r="T4099" s="16">
        <f t="shared" ref="T4099:T4115" si="259">(((I4099 / 60) / 60) / 24) + DATE(1970, 1, 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obile games"/>
        <filter val="tabletop games"/>
        <filter val="video games"/>
      </filters>
    </filterColumn>
  </autoFilter>
  <conditionalFormatting sqref="F1:F1048576">
    <cfRule type="cellIs" dxfId="41" priority="6" operator="equal">
      <formula>"canceled"</formula>
    </cfRule>
    <cfRule type="cellIs" dxfId="40" priority="9" operator="equal">
      <formula>"live"</formula>
    </cfRule>
    <cfRule type="cellIs" dxfId="39" priority="10" operator="equal">
      <formula>"failed"</formula>
    </cfRule>
    <cfRule type="cellIs" dxfId="38" priority="11" operator="equal">
      <formula>"successful"</formula>
    </cfRule>
  </conditionalFormatting>
  <conditionalFormatting sqref="F1">
    <cfRule type="cellIs" dxfId="37" priority="7" operator="equal">
      <formula>"canceled"</formula>
    </cfRule>
    <cfRule type="cellIs" dxfId="36" priority="8" operator="equal">
      <formula>"cancelled"</formula>
    </cfRule>
  </conditionalFormatting>
  <conditionalFormatting sqref="O1:O1048576">
    <cfRule type="colorScale" priority="1">
      <colorScale>
        <cfvo type="percentile" val="1"/>
        <cfvo type="percentile" val="90"/>
        <color rgb="FFFF0000"/>
        <color theme="4" tint="-0.249977111117893"/>
      </colorScale>
    </cfRule>
    <cfRule type="cellIs" priority="5" operator="greaterThan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7742-2933-4FD8-B9A3-8D4353E0A410}">
  <dimension ref="A1:T413"/>
  <sheetViews>
    <sheetView workbookViewId="0">
      <selection activeCell="A4" sqref="A4:XFD4"/>
    </sheetView>
  </sheetViews>
  <sheetFormatPr defaultRowHeight="15" x14ac:dyDescent="0.25"/>
  <cols>
    <col min="1" max="1" width="9.140625" customWidth="1"/>
    <col min="2" max="2" width="18" customWidth="1"/>
    <col min="3" max="3" width="27.28515625" customWidth="1"/>
    <col min="4" max="4" width="12.5703125" bestFit="1" customWidth="1"/>
    <col min="5" max="5" width="11.140625" bestFit="1" customWidth="1"/>
    <col min="6" max="6" width="10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9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7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9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29" priority="3" operator="equal">
      <formula>"canceled"</formula>
    </cfRule>
    <cfRule type="cellIs" dxfId="28" priority="6" operator="equal">
      <formula>"live"</formula>
    </cfRule>
    <cfRule type="cellIs" dxfId="27" priority="7" operator="equal">
      <formula>"failed"</formula>
    </cfRule>
    <cfRule type="cellIs" dxfId="26" priority="8" operator="equal">
      <formula>"successful"</formula>
    </cfRule>
  </conditionalFormatting>
  <conditionalFormatting sqref="F1">
    <cfRule type="cellIs" dxfId="25" priority="4" operator="equal">
      <formula>"canceled"</formula>
    </cfRule>
    <cfRule type="cellIs" dxfId="24" priority="5" operator="equal">
      <formula>"cancelled"</formula>
    </cfRule>
  </conditionalFormatting>
  <conditionalFormatting sqref="O1:O413">
    <cfRule type="colorScale" priority="1">
      <colorScale>
        <cfvo type="percentile" val="1"/>
        <cfvo type="percentile" val="90"/>
        <color rgb="FFFF0000"/>
        <color theme="4" tint="-0.249977111117893"/>
      </colorScale>
    </cfRule>
    <cfRule type="cellIs" priority="2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9D55-591F-4048-A7A6-AE0E2BA0C9DC}">
  <dimension ref="A1:T251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7" priority="3" operator="equal">
      <formula>"canceled"</formula>
    </cfRule>
    <cfRule type="cellIs" dxfId="16" priority="6" operator="equal">
      <formula>"live"</formula>
    </cfRule>
    <cfRule type="cellIs" dxfId="15" priority="7" operator="equal">
      <formula>"failed"</formula>
    </cfRule>
    <cfRule type="cellIs" dxfId="14" priority="8" operator="equal">
      <formula>"successful"</formula>
    </cfRule>
  </conditionalFormatting>
  <conditionalFormatting sqref="F1">
    <cfRule type="cellIs" dxfId="13" priority="4" operator="equal">
      <formula>"canceled"</formula>
    </cfRule>
    <cfRule type="cellIs" dxfId="12" priority="5" operator="equal">
      <formula>"cancelled"</formula>
    </cfRule>
  </conditionalFormatting>
  <conditionalFormatting sqref="O1:O251">
    <cfRule type="colorScale" priority="1">
      <colorScale>
        <cfvo type="percentile" val="1"/>
        <cfvo type="percentile" val="90"/>
        <color rgb="FFFF0000"/>
        <color theme="4" tint="-0.249977111117893"/>
      </colorScale>
    </cfRule>
    <cfRule type="cellIs" priority="2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75BF-0CAC-49D7-A95A-843B08631DF3}">
  <dimension ref="A1:C14"/>
  <sheetViews>
    <sheetView tabSelected="1" workbookViewId="0">
      <selection activeCell="C18" sqref="C18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20">
        <f>ROUND(AVERAGE('Successful US Kickstarters'!D:D), 0)</f>
        <v>5049</v>
      </c>
      <c r="C2" s="20">
        <f>ROUND(AVERAGE('Failed US Kickstarters'!D:D), 0)</f>
        <v>10554</v>
      </c>
    </row>
    <row r="3" spans="1:3" x14ac:dyDescent="0.25">
      <c r="A3" t="s">
        <v>8387</v>
      </c>
      <c r="B3" s="20">
        <f>ROUND(MEDIAN('Successful US Kickstarters'!D:D), 0)</f>
        <v>3000</v>
      </c>
      <c r="C3" s="20">
        <f>ROUND(MEDIAN('Failed US Kickstarters'!D:D), 0)</f>
        <v>5000</v>
      </c>
    </row>
    <row r="4" spans="1:3" x14ac:dyDescent="0.25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8393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8394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8395</v>
      </c>
      <c r="B7" s="20">
        <f>B5 - B6</f>
        <v>3500</v>
      </c>
      <c r="C7" s="20">
        <f>C5 - C6</f>
        <v>8000</v>
      </c>
    </row>
    <row r="8" spans="1:3" x14ac:dyDescent="0.25">
      <c r="B8" s="20"/>
      <c r="C8" s="20"/>
    </row>
    <row r="9" spans="1:3" x14ac:dyDescent="0.25">
      <c r="A9" t="s">
        <v>8388</v>
      </c>
      <c r="B9" s="20">
        <f>ROUND(AVERAGE('Successful US Kickstarters'!E:E), 0)</f>
        <v>5602</v>
      </c>
      <c r="C9" s="20">
        <f>ROUND(AVERAGE('Failed US Kickstarters'!E:E), 0)</f>
        <v>559</v>
      </c>
    </row>
    <row r="10" spans="1:3" x14ac:dyDescent="0.25">
      <c r="A10" t="s">
        <v>8389</v>
      </c>
      <c r="B10" s="20">
        <f>ROUND(MEDIAN('Successful US Kickstarters'!E:E), 0)</f>
        <v>3168</v>
      </c>
      <c r="C10" s="20">
        <f>ROUND(MEDIAN('Failed US Kickstarters'!E:E), 0)</f>
        <v>103</v>
      </c>
    </row>
    <row r="11" spans="1:3" x14ac:dyDescent="0.25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8399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8397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8398</v>
      </c>
      <c r="B14" s="20">
        <f>B12 - B13</f>
        <v>3982.4925000000003</v>
      </c>
      <c r="C14" s="20">
        <f>C12 - 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21E74-4643-4130-ADE9-15278E899744}">
  <dimension ref="A1:T17"/>
  <sheetViews>
    <sheetView workbookViewId="0">
      <selection activeCell="E2" sqref="E2"/>
    </sheetView>
  </sheetViews>
  <sheetFormatPr defaultRowHeight="15" x14ac:dyDescent="0.25"/>
  <cols>
    <col min="5" max="5" width="11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85" x14ac:dyDescent="0.25">
      <c r="A2">
        <v>2185</v>
      </c>
      <c r="B2" s="9" t="s">
        <v>2186</v>
      </c>
      <c r="C2" s="3" t="s">
        <v>6295</v>
      </c>
      <c r="D2" s="5">
        <v>5000</v>
      </c>
      <c r="E2" s="7">
        <v>92848.5</v>
      </c>
      <c r="F2" t="s">
        <v>8218</v>
      </c>
      <c r="G2" t="s">
        <v>8224</v>
      </c>
      <c r="H2" t="s">
        <v>8246</v>
      </c>
      <c r="I2">
        <v>1364286239</v>
      </c>
      <c r="J2">
        <v>1360830239</v>
      </c>
      <c r="K2" t="b">
        <v>0</v>
      </c>
      <c r="L2">
        <v>623</v>
      </c>
      <c r="M2" t="b">
        <v>1</v>
      </c>
      <c r="N2" t="s">
        <v>8295</v>
      </c>
      <c r="O2">
        <v>1857</v>
      </c>
      <c r="P2">
        <v>149.03</v>
      </c>
      <c r="Q2" s="12" t="s">
        <v>8331</v>
      </c>
      <c r="R2" t="s">
        <v>8351</v>
      </c>
      <c r="S2" s="16">
        <v>41319.349988425929</v>
      </c>
      <c r="T2" s="16">
        <v>41359.349988425929</v>
      </c>
    </row>
    <row r="3" spans="1:20" ht="255" x14ac:dyDescent="0.25">
      <c r="A3">
        <v>2189</v>
      </c>
      <c r="B3" s="9" t="s">
        <v>2190</v>
      </c>
      <c r="C3" s="3" t="s">
        <v>6299</v>
      </c>
      <c r="D3" s="5">
        <v>1200</v>
      </c>
      <c r="E3" s="7">
        <v>6039</v>
      </c>
      <c r="F3" t="s">
        <v>8218</v>
      </c>
      <c r="G3" t="s">
        <v>8224</v>
      </c>
      <c r="H3" t="s">
        <v>8246</v>
      </c>
      <c r="I3">
        <v>1461276000</v>
      </c>
      <c r="J3">
        <v>1460055300</v>
      </c>
      <c r="K3" t="b">
        <v>0</v>
      </c>
      <c r="L3">
        <v>88</v>
      </c>
      <c r="M3" t="b">
        <v>1</v>
      </c>
      <c r="N3" t="s">
        <v>8295</v>
      </c>
      <c r="O3">
        <v>503</v>
      </c>
      <c r="P3">
        <v>68.63</v>
      </c>
      <c r="Q3" s="12" t="s">
        <v>8331</v>
      </c>
      <c r="R3" t="s">
        <v>8351</v>
      </c>
      <c r="S3" s="16">
        <v>42467.788194444445</v>
      </c>
      <c r="T3" s="16">
        <v>42481.916666666672</v>
      </c>
    </row>
    <row r="4" spans="1:20" ht="300" x14ac:dyDescent="0.25">
      <c r="A4">
        <v>2191</v>
      </c>
      <c r="B4" s="9" t="s">
        <v>2192</v>
      </c>
      <c r="C4" s="3" t="s">
        <v>6301</v>
      </c>
      <c r="D4" s="5">
        <v>750</v>
      </c>
      <c r="E4" s="7">
        <v>898</v>
      </c>
      <c r="F4" t="s">
        <v>8218</v>
      </c>
      <c r="G4" t="s">
        <v>8224</v>
      </c>
      <c r="H4" t="s">
        <v>8246</v>
      </c>
      <c r="I4">
        <v>1487102427</v>
      </c>
      <c r="J4">
        <v>1486065627</v>
      </c>
      <c r="K4" t="b">
        <v>0</v>
      </c>
      <c r="L4">
        <v>25</v>
      </c>
      <c r="M4" t="b">
        <v>1</v>
      </c>
      <c r="N4" t="s">
        <v>8295</v>
      </c>
      <c r="O4">
        <v>120</v>
      </c>
      <c r="P4">
        <v>35.92</v>
      </c>
      <c r="Q4" s="12" t="s">
        <v>8331</v>
      </c>
      <c r="R4" t="s">
        <v>8351</v>
      </c>
      <c r="S4" s="16">
        <v>42768.833645833336</v>
      </c>
      <c r="T4" s="16">
        <v>42780.833645833336</v>
      </c>
    </row>
    <row r="5" spans="1:20" ht="315" x14ac:dyDescent="0.25">
      <c r="A5">
        <v>2192</v>
      </c>
      <c r="B5" s="9" t="s">
        <v>2193</v>
      </c>
      <c r="C5" s="3" t="s">
        <v>6302</v>
      </c>
      <c r="D5" s="5">
        <v>12000</v>
      </c>
      <c r="E5" s="7">
        <v>129748.82</v>
      </c>
      <c r="F5" t="s">
        <v>8218</v>
      </c>
      <c r="G5" t="s">
        <v>8224</v>
      </c>
      <c r="H5" t="s">
        <v>8246</v>
      </c>
      <c r="I5">
        <v>1481842800</v>
      </c>
      <c r="J5">
        <v>1479414344</v>
      </c>
      <c r="K5" t="b">
        <v>0</v>
      </c>
      <c r="L5">
        <v>3238</v>
      </c>
      <c r="M5" t="b">
        <v>1</v>
      </c>
      <c r="N5" t="s">
        <v>8295</v>
      </c>
      <c r="O5">
        <v>1081</v>
      </c>
      <c r="P5">
        <v>40.07</v>
      </c>
      <c r="Q5" s="12" t="s">
        <v>8331</v>
      </c>
      <c r="R5" t="s">
        <v>8351</v>
      </c>
      <c r="S5" s="16">
        <v>42691.8512037037</v>
      </c>
      <c r="T5" s="16">
        <v>42719.958333333328</v>
      </c>
    </row>
    <row r="6" spans="1:20" ht="255" x14ac:dyDescent="0.25">
      <c r="A6">
        <v>2200</v>
      </c>
      <c r="B6" s="9" t="s">
        <v>2201</v>
      </c>
      <c r="C6" s="3" t="s">
        <v>6310</v>
      </c>
      <c r="D6" s="5">
        <v>2000</v>
      </c>
      <c r="E6" s="7">
        <v>10843</v>
      </c>
      <c r="F6" t="s">
        <v>8218</v>
      </c>
      <c r="G6" t="s">
        <v>8224</v>
      </c>
      <c r="H6" t="s">
        <v>8246</v>
      </c>
      <c r="I6">
        <v>1436151600</v>
      </c>
      <c r="J6">
        <v>1433775668</v>
      </c>
      <c r="K6" t="b">
        <v>0</v>
      </c>
      <c r="L6">
        <v>263</v>
      </c>
      <c r="M6" t="b">
        <v>1</v>
      </c>
      <c r="N6" t="s">
        <v>8295</v>
      </c>
      <c r="O6">
        <v>542</v>
      </c>
      <c r="P6">
        <v>41.23</v>
      </c>
      <c r="Q6" s="12" t="s">
        <v>8331</v>
      </c>
      <c r="R6" t="s">
        <v>8351</v>
      </c>
      <c r="S6" s="16">
        <v>42163.625787037032</v>
      </c>
      <c r="T6" s="16">
        <v>42191.125</v>
      </c>
    </row>
    <row r="7" spans="1:20" ht="270" x14ac:dyDescent="0.25">
      <c r="A7">
        <v>2225</v>
      </c>
      <c r="B7" s="9" t="s">
        <v>2226</v>
      </c>
      <c r="C7" s="3" t="s">
        <v>6335</v>
      </c>
      <c r="D7" s="5">
        <v>21000</v>
      </c>
      <c r="E7" s="7">
        <v>198415.01</v>
      </c>
      <c r="F7" t="s">
        <v>8218</v>
      </c>
      <c r="G7" t="s">
        <v>8224</v>
      </c>
      <c r="H7" t="s">
        <v>8246</v>
      </c>
      <c r="I7">
        <v>1411326015</v>
      </c>
      <c r="J7">
        <v>1408734015</v>
      </c>
      <c r="K7" t="b">
        <v>0</v>
      </c>
      <c r="L7">
        <v>1204</v>
      </c>
      <c r="M7" t="b">
        <v>1</v>
      </c>
      <c r="N7" t="s">
        <v>8295</v>
      </c>
      <c r="O7">
        <v>945</v>
      </c>
      <c r="P7">
        <v>164.8</v>
      </c>
      <c r="Q7" s="12" t="s">
        <v>8331</v>
      </c>
      <c r="R7" t="s">
        <v>8351</v>
      </c>
      <c r="S7" s="16">
        <v>41873.79184027778</v>
      </c>
      <c r="T7" s="16">
        <v>41903.79184027778</v>
      </c>
    </row>
    <row r="8" spans="1:20" ht="285" x14ac:dyDescent="0.25">
      <c r="A8">
        <v>2227</v>
      </c>
      <c r="B8" s="9" t="s">
        <v>2228</v>
      </c>
      <c r="C8" s="3" t="s">
        <v>6337</v>
      </c>
      <c r="D8" s="5">
        <v>13000</v>
      </c>
      <c r="E8" s="7">
        <v>20459</v>
      </c>
      <c r="F8" t="s">
        <v>8218</v>
      </c>
      <c r="G8" t="s">
        <v>8224</v>
      </c>
      <c r="H8" t="s">
        <v>8246</v>
      </c>
      <c r="I8">
        <v>1384374155</v>
      </c>
      <c r="J8">
        <v>1381778555</v>
      </c>
      <c r="K8" t="b">
        <v>0</v>
      </c>
      <c r="L8">
        <v>301</v>
      </c>
      <c r="M8" t="b">
        <v>1</v>
      </c>
      <c r="N8" t="s">
        <v>8295</v>
      </c>
      <c r="O8">
        <v>157</v>
      </c>
      <c r="P8">
        <v>67.97</v>
      </c>
      <c r="Q8" s="12" t="s">
        <v>8331</v>
      </c>
      <c r="R8" t="s">
        <v>8351</v>
      </c>
      <c r="S8" s="16">
        <v>41561.807349537034</v>
      </c>
      <c r="T8" s="16">
        <v>41591.849016203705</v>
      </c>
    </row>
    <row r="9" spans="1:20" ht="240" x14ac:dyDescent="0.25">
      <c r="A9">
        <v>2233</v>
      </c>
      <c r="B9" s="9" t="s">
        <v>2234</v>
      </c>
      <c r="C9" s="3" t="s">
        <v>6343</v>
      </c>
      <c r="D9" s="5">
        <v>2500</v>
      </c>
      <c r="E9" s="7">
        <v>8301</v>
      </c>
      <c r="F9" t="s">
        <v>8218</v>
      </c>
      <c r="G9" t="s">
        <v>8224</v>
      </c>
      <c r="H9" t="s">
        <v>8246</v>
      </c>
      <c r="I9">
        <v>1450051200</v>
      </c>
      <c r="J9">
        <v>1448269539</v>
      </c>
      <c r="K9" t="b">
        <v>0</v>
      </c>
      <c r="L9">
        <v>391</v>
      </c>
      <c r="M9" t="b">
        <v>1</v>
      </c>
      <c r="N9" t="s">
        <v>8295</v>
      </c>
      <c r="O9">
        <v>332</v>
      </c>
      <c r="P9">
        <v>21.23</v>
      </c>
      <c r="Q9" s="12" t="s">
        <v>8331</v>
      </c>
      <c r="R9" t="s">
        <v>8351</v>
      </c>
      <c r="S9" s="16">
        <v>42331.378923611104</v>
      </c>
      <c r="T9" s="16">
        <v>42352</v>
      </c>
    </row>
    <row r="10" spans="1:20" ht="255" x14ac:dyDescent="0.25">
      <c r="A10">
        <v>2241</v>
      </c>
      <c r="B10" s="9" t="s">
        <v>2242</v>
      </c>
      <c r="C10" s="3" t="s">
        <v>6351</v>
      </c>
      <c r="D10" s="5">
        <v>1000</v>
      </c>
      <c r="E10" s="7">
        <v>8064</v>
      </c>
      <c r="F10" t="s">
        <v>8218</v>
      </c>
      <c r="G10" t="s">
        <v>8224</v>
      </c>
      <c r="H10" t="s">
        <v>8246</v>
      </c>
      <c r="I10">
        <v>1488484300</v>
      </c>
      <c r="J10">
        <v>1485892300</v>
      </c>
      <c r="K10" t="b">
        <v>0</v>
      </c>
      <c r="L10">
        <v>163</v>
      </c>
      <c r="M10" t="b">
        <v>1</v>
      </c>
      <c r="N10" t="s">
        <v>8295</v>
      </c>
      <c r="O10">
        <v>806</v>
      </c>
      <c r="P10">
        <v>49.47</v>
      </c>
      <c r="Q10" s="12" t="s">
        <v>8331</v>
      </c>
      <c r="R10" t="s">
        <v>8351</v>
      </c>
      <c r="S10" s="16">
        <v>42766.827546296292</v>
      </c>
      <c r="T10" s="16">
        <v>42796.827546296292</v>
      </c>
    </row>
    <row r="11" spans="1:20" ht="300" x14ac:dyDescent="0.25">
      <c r="A11">
        <v>2246</v>
      </c>
      <c r="B11" s="9" t="s">
        <v>2247</v>
      </c>
      <c r="C11" s="3" t="s">
        <v>6356</v>
      </c>
      <c r="D11" s="5">
        <v>2500</v>
      </c>
      <c r="E11" s="7">
        <v>2503</v>
      </c>
      <c r="F11" t="s">
        <v>8218</v>
      </c>
      <c r="G11" t="s">
        <v>8224</v>
      </c>
      <c r="H11" t="s">
        <v>8246</v>
      </c>
      <c r="I11">
        <v>1441393210</v>
      </c>
      <c r="J11">
        <v>1438801210</v>
      </c>
      <c r="K11" t="b">
        <v>0</v>
      </c>
      <c r="L11">
        <v>57</v>
      </c>
      <c r="M11" t="b">
        <v>1</v>
      </c>
      <c r="N11" t="s">
        <v>8295</v>
      </c>
      <c r="O11">
        <v>100</v>
      </c>
      <c r="P11">
        <v>43.91</v>
      </c>
      <c r="Q11" s="12" t="s">
        <v>8331</v>
      </c>
      <c r="R11" t="s">
        <v>8351</v>
      </c>
      <c r="S11" s="16">
        <v>42221.79178240741</v>
      </c>
      <c r="T11" s="16">
        <v>42251.79178240741</v>
      </c>
    </row>
    <row r="12" spans="1:20" ht="270" x14ac:dyDescent="0.25">
      <c r="A12">
        <v>2248</v>
      </c>
      <c r="B12" s="9" t="s">
        <v>2249</v>
      </c>
      <c r="C12" s="3" t="s">
        <v>6358</v>
      </c>
      <c r="D12" s="5">
        <v>7000</v>
      </c>
      <c r="E12" s="7">
        <v>7505</v>
      </c>
      <c r="F12" t="s">
        <v>8218</v>
      </c>
      <c r="G12" t="s">
        <v>8224</v>
      </c>
      <c r="H12" t="s">
        <v>8246</v>
      </c>
      <c r="I12">
        <v>1481749278</v>
      </c>
      <c r="J12">
        <v>1479157278</v>
      </c>
      <c r="K12" t="b">
        <v>0</v>
      </c>
      <c r="L12">
        <v>128</v>
      </c>
      <c r="M12" t="b">
        <v>1</v>
      </c>
      <c r="N12" t="s">
        <v>8295</v>
      </c>
      <c r="O12">
        <v>107</v>
      </c>
      <c r="P12">
        <v>58.63</v>
      </c>
      <c r="Q12" s="12" t="s">
        <v>8331</v>
      </c>
      <c r="R12" t="s">
        <v>8351</v>
      </c>
      <c r="S12" s="16">
        <v>42688.875902777778</v>
      </c>
      <c r="T12" s="16">
        <v>42718.875902777778</v>
      </c>
    </row>
    <row r="13" spans="1:20" ht="270" x14ac:dyDescent="0.25">
      <c r="A13">
        <v>2256</v>
      </c>
      <c r="B13" s="9" t="s">
        <v>2257</v>
      </c>
      <c r="C13" s="3" t="s">
        <v>6366</v>
      </c>
      <c r="D13" s="5">
        <v>480</v>
      </c>
      <c r="E13" s="7">
        <v>1069</v>
      </c>
      <c r="F13" t="s">
        <v>8218</v>
      </c>
      <c r="G13" t="s">
        <v>8224</v>
      </c>
      <c r="H13" t="s">
        <v>8246</v>
      </c>
      <c r="I13">
        <v>1479811846</v>
      </c>
      <c r="J13">
        <v>1478602246</v>
      </c>
      <c r="K13" t="b">
        <v>0</v>
      </c>
      <c r="L13">
        <v>50</v>
      </c>
      <c r="M13" t="b">
        <v>1</v>
      </c>
      <c r="N13" t="s">
        <v>8295</v>
      </c>
      <c r="O13">
        <v>223</v>
      </c>
      <c r="P13">
        <v>21.38</v>
      </c>
      <c r="Q13" s="12" t="s">
        <v>8331</v>
      </c>
      <c r="R13" t="s">
        <v>8351</v>
      </c>
      <c r="S13" s="16">
        <v>42682.451921296291</v>
      </c>
      <c r="T13" s="16">
        <v>42696.451921296291</v>
      </c>
    </row>
    <row r="14" spans="1:20" ht="285" x14ac:dyDescent="0.25">
      <c r="A14">
        <v>2257</v>
      </c>
      <c r="B14" s="9" t="s">
        <v>2258</v>
      </c>
      <c r="C14" s="3" t="s">
        <v>6367</v>
      </c>
      <c r="D14" s="5">
        <v>2500</v>
      </c>
      <c r="E14" s="7">
        <v>15903.5</v>
      </c>
      <c r="F14" t="s">
        <v>8218</v>
      </c>
      <c r="G14" t="s">
        <v>8224</v>
      </c>
      <c r="H14" t="s">
        <v>8246</v>
      </c>
      <c r="I14">
        <v>1466377200</v>
      </c>
      <c r="J14">
        <v>1463351329</v>
      </c>
      <c r="K14" t="b">
        <v>0</v>
      </c>
      <c r="L14">
        <v>169</v>
      </c>
      <c r="M14" t="b">
        <v>1</v>
      </c>
      <c r="N14" t="s">
        <v>8295</v>
      </c>
      <c r="O14">
        <v>636</v>
      </c>
      <c r="P14">
        <v>94.1</v>
      </c>
      <c r="Q14" s="12" t="s">
        <v>8331</v>
      </c>
      <c r="R14" t="s">
        <v>8351</v>
      </c>
      <c r="S14" s="16">
        <v>42505.936678240745</v>
      </c>
      <c r="T14" s="16">
        <v>42540.958333333328</v>
      </c>
    </row>
    <row r="15" spans="1:20" ht="270" x14ac:dyDescent="0.25">
      <c r="A15">
        <v>2259</v>
      </c>
      <c r="B15" s="9" t="s">
        <v>2260</v>
      </c>
      <c r="C15" s="3" t="s">
        <v>6369</v>
      </c>
      <c r="D15" s="5">
        <v>1000</v>
      </c>
      <c r="E15" s="7">
        <v>18671</v>
      </c>
      <c r="F15" t="s">
        <v>8218</v>
      </c>
      <c r="G15" t="s">
        <v>8224</v>
      </c>
      <c r="H15" t="s">
        <v>8246</v>
      </c>
      <c r="I15">
        <v>1481224736</v>
      </c>
      <c r="J15">
        <v>1480360736</v>
      </c>
      <c r="K15" t="b">
        <v>0</v>
      </c>
      <c r="L15">
        <v>206</v>
      </c>
      <c r="M15" t="b">
        <v>1</v>
      </c>
      <c r="N15" t="s">
        <v>8295</v>
      </c>
      <c r="O15">
        <v>1867</v>
      </c>
      <c r="P15">
        <v>90.64</v>
      </c>
      <c r="Q15" s="12" t="s">
        <v>8331</v>
      </c>
      <c r="R15" t="s">
        <v>8351</v>
      </c>
      <c r="S15" s="16">
        <v>42702.804814814815</v>
      </c>
      <c r="T15" s="16">
        <v>42712.804814814815</v>
      </c>
    </row>
    <row r="16" spans="1:20" ht="270" x14ac:dyDescent="0.25">
      <c r="A16">
        <v>2265</v>
      </c>
      <c r="B16" s="9" t="s">
        <v>2266</v>
      </c>
      <c r="C16" s="3" t="s">
        <v>6375</v>
      </c>
      <c r="D16" s="5">
        <v>200</v>
      </c>
      <c r="E16" s="7">
        <v>597</v>
      </c>
      <c r="F16" t="s">
        <v>8218</v>
      </c>
      <c r="G16" t="s">
        <v>8224</v>
      </c>
      <c r="H16" t="s">
        <v>8246</v>
      </c>
      <c r="I16">
        <v>1479846507</v>
      </c>
      <c r="J16">
        <v>1479241707</v>
      </c>
      <c r="K16" t="b">
        <v>0</v>
      </c>
      <c r="L16">
        <v>17</v>
      </c>
      <c r="M16" t="b">
        <v>1</v>
      </c>
      <c r="N16" t="s">
        <v>8295</v>
      </c>
      <c r="O16">
        <v>299</v>
      </c>
      <c r="P16">
        <v>35.119999999999997</v>
      </c>
      <c r="Q16" s="12" t="s">
        <v>8331</v>
      </c>
      <c r="R16" t="s">
        <v>8351</v>
      </c>
      <c r="S16" s="16">
        <v>42689.853090277778</v>
      </c>
      <c r="T16" s="16">
        <v>42696.853090277778</v>
      </c>
    </row>
    <row r="17" spans="1:20" ht="270" x14ac:dyDescent="0.25">
      <c r="A17">
        <v>2275</v>
      </c>
      <c r="B17" s="9" t="s">
        <v>2276</v>
      </c>
      <c r="C17" s="3" t="s">
        <v>6385</v>
      </c>
      <c r="D17" s="5">
        <v>650</v>
      </c>
      <c r="E17" s="7">
        <v>2650.5</v>
      </c>
      <c r="F17" t="s">
        <v>8218</v>
      </c>
      <c r="G17" t="s">
        <v>8224</v>
      </c>
      <c r="H17" t="s">
        <v>8246</v>
      </c>
      <c r="I17">
        <v>1419259679</v>
      </c>
      <c r="J17">
        <v>1416667679</v>
      </c>
      <c r="K17" t="b">
        <v>0</v>
      </c>
      <c r="L17">
        <v>79</v>
      </c>
      <c r="M17" t="b">
        <v>1</v>
      </c>
      <c r="N17" t="s">
        <v>8295</v>
      </c>
      <c r="O17">
        <v>408</v>
      </c>
      <c r="P17">
        <v>33.549999999999997</v>
      </c>
      <c r="Q17" s="12" t="s">
        <v>8331</v>
      </c>
      <c r="R17" t="s">
        <v>8351</v>
      </c>
      <c r="S17" s="16">
        <v>41965.616655092599</v>
      </c>
      <c r="T17" s="16">
        <v>41995.616655092599</v>
      </c>
    </row>
  </sheetData>
  <conditionalFormatting sqref="F1:F17">
    <cfRule type="cellIs" dxfId="11" priority="3" operator="equal">
      <formula>"canceled"</formula>
    </cfRule>
    <cfRule type="cellIs" dxfId="10" priority="6" operator="equal">
      <formula>"live"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F1">
    <cfRule type="cellIs" dxfId="7" priority="4" operator="equal">
      <formula>"canceled"</formula>
    </cfRule>
    <cfRule type="cellIs" dxfId="6" priority="5" operator="equal">
      <formula>"cancelled"</formula>
    </cfRule>
  </conditionalFormatting>
  <conditionalFormatting sqref="O1:O17">
    <cfRule type="colorScale" priority="1">
      <colorScale>
        <cfvo type="percentile" val="1"/>
        <cfvo type="percentile" val="90"/>
        <color rgb="FFFF0000"/>
        <color theme="4" tint="-0.249977111117893"/>
      </colorScale>
    </cfRule>
    <cfRule type="cellIs" priority="2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0056-6056-4337-854F-8DB80150DCE9}">
  <dimension ref="A1:T18"/>
  <sheetViews>
    <sheetView workbookViewId="0">
      <selection activeCell="U2" sqref="U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70" x14ac:dyDescent="0.25">
      <c r="A2">
        <v>1091</v>
      </c>
      <c r="B2" s="9" t="s">
        <v>1092</v>
      </c>
      <c r="C2" s="3" t="s">
        <v>5201</v>
      </c>
      <c r="D2" s="5">
        <v>200</v>
      </c>
      <c r="E2" s="7">
        <v>25</v>
      </c>
      <c r="F2" t="s">
        <v>8220</v>
      </c>
      <c r="G2" t="s">
        <v>8224</v>
      </c>
      <c r="H2" t="s">
        <v>8246</v>
      </c>
      <c r="I2">
        <v>1460313672</v>
      </c>
      <c r="J2">
        <v>1457725272</v>
      </c>
      <c r="K2" t="b">
        <v>0</v>
      </c>
      <c r="L2">
        <v>2</v>
      </c>
      <c r="M2" t="b">
        <v>0</v>
      </c>
      <c r="N2" t="s">
        <v>8280</v>
      </c>
      <c r="O2">
        <v>13</v>
      </c>
      <c r="P2">
        <v>12.5</v>
      </c>
      <c r="Q2" s="12" t="s">
        <v>8331</v>
      </c>
      <c r="R2" t="s">
        <v>8332</v>
      </c>
      <c r="S2" s="16">
        <v>42440.820277777777</v>
      </c>
      <c r="T2" s="16">
        <v>42470.778611111105</v>
      </c>
    </row>
    <row r="3" spans="1:20" ht="300" x14ac:dyDescent="0.25">
      <c r="A3">
        <v>1099</v>
      </c>
      <c r="B3" s="9" t="s">
        <v>1100</v>
      </c>
      <c r="C3" s="3" t="s">
        <v>5209</v>
      </c>
      <c r="D3" s="5">
        <v>5000</v>
      </c>
      <c r="E3" s="7">
        <v>25</v>
      </c>
      <c r="F3" t="s">
        <v>8220</v>
      </c>
      <c r="G3" t="s">
        <v>8224</v>
      </c>
      <c r="H3" t="s">
        <v>8246</v>
      </c>
      <c r="I3">
        <v>1431547468</v>
      </c>
      <c r="J3">
        <v>1428955468</v>
      </c>
      <c r="K3" t="b">
        <v>0</v>
      </c>
      <c r="L3">
        <v>1</v>
      </c>
      <c r="M3" t="b">
        <v>0</v>
      </c>
      <c r="N3" t="s">
        <v>8280</v>
      </c>
      <c r="O3">
        <v>1</v>
      </c>
      <c r="P3">
        <v>25</v>
      </c>
      <c r="Q3" s="12" t="s">
        <v>8331</v>
      </c>
      <c r="R3" t="s">
        <v>8332</v>
      </c>
      <c r="S3" s="16">
        <v>42107.836435185185</v>
      </c>
      <c r="T3" s="16">
        <v>42137.836435185185</v>
      </c>
    </row>
    <row r="4" spans="1:20" ht="255" x14ac:dyDescent="0.25">
      <c r="A4">
        <v>1104</v>
      </c>
      <c r="B4" s="9" t="s">
        <v>1105</v>
      </c>
      <c r="C4" s="3" t="s">
        <v>5214</v>
      </c>
      <c r="D4" s="5">
        <v>60000</v>
      </c>
      <c r="E4" s="7">
        <v>2971</v>
      </c>
      <c r="F4" t="s">
        <v>8220</v>
      </c>
      <c r="G4" t="s">
        <v>8224</v>
      </c>
      <c r="H4" t="s">
        <v>8246</v>
      </c>
      <c r="I4">
        <v>1402480221</v>
      </c>
      <c r="J4">
        <v>1399888221</v>
      </c>
      <c r="K4" t="b">
        <v>0</v>
      </c>
      <c r="L4">
        <v>37</v>
      </c>
      <c r="M4" t="b">
        <v>0</v>
      </c>
      <c r="N4" t="s">
        <v>8280</v>
      </c>
      <c r="O4">
        <v>5</v>
      </c>
      <c r="P4">
        <v>80.3</v>
      </c>
      <c r="Q4" s="12" t="s">
        <v>8331</v>
      </c>
      <c r="R4" t="s">
        <v>8332</v>
      </c>
      <c r="S4" s="16">
        <v>41771.40996527778</v>
      </c>
      <c r="T4" s="16">
        <v>41801.40996527778</v>
      </c>
    </row>
    <row r="5" spans="1:20" ht="285" x14ac:dyDescent="0.25">
      <c r="A5">
        <v>1113</v>
      </c>
      <c r="B5" s="9" t="s">
        <v>1114</v>
      </c>
      <c r="C5" s="3" t="s">
        <v>5223</v>
      </c>
      <c r="D5" s="5">
        <v>1000</v>
      </c>
      <c r="E5" s="7">
        <v>5</v>
      </c>
      <c r="F5" t="s">
        <v>8220</v>
      </c>
      <c r="G5" t="s">
        <v>8224</v>
      </c>
      <c r="H5" t="s">
        <v>8246</v>
      </c>
      <c r="I5">
        <v>1408058820</v>
      </c>
      <c r="J5">
        <v>1405466820</v>
      </c>
      <c r="K5" t="b">
        <v>0</v>
      </c>
      <c r="L5">
        <v>1</v>
      </c>
      <c r="M5" t="b">
        <v>0</v>
      </c>
      <c r="N5" t="s">
        <v>8280</v>
      </c>
      <c r="O5">
        <v>1</v>
      </c>
      <c r="P5">
        <v>5</v>
      </c>
      <c r="Q5" s="12" t="s">
        <v>8331</v>
      </c>
      <c r="R5" t="s">
        <v>8332</v>
      </c>
      <c r="S5" s="16">
        <v>41835.977083333331</v>
      </c>
      <c r="T5" s="16">
        <v>41865.977083333331</v>
      </c>
    </row>
    <row r="6" spans="1:20" ht="285" x14ac:dyDescent="0.25">
      <c r="A6">
        <v>1114</v>
      </c>
      <c r="B6" s="9" t="s">
        <v>1115</v>
      </c>
      <c r="C6" s="3" t="s">
        <v>5224</v>
      </c>
      <c r="D6" s="5">
        <v>6000</v>
      </c>
      <c r="E6" s="7">
        <v>10</v>
      </c>
      <c r="F6" t="s">
        <v>8220</v>
      </c>
      <c r="G6" t="s">
        <v>8224</v>
      </c>
      <c r="H6" t="s">
        <v>8246</v>
      </c>
      <c r="I6">
        <v>1381306687</v>
      </c>
      <c r="J6">
        <v>1378714687</v>
      </c>
      <c r="K6" t="b">
        <v>0</v>
      </c>
      <c r="L6">
        <v>3</v>
      </c>
      <c r="M6" t="b">
        <v>0</v>
      </c>
      <c r="N6" t="s">
        <v>8280</v>
      </c>
      <c r="O6">
        <v>0</v>
      </c>
      <c r="P6">
        <v>3.33</v>
      </c>
      <c r="Q6" s="12" t="s">
        <v>8331</v>
      </c>
      <c r="R6" t="s">
        <v>8332</v>
      </c>
      <c r="S6" s="16">
        <v>41526.345914351856</v>
      </c>
      <c r="T6" s="16">
        <v>41556.345914351856</v>
      </c>
    </row>
    <row r="7" spans="1:20" ht="300" x14ac:dyDescent="0.25">
      <c r="A7">
        <v>1122</v>
      </c>
      <c r="B7" s="9" t="s">
        <v>1123</v>
      </c>
      <c r="C7" s="3" t="s">
        <v>5232</v>
      </c>
      <c r="D7" s="5">
        <v>3200</v>
      </c>
      <c r="E7" s="7">
        <v>0</v>
      </c>
      <c r="F7" t="s">
        <v>8220</v>
      </c>
      <c r="G7" t="s">
        <v>8224</v>
      </c>
      <c r="H7" t="s">
        <v>8246</v>
      </c>
      <c r="I7">
        <v>1369932825</v>
      </c>
      <c r="J7">
        <v>1368723225</v>
      </c>
      <c r="K7" t="b">
        <v>0</v>
      </c>
      <c r="L7">
        <v>0</v>
      </c>
      <c r="M7" t="b">
        <v>0</v>
      </c>
      <c r="N7" t="s">
        <v>8280</v>
      </c>
      <c r="O7">
        <v>0</v>
      </c>
      <c r="P7">
        <v>0</v>
      </c>
      <c r="Q7" s="12" t="s">
        <v>8331</v>
      </c>
      <c r="R7" t="s">
        <v>8332</v>
      </c>
      <c r="S7" s="16">
        <v>41410.703993055555</v>
      </c>
      <c r="T7" s="16">
        <v>41424.703993055555</v>
      </c>
    </row>
    <row r="8" spans="1:20" ht="285" x14ac:dyDescent="0.25">
      <c r="A8">
        <v>1125</v>
      </c>
      <c r="B8" s="9" t="s">
        <v>1126</v>
      </c>
      <c r="C8" s="3" t="s">
        <v>5235</v>
      </c>
      <c r="D8" s="5">
        <v>3000</v>
      </c>
      <c r="E8" s="7">
        <v>0</v>
      </c>
      <c r="F8" t="s">
        <v>8220</v>
      </c>
      <c r="G8" t="s">
        <v>8224</v>
      </c>
      <c r="H8" t="s">
        <v>8246</v>
      </c>
      <c r="I8">
        <v>1443193130</v>
      </c>
      <c r="J8">
        <v>1438009130</v>
      </c>
      <c r="K8" t="b">
        <v>0</v>
      </c>
      <c r="L8">
        <v>0</v>
      </c>
      <c r="M8" t="b">
        <v>0</v>
      </c>
      <c r="N8" t="s">
        <v>8281</v>
      </c>
      <c r="O8">
        <v>0</v>
      </c>
      <c r="P8">
        <v>0</v>
      </c>
      <c r="Q8" s="12" t="s">
        <v>8331</v>
      </c>
      <c r="R8" t="s">
        <v>8333</v>
      </c>
      <c r="S8" s="16">
        <v>42212.624189814815</v>
      </c>
      <c r="T8" s="16">
        <v>42272.624189814815</v>
      </c>
    </row>
    <row r="9" spans="1:20" ht="30" x14ac:dyDescent="0.25">
      <c r="A9">
        <v>1128</v>
      </c>
      <c r="B9" s="9" t="s">
        <v>1129</v>
      </c>
      <c r="C9" s="3" t="s">
        <v>5238</v>
      </c>
      <c r="D9" s="5">
        <v>1000</v>
      </c>
      <c r="E9" s="7">
        <v>1</v>
      </c>
      <c r="F9" t="s">
        <v>8220</v>
      </c>
      <c r="G9" t="s">
        <v>8224</v>
      </c>
      <c r="H9" t="s">
        <v>8246</v>
      </c>
      <c r="I9">
        <v>1407425717</v>
      </c>
      <c r="J9">
        <v>1404833717</v>
      </c>
      <c r="K9" t="b">
        <v>0</v>
      </c>
      <c r="L9">
        <v>1</v>
      </c>
      <c r="M9" t="b">
        <v>0</v>
      </c>
      <c r="N9" t="s">
        <v>8281</v>
      </c>
      <c r="O9">
        <v>0</v>
      </c>
      <c r="P9">
        <v>1</v>
      </c>
      <c r="Q9" s="12" t="s">
        <v>8331</v>
      </c>
      <c r="R9" t="s">
        <v>8333</v>
      </c>
      <c r="S9" s="16">
        <v>41828.649502314816</v>
      </c>
      <c r="T9" s="16">
        <v>41858.649502314816</v>
      </c>
    </row>
    <row r="10" spans="1:20" ht="255" x14ac:dyDescent="0.25">
      <c r="A10">
        <v>1133</v>
      </c>
      <c r="B10" s="9" t="s">
        <v>1134</v>
      </c>
      <c r="C10" s="3" t="s">
        <v>5243</v>
      </c>
      <c r="D10" s="5">
        <v>3000</v>
      </c>
      <c r="E10" s="7">
        <v>20</v>
      </c>
      <c r="F10" t="s">
        <v>8220</v>
      </c>
      <c r="G10" t="s">
        <v>8224</v>
      </c>
      <c r="H10" t="s">
        <v>8246</v>
      </c>
      <c r="I10">
        <v>1406799981</v>
      </c>
      <c r="J10">
        <v>1404207981</v>
      </c>
      <c r="K10" t="b">
        <v>0</v>
      </c>
      <c r="L10">
        <v>1</v>
      </c>
      <c r="M10" t="b">
        <v>0</v>
      </c>
      <c r="N10" t="s">
        <v>8281</v>
      </c>
      <c r="O10">
        <v>1</v>
      </c>
      <c r="P10">
        <v>20</v>
      </c>
      <c r="Q10" s="12" t="s">
        <v>8331</v>
      </c>
      <c r="R10" t="s">
        <v>8333</v>
      </c>
      <c r="S10" s="16">
        <v>41821.407187500001</v>
      </c>
      <c r="T10" s="16">
        <v>41851.407187500001</v>
      </c>
    </row>
    <row r="11" spans="1:20" ht="255" x14ac:dyDescent="0.25">
      <c r="A11">
        <v>1140</v>
      </c>
      <c r="B11" s="9" t="s">
        <v>1141</v>
      </c>
      <c r="C11" s="3" t="s">
        <v>5250</v>
      </c>
      <c r="D11" s="5">
        <v>5000</v>
      </c>
      <c r="E11" s="7">
        <v>0</v>
      </c>
      <c r="F11" t="s">
        <v>8220</v>
      </c>
      <c r="G11" t="s">
        <v>8224</v>
      </c>
      <c r="H11" t="s">
        <v>8246</v>
      </c>
      <c r="I11">
        <v>1438859121</v>
      </c>
      <c r="J11">
        <v>1436267121</v>
      </c>
      <c r="K11" t="b">
        <v>0</v>
      </c>
      <c r="L11">
        <v>0</v>
      </c>
      <c r="M11" t="b">
        <v>0</v>
      </c>
      <c r="N11" t="s">
        <v>8281</v>
      </c>
      <c r="O11">
        <v>0</v>
      </c>
      <c r="P11">
        <v>0</v>
      </c>
      <c r="Q11" s="12" t="s">
        <v>8331</v>
      </c>
      <c r="R11" t="s">
        <v>8333</v>
      </c>
      <c r="S11" s="16">
        <v>42192.462048611109</v>
      </c>
      <c r="T11" s="16">
        <v>42222.462048611109</v>
      </c>
    </row>
    <row r="12" spans="1:20" ht="285" x14ac:dyDescent="0.25">
      <c r="A12">
        <v>1861</v>
      </c>
      <c r="B12" s="9" t="s">
        <v>1862</v>
      </c>
      <c r="C12" s="3" t="s">
        <v>5971</v>
      </c>
      <c r="D12" s="5">
        <v>250000</v>
      </c>
      <c r="E12" s="7">
        <v>0</v>
      </c>
      <c r="F12" t="s">
        <v>8220</v>
      </c>
      <c r="G12" t="s">
        <v>8224</v>
      </c>
      <c r="H12" t="s">
        <v>8246</v>
      </c>
      <c r="I12">
        <v>1422256341</v>
      </c>
      <c r="J12">
        <v>1419664341</v>
      </c>
      <c r="K12" t="b">
        <v>0</v>
      </c>
      <c r="L12">
        <v>0</v>
      </c>
      <c r="M12" t="b">
        <v>0</v>
      </c>
      <c r="N12" t="s">
        <v>8281</v>
      </c>
      <c r="O12">
        <v>0</v>
      </c>
      <c r="P12">
        <v>0</v>
      </c>
      <c r="Q12" s="12" t="s">
        <v>8331</v>
      </c>
      <c r="R12" t="s">
        <v>8333</v>
      </c>
      <c r="S12" s="16">
        <v>42000.300243055557</v>
      </c>
      <c r="T12" s="16">
        <v>42030.300243055557</v>
      </c>
    </row>
    <row r="13" spans="1:20" ht="315" x14ac:dyDescent="0.25">
      <c r="A13">
        <v>1865</v>
      </c>
      <c r="B13" s="9" t="s">
        <v>1866</v>
      </c>
      <c r="C13" s="3" t="s">
        <v>5975</v>
      </c>
      <c r="D13" s="5">
        <v>110000</v>
      </c>
      <c r="E13" s="7">
        <v>4</v>
      </c>
      <c r="F13" t="s">
        <v>8220</v>
      </c>
      <c r="G13" t="s">
        <v>8224</v>
      </c>
      <c r="H13" t="s">
        <v>8246</v>
      </c>
      <c r="I13">
        <v>1478425747</v>
      </c>
      <c r="J13">
        <v>1475398147</v>
      </c>
      <c r="K13" t="b">
        <v>0</v>
      </c>
      <c r="L13">
        <v>2</v>
      </c>
      <c r="M13" t="b">
        <v>0</v>
      </c>
      <c r="N13" t="s">
        <v>8281</v>
      </c>
      <c r="O13">
        <v>0</v>
      </c>
      <c r="P13">
        <v>2</v>
      </c>
      <c r="Q13" s="12" t="s">
        <v>8331</v>
      </c>
      <c r="R13" t="s">
        <v>8333</v>
      </c>
      <c r="S13" s="16">
        <v>42645.367442129631</v>
      </c>
      <c r="T13" s="16">
        <v>42680.409108796302</v>
      </c>
    </row>
    <row r="14" spans="1:20" ht="165" x14ac:dyDescent="0.25">
      <c r="A14">
        <v>1880</v>
      </c>
      <c r="B14" s="9" t="s">
        <v>1881</v>
      </c>
      <c r="C14" s="3" t="s">
        <v>5990</v>
      </c>
      <c r="D14" s="5">
        <v>5000</v>
      </c>
      <c r="E14" s="7">
        <v>1004</v>
      </c>
      <c r="F14" t="s">
        <v>8220</v>
      </c>
      <c r="G14" t="s">
        <v>8224</v>
      </c>
      <c r="H14" t="s">
        <v>8246</v>
      </c>
      <c r="I14">
        <v>1459341380</v>
      </c>
      <c r="J14">
        <v>1456839380</v>
      </c>
      <c r="K14" t="b">
        <v>0</v>
      </c>
      <c r="L14">
        <v>24</v>
      </c>
      <c r="M14" t="b">
        <v>0</v>
      </c>
      <c r="N14" t="s">
        <v>8281</v>
      </c>
      <c r="O14">
        <v>20</v>
      </c>
      <c r="P14">
        <v>41.83</v>
      </c>
      <c r="Q14" s="12" t="s">
        <v>8331</v>
      </c>
      <c r="R14" t="s">
        <v>8333</v>
      </c>
      <c r="S14" s="16">
        <v>42430.566898148143</v>
      </c>
      <c r="T14" s="16">
        <v>42459.525231481486</v>
      </c>
    </row>
    <row r="15" spans="1:20" ht="105" x14ac:dyDescent="0.25">
      <c r="A15">
        <v>2127</v>
      </c>
      <c r="B15" s="9" t="s">
        <v>2128</v>
      </c>
      <c r="C15" s="3" t="s">
        <v>6237</v>
      </c>
      <c r="D15" s="5">
        <v>28000</v>
      </c>
      <c r="E15" s="7">
        <v>8076</v>
      </c>
      <c r="F15" t="s">
        <v>8220</v>
      </c>
      <c r="G15" t="s">
        <v>8224</v>
      </c>
      <c r="H15" t="s">
        <v>8246</v>
      </c>
      <c r="I15">
        <v>1426158463</v>
      </c>
      <c r="J15">
        <v>1423570063</v>
      </c>
      <c r="K15" t="b">
        <v>0</v>
      </c>
      <c r="L15">
        <v>236</v>
      </c>
      <c r="M15" t="b">
        <v>0</v>
      </c>
      <c r="N15" t="s">
        <v>8280</v>
      </c>
      <c r="O15">
        <v>29</v>
      </c>
      <c r="P15">
        <v>34.22</v>
      </c>
      <c r="Q15" s="12" t="s">
        <v>8331</v>
      </c>
      <c r="R15" t="s">
        <v>8332</v>
      </c>
      <c r="S15" s="16">
        <v>42045.50535879629</v>
      </c>
      <c r="T15" s="16">
        <v>42075.463692129633</v>
      </c>
    </row>
    <row r="16" spans="1:20" ht="210" x14ac:dyDescent="0.25">
      <c r="A16">
        <v>2138</v>
      </c>
      <c r="B16" s="9" t="s">
        <v>2139</v>
      </c>
      <c r="C16" s="3" t="s">
        <v>6248</v>
      </c>
      <c r="D16" s="5">
        <v>1000</v>
      </c>
      <c r="E16" s="7">
        <v>128</v>
      </c>
      <c r="F16" t="s">
        <v>8220</v>
      </c>
      <c r="G16" t="s">
        <v>8224</v>
      </c>
      <c r="H16" t="s">
        <v>8246</v>
      </c>
      <c r="I16">
        <v>1383959939</v>
      </c>
      <c r="J16">
        <v>1381364339</v>
      </c>
      <c r="K16" t="b">
        <v>0</v>
      </c>
      <c r="L16">
        <v>12</v>
      </c>
      <c r="M16" t="b">
        <v>0</v>
      </c>
      <c r="N16" t="s">
        <v>8280</v>
      </c>
      <c r="O16">
        <v>13</v>
      </c>
      <c r="P16">
        <v>10.67</v>
      </c>
      <c r="Q16" s="12" t="s">
        <v>8331</v>
      </c>
      <c r="R16" t="s">
        <v>8332</v>
      </c>
      <c r="S16" s="16">
        <v>41557.013182870374</v>
      </c>
      <c r="T16" s="16">
        <v>41587.054849537039</v>
      </c>
    </row>
    <row r="17" spans="1:20" ht="255" x14ac:dyDescent="0.25">
      <c r="A17">
        <v>2148</v>
      </c>
      <c r="B17" s="9" t="s">
        <v>2149</v>
      </c>
      <c r="C17" s="3" t="s">
        <v>6258</v>
      </c>
      <c r="D17" s="5">
        <v>100</v>
      </c>
      <c r="E17" s="7">
        <v>2</v>
      </c>
      <c r="F17" t="s">
        <v>8220</v>
      </c>
      <c r="G17" t="s">
        <v>8224</v>
      </c>
      <c r="H17" t="s">
        <v>8246</v>
      </c>
      <c r="I17">
        <v>1427992582</v>
      </c>
      <c r="J17">
        <v>1425404182</v>
      </c>
      <c r="K17" t="b">
        <v>0</v>
      </c>
      <c r="L17">
        <v>2</v>
      </c>
      <c r="M17" t="b">
        <v>0</v>
      </c>
      <c r="N17" t="s">
        <v>8280</v>
      </c>
      <c r="O17">
        <v>2</v>
      </c>
      <c r="P17">
        <v>1</v>
      </c>
      <c r="Q17" s="12" t="s">
        <v>8331</v>
      </c>
      <c r="R17" t="s">
        <v>8332</v>
      </c>
      <c r="S17" s="16">
        <v>42066.733587962968</v>
      </c>
      <c r="T17" s="16">
        <v>42096.691921296297</v>
      </c>
    </row>
    <row r="18" spans="1:20" ht="210" x14ac:dyDescent="0.25">
      <c r="A18">
        <v>2155</v>
      </c>
      <c r="B18" s="9" t="s">
        <v>2156</v>
      </c>
      <c r="C18" s="3" t="s">
        <v>6265</v>
      </c>
      <c r="D18" s="5">
        <v>5000</v>
      </c>
      <c r="E18" s="7">
        <v>115</v>
      </c>
      <c r="F18" t="s">
        <v>8220</v>
      </c>
      <c r="G18" t="s">
        <v>8224</v>
      </c>
      <c r="H18" t="s">
        <v>8246</v>
      </c>
      <c r="I18">
        <v>1459443385</v>
      </c>
      <c r="J18">
        <v>1456854985</v>
      </c>
      <c r="K18" t="b">
        <v>0</v>
      </c>
      <c r="L18">
        <v>5</v>
      </c>
      <c r="M18" t="b">
        <v>0</v>
      </c>
      <c r="N18" t="s">
        <v>8280</v>
      </c>
      <c r="O18">
        <v>2</v>
      </c>
      <c r="P18">
        <v>23</v>
      </c>
      <c r="Q18" s="12" t="s">
        <v>8331</v>
      </c>
      <c r="R18" t="s">
        <v>8332</v>
      </c>
      <c r="S18" s="16">
        <v>42430.747511574074</v>
      </c>
      <c r="T18" s="16">
        <v>42460.70584490741</v>
      </c>
    </row>
  </sheetData>
  <conditionalFormatting sqref="F1:F18">
    <cfRule type="cellIs" dxfId="5" priority="3" operator="equal">
      <formula>"canceled"</formula>
    </cfRule>
    <cfRule type="cellIs" dxfId="4" priority="6" operator="equal">
      <formula>"live"</formula>
    </cfRule>
    <cfRule type="cellIs" dxfId="3" priority="7" operator="equal">
      <formula>"failed"</formula>
    </cfRule>
    <cfRule type="cellIs" dxfId="2" priority="8" operator="equal">
      <formula>"successful"</formula>
    </cfRule>
  </conditionalFormatting>
  <conditionalFormatting sqref="F1">
    <cfRule type="cellIs" dxfId="1" priority="4" operator="equal">
      <formula>"canceled"</formula>
    </cfRule>
    <cfRule type="cellIs" dxfId="0" priority="5" operator="equal">
      <formula>"cancelled"</formula>
    </cfRule>
  </conditionalFormatting>
  <conditionalFormatting sqref="O1:O18">
    <cfRule type="colorScale" priority="1">
      <colorScale>
        <cfvo type="percentile" val="1"/>
        <cfvo type="percentile" val="90"/>
        <color rgb="FFFF0000"/>
        <color theme="4" tint="-0.249977111117893"/>
      </colorScale>
    </cfRule>
    <cfRule type="cellIs" priority="2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E0F1-C28D-4559-852B-EA29F0FA5BF8}">
  <dimension ref="A1:C6"/>
  <sheetViews>
    <sheetView workbookViewId="0">
      <selection activeCell="E3" sqref="E3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20">
        <f>ROUND(AVERAGE('Successful GB Games'!D:D), 0)</f>
        <v>4549</v>
      </c>
      <c r="C2" s="20">
        <f>ROUND(AVERAGE('Failed GB Games'!D:D), 0)</f>
        <v>28618</v>
      </c>
    </row>
    <row r="3" spans="1:3" x14ac:dyDescent="0.25">
      <c r="A3" t="s">
        <v>8388</v>
      </c>
      <c r="B3" s="20">
        <f>ROUND(AVERAGE('Successful GB Games'!E:E), 0)</f>
        <v>32782</v>
      </c>
      <c r="C3" s="20">
        <f>ROUND(AVERAGE('Failed GB Games'!E:E), 0)</f>
        <v>729</v>
      </c>
    </row>
    <row r="4" spans="1:3" x14ac:dyDescent="0.25">
      <c r="B4" s="20"/>
      <c r="C4" s="20"/>
    </row>
    <row r="5" spans="1:3" x14ac:dyDescent="0.25">
      <c r="A5" t="s">
        <v>8387</v>
      </c>
      <c r="B5" s="20">
        <f>ROUND(MEDIAN('Successful GB Games'!D:D), 0)</f>
        <v>2250</v>
      </c>
      <c r="C5" s="20">
        <f>ROUND(MEDIAN('Failed GB Games'!D:D), 0)</f>
        <v>5000</v>
      </c>
    </row>
    <row r="6" spans="1:3" x14ac:dyDescent="0.25">
      <c r="A6" t="s">
        <v>8389</v>
      </c>
      <c r="B6" s="20">
        <f>ROUND(MEDIAN('Successful GB Games'!E:E), 0)</f>
        <v>8183</v>
      </c>
      <c r="C6" s="20">
        <f>ROUND(MEDIAN('Failed GB Games'!E:E), 0)</f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84888-F6DE-4246-B9C0-8FD294BA498D}">
  <dimension ref="A1:F6"/>
  <sheetViews>
    <sheetView workbookViewId="0">
      <selection activeCell="F2" sqref="F2:F6"/>
    </sheetView>
  </sheetViews>
  <sheetFormatPr defaultRowHeight="15" x14ac:dyDescent="0.25"/>
  <cols>
    <col min="1" max="1" width="22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Successful GB Games</vt:lpstr>
      <vt:lpstr>Failed GB Games</vt:lpstr>
      <vt:lpstr>GB Games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Veach</cp:lastModifiedBy>
  <dcterms:created xsi:type="dcterms:W3CDTF">2017-04-20T15:17:24Z</dcterms:created>
  <dcterms:modified xsi:type="dcterms:W3CDTF">2022-10-05T03:24:30Z</dcterms:modified>
</cp:coreProperties>
</file>