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1"/>
  <workbookPr codeName="ThisWorkbook" defaultThemeVersion="166925"/>
  <mc:AlternateContent xmlns:mc="http://schemas.openxmlformats.org/markup-compatibility/2006">
    <mc:Choice Requires="x15">
      <x15ac:absPath xmlns:x15ac="http://schemas.microsoft.com/office/spreadsheetml/2010/11/ac" url="/Users/mmalavallii/Library/Application Support/Box/Box Edit/Documents/1522076689965/"/>
    </mc:Choice>
  </mc:AlternateContent>
  <xr:revisionPtr revIDLastSave="3324" documentId="13_ncr:1_{67426810-F182-614D-B2C9-33D1FABAFB07}" xr6:coauthVersionLast="47" xr6:coauthVersionMax="47" xr10:uidLastSave="{DF722641-AF17-4A9E-8BC6-168F369B0AD7}"/>
  <bookViews>
    <workbookView xWindow="34560" yWindow="0" windowWidth="68800" windowHeight="28800" firstSheet="2" activeTab="2" xr2:uid="{630DC28D-04DE-E24B-92F1-D501953CF049}"/>
  </bookViews>
  <sheets>
    <sheet name="Version History" sheetId="8" r:id="rId1"/>
    <sheet name="VCF 5.2 Audit Guide (253)" sheetId="5" r:id="rId2"/>
    <sheet name="Not Applicable (2)" sheetId="7" r:id="rId3"/>
  </sheets>
  <definedNames>
    <definedName name="_xlnm._FilterDatabase" localSheetId="1" hidden="1">'VCF 5.2 Audit Guide (253)'!$A$1:$A$255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68" i="5" l="1"/>
  <c r="A115" i="5"/>
  <c r="A250" i="5"/>
  <c r="A249" i="5"/>
  <c r="A248" i="5"/>
  <c r="A247" i="5"/>
  <c r="A246" i="5"/>
  <c r="A245" i="5"/>
  <c r="A244" i="5"/>
  <c r="A243" i="5"/>
  <c r="A242" i="5"/>
  <c r="A241" i="5"/>
  <c r="A240" i="5"/>
  <c r="A239" i="5"/>
  <c r="A238" i="5"/>
  <c r="A237" i="5"/>
  <c r="A236" i="5"/>
  <c r="A235" i="5"/>
  <c r="A234" i="5"/>
  <c r="A233" i="5"/>
  <c r="A232" i="5"/>
  <c r="A231" i="5"/>
  <c r="A230" i="5"/>
  <c r="A229" i="5"/>
  <c r="A228" i="5"/>
  <c r="A227" i="5"/>
  <c r="A226" i="5"/>
  <c r="A225" i="5"/>
  <c r="A224" i="5"/>
  <c r="A223" i="5"/>
  <c r="A222" i="5"/>
  <c r="A221" i="5"/>
  <c r="A220" i="5"/>
  <c r="A219" i="5"/>
  <c r="A218" i="5"/>
  <c r="A217" i="5"/>
  <c r="A216" i="5"/>
  <c r="A215" i="5"/>
  <c r="A214" i="5"/>
  <c r="A213" i="5"/>
  <c r="A212" i="5"/>
  <c r="A211" i="5"/>
  <c r="A210" i="5"/>
  <c r="A209" i="5"/>
  <c r="A208" i="5"/>
  <c r="A207" i="5"/>
  <c r="A206" i="5"/>
  <c r="A205" i="5"/>
  <c r="A204" i="5"/>
  <c r="A203" i="5"/>
  <c r="A202" i="5"/>
  <c r="A201" i="5"/>
  <c r="A200" i="5"/>
  <c r="A199" i="5"/>
  <c r="A198" i="5"/>
  <c r="A197" i="5"/>
  <c r="A196" i="5"/>
  <c r="A195" i="5"/>
  <c r="A194" i="5"/>
  <c r="A193" i="5"/>
  <c r="A192" i="5"/>
  <c r="A191" i="5"/>
  <c r="A190" i="5"/>
  <c r="A189" i="5"/>
  <c r="A188" i="5"/>
  <c r="A187" i="5"/>
  <c r="A186" i="5"/>
  <c r="A185" i="5"/>
  <c r="A184" i="5"/>
  <c r="A183" i="5"/>
  <c r="A182" i="5"/>
  <c r="A181" i="5"/>
  <c r="A180" i="5"/>
  <c r="A179" i="5"/>
  <c r="A178" i="5"/>
  <c r="A177" i="5"/>
  <c r="A175" i="5"/>
  <c r="A174" i="5"/>
  <c r="A173" i="5"/>
  <c r="A76" i="5"/>
  <c r="A63" i="5"/>
  <c r="A62" i="5"/>
  <c r="A176" i="5"/>
  <c r="A172" i="5"/>
  <c r="A171" i="5"/>
  <c r="A170" i="5"/>
  <c r="A169" i="5"/>
  <c r="A167" i="5"/>
  <c r="A166" i="5"/>
  <c r="A165" i="5"/>
  <c r="A164" i="5"/>
  <c r="A163" i="5"/>
  <c r="A162" i="5"/>
  <c r="A161" i="5"/>
  <c r="A160" i="5"/>
  <c r="A159" i="5"/>
  <c r="A158" i="5"/>
  <c r="A157" i="5"/>
  <c r="A156" i="5"/>
  <c r="A155" i="5"/>
  <c r="A154" i="5"/>
  <c r="A153" i="5"/>
  <c r="A152" i="5"/>
  <c r="A151" i="5"/>
  <c r="A150" i="5"/>
  <c r="A149" i="5"/>
  <c r="A148" i="5"/>
  <c r="A147" i="5"/>
  <c r="A146" i="5"/>
  <c r="A145" i="5"/>
  <c r="A144" i="5"/>
  <c r="A143" i="5"/>
  <c r="A142" i="5"/>
  <c r="A141" i="5"/>
  <c r="A140" i="5"/>
  <c r="A139" i="5"/>
  <c r="A138" i="5"/>
  <c r="A137" i="5"/>
  <c r="A136" i="5"/>
  <c r="A135" i="5"/>
  <c r="A134" i="5"/>
  <c r="A133" i="5"/>
  <c r="A132" i="5"/>
  <c r="A131" i="5"/>
  <c r="A130" i="5"/>
  <c r="A129" i="5"/>
  <c r="A128" i="5"/>
  <c r="A127" i="5"/>
  <c r="A126" i="5"/>
  <c r="A125" i="5"/>
  <c r="A124" i="5"/>
  <c r="A91" i="5"/>
  <c r="A90" i="5"/>
  <c r="A89" i="5"/>
  <c r="A88" i="5"/>
  <c r="A87" i="5"/>
  <c r="A86" i="5"/>
  <c r="A85" i="5"/>
  <c r="A84" i="5"/>
  <c r="A83" i="5"/>
  <c r="A82" i="5"/>
  <c r="A81" i="5"/>
  <c r="A80" i="5"/>
  <c r="A79" i="5"/>
  <c r="A78" i="5"/>
  <c r="A77" i="5"/>
  <c r="A75" i="5"/>
  <c r="A74" i="5"/>
  <c r="A73" i="5"/>
  <c r="A72" i="5"/>
  <c r="A71" i="5"/>
  <c r="A70" i="5"/>
  <c r="A69" i="5"/>
  <c r="A68" i="5"/>
  <c r="A67" i="5"/>
  <c r="A66" i="5"/>
  <c r="A65" i="5"/>
  <c r="A64" i="5"/>
  <c r="A48" i="5"/>
  <c r="A47" i="5"/>
  <c r="A46" i="5"/>
  <c r="A29" i="5"/>
  <c r="A28" i="5"/>
  <c r="A27" i="5"/>
  <c r="A26" i="5"/>
  <c r="A25" i="5"/>
  <c r="A24" i="5"/>
  <c r="A23" i="5"/>
  <c r="A22" i="5"/>
  <c r="A21" i="5"/>
  <c r="A20" i="5"/>
  <c r="A19" i="5"/>
  <c r="A18" i="5"/>
  <c r="A17" i="5"/>
  <c r="A119" i="5"/>
  <c r="A254" i="5"/>
  <c r="A253" i="5"/>
  <c r="A252" i="5"/>
  <c r="A251" i="5"/>
  <c r="A123" i="5"/>
  <c r="A122" i="5"/>
  <c r="A121" i="5"/>
  <c r="A120" i="5"/>
  <c r="A118" i="5"/>
  <c r="A117" i="5"/>
  <c r="A116" i="5"/>
  <c r="A114" i="5"/>
  <c r="A113" i="5"/>
  <c r="A112" i="5"/>
  <c r="A111" i="5"/>
  <c r="A110" i="5"/>
  <c r="A109" i="5"/>
  <c r="A108" i="5"/>
  <c r="A107" i="5"/>
  <c r="A106" i="5"/>
  <c r="A105" i="5"/>
  <c r="A104" i="5"/>
  <c r="A103" i="5"/>
  <c r="A102" i="5"/>
  <c r="A101" i="5"/>
  <c r="A100" i="5"/>
  <c r="A99" i="5"/>
  <c r="A98" i="5"/>
  <c r="A97" i="5"/>
  <c r="A96" i="5"/>
  <c r="A95" i="5"/>
  <c r="A94" i="5"/>
  <c r="A93" i="5"/>
  <c r="A92" i="5"/>
  <c r="A61" i="5"/>
  <c r="A60" i="5"/>
  <c r="A59" i="5"/>
  <c r="A58" i="5"/>
  <c r="A57" i="5"/>
  <c r="A56" i="5"/>
  <c r="A55" i="5"/>
  <c r="A54" i="5"/>
  <c r="A53" i="5"/>
  <c r="A52" i="5"/>
  <c r="A51" i="5"/>
  <c r="A50" i="5"/>
  <c r="A49" i="5"/>
  <c r="A45" i="5"/>
  <c r="A44" i="5"/>
  <c r="A43" i="5"/>
  <c r="A42" i="5"/>
  <c r="A41" i="5"/>
  <c r="A40" i="5"/>
  <c r="A39" i="5"/>
  <c r="A38" i="5"/>
  <c r="A37" i="5"/>
  <c r="A36" i="5"/>
  <c r="A35" i="5"/>
  <c r="A34" i="5"/>
  <c r="A33" i="5"/>
  <c r="A32" i="5"/>
  <c r="A31" i="5"/>
  <c r="A30" i="5"/>
  <c r="A16" i="5"/>
  <c r="A15" i="5"/>
  <c r="A14" i="5"/>
  <c r="A13" i="5"/>
  <c r="A12" i="5"/>
  <c r="A11" i="5"/>
  <c r="A10" i="5"/>
  <c r="A9" i="5"/>
  <c r="A8" i="5"/>
  <c r="A7" i="5"/>
  <c r="A6" i="5"/>
  <c r="A5" i="5"/>
  <c r="A4" i="5"/>
  <c r="A3" i="5"/>
  <c r="A2" i="5"/>
</calcChain>
</file>

<file path=xl/sharedStrings.xml><?xml version="1.0" encoding="utf-8"?>
<sst xmlns="http://schemas.openxmlformats.org/spreadsheetml/2006/main" count="2411" uniqueCount="850">
  <si>
    <t>Version History</t>
  </si>
  <si>
    <t>The following table displays the history of versions of the VMware Cloud Foundation Audit Guide Appendix over time</t>
  </si>
  <si>
    <t>History</t>
  </si>
  <si>
    <t>Version</t>
  </si>
  <si>
    <t>Date</t>
  </si>
  <si>
    <t>Details</t>
  </si>
  <si>
    <t>v4.5.0.001</t>
  </si>
  <si>
    <t>23/07/2024</t>
  </si>
  <si>
    <t>Initial Release for VMware Cloud Foundation 5.2 with the NIST 800-53 R5 and PCI DSS 4.0 standards.</t>
  </si>
  <si>
    <t>Notes</t>
  </si>
  <si>
    <t>File Version Availability</t>
  </si>
  <si>
    <t>This file changes as new configurations and standards are evaluated. To verify you have the correct and most accurate version of this file, visit  https://docs.vmware.com/en/VMware-Cloud-Foundation/, select the correct release and click the link 'Compliance kit for VMware Cloud Foundation' under the Security and Compliance label.</t>
  </si>
  <si>
    <t>VMware Configuration</t>
  </si>
  <si>
    <t>Product Name</t>
  </si>
  <si>
    <t>Configuration ID</t>
  </si>
  <si>
    <t>Configuration Title</t>
  </si>
  <si>
    <t>Audit Procedure</t>
  </si>
  <si>
    <t>Default or Non-Default</t>
  </si>
  <si>
    <t>PCI DSS 4.0
Applicability?
('Yes'/'VMware Best Practice')</t>
  </si>
  <si>
    <t>PCI DSS 4.0
Citation</t>
  </si>
  <si>
    <t>VMware Recommended Value/PCI DSS 4.0
Recommended Value</t>
  </si>
  <si>
    <t>NIST 800-53 R5
Applicability?
('Yes'/'VMware Best Practice')</t>
  </si>
  <si>
    <t>NIST 800-53 R5
Citation</t>
  </si>
  <si>
    <t>VMware Recommended Value/NIST 800-53 R5
Recommended Value</t>
  </si>
  <si>
    <t>VMware ESXi</t>
  </si>
  <si>
    <t>Ignore .rhosts files on ESXi host SSH daemon to control remote access.</t>
  </si>
  <si>
    <t>From an ESXi shell, run the following command:
# esxcli system ssh server config list -k ignorerhosts
or
From a PowerCLI command prompt while connected to the ESXi host, run the following commands:
$esxcli = Get-EsxCli -v2
$esxcli.system.ssh.server.config.list.invoke() | Where-Object {$_.Key -eq 'ignorerhosts'}
If "ignorerhosts" is not configured to "yes", this is a finding.</t>
  </si>
  <si>
    <t>Default</t>
  </si>
  <si>
    <t>VMware Best Practice</t>
  </si>
  <si>
    <t>None</t>
  </si>
  <si>
    <t>yes</t>
  </si>
  <si>
    <t>Yes</t>
  </si>
  <si>
    <t>AC-17b.,
AC-17(4)(a),
AC-17(9) ¶ 1,
AC-17(1) ¶ 1,
AC-17(10) ¶ 1</t>
  </si>
  <si>
    <t>Disallow host-based authentication on ESXi host SSH daemon.</t>
  </si>
  <si>
    <t xml:space="preserve">From an ESXi shell, run the following command:
# esxcli system ssh server config list -k hostbasedauthentication
or
From a PowerCLI command prompt while connected to the ESXi host, run the following commands:
$esxcli = Get-EsxCli -v2
$esxcli.system.ssh.server.config.list.invoke() | Where-Object {$_.Key -eq 'hostbasedauthentication'}
Example result:
hostbasedauthentication no
If "hostbasedauthentication" is not configured to "no", this is a finding.
</t>
  </si>
  <si>
    <t>7.3.3</t>
  </si>
  <si>
    <t>no</t>
  </si>
  <si>
    <t>ESXi host SSH daemon does not permit user environment settings.</t>
  </si>
  <si>
    <t>From an ESXi shell, run the following command:
# esxcli system ssh server config list -k permituserenvironment
or
From a PowerCLI command prompt while connected to the ESXi host, run the following commands:
$esxcli = Get-EsxCli -v2
$esxcli.system.ssh.server.config.list.invoke() | Where-Object {$_.Key -eq 'permituserenvironment'}
Example result:
permituserenvironment no
If "permituserenvironment" is not configured to "no", this is a finding.</t>
  </si>
  <si>
    <t>CM-8(6) ¶ 1,
CM-2a.,
CM-2(2) ¶ 1</t>
  </si>
  <si>
    <t>ESXi host SSH daemon does not contain gateway ports.</t>
  </si>
  <si>
    <t>From an ESXi shell, run the following command:
# esxcli system ssh server config list -k gatewayports
or
From a PowerCLI command prompt while connected to the ESXi host, run the following commands:
$esxcli = Get-EsxCli -v2
$esxcli.system.ssh.server.config.list.invoke() | Where-Object {$_.Key -eq 'gatewayports'}
Example result:
gatewayports no
If "gatewayports" is not configured to "no", this is a finding.</t>
  </si>
  <si>
    <t>CM-6b.,
SA-23 Control</t>
  </si>
  <si>
    <t>ESXi host SSH daemon refuses tunnels.</t>
  </si>
  <si>
    <t xml:space="preserve">From an ESXi shell, run the following command:
# esxcli system ssh server config list -k permittunnel
or
From a PowerCLI command prompt while connected to the ESXi host, run the following commands:
$esxcli = Get-EsxCli -v2
$esxcli.system.ssh.server.config.list.invoke() | Where-Object {$_.Key -eq 'permittunnel'}
Example result:
permittunnel no
If "permittunnel" is not configured to "no", this is a finding.
</t>
  </si>
  <si>
    <t>Configure the count of client alive messages to be sent by the SSH server after which the SSH client idle session will be terminated.</t>
  </si>
  <si>
    <t>From an ESXi shell, run the following command:
# esxcli system ssh server config list -k clientalivecountmax
or
From a PowerCLI command prompt while connected to the ESXi host, run the following commands:
$esxcli = Get-EsxCli -v2
$esxcli.system.ssh.server.config.list.invoke() | Where-Object {$_.Key -eq 'clientalivecountmax'}
Example result:
clientalivecountmax 3
If "clientalivecountmax" is not configured to "3", this is a finding.</t>
  </si>
  <si>
    <t>AC-2(5) ¶ 1,
AC-12(1) ¶ 1</t>
  </si>
  <si>
    <t>Configure the SSH session timeout interval for clients that do not respond actively during the connection to disconnect the session.</t>
  </si>
  <si>
    <t>From an ESXi shell, run the following command:
# esxcli system ssh server config list -k clientaliveinterval
or
From a PowerCLI command prompt while connected to the ESXi host, run the following commands:
$esxcli = Get-EsxCli -v2
$esxcli.system.ssh.server.config.list.invoke() | Where-Object {$_.Key -eq 'clientaliveinterval'}
Example result:
clientaliveinterval 200
If "clientaliveinterval" is not configured to "200", this is a finding.</t>
  </si>
  <si>
    <t>ESXi host must enforce password complexity.</t>
  </si>
  <si>
    <t>From the vSphere Client, go to Hosts and Clusters.
Select the ESXi Host &gt;&gt; Configure &gt;&gt; System &gt;&gt; Advanced System Settings.
Select the "Security.PasswordQualityControl" value and verify it is set to the &lt;recommended_value&gt;
or
From a PowerCLI command prompt while connected to the ESXi host, run the following command:
Get-VMHost | Get-AdvancedSetting -Name Security.PasswordQualityControl
If the "Security.PasswordQualityControl" setting is set to a value other than the &lt;recommended_value&gt;, this is a finding.</t>
  </si>
  <si>
    <t>Non-Default</t>
  </si>
  <si>
    <t>8.3.6,
8.3.6 Bullet 2,
8.6.3 Bullet 2</t>
  </si>
  <si>
    <t>similar=deny retry=3 min=disabled,disabled,disabled,disabled,12</t>
  </si>
  <si>
    <t>IA-5c.,
MA-4c.,
IA-5(1) ¶ 1(h)</t>
  </si>
  <si>
    <t>similar=deny retry=3 min=disabled,disabled,disabled,disabled,15</t>
  </si>
  <si>
    <t>Configure the ESXi hosts firewall to only allow traffic from the ESXi management network.</t>
  </si>
  <si>
    <t>From the vSphere Client, go to Hosts and Clusters.
Select the ESXi Host &gt;&gt; Configure &gt;&gt; System &gt;&gt; Firewall.
Under the "Allowed IP addresses" column, review the allowed IPs for each service.
Check this for "Incoming" and "Outgoing" sections.
or
From a PowerCLI command prompt while connected to the ESXi host, run the following command:
Get-VMHost | Get-VMHostFirewallException | Where {($_.Enabled -eq $true) -and ($_.ExtensionData.IpListUserConfigurable -eq $true)} | Select Name,Enabled,@{N="AllIPEnabled";E={$_.ExtensionData.AllowedHosts.AllIP}},@{N="AllIPUserConfigurable";E={$_.ExtensionData.IpListUserConfigurable}}
If "Allow connections from any IP address" is configured on a user-configurable enabled service, this is a finding.
Note: In vSphere 8 U2 firewall rules were categorized as user or system owned for both enabling/disabling and configuring the allowed IP addresses. This control is only applicable for rules in which a user can configure the allowed IP addresses.</t>
  </si>
  <si>
    <t>1.3.1 Bullet 2,
1.3.2 Bullet 2,
1.4.2 Bullet 3,
1.4.2 Bullet 2</t>
  </si>
  <si>
    <t>SC-7(5) ¶ 1</t>
  </si>
  <si>
    <t>Show warnings in the vSphere Client if remote or local shell session are enabled on the ESXi hosts.</t>
  </si>
  <si>
    <t>From the vSphere Client, go to Hosts and Clusters.
Select the ESXi Host &gt;&gt; Configure &gt;&gt; System &gt;&gt; Advanced System Settings.
Select the "UserVars.SuppressShellWarning" value and verify it is set to "0".
or
From a PowerCLI command prompt while connected to the ESXi host, run the following command:
Get-VMHost | Get-AdvancedSetting -Name UserVars.SuppressShellWarning
If the "UserVars.SuppressShellWarning" setting is not set to "0", this is a finding.</t>
  </si>
  <si>
    <t>2.2.1,
2.2.1 Bullet 1,
2.2.1 Bullet 2,
2.2.1 Bullet 4,
2.2.1 Bullet 3</t>
  </si>
  <si>
    <t>CM-9b.,
CM-6a.</t>
  </si>
  <si>
    <t>Enable Normal lockdown mode on the host.</t>
  </si>
  <si>
    <t xml:space="preserve">For environments that do not use vCenter Server to manage ESXi, this is not applicable.
From the vSphere Client go to Hosts and Clusters &gt;&gt; Select the ESXi Host &gt;&gt; Configure &gt;&gt; System &gt;&gt; Security Profile.
Scroll down to "Lockdown Mode" and verify it is set to "Enabled" (Normal or Strict).
or
From a PowerCLI command prompt while connected to the ESXi host run the following command:
Get-VMHost | Select Name,@{N="Lockdown";E={$_.Extensiondata.Config.LockdownMode}}
If Lockdown Mode is disabled, this is a finding.
</t>
  </si>
  <si>
    <t>UI: Normal or Strict
PowerCLI: lockdownNormal or lockdownStrict</t>
  </si>
  <si>
    <t>CM-3(8) ¶ 1</t>
  </si>
  <si>
    <t>Configure the account lockout policy for failed login attempts before locking out the account.</t>
  </si>
  <si>
    <t>From the vSphere Client go to Hosts and Clusters. 
Select the ESXi Host &gt;&gt; Configure &gt;&gt; System &gt;&gt; Advanced System Settings.
Select the "Security.AccountLockFailures" value and verify it is set to &lt;recommended_value&gt;.
or
From a PowerCLI command prompt while connected to the ESXi host run the following command:
Get-VMHost | Get-AdvancedSetting -Name Security.AccountLockFailures
If Security.AccountLockFailures is set to a value other than &lt;recommended_value&gt;, this is a finding.</t>
  </si>
  <si>
    <t>8.3.4 Bullet 1</t>
  </si>
  <si>
    <t>AC-7b.,
AC-7a.,
AC-7(4) ¶ 1(b),
AC-7(3) ¶ 1</t>
  </si>
  <si>
    <t>Configure the inactivity timeout to automatically terminate idle shell sessions.</t>
  </si>
  <si>
    <t>From the vSphere Client, go to Hosts and Clusters.
Select the ESXi Host &gt;&gt; Configure &gt;&gt; System &gt;&gt; Advanced System Settings.
Select the "UserVars.ESXiShellInteractiveTimeOut" value and verify it is set to &lt;recommended_value&gt; or less and not "0".
or
From a PowerCLI command prompt while connected to the ESXi host, run the following command:
Get-VMHost | Get-AdvancedSetting -Name UserVars.ESXiShellInteractiveTimeOut
If the "UserVars.ESXiShellInteractiveTimeOut" setting is set to a value greater than &lt;recommended_value&gt; or "0", this is a finding.</t>
  </si>
  <si>
    <t>8.2.8</t>
  </si>
  <si>
    <t>ESXi host must automatically stop shell services after ten minutes.</t>
  </si>
  <si>
    <t>From the vSphere Client, go to Hosts and Clusters.
Select the ESXi Host &gt;&gt; Configure &gt;&gt; System &gt;&gt; Advanced System Settings.
Select the "UserVars.ESXiShellTimeOut" value and verify it is set to &lt;recommended_value&gt; or less and not "0".
or
From a PowerCLI command prompt while connected to the ESXi host, run the following command:
Get-VMHost | Get-AdvancedSetting -Name UserVars.ESXiShellTimeOut
If the "UserVars.ESXiShellTimeOut" setting is set to a value greater than &lt;recommended_value&gt; or "0", this is a finding.</t>
  </si>
  <si>
    <t>AC-12(1) ¶ 1</t>
  </si>
  <si>
    <t>Enable the Bridge Protocol Data Unit (BPDU) filter.</t>
  </si>
  <si>
    <t>From the vSphere Client, go to Hosts and Clusters.
Select the ESXi Host &gt;&gt; Configure &gt;&gt; System &gt;&gt; Advanced System Settings.
Select the "Net.BlockGuestBPDU" value and verify it is set to "1".
or
From a PowerCLI command prompt while connected to the ESXi host, run the following command:
Get-VMHost | Get-AdvancedSetting -Name Net.BlockGuestBPDU
If the "Net.BlockGuestBPDU" setting is not set to "1", this is a finding.</t>
  </si>
  <si>
    <t>VMware vCenter</t>
  </si>
  <si>
    <t>Disconnect parallel devices on the virtual machine that have not been authorized.</t>
  </si>
  <si>
    <t>Parallel devices are no longer visible through the vSphere Client and must be done via the Application Programming Interface (API) or PowerCLI.
From a PowerCLI command prompt while connected to the ESXi host or vCenter server, run the following command:
Get-VM | Where {$_.ExtensionData.Config.Hardware.Device.DeviceInfo.Label -match "parallel"}
If a virtual machine has a parallel device present, this is a finding.</t>
  </si>
  <si>
    <t>2.2.4 b</t>
  </si>
  <si>
    <t>Disconnect unauthorized parallel devices</t>
  </si>
  <si>
    <t>SC-41 Control</t>
  </si>
  <si>
    <t>Disconnect serial devices on the virtual machine that have not been authorized.</t>
  </si>
  <si>
    <t>For each virtual machine do the following:
From the vSphere Client, right-click the Virtual Machine and go to "Edit Settings".
Review the VMs hardware and verify no serial devices exist.
or
From a PowerCLI command prompt while connected to the ESXi host or vCenter server, run the following command:
Get-VM | Where {$_.ExtensionData.Config.Hardware.Device.DeviceInfo.Label -match "serial"}
If a virtual machine has a serial device present, this is a finding.</t>
  </si>
  <si>
    <t>Disconnect unauthorized serial devices</t>
  </si>
  <si>
    <t>Disconnect USB devices on the virtual machine that have not been authorized.</t>
  </si>
  <si>
    <t xml:space="preserve">For each virtual machine do the following:
From the vSphere Client, right-click the Virtual Machine and go to "Edit Settings".
Review the VM's hardware and verify no USB devices exist.
or
From a PowerCLI command prompt while connected to the ESXi host or vCenter server, run the following commands:
Get-VM | Where {$_.ExtensionData.Config.Hardware.Device.DeviceInfo.Label -match "usb"}
Get-VM | Get-UsbDevice
If a virtual machine has any USB devices or USB controllers present, this is a finding.
If USB smart card readers are used to pass smart cards through the VM console to a VM, the use of a USB controller and USB devices for that purpose is not a finding.
</t>
  </si>
  <si>
    <t>Disconnect unauthorized USB devices</t>
  </si>
  <si>
    <t>AC-20(2) ¶ 1,
MP-7a.,
AC-20(5) ¶ 1</t>
  </si>
  <si>
    <t>Shared salt values must be disabled on the virtual machine.</t>
  </si>
  <si>
    <t xml:space="preserve">For each virtual machine do the following:
From the vSphere Client, right-click the Virtual Machine and go to Edit Settings &gt;&gt; Advanced Parameters.
Verify the "sched.mem.pshare.salt" setting does not exist.
or
From a PowerCLI command prompt while connected to the ESXi host or vCenter server, run the following command:
Get-VM "VM Name" | Get-AdvancedSetting -Name sched.mem.pshare.salt
If the virtual machine advanced setting "sched.mem.pshare.salt" exists, this is a finding.
</t>
  </si>
  <si>
    <t>2.2.4</t>
  </si>
  <si>
    <t>Remove the advanced setting sched.mem.pshare.salt</t>
  </si>
  <si>
    <t>CM-7(1)(b),
SC-25 Control,
SC-7(4)(e),
CM-7a.,
SC-7(24) ¶ 1(d)</t>
  </si>
  <si>
    <t>Disable copy operations on the virtual machine.</t>
  </si>
  <si>
    <t>For each virtual machine do the following:
From the vSphere Client, right-click the Virtual Machine and go to Edit Settings &gt;&gt; Advanced Parameters.
Verify the "isolation.tools.copy.disable" value is set to "true".
or
From a PowerCLI command prompt while connected to the ESXi host or vCenter server, run the following command:
Get-VM "VM Name" | Get-AdvancedSetting -Name isolation.tools.copy.disable
If the virtual machine advanced setting "isolation.tools.copy.disable" is not set to "true", this is a finding.
If the virtual machine advanced setting "isolation.tools.copy.disable" does not exist, this is not a finding.</t>
  </si>
  <si>
    <t>Disable drag and drop operations on the virtual machine.</t>
  </si>
  <si>
    <t xml:space="preserve">For each virtual machine do the following:
From the vSphere Client, right-click the Virtual Machine and go to Edit Settings &gt;&gt; Advanced Parameters.
Verify the "isolation.tools.dnd.disable" value is set to "true".
or
From a PowerCLI command prompt while connected to the ESXi host or vCenter server, run the following command:
Get-VM "VM Name" | Get-AdvancedSetting -Name isolation.tools.dnd.disable
If the virtual machine advanced setting "isolation.tools.dnd.disable" is not set to "true", this is a finding.
If the virtual machine advanced setting "isolation.tools.dnd.disable" does not exist, this is not a finding.
</t>
  </si>
  <si>
    <t>Disable paste operations on the virtual machine.</t>
  </si>
  <si>
    <t>For each virtual machine do the following:
From the vSphere Client, right-click the Virtual Machine and go to Edit Settings &gt;&gt; Advanced Parameters.
Verify the "isolation.tools.paste.disable" value is set to "true".
or
From a PowerCLI command prompt while connected to the ESXi host or vCenter server, run the following command:
Get-VM "VM Name" | Get-AdvancedSetting -Name isolation.tools.paste.disable
If the virtual machine advanced setting "isolation.tools.paste.disable" is not set to "true", this is a finding.
If the virtual machine advanced setting "isolation.tools.paste.disable" does not exist, this is not a finding.</t>
  </si>
  <si>
    <t>Disable virtual disk shrinking on virtual machines.</t>
  </si>
  <si>
    <t>For each virtual machine do the following:
From the vSphere Client, right-click the Virtual Machine and go to Edit Settings &gt;&gt; Advanced Parameters.
Verify the "isolation.tools.diskShrink.disable" value is set to "true".
or
From a PowerCLI command prompt while connected to the ESXi host or vCenter server, run the following command:
Get-VM "VM Name" | Get-AdvancedSetting -Name isolation.tools.diskShrink.disable
If the virtual machine advanced setting "isolation.tools.diskShrink.disable" is not set to "true", this is a finding.
If the virtual machine advanced setting "isolation.tools.diskShrink.disable" does not exist, this is not a finding.</t>
  </si>
  <si>
    <t>Disable virtual disk erasure on virtual machines.</t>
  </si>
  <si>
    <t>For each virtual machine do the following:
From the vSphere Client, right-click the Virtual Machine and go to Edit Settings &gt;&gt; Advanced Parameters.
Verify the "isolation.tools.diskWiper.disable" value is set to "true".
or
From a PowerCLI command prompt while connected to the ESXi host or vCenter server, run the following command:
Get-VM "VM Name" | Get-AdvancedSetting -Name isolation.tools.diskWiper.disable
If the virtual machine advanced setting "isolation.tools.diskWiper.disable" is not set to "true", this is a finding.
If the virtual machine advanced setting "isolation.tools.diskWiper.disable" does not exist, this is not a finding.</t>
  </si>
  <si>
    <t>Console connection sharing must be limited on the virtual machine.</t>
  </si>
  <si>
    <t>For each virtual machine do the following:
From the vSphere Client, right-click the Virtual Machine and go to Edit Settings &gt;&gt; Advanced Parameters.
Verify the "RemoteDisplay.maxConnections" value is set to "1".
or
From a PowerCLI command prompt while connected to the ESXi host or vCenter server, run the following command:
Get-VM "VM Name" | Get-AdvancedSetting -Name RemoteDisplay.maxConnections
If the virtual machine advanced setting "RemoteDisplay.maxConnections" does not exist or is not set to "1", this is a finding.</t>
  </si>
  <si>
    <t>Limit informational messages from the VM to the VMX file on the virtual machine.</t>
  </si>
  <si>
    <t>For each virtual machine do the following:
From the vSphere Client, right-click the Virtual Machine and go to Edit Settings &gt;&gt; Advanced Parameters.
Verify the "tools.setinfo.sizeLimit" value is set to "1048576".
or
From a PowerCLI command prompt while connected to the ESXi host or vCenter server, run the following command:
Get-VM "VM Name" | Get-AdvancedSetting -Name tools.setinfo.sizeLimit
If the virtual machine advanced setting "tools.setinfo.sizeLimit" is not set to "1048576", this is a finding.
If the virtual machine advanced setting "tools.setinfo.sizeLimit" does not exist, this is not a finding.</t>
  </si>
  <si>
    <t>Prevent removal, connection and modification of devices on the virtual machine that have not been authorized.</t>
  </si>
  <si>
    <t>For each virtual machine do the following:
From the vSphere Client, right-click the Virtual Machine and go to Edit Settings &gt;&gt; Advanced Parameters.
Verify the "isolation.device.connectable.disable" value is set to "true".
or
From a PowerCLI command prompt while connected to the ESXi host or vCenter server, run the following command:
Get-VM "VM Name" | Get-AdvancedSetting -Name isolation.device.connectable.disable
If the virtual machine advanced setting "isolation.device.connectable.disable" is not set to "true", this is a finding.
If the virtual machine advanced setting "isolation.device.connectable.disable" does not exist, this is not a finding.</t>
  </si>
  <si>
    <t>7.2.2.b</t>
  </si>
  <si>
    <t>AC-6(2) ¶ 1,
AC-6(6) ¶ 1,
AC-6(10) ¶ 1,
SI-3(8)(b),
SI-10(1)(b)</t>
  </si>
  <si>
    <t>Restrict sending host information to guests.</t>
  </si>
  <si>
    <t>For each virtual machine do the following:
From the vSphere Client, right-click the Virtual Machine and go to Edit Settings &gt;&gt; Advanced Parameters.
Verify the "tools.guestlib.enableHostInfo" value is set to "false".
or
From a PowerCLI command prompt while connected to the ESXi host or vCenter server, run the following command:
Get-VM "VM Name" | Get-AdvancedSetting -Name tools.guestlib.enableHostInfo
If the virtual machine advanced setting "tools.guestlib.enableHostInfo" is not set to "false", this is a finding.
If the virtual machine advanced setting "tools.guestlib.enableHostInfo" does not exist, this is not a finding.</t>
  </si>
  <si>
    <t>AC-4(14) ¶ 1,
AC-4(14) ¶ 1,
AC-4(15) ¶ 1</t>
  </si>
  <si>
    <t>ESXi host must configure the firewall to block network traffic by default.</t>
  </si>
  <si>
    <t>From an ESXi shell, run the following command:
# esxcli network firewall get
or
From a PowerCLI command prompt while connected to the ESXi host, run the following commands:
$esxcli = Get-EsxCli -v2
$esxcli.network.firewall.get.invoke()
If the "Default Action" does not equal "DROP", this is a finding.
If "Enabled" does not equal "true", this is a finding.</t>
  </si>
  <si>
    <t xml:space="preserve">Default Action - Drop, Enabled - true
</t>
  </si>
  <si>
    <t>Default Action - Drop, Enabled - true</t>
  </si>
  <si>
    <t>Prohibit password reuse by enabling the password reuse restriction setting.</t>
  </si>
  <si>
    <t>From the vSphere Client, go to Hosts and Clusters.
Select the ESXi Host &gt;&gt; Configure &gt;&gt; System &gt;&gt; Advanced System Settings.
Select the "Security.PasswordHistory" value and verify it is set to the &lt;recommended_value&gt; or greater.
or
From a PowerCLI command prompt while connected to the ESXi host, run the following command:
Get-VMHost | Get-AdvancedSetting -Name Security.PasswordHistory
If the "Security.PasswordHistory" setting is set to a value other than the &lt;recommended_value&gt; or greater, this is a finding.</t>
  </si>
  <si>
    <t>8.3.7</t>
  </si>
  <si>
    <t>IA-4d.</t>
  </si>
  <si>
    <t>ESXi host must be configured to disable non-essential capabilities by disabling SSH.</t>
  </si>
  <si>
    <t xml:space="preserve"> From the vSphere Client, go to Hosts and Clusters.
Select the ESXi Host &gt;&gt; Configure &gt;&gt; System &gt;&gt; Services.
Under Services, locate the "SSH" service and verify it is "Stopped".
or
From a PowerCLI command prompt while connected to the ESXi host, run the following command:
Get-VMHost | Get-VMHostService | Where {$_.Label -eq "SSH"}
If the SSH service is "Running", this is a finding.</t>
  </si>
  <si>
    <t xml:space="preserve">UI: Stopped, Start and stop manually
PowerCLI: Running: False, Policy: Off </t>
  </si>
  <si>
    <t>Disable ESXi Shell Service.</t>
  </si>
  <si>
    <t>From the vSphere Client, go to Hosts and Clusters.
Select the ESXi Host &gt;&gt; Configure &gt;&gt; System &gt;&gt; Services.
Under Services, locate the "ESXi Shell" service and verify it is "Stopped".
or
From a PowerCLI command prompt while connected to the ESXi host, run the following command:
Get-VMHost | Get-VMHostService | Where {$_.Label -eq "ESXi Shell"}
If the ESXi Shell service is "Running", this is a finding.</t>
  </si>
  <si>
    <t>Maintain identification and authentication for local users on ESXi hosts by using Active Directory.</t>
  </si>
  <si>
    <t>For systems that do not use Active Directory and have no local user accounts, other than root and/or service accounts, this is Not Applicable.
From the vSphere Client, go to Hosts and Clusters.
Select the ESXi Host &gt;&gt; Configure &gt;&gt; System &gt;&gt; Authentication Services.
Verify the "Directory Services Type" is set to "Active Directory".
If the Directory Services Type is not set to "Active Directory", this is a finding.
or 
From a PowerCLI command prompt while connected to the ESXi host run the following command:
Get-VMHost | Get-VMHostAuthentication
For systems that do not use Active Directory and do have local user accounts, other than root and/or service accounts, this is a finding.
If the "DomainMembershipStatus" is not set to "OK", this is a finding.</t>
  </si>
  <si>
    <t>8.1.1 Bullet 1,
8.1.1 Bullet 2,
8.1.1 Bullet 3,
8.3.8</t>
  </si>
  <si>
    <t>UI: Active Directory
PowerCLI: OK</t>
  </si>
  <si>
    <t>IA-1a.1.,
IA-1c.1,
IA-1a.1(b)</t>
  </si>
  <si>
    <t>Configure a logon banner on each ESXi host before granting DCUI access.</t>
  </si>
  <si>
    <t>From the vSphere Client, go to Hosts and Clusters.
Select the ESXi Host &gt;&gt; Configure &gt;&gt; System &gt;&gt; Advanced System Settings.
Select the "Annotations.WelcomeMessage" value and verify it contains the standard mandatory notice and consent banner.
or
From a PowerCLI command prompt while connected to the ESXi host, run the following command:
Get-VMHost | Get-AdvancedSetting -Name Annotations.WelcomeMessage
If the "Annotations.WelcomeMessage" setting does not contain the standard mandatory notice and consent banner, this is a finding.</t>
  </si>
  <si>
    <t>Site-specific banner text</t>
  </si>
  <si>
    <t>AC-8a.4.,
AC-8a.1.,
AC-8a.3.,
AC-8c.2.,
AC-8b.,
AC-8a.,
AC-8a.2.,
AC-8c.3.,
AC-8c.1.</t>
  </si>
  <si>
    <t>Configure a logon banner to display before granting SSH access to the system.</t>
  </si>
  <si>
    <t>From the vSphere Client, go to Hosts and Clusters.
Select the ESXi Host &gt;&gt; Configure &gt;&gt; System &gt;&gt; Advanced System Settings.
Select the "Config.Etc.issue" value and verify it contains the standard mandatory notice and consent banner.
or
From a PowerCLI command prompt while connected to the ESXi host, run the following command:
Get-VMHost | Get-AdvancedSetting -Name Config.Etc.issue
If the "Config.Etc.issue" setting does not contain the standard mandatory notice and consent banner, this is a finding.</t>
  </si>
  <si>
    <t>From an ESXi shell, run the following command:
# esxcli system ssh server config list -k banner
or
From a PowerCLI command prompt while connected to the ESXi host, run the following commands:
$esxcli = Get-EsxCli -v2
$esxcli.system.ssh.server.config.list.invoke() | Where-Object {$_.Key -eq 'banner'}
Example result:
banner /etc/issue
If "banner" is not configured to "/etc/issue", this is a finding.</t>
  </si>
  <si>
    <t>banner /etc/issue</t>
  </si>
  <si>
    <t>Verify the exception users list for lockdown mode.</t>
  </si>
  <si>
    <t xml:space="preserve">For environments that do not use vCenter server to manage ESXi, this is not applicable.
From the vSphere Client, go to Hosts and Clusters.
Select the ESXi Host &gt;&gt; Configure &gt;&gt; System &gt;&gt; Security Profile.
Under "Lockdown Mode", review the Exception Users list.
or
From a PowerCLI command prompt while connected to the ESXi host, run the following script:
$vmhost = Get-VMHost | Get-View
$lockdown = Get-View $vmhost.ConfigManager.HostAccessManager
$lockdown.QueryLockdownExceptions()
If the Exception Users list contains accounts that do not require special permissions, this is a finding.
</t>
  </si>
  <si>
    <t>7.2.4,
7.2.4 Bullet 1,
7.2.5.1,
7.2.5.1 Bullet 1,
A3.4.1</t>
  </si>
  <si>
    <t>Empty or Site-specific exception users</t>
  </si>
  <si>
    <t>AC-6(7)(b),
AC-6(7)(a),
CM-5(5)(b),
AC-2(7)(b)</t>
  </si>
  <si>
    <t>Install Security Patches and Updates for ESXi hosts.</t>
  </si>
  <si>
    <t>Determine the current version and build:
From the vSphere Client, go to Hosts and Clusters.
Select the ESXi Host &gt;&gt; Summary. Note the version string next to "Hypervisor:".
or
From a Secure Shell (SSH) session connected to the ESXi host, or from the ESXi shell, run the following command:
# vmware -v
If the ESXi host does not have the latest patches, this is a finding.
If the ESXi host is not on a supported release, this is a finding.
The latest ESXi versions and their build numbers can be found here: https://kb.vmware.com/s/article/2143832
VMware also publishes Advisories on security patches and offers a way to subscribe to email alerts for them.
Go to: https://www.vmware.com/support/policies/security_response</t>
  </si>
  <si>
    <t>6.3.3,
6.3.3 Bullet 1,
6.3.3 Bullet 2</t>
  </si>
  <si>
    <t>Latest security patches/updates installed</t>
  </si>
  <si>
    <t>SI-2(5) ¶ 1,
SI-2(2) ¶ 1,
SI-2c.</t>
  </si>
  <si>
    <t>Configure a persistent log location for all locally stored logs.</t>
  </si>
  <si>
    <t xml:space="preserve">From the vSphere Client, go to Hosts and Clusters.
Select the ESXi Host &gt;&gt; Configure &gt;&gt; System &gt;&gt; Advanced System Settings.
Select the "Syslog.global.logDir" value and verify it is set to a persistent location.
If the value of the setting is "[] /scratch/logs", verify the advanced setting "ScratchConfig.CurrentScratchLocation" is not set to "/tmp/scratch". This is a nonpersistent location.
If "Syslog.global.logDir" is not configured to a persistent location, this is a finding.
or
From a PowerCLI command prompt while connected to the ESXi host, run the following commands:
$esxcli = Get-EsxCli -v2
$esxcli.system.syslog.config.get.Invoke() | Select LocalLogOutput,LocalLogOutputIsPersistent
If the "LocalLogOutputIsPersistent" value is not true, this is a finding.
</t>
  </si>
  <si>
    <t>10.5.1</t>
  </si>
  <si>
    <t>UI: Persistent log location
PowerCLI: LocalLogOutputIsPersistent - true</t>
  </si>
  <si>
    <t>AU-11(1) ¶ 1</t>
  </si>
  <si>
    <t>Active Directory ESX Admin group membership must not be used when adding ESXi hosts to Active Directory.</t>
  </si>
  <si>
    <t>For systems that do not use Active Directory, this is not applicable.
From the vSphere Client, go to Hosts and Clusters.
Select the ESXi Host &gt;&gt; Configure &gt;&gt; System &gt;&gt; Advanced System Settings.
Select the "Config.HostAgent.plugins.hostsvc.esxAdminsGroup" value and verify it is not set to "ESX Admins".
or
From a PowerCLI command prompt while connected to the ESXi host, run the following command:
Get-VMHost | Get-AdvancedSetting -Name Config.HostAgent.plugins.hostsvc.esxAdminsGroup
If the "Config.HostAgent.plugins.hostsvc.esxAdminsGroup" setting is set to "ESX Admins", this is a finding.</t>
  </si>
  <si>
    <t>7.3.1,
8.3.11 Bullet 2</t>
  </si>
  <si>
    <t>Site-specific AD group other than "ESX Admins"</t>
  </si>
  <si>
    <t>AC-3(3) ¶ 1,
AC-24 Control,
SC-23(3) ¶ 1,
AC-3(3) ¶ 1(b)(5),
AC-3(4) ¶ 1(e),
AC-3(4) ¶ 1(a),
AC-3(4) ¶ 1(b),
AC-3(4) ¶ 1(d),
AC-3(3) ¶ 1(a),
AC-3(4) ¶ 1,
AC-3(3) ¶ 1(b)(4),
AC-3(3) ¶ 1(c),
AC-3(4) ¶ 1(c),
AC-3(13) ¶ 1,
AC-3(15)(b),
AC-4(28) ¶ 1,
AC-3(15)(a),
AC-3(12)(a),
AC-3(3) ¶ 1(b)(1),
AC-3(3) ¶ 1(b)(2),
AC-3(3) ¶ 1(b)(3)</t>
  </si>
  <si>
    <t>ESXi host must disable Inter-VM transparent page sharing.</t>
  </si>
  <si>
    <t xml:space="preserve">From the vSphere Client, go to Hosts and Clusters.
Select the ESXi Host &gt;&gt; Configure &gt;&gt; System &gt;&gt; Advanced System Settings.
Select the "Mem.ShareForceSalting" value and verify it is set to "2".
or
From a PowerCLI command prompt while connected to the ESXi host, run the following command:
Get-VMHost | Get-AdvancedSetting -Name Mem.ShareForceSalting
If the "Mem.ShareForceSalting" setting is not set to 2, this is a finding.
</t>
  </si>
  <si>
    <t>Configure the ESXi host to synchronize to the NTP time server.</t>
  </si>
  <si>
    <t>From the vSphere Client, go to Hosts and Clusters.
Select the ESXi Host &gt;&gt; Configure &gt;&gt; System &gt;&gt; Time Configuration.
Verify NTP or PTP are configured, and one or more authoritative time sources are listed.
or
From a PowerCLI command prompt while connected to the ESXi host, run the following commands:
Get-VMHost | Get-VMHostNTPServer
If the NTP service is not configured with authoritative time sources, this is a finding.
If PTP is used instead of NTP, this is NOT a finding.</t>
  </si>
  <si>
    <t>10.6.1,
10.6.2 Bullet 6,
10.6.2,
10.6.2 Bullet 2,
10.6.2 Bullet 3</t>
  </si>
  <si>
    <t>NTP or PPTP configured with authorized time sources</t>
  </si>
  <si>
    <t>AU-8a.,
SC-45(1)(a),
SC-45(2)(b),
SC-45(1)(b),
SC-45 Control,
SC-45(2)(a)</t>
  </si>
  <si>
    <t>Configure the ESXi host NTP Service Startup Policy so it will synchronize clocks to an accurate and universal time source.</t>
  </si>
  <si>
    <t>From the vSphere Client, go to Hosts and Clusters.
Select the ESXi Host &gt;&gt; Configure &gt;&gt; System &gt;&gt; Services.
Verify the NTP or PTP service is configured to start and stop with the host.
or
From a PowerCLI command prompt while connected to the ESXi host, run the following commands:
Get-VMHost | Get-VMHostService | Where {$_.Label -eq "NTP Daemon" -or $_.Label -eq "PTP Daemon"}
If the NTP service is not configured to start and stop with the host ("Policy" of "on" in PowerCLI), this is a finding.
If PTP is used instead of NTP, this is NOT a finding.</t>
  </si>
  <si>
    <t>UI: Start and Stop with host
PowerCLI: Policy- On</t>
  </si>
  <si>
    <t>Start NTP service on the ESXi host.</t>
  </si>
  <si>
    <t>From a PowerCLI command prompt while connected to the ESXi host run the following command:
Get-VMHost | Get-VMHostService | Where {$_.Label -eq "NTP Daemon"}
Locate the NTP service and verify the service status. If the NTP service is not running, this is a finding.
Or
From the vSphere Client go to Hosts and Clusters &gt;&gt; Select the ESXi Host &gt;&gt; Configure &gt;&gt; System &gt;&gt; Services.
If the NTP service is not running, this is a finding.</t>
  </si>
  <si>
    <t>UI: Running
PowerCLI: Running- True</t>
  </si>
  <si>
    <t>Independent, non-persistent disks must not be used on the virtual machine.</t>
  </si>
  <si>
    <t>For each virtual machine do the following:
From the vSphere Client, right-click the Virtual Machine and go to "Edit Settings".
Review the attached hard disks and verify they are not configured as independent nonpersistent disks.
or
From a PowerCLI command prompt while connected to the ESXi host or vCenter server, run the following command:
Get-VM "VM Name" | Get-HardDisk | Select Parent, Name, Filename, DiskType, Persistence | FT -AutoSize
If the virtual machine has attached disks that are in independent nonpersistent mode and are not documented, this is a finding.</t>
  </si>
  <si>
    <t>Persistent</t>
  </si>
  <si>
    <t>Disconnect floppy devices on the virtual machine that have not been authorized.</t>
  </si>
  <si>
    <t>Floppy drives are no longer visible through the vSphere Client and must be done via the Application Programming Interface (API) or PowerCLI.
From a PowerCLI command prompt while connected to the ESXi host or vCenter server, run the following command:
Get-VM | Get-FloppyDrive | Select Parent, Name, ConnectionState
If a virtual machine has a floppy drive connected, this is a finding.</t>
  </si>
  <si>
    <t>Disconnect unauthorized floppy devices</t>
  </si>
  <si>
    <t>Disconnect CD/DVD devices on the virtual machine that have not been authorized.</t>
  </si>
  <si>
    <t>For each virtual machine do the following:
From the vSphere Client, right-click the Virtual Machine and go to "Edit Settings".
Review the VMs hardware and verify no CD/DVD drives are connected.
or
From a PowerCLI command prompt while connected to the ESXi host or vCenter server, run the following command:
Get-VM | Get-CDDrive | Where {$_.extensiondata.connectable.connected -eq $true} | Select Parent,Name
If a virtual machine has a CD/DVD drive connected other than temporarily, this is a finding.</t>
  </si>
  <si>
    <t>Disconnect unauthorized CD/DVD devices</t>
  </si>
  <si>
    <t>ESXi Image Profile and vSphere Installation Bundle (VIB) Acceptance Levels must be verified.</t>
  </si>
  <si>
    <t>From the vSphere Client, go to Hosts and Clusters &gt;&gt; Select the ESXi Host &gt;&gt; Configure &gt;&gt; System &gt;&gt; Security Profile.
Under "Host Image Profile Acceptance Level" view the acceptance level.
or
From a PowerCLI command prompt while connected to the ESXi host run the following commands:
$esxcli = Get-EsxCli -v2 $esxcli.software.acceptance.get.Invoke()
If the acceptance level is CommunitySupported, this is a finding.</t>
  </si>
  <si>
    <t>PartnerSupported or Higher</t>
  </si>
  <si>
    <t>All port groups on standard switches must be configured to reject forged transmits.</t>
  </si>
  <si>
    <t>This control addresses ESXi standard switches. Distributed switches are addressed in the vCenter STIG. If there is no standard switch on the ESXi host, this is not applicable.
From the vSphere Client, go to Hosts and Clusters.
Select the ESXi Host &gt;&gt; Configure &gt;&gt; Networking &gt;&gt; Virtual Switches.
On each standard switch, click the '...' button next to each port group and select "Edit Settings".
Click the "Security" tab. Verify that "Forged transmits" is set to "Reject" and that "Override" is not checked.
or
From a PowerCLI command prompt while connected to the ESXi host, run the following commands:
Get-VirtualSwitch -Standard | Get-SecurityPolicy
Get-VirtualPortGroup -Standard | Get-SecurityPolicy | Select-Object *
If the "Forged Transmits" policy is set to "Accept" (or "true", via PowerCLI) or the security policy inherited from the virtual switch is overridden, this is a finding.
Note: This control  applies only to the Unassigned hosts in VCF. An unassigned host has been commissioned but it not assigned to a workload domain. Once the host is added to a VCF workload domain the standard switch on the host will be removed and it will be added to a distributed switch.</t>
  </si>
  <si>
    <t>2.2.6.c</t>
  </si>
  <si>
    <t>UI: Reject and uncheck "Override"
PowerCLI: False</t>
  </si>
  <si>
    <t>SC-1c.1.,
SC-1a.1.,
SC-1a.1(b)</t>
  </si>
  <si>
    <t>All port groups on standard switches must be configured to reject guest MAC address changes.</t>
  </si>
  <si>
    <t>This control addresses ESXi standard switches. Distributed switches are addressed in the vCenter STIG. If there is no standard switch on the ESXi host, this is not applicable.
From the vSphere Client, go to Hosts and Clusters.
Select the ESXi Host &gt;&gt; Configure &gt;&gt; Networking &gt;&gt; Virtual Switches.
On each standard switch, click the '...' button next to each port group and select "Edit Settings".
Click the "Security" tab. Verify that "MAC Address Changes" is set to "Reject" and that "Override" is not checked.
or
From a PowerCLI command prompt while connected to the ESXi host, run the following commands:
Get-VirtualSwitch -Standard | Get-SecurityPolicy
Get-VirtualPortGroup -Standard | Get-SecurityPolicy | Select-Object *
If the "MAC Address Changes" policy is set to "Accept" (or "true", via PowerCLI) or the security policy inherited from the virtual switch is overridden, this is a finding.
Note: This control  applies only to the Unassigned hosts in VCF. An unassigned host has been commissioned but it not assigned to a workload domain. Once the host is added to a VCF workload domain the standard switch on the host will be removed and it will be added to a distributed switch.</t>
  </si>
  <si>
    <t>All port groups on standard switches must be configured to reject guest promiscuous mode requests.</t>
  </si>
  <si>
    <t>This control addresses ESXi standard switches. Distributed switches are addressed in the vCenter STIG. If there is no standard switch on the ESXi host, this is not applicable.
From the vSphere Client, go to Hosts and Clusters.
Select the ESXi Host &gt;&gt; Configure &gt;&gt; Networking &gt;&gt; Virtual Switches.
On each standard switch, click the '...' button next to each port group and select "Edit Settings".
Click the "Security" tab. Verify that "Promiscuous Mode" is set to "Reject" and that "Override" is not checked.
or
From a PowerCLI command prompt while connected to the ESXi host, run the following commands:
Get-VirtualSwitch -Standard | Get-SecurityPolicy
Get-VirtualPortGroup -Standard | Get-SecurityPolicy | Select-Object *
If the "Promiscuous Mode" policy is set to "Accept" (or "true", via PowerCLI) or the security policy inherited from the virtual switch is overridden, this is a finding.
Note: This control  applies only to the Unassigned hosts in VCF. An unassigned host has been commissioned but it not assigned to a workload domain. Once the host is added to a VCF workload domain the standard switch on the host will be removed and it will be added to a distributed switch.</t>
  </si>
  <si>
    <t>SC-8 Control,
SC-8(5) ¶ 1</t>
  </si>
  <si>
    <t>Verify the DCUI.Access List on the ESXi hosts.</t>
  </si>
  <si>
    <t xml:space="preserve">For environments that do not use vCenter server to manage ESXi, this is not applicable.
From the vSphere Client, go to Hosts and Clusters.
Select the ESXi Host &gt;&gt; Configure &gt;&gt; System &gt;&gt; Advanced System Settings.
Select the "DCUI.Access" value and verify only the root user is listed.
or
From a PowerCLI command prompt while connected to the ESXi host, run the following command:
Get-VMHost | Get-AdvancedSetting -Name DCUI.Access and verify it is set to root.
If the "DCUI.Access" is not restricted to "root", this is a finding.
Note: 
This list is only for local user accounts and should only contain the root user.
The "DCUI.Access" advanced setting allows specified users to exit lockdown mode in scenario where the host is isolated from vCenter. If the Direct Console User Interface (DCUI) is running in strict lockdown mode, this setting is ineffective.
</t>
  </si>
  <si>
    <t>root</t>
  </si>
  <si>
    <t>AC-21(1) ¶ 1,
AC-21a.,
AC-6(8) ¶ 1,
IA-5(6) ¶ 1</t>
  </si>
  <si>
    <t>Configure a remote log server for the ESXi hosts.</t>
  </si>
  <si>
    <t>From the vSphere Client, go to Hosts and Clusters.
Select the ESXi Host &gt;&gt; Configure &gt;&gt; System &gt;&gt; Advanced System Settings.
Select the "Syslog.global.logHost" value and verify it is set to a site-specific syslog server.
Syslog servers are specified in the following formats:
udp://&lt;IP or FQDN&gt;:514
tcp://&lt;IP or FQDN&gt;:514
ssl://&lt;IP or FQDN&gt;:1514
Multiple servers can also be specified when separated by commas.
or
From a PowerCLI command prompt while connected to the ESXi host, run the following command:
Get-VMHost | Get-AdvancedSetting -Name Syslog.global.logHost
If the "Syslog.global.logHost" setting is not set to a valid, site-specific syslog server, this is a finding.</t>
  </si>
  <si>
    <t>10.3.3</t>
  </si>
  <si>
    <t>Site-specific syslog server</t>
  </si>
  <si>
    <t>AU-9(2) ¶ 1</t>
  </si>
  <si>
    <t>ESXi host must enforce an unlock timeout after a user account is locked out.</t>
  </si>
  <si>
    <t xml:space="preserve">From the vSphere Client, go to Hosts and Clusters.
Select the ESXi Host &gt;&gt; Configure &gt;&gt; System &gt;&gt; Advanced System Settings.
Select the "Security.AccountUnlockTime" value and verify it is set to &lt;recommended_value&gt; or less and not "0".
or
From a PowerCLI command prompt while connected to the ESXi host, run the following command:
Get-VMHost | Get-AdvancedSetting -Name Security.AccountUnlockTime
If the "Security.AccountUnlockTime" setting is less than &lt;recommended_value&gt; or 0, this is a finding.
</t>
  </si>
  <si>
    <t>8.3.4 Bullet 2</t>
  </si>
  <si>
    <t>AC-7b.</t>
  </si>
  <si>
    <t>ESXi host must disable the Managed Object Browser (MOB).</t>
  </si>
  <si>
    <t>From the vSphere Client go to Hosts and Clusters &gt;&gt; Select the ESXi Host &gt;&gt; Configure &gt;&gt; System &gt;&gt; Advanced System Settings. 
Select the "Config.HostAgent.plugins.solo.enableMob" value and verify it is set to "false".
or
From a PowerCLI command prompt while connected to the ESXi host run the following command:
Get-VMHost | Get-AdvancedSetting -Name Config.HostAgent.plugins.solo.enableMob
If the Config.HostAgent.plugins.solo.enableMob setting is not set to false, this is a finding.</t>
  </si>
  <si>
    <t>Set a timeout to automatically terminate idle DCUI sessions.</t>
  </si>
  <si>
    <t>rom the vSphere Client, go to Hosts and Clusters.
Select the ESXi Host &gt;&gt; Configure &gt;&gt; System &gt;&gt; Advanced System Settings.
Select the "UserVars.DcuiTimeOut" value and verify it is set to &lt;recommended_value&gt; or less and not "0".
or
From a PowerCLI command prompt while connected to the ESXi host, run the following command:
Get-VMHost | Get-AdvancedSetting -Name UserVars.DcuiTimeOut
If the "UserVars.DcuiTimeOut" setting is set to a value greater than &lt;recommended_value&gt; or "0", this is a finding.</t>
  </si>
  <si>
    <t>Use of the dvFilter network APIs must be restricted.</t>
  </si>
  <si>
    <t>From the vSphere Client, go to Hosts and Clusters.
Select the ESXi Host &gt;&gt; Configure &gt;&gt; System &gt;&gt; Advanced System Settings.
Select the "Net.DVFilterBindIpAddress" value and verify the value is blank or the correct IP address of a security appliance if in use.
or
From a PowerCLI command prompt while connected to the ESXi host, run the following command:
Get-VMHost | Get-AdvancedSetting -Name Net.DVFilterBindIpAddress
If the "Net.DVFilterBindIpAddress" setting is not blank and security appliances are not in use on the host, this is a finding.</t>
  </si>
  <si>
    <t>Blank</t>
  </si>
  <si>
    <t>ESXi host must protect the confidentiality and integrity of transmitted information by isolating vMotion traffic.</t>
  </si>
  <si>
    <t>For environments that do not use vCenter server to manage ESXi, this is not applicable.
From the vSphere Client, go to Hosts and Clusters.
Select the ESXi Host &gt;&gt; Configure &gt;&gt; Networking &gt;&gt; VMkernel adapters.
Review the VLAN associated with any vMotion VMkernel(s) and verify they are dedicated for that purpose and are logically separated from other functions.
If long distance or cross vCenter vMotion is used, the vMotion network can be routable but must be accessible to only the intended ESXi hosts.
If the vMotion port group is not on an isolated VLAN and/or is routable to systems other than ESXi hosts, this is a finding.</t>
  </si>
  <si>
    <t>Site-specific VLAN ID dedicated to vMotion traffic exclusively.</t>
  </si>
  <si>
    <t>AC-4(22) ¶ 1,
AC-4(22) ¶ 1,
AC-4 Control,
SC-7(4)(b),
SC-7(4)(g),
CA-9b.,
AC-24(1) ¶ 1</t>
  </si>
  <si>
    <t>ESXi host must protect the confidentiality and integrity of transmitted information by isolating ESXi management traffic.</t>
  </si>
  <si>
    <t>From the vSphere Client, go to Hosts and Clusters.
Select the ESXi Host &gt;&gt; Configure &gt;&gt; Networking &gt;&gt; VMkernel adapters.
Review each VMkernel adapter that is used for management traffic and view the "Enabled services".
Review the VLAN associated with each VMkernel that is used for management traffic. Verify with the system administrator that they are dedicated for that purpose and are logically separated from other functions.
If any services other than "Management" are enabled on the Management VMkernel adapter, this is a finding.
If the network segment is accessible, except to networks where other management-related entities are located such as vCenter, this is a finding.
If there are any other systems or devices such as VMs on the ESXi management segment, this is a finding.
Or
Get-VMHostNetworkAdapter -VMHost $ESXi -VMKernel | Select VMHost,Name,IP,ManagementTrafficEnabled</t>
  </si>
  <si>
    <t>Management VMKernel adapters should be in a dedicated VLAN and have only "Management" service enabled</t>
  </si>
  <si>
    <t>AC-4 (21)</t>
  </si>
  <si>
    <t>Configure ESXi host logging to capture auditable events.</t>
  </si>
  <si>
    <t xml:space="preserve">From the vSphere Client, go to Hosts and Clusters.
Select the ESXi Host &gt;&gt; Configure &gt;&gt; System &gt;&gt; Advanced System Settings.
Select the "Config.HostAgent.log.level" value and verify it is set to "info".
or
From a PowerCLI command prompt while connected to the ESXi host, run the following command:
Get-VMHost | Get-AdvancedSetting -Name Config.HostAgent.log.level
If the "Config.HostAgent.log.level" setting is not set to "info", this is a finding.
Note: Verbose logging level is acceptable for troubleshooting purposes.
</t>
  </si>
  <si>
    <t>10.2.1.2</t>
  </si>
  <si>
    <t>info</t>
  </si>
  <si>
    <t>AU-12a.,
AU-12c.,
MA-4(1)(a),
SI-7(8) ¶ 1,
IA-3(3)(b),
AC-4(26) ¶ 1</t>
  </si>
  <si>
    <t>VMware vSAN</t>
  </si>
  <si>
    <t>vCenter must enable data at rest encryption for vSAN.</t>
  </si>
  <si>
    <t xml:space="preserve">If no clusters are enabled for vSAN, this is not applicable.
From the vSphere Client, go to Host and Clusters.
Select the vCenter Server &gt;&gt; Select the cluster &gt;&gt; Configure &gt;&gt; vSAN &gt;&gt; Services &gt;&gt; Data Services.
Review the "Data-at-rest encryption" status.
or
From a PowerCLI command prompt while connected to the vCenter server, run the following command:
Get-Cluster | Where-Object {$_.VsanEnabled -eq $true} | Get-VsanClusterConfiguration | Select-Object Name,EncryptionEnabled
If "Data-At-Rest encryption" is not enabled, this is a finding.
</t>
  </si>
  <si>
    <t>4.2.1.b</t>
  </si>
  <si>
    <t>"Data-At-Rest encryption" must be enabled</t>
  </si>
  <si>
    <t>SC-28 (1)</t>
  </si>
  <si>
    <t xml:space="preserve"> vCenter must enable data in transit encryption for vSAN.</t>
  </si>
  <si>
    <t xml:space="preserve"> If no clusters are enabled for vSAN, this is not applicable.
From the vSphere Client, go to Host and Clusters.
Select the vCenter Server &gt;&gt; Select the cluster &gt;&gt; Configure &gt;&gt; vSAN &gt;&gt; Services &gt;&gt; Data Services.
Review the "Data-in-transit encryption" status.
or
From a PowerCLI command prompt while connected to the vCenter server, run the following commands:
$vsanclusterconf = Get-VsanView -Id VsanVcClusterConfigSystem-vsan-cluster-config-system
$vsanclusterconf.VsanClusterGetConfig((Get-Cluster -Name &lt;cluster name&gt;).ExtensionData.MoRef).DataInTransitEncryptionConfig
Repeat these steps for each vSAN enabled cluster in the environment.
If "Data-In-Transit encryption" is not enabled, this is a finding.</t>
  </si>
  <si>
    <t>Data-In-Transit encryption" must be enabled</t>
  </si>
  <si>
    <t>CM-6 b</t>
  </si>
  <si>
    <t>Review user accounts to ensure unique service accounts are used for applications that connect to vCenter.</t>
  </si>
  <si>
    <t>Verify each external application that connects to vCenter has a unique service account dedicated to that application.
For example, there should be separate accounts for Log Insight, Operations Manager, or anything else that requires an account to access vCenter.
If any application shares a service account that is used to connect to vCenter, this is a finding.</t>
  </si>
  <si>
    <t>7.2.4,
7.2.4 Bullet 1,
8.3.10.1 Bullet 2,
8.3.9 Bullet 2,
A3.4.1</t>
  </si>
  <si>
    <t>Dedicated service account to the application to connect to vCenter.</t>
  </si>
  <si>
    <t>AC-2g.,
AC-2j.</t>
  </si>
  <si>
    <t>From the vSphere Client, go to Administration &gt;&gt; Single Sign On &gt;&gt; Configuration &gt;&gt; Local Accounts &gt;&gt; Password Policy.
View the value of the "Restrict reuse" setting.
Restrict reuse: Users cannot reuse any previous &lt;recommended_value&gt; passwords
OR 
From a PowerCLI command prompt while connected to the SsoAdminServer, run the following commands:
Get-SsoPasswordPolicy | Select ProhibitedPreviousPasswordsCount
If the password policy is not configured with a "Restrict reuse" policy of &lt;recommended_value&gt; or more, this is a finding.</t>
  </si>
  <si>
    <t>Configure the log level to ensure vCenter captures auditable events.</t>
  </si>
  <si>
    <t>From the vSphere Client, go to Host and Clusters.
Select a vCenter Server &gt;&gt; Configure &gt;&gt; Settings &gt;&gt; Advanced Settings.
Verify the "config.log.level" value is set to "info".
or
From a PowerCLI command prompt while connected to the vCenter server, run the following command:
Get-AdvancedSetting -Entity &lt;vcenter server name&gt; -Name config.log.level and verify it is set to "info".
If the "config.log.level" value is not set to "info" or does not exist, this is a finding.</t>
  </si>
  <si>
    <t>vCenter must set the distributed port group Promiscuous Mode policy to reject.</t>
  </si>
  <si>
    <t>If distributed switches are not used, this is not applicable.
From the vSphere Client, go to "Networking".
Select a distributed switch &gt;&gt; Select a port group &gt;&gt; Configure &gt;&gt; Settings &gt;&gt; Policies.
Verify "Promiscuous Mode" is set to "Reject".
or
From a PowerCLI command prompt while connected to the vCenter server, run the following commands:
Get-VDSwitch | Get-VDSecurityPolicy
Get-VDPortgroup | ?{$_.IsUplink -eq $false} | Get-VDSecurityPolicy
If the "Promiscuous Mode" policy is set to accept, this is a finding.</t>
  </si>
  <si>
    <t>UI: Reject
PowerCLI: False</t>
  </si>
  <si>
    <t>Ensure only verified vSphere Client plug-ins from trusted sources are allowed.</t>
  </si>
  <si>
    <t>From the vSphere Client, go to Administration &gt;&gt; Solutions &gt;&gt; Client Plug-Ins.
View the Installed/Available Plug-ins list and verify they are all identified as authorized VMware, third-party (partner), and/or site-specific approved plug-ins.
If any installed/available plug-ins in the viewable list cannot be verified as allowed vSphere Client plug-ins from trusted sources or are not in active use, this is a finding.</t>
  </si>
  <si>
    <t>vSphere Client plug-ins from trusted sources</t>
  </si>
  <si>
    <t>CM-7(4)(b),
CM-7(5)(c),
CM-7(4)(a),
CM-7(2) ¶ 1,
CM-7(5)(a)</t>
  </si>
  <si>
    <t>vCenter must set the distributed port group MAC Address Change policy to reject.</t>
  </si>
  <si>
    <t>If distributed switches are not used, this is not applicable.
From the vSphere Client, go to "Networking".
Select a distributed switch &gt;&gt; Select a port group &gt;&gt; Configure &gt;&gt; Settings &gt;&gt; Policies.
Verify "MAC Address Changes" is set to "Reject".
or
From a PowerCLI command prompt while connected to the vCenter server, run the following commands:
Get-VDSwitch | Get-VDSecurityPolicy
Get-VDPortgroup | ?{$_.IsUplink -eq $false} | Get-VDSecurityPolicy
If the "MAC Address Changes" policy is set to accept, this is a finding.</t>
  </si>
  <si>
    <t>Configure the minimum number of upper case characters policy.</t>
  </si>
  <si>
    <t>From the vSphere Client, go to Administration &gt;&gt; Single Sign On &gt;&gt; Configuration &gt;&gt; Local Accounts &gt;&gt; Password Policy.
View the value of the "Character requirements" setting.
Character requirements: At least &lt;recommended_value&gt; uppercase characters
OR
From a PowerCLI command prompt while connected to the SsoAdminServer, run the following commands:
Get-SsoPasswordPolicy
If the password policy is not configured with "Character requirements" policy requiring &lt;recommended_value&gt; or more uppercase characters, this is a finding.</t>
  </si>
  <si>
    <t>8.3.6</t>
  </si>
  <si>
    <t>IA-5(1)(h)</t>
  </si>
  <si>
    <t>vCenter must manage excess capacity, bandwidth, or other redundancy to limit the effects of information-flooding types of Denial of Service (DoS) attacks by enabling Network I/O Control (NIOC).</t>
  </si>
  <si>
    <t>If distributed switches are not used, this is not applicable.
From the vSphere Client, go to Networking.
Select a distributed switch &gt;&gt; Configure &gt;&gt; Settings &gt;&gt; Properties.
View the "Properties" pane and verify "Network I/O Control" is "Enabled".
or
From a PowerCLI command prompt while connected to the vCenter server, run the following command:
Get-VDSwitch | select Name,@{N="NIOC Enabled";E={$_.ExtensionData.config.NetworkResourceManagementEnabled}}
If "Network I/O Control" is disabled, this is a finding.</t>
  </si>
  <si>
    <t>Configure the minimum password length policy.</t>
  </si>
  <si>
    <t>From the vSphere Client, go to Administration &gt;&gt; Single Sign On &gt;&gt; Configuration &gt;&gt; Local Accounts &gt;&gt; Password Policy.
View the value of the "Minimum Length" setting.
Minimum Length: &lt;recommended_value&gt;
OR
From a PowerCLI command prompt while connected to the SsoAdminServer, run the following commands:
Get-SsoPasswordPolicy
If the password policy is not configured with a "Minimum Length" policy of &lt;recommended_value&gt; or more, this is a finding.</t>
  </si>
  <si>
    <t>8.3.6 Bullet 1</t>
  </si>
  <si>
    <t>Configure the minimum number of lower case characters policy.</t>
  </si>
  <si>
    <t xml:space="preserve"> From the vSphere Client, go to Administration &gt;&gt; Single Sign On &gt;&gt; Configuration &gt;&gt; Local Accounts &gt;&gt; Password Policy.
View the value of the "Character requirements" setting.
Character requirements: At least &lt;recommended_value&gt; lowercase characters
OR
From a PowerCLI command prompt while connected to the SsoAdminServer, run the following commands:
Get-SsoPasswordPolicy
If the password policy is not configured with "Character requirements" policy requiring &lt;recommended_value&gt; or more lowercase characters, this is a finding.</t>
  </si>
  <si>
    <t>Assign users the correct roles to establish access rights based on least privilege.</t>
  </si>
  <si>
    <t>From the vSphere Client, go to Administration &gt;&gt; Access Control &gt;&gt; Roles.  View each role and verify the users and/or groups assigned to it by clicking on "Usage".
or
From a PowerCLI command prompt while connected to vCenter Server run the following command:
Get-VIPermission | Sort Role | Select Role,Principal,Entity,Propagate,IsGroup | FT -Auto
Application service account and user required privileges should be documented.
If any user or service account has more privileges than required, this is a finding.</t>
  </si>
  <si>
    <t>7.2.2 Bullet 2,
7.2.5 Bullet 1,
7.2.5 Bullet 2,
7.3.1,
7.2.1 Bullet 1,
7.2.1 Bullet 3,
7.2.6 Bullet 1</t>
  </si>
  <si>
    <t>Any user or service account must not have more privileges that required</t>
  </si>
  <si>
    <t>AC-6 Control</t>
  </si>
  <si>
    <t>vCenter must only send NetFlow traffic to authorized collectors.</t>
  </si>
  <si>
    <t xml:space="preserve">If distributed switches are not used, this is not applicable.
To view NetFlow Collector IPs configured on distributed switches:
From the vSphere Client, go to "Networking".
Select a distributed switch &gt;&gt; Configure &gt;&gt; Settings &gt;&gt; NetFlow.
View the NetFlow pane and verify any collector IP addresses are valid and in use for troubleshooting.
or
From a PowerCLI command prompt while connected to the vCenter server, run the following command:
Get-VDSwitch | select Name,@{N="NetFlowCollectorIPs";E={$_.ExtensionData.config.IpfixConfig.CollectorIpAddress}}
To view if NetFlow is enabled on any distributed port groups:
From the vSphere Client, go to "Networking".
Select a distributed port group &gt;&gt; Manage &gt;&gt; Settings &gt;&gt; Policies.
Go to "Monitoring" and view the NetFlow status.
or
From a PowerCLI command prompt while connected to the vCenter server, run the following command:
Get-VDPortgroup | Select Name,VirtualSwitch,@{N="NetFlowEnabled";E={$_.Extensiondata.Config.defaultPortConfig.ipfixEnabled.Value}}
If NetFlow is configured and the collector IP is not known and documented, this is a finding.
</t>
  </si>
  <si>
    <t>AC-4(13) ¶ 1,
AC-4(6) ¶ 1,
AC-4(3) ¶ 1,
AC-4(8)(a)</t>
  </si>
  <si>
    <t>Configure a proxy for the download of the public Hardware Compatibility List.</t>
  </si>
  <si>
    <t xml:space="preserve"> If no clusters are enabled for vSAN, this is not applicable.
From the vSphere Client, go to Host and Clusters.
Select the vCenter Server &gt;&gt; Configure &gt;&gt; vSAN &gt;&gt; Internet Connectivity.
If the HCL internet download is not required, verify "Status" is "Disabled".
If the "Status" is "Enabled", this is a finding.
If the HCL internet download is required, verify "Status" is "Enabled" and a proxy host is configured.
If "Status" is "Enabled" and a proxy is not configured, this is a finding.</t>
  </si>
  <si>
    <t>Proxy is configured if HCL internet download status is enabled</t>
  </si>
  <si>
    <t>SC-7(8) ¶ 1</t>
  </si>
  <si>
    <t>Configure the vSAN Datastore with a unique name.</t>
  </si>
  <si>
    <t xml:space="preserve"> If no clusters are enabled for vSAN, this is not applicable.
From the vSphere Client, go to Host and Clusters.
Select a vSAN Enabled Cluster &gt;&gt; Datastores.
Review the datastores and identify any datastores with "vSAN" as the datastore type.
or
From a PowerCLI command prompt while connected to the vCenter server, run the following commands:
If($(Get-Cluster | where {$_.VsanEnabled} | Measure).Count -gt 0){
Write-Host "vSAN Enabled Cluster found"
Get-Cluster | where {$_.VsanEnabled} | Get-Datastore | where {$_.type -match "vsan"}
}
else{
Write-Host "vSAN is not enabled, this finding is not applicable."
}
If vSAN is enabled and a datastore is named "vsanDatastore", this is a finding.</t>
  </si>
  <si>
    <t>2.1.1 Bullet 1,
2.1.1 Bullet 2,
2.1.1 Bullet 3</t>
  </si>
  <si>
    <t>Datastore name must not be "vsanDatastore"</t>
  </si>
  <si>
    <t>CM-1a.1.,
CM-1c.1.,
CM-1a.1(b)</t>
  </si>
  <si>
    <t>Configure the maximum password age policy.</t>
  </si>
  <si>
    <t>From the vSphere Client, go to Administration &gt;&gt; Single Sign On &gt;&gt; Configuration &gt;&gt; Local Accounts &gt;&gt; Password Policy.
View the value of the "Maximum lifetime" setting.
Maximum lifetime: Password must be changed every &lt;recommended_value&gt; days
OR
From a PowerCLI command prompt while connected to the SsoAdminServer, run the following commands:
Get-SsoLockoutPolicy | Select PasswordLifetimeDays
If the password policy is not configured with "Maximum lifetime" policy of &lt;recommended_value&gt; or less, this is a finding.</t>
  </si>
  <si>
    <t>8.3.9</t>
  </si>
  <si>
    <t>IA-5 (1)(h)</t>
  </si>
  <si>
    <t>Configure the session timeout policy to terminate management sessions after a certain period of inactivity.</t>
  </si>
  <si>
    <t>From the vSphere Client, go to Administration &gt;&gt; Deployment &gt;&gt; Client Configuration.
View the value of the "Session timeout" setting.
If the "Session timeout" is not set to "&lt;recommended_value&gt; minute(s)" or less this is a finding.</t>
  </si>
  <si>
    <t>Do not reduce the minimum password length policy for vpxuser less than the default length policy.</t>
  </si>
  <si>
    <t xml:space="preserve">From the vSphere Client, go to Host and Clusters.
Select a vCenter Server &gt;&gt; Configure &gt;&gt; Settings &gt;&gt; Advanced Settings.
Verify that "config.vpxd.hostPasswordLength" is set to &lt;recommended_value&gt;.
or
From a PowerCLI command prompt while connected to the vCenter server, run the following command:
Get-AdvancedSetting -Entity &lt;vcenter server name&gt; -Name config.vpxd.hostPasswordLength and verify it is set to &lt;recommended_value&gt;.
If the "config.vpxd.hostPasswordLength" is set to a value other than &lt;recommended_value&gt;", this is a finding.
If the setting does not exist, this is not a finding.
</t>
  </si>
  <si>
    <t>Configure the vpxuser auto-password to be changed on a periodic basis.</t>
  </si>
  <si>
    <t>From the vSphere Client, go to Host and Clusters.
Select a vCenter Server &gt;&gt; Configure &gt;&gt; Settings &gt;&gt; Advanced Settings.
Verify that "VirtualCenter.VimPasswordExpirationInDays" is set to &lt;recommended_value&gt;.
or
From a PowerCLI command prompt while connected to the vCenter server, run the following command:
Get-AdvancedSetting -Entity &lt;vcenter server name&gt; -Name VirtualCenter.VimPasswordExpirationInDays
If the "VirtualCenter.VimPasswordExpirationInDays" is set to a value other than &lt;recommended_value&gt; or does not exist, this is a finding.</t>
  </si>
  <si>
    <t>8.3.10</t>
  </si>
  <si>
    <t>IA-4(5) ¶ 1,
IA-4c.,
IA-4 Control,
IA-4(9) ¶ 1,
IA-5(9) ¶ 1</t>
  </si>
  <si>
    <t>Configure the minimum number of special characters policy.</t>
  </si>
  <si>
    <t>From the vSphere Client, go to Administration &gt;&gt; Single Sign On &gt;&gt; Configuration &gt;&gt; Local Accounts &gt;&gt; Password Policy.
View the value of the "Character requirements" setting.
Character requirements: At least &lt;recommended_value&gt; special characters
OR
From a PowerCLI command prompt while connected to the SsoAdminServer, run the following commands:
Get-SsoPasswordPolicy
If the password policy is not configured with "Character requirements" policy requiring &lt;recommended_value&gt; or more special characters, this is a finding.</t>
  </si>
  <si>
    <t>Configure the minimum number of numeric characters policy.</t>
  </si>
  <si>
    <t xml:space="preserve"> From the vSphere Client, go to Administration &gt;&gt; Single Sign On &gt;&gt; Configuration &gt;&gt; Local Accounts &gt;&gt; Password Policy.
View the value of the "Character requirements" setting.
Character requirements: At least &lt;recommended_value&gt; numeric characters
OR
From a PowerCLI command prompt while connected to the SsoAdminServer, run the following commands:
Get-SsoPasswordPolicy
If the password policy is not configured with "Character requirements" policy requiring &lt;recommended_value&gt; or more numeric characters, this is a finding.</t>
  </si>
  <si>
    <t>Configure the maximum password length policy.</t>
  </si>
  <si>
    <t xml:space="preserve"> From the vSphere Client, go to Administration &gt;&gt; Single Sign On &gt;&gt; Configuration &gt;&gt; Local Accounts &gt;&gt; Password Policy.
View the value of the "Maximum length" setting and verify if it is set to &lt;recommended_value&gt; Maximum length
OR
From a PowerCLI command prompt while connected to the SsoAdminServer, run the following commands:
Get-SsoPasswordPolicy
If the password policy is not configured with "Maximumu Length" policy of &lt;recommended_value&gt;, this is a finding.</t>
  </si>
  <si>
    <t>Configure the minimum number of alphabetic characters policy.</t>
  </si>
  <si>
    <t xml:space="preserve"> From the vSphere Client, go to Administration &gt;&gt; Single Sign On &gt;&gt; Configuration &gt;&gt; Local Accounts &gt;&gt; Password Policy.
View the value of the "Character requirements" setting.
Character requirements: At least &lt;recommended_value&gt; alphabetic characters
OR
From a PowerCLI command prompt while connected to the SsoAdminServer, run the following commands:
Get-SsoPasswordPolicy
If the password policy is not configured with "Character requirements" policy requiring &lt;recommended_value&gt; or more alphabetic characters, this is a finding.</t>
  </si>
  <si>
    <t>Configure the maximum number of identical adjacent characters policy.</t>
  </si>
  <si>
    <t xml:space="preserve"> From the vSphere Client, go to Administration &gt;&gt; Single Sign On &gt;&gt; Configuration &gt;&gt; Local Accounts &gt;&gt; Password Policy.
View the value of the "Character requirements" setting.
Character requirements:&lt;recommended_value&gt; Identical adjacent characters
OR
From a PowerCLI command prompt while connected to the SsoAdminServer, run the following commands:
Get-SsoPasswordPolicy
If the password policy is not configured with "Character requirements" policy requiring &lt;recommended_value&gt; Identical adjacent characters, this is a finding.</t>
  </si>
  <si>
    <t>Configure the account lockout policy to set a time interval between failures.</t>
  </si>
  <si>
    <t>From the vSphere Client, go to Administration &gt;&gt; Single Sign On &gt;&gt; Configuration &gt;&gt; Local Accounts &gt;&gt; Lockout Policy.
View the value of the "Time interval between failures" setting.
Time interval between failures: &lt;recommended_value&gt; seconds
OR
From a PowerCLI command prompt while connected to the SsoAdminServer, run the following commands:
Get-SsoLockoutPolicy | Select FailedAttemptIntervalSec
If the lockout policy is not configured with "Time interval between failures" policy of &lt;recommended_value&gt; seconds or more, this is a finding.</t>
  </si>
  <si>
    <t>Configure the account lockout policy to require the administrator to unlock accounts after excessive login failures.</t>
  </si>
  <si>
    <t>From the vSphere Client, go to Administration &gt;&gt; Single Sign On &gt;&gt; Configuration &gt;&gt; Local Accounts &gt;&gt; Lockout Policy.
View the value of the "Unlock time" setting.
Unlock time: &lt;recommended_value&gt; seconds
OR
From a PowerCLI command prompt while connected to the SsoAdminServer, run the following commands:
Get-SsoLockoutPolicy | Select AutoUnlockIntervalSec
If the lockout policy is not configured with "Unlock time" policy of &lt;recommended_value&gt; seconds, this is a finding.</t>
  </si>
  <si>
    <t>Configure account lockout threshold for maximum number of failed login attempts.</t>
  </si>
  <si>
    <t>From the vSphere Client, go to Administration &gt;&gt; Single Sign On &gt;&gt; Configuration &gt;&gt; Local Accounts &gt;&gt; Lockout Policy. 
The following lockout policy should be set as follows:
Maximum number of failed login attempts: &lt;recommended_value&gt; 
OR
From a PowerCLI command prompt while connected to the SsoAdminServer, run the following commands:
Get-SsoLockoutPolicy | Select MaxFailedAttempts
If this account lockout policy is not configured as stated, this is a finding.</t>
  </si>
  <si>
    <t>8.3.4.a</t>
  </si>
  <si>
    <t>AC-7(a)</t>
  </si>
  <si>
    <t>vCenter must set the distributed port group Forged Transmits policy to reject.</t>
  </si>
  <si>
    <t xml:space="preserve"> If distributed switches are not used, this is not applicable.
From the vSphere Client, go to "Networking".
Select a distributed switch &gt;&gt; Select a port group &gt;&gt; Configure &gt;&gt; Settings &gt;&gt; Policies.
Verify "Forged Transmits" is set to "Reject".
or
From a PowerCLI command prompt while connected to the vCenter server, run the following commands:
Get-VDSwitch | Get-VDSecurityPolicy
Get-VDPortgroup | ?{$_.IsUplink -eq $false} | Get-VDSecurityPolicy
If the "Forged Transmits" policy is set to accept for a non-uplink port, this is a finding.</t>
  </si>
  <si>
    <t>Remove unnecessary use of PCI pass-through functionality or PCIe pass-through functionality.</t>
  </si>
  <si>
    <t>For each virtual machine do the following:
From the vSphere Client, view the Summary tab.
Review the PCI devices section and verify none exist.
or
From a PowerCLI command prompt while connected to the ESXi host or vCenter server, run the following command:
Get-VM "VM Name" | Get-PassthroughDevice
If the virtual machine has passthrough devices present, and the specific device returned is not approved, this is a finding.</t>
  </si>
  <si>
    <t>Device returned is approved</t>
  </si>
  <si>
    <t>ESXi host must configure host client session timeout.</t>
  </si>
  <si>
    <t>From the vSphere Client, go to Hosts and Clusters.
Select the ESXi Host &gt;&gt; Configure &gt;&gt; System &gt;&gt; Advanced System Settings.
Select the "UserVars.HostClientSessionTimeout" value and verify it is set to the &lt;recommended_value&gt; or lesser value.
or
From a PowerCLI command prompt while connected to the ESXi host, run the following command:
Get-VMHost | Get-AdvancedSetting -Name UserVars.HostClientSessionTimeout
If the "UserVars.HostClientSessionTimeout" setting is not set to the &lt;recommended_value&gt; or lesser value, this is a finding.</t>
  </si>
  <si>
    <t>ESXi host SSH daemon must use FIPS 140 validated cryptographic modules to protect the confidentiality of remote access sessions.</t>
  </si>
  <si>
    <t>From an ESXi shell, run the following command(s):
# esxcli system security fips140 ssh get
or
From a PowerCLI command prompt while connected to the ESXi host, run the following command(s):
$esxcli = Get-EsxCli -v2
$esxcli.system.security.fips140.ssh.get.invoke()
Expected result:
Enabled: true
If the FIPS mode is not enabled for SSH, this is a finding.</t>
  </si>
  <si>
    <t>4.2.1 Bullet 3</t>
  </si>
  <si>
    <t>Enabled: true</t>
  </si>
  <si>
    <t>SA-4(7)(b),
SC-13b.,
SC-13b.</t>
  </si>
  <si>
    <t>ESXi host must protect the confidentiality and integrity of transmitted information by isolating IP-based storage traffic.</t>
  </si>
  <si>
    <t>If IP-based storage is not used, this is not applicable.
From the vSphere Client, go to Hosts and Clusters.
Select the ESXi Host &gt;&gt; Configure &gt;&gt; Networking &gt;&gt; VMkernel adapters.
Review each VMkernel adapter that is used for IP-based storage traffic and view the "Enabled services".
Review the VLAN associated with each VMkernel that is used for IP-based storage traffic. Verify with the system administrator that they are dedicated for that purpose and are logically separated from other functions.
If any services are enabled on an NFS or iSCSI IP-based storage VMkernel adapter, this is a finding.
If any services are enabled on a vSAN VMkernel adapter other than vSAN, this is a finding.
If any IP-based storage networks are not isolated from other traffic types, this is a finding.</t>
  </si>
  <si>
    <t>IP-based VMKernel storage adapters should be in a dedicated VLAN and have only "vSAN" service enabled</t>
  </si>
  <si>
    <t>Enable bidirectional CHAP authentication for iSCSI traffic.</t>
  </si>
  <si>
    <t>If iSCSI is not used, this is not applicable.
From the vSphere Client, go to Hosts and Clusters.
Select the ESXi Host &gt;&gt; Configure &gt;&gt; Storage &gt;&gt; Storage Adapters.
Select the iSCSI adapter &gt;&gt; Properties &gt;&gt; Authentication &gt;&gt; Method.
View the CHAP configuration and verify CHAP is required for target and host authentication.
or
From a PowerCLI command prompt while connected to the ESXi host, run the following command:
Get-VMHost | Get-VMHostHba | Where {$_.Type -eq "iscsi"} | Select AuthenticationProperties -ExpandProperty AuthenticationProperties
If iSCSI is used and CHAP is not set to "required" for both the target and host, this is a finding.
If iSCSI is used and unique CHAP secrets are not used for each host, this is a finding.</t>
  </si>
  <si>
    <t>Applicable only if iSCSI is used:
Use bidirectional CHAP and a unique secret configured for each traffic flow direction</t>
  </si>
  <si>
    <t>AC-4(17) ¶ 1,
IA-3 Control,
IA-3(1) ¶ 1,
SC-37(1) ¶ 1,
IA-9 Control</t>
  </si>
  <si>
    <t>Virtual Local Area Network value of all port groups on standard switches must not be configured to VLAN 4095 unless Virtual Guest Tagging (VGT) is required.</t>
  </si>
  <si>
    <t>This control addresses ESXi standard switches. Distributed switches are addressed in the vCenter STIG. If there is no standard switch on the ESXi host, this is not applicable.
From the vSphere Client, go to Hosts and Clusters.
Select the ESXi Host &gt;&gt; Configure &gt;&gt; Networking &gt;&gt; Virtual Switches.
For each standard switch, review the "VLAN ID" on each port group and verify it is not set to "4095".
or
From a PowerCLI command prompt while connected to the ESXi host, run the following command:
Get-VirtualPortGroup -Standard | Select Name, VLanID
If any port group is configured with VLAN 4095 and is not documented as a needed exception, this is a finding.
Note: This control applies only to the Unassigned hosts in VCF. An unassigned host has been commissioned but it not assigned to a workload domain. Once the host is added to a VCF workload domain the standard switch on the host will be removed and it will be added to a distributed switch.</t>
  </si>
  <si>
    <t>No Port groups are set to 4095.</t>
  </si>
  <si>
    <t>ESXi host must enable Secure Boot.</t>
  </si>
  <si>
    <t>From an ESXi shell, run the following command:
# /usr/lib/vmware/secureboot/bin/secureBoot.py -s
or
From a PowerCLI command prompt while connected to the ESXi host, run the following command:
((Get-VMHost).ExtensionData.Capability).UefiSecureBoot
If Secure Boot is not enabled, this is a finding.</t>
  </si>
  <si>
    <t>Enabled</t>
  </si>
  <si>
    <t>SR-4(4) ¶ 1,
SI-7(9) ¶ 1</t>
  </si>
  <si>
    <t>ESXi host must not suppress warnings about unmitigated hyperthreading vulnerabilities.</t>
  </si>
  <si>
    <t>From the vSphere Client go to Hosts and Clusters.
Select the ESXi Host &gt;&gt; Configure &gt;&gt; System &gt;&gt; Advanced System Settings.
Select the "UserVars.SuppressHyperthreadWarning" value and verify it is set to "0".
or
From a PowerCLI command prompt while connected to the ESXi host, run the following command:
Get-VMHost | Get-AdvancedSetting -Name UserVars.SuppressHyperthreadWarning
If the "UserVars.SuppressHyperthreadWarning" setting is not set to "0", this is a finding.</t>
  </si>
  <si>
    <t>SR-11(2) ¶ 1,
CM-3(6) ¶ 1,
CM-6(1) ¶ 1,
CM-2(3) ¶ 1,
AC-18a.</t>
  </si>
  <si>
    <t>Disable port forwarding for the ESXi host SSH daemon.</t>
  </si>
  <si>
    <t xml:space="preserve">From an ESXi shell, run the following command:
# esxcli system ssh server config list -k allowtcpforwarding
or
From a PowerCLI command prompt while connected to the ESXi host, run the following commands:
$esxcli = Get-EsxCli -v2
$esxcli.system.ssh.server.config.list.invoke() | Where-Object {$_.Key -eq 'allowtcpforwarding'}
Example result:
allowtcpforwarding no
If "allowtcpforwarding" is not configured to "no", this is a finding.
</t>
  </si>
  <si>
    <t>1.2.5,
2.2.4</t>
  </si>
  <si>
    <t>CM-7b.</t>
  </si>
  <si>
    <t>Disable the OpenSLP service on the host.</t>
  </si>
  <si>
    <t xml:space="preserve">From the vSphere Client go to Hosts and Clusters.
Select the ESXi Host &gt;&gt; Configure &gt;&gt; System &gt;&gt; Services.
Under "Services", locate the "slpd" service and verify it is "Stopped" and the "Startup Policy" is set to "Start and stop manually".
or
From a PowerCLI command prompt while connected to the ESXi host, run the following command:
Get-VMHost | Get-VMHostService | Where {$_.Label -eq "slpd"}
If the slpd service does not have a "Policy" of "off" or is running, this is a finding.
</t>
  </si>
  <si>
    <t>UI: Service stopped and "Start and stop manually" policy
PowerCLI: Policy - Off, Running - False</t>
  </si>
  <si>
    <t>ESXi host must use approved certificates.</t>
  </si>
  <si>
    <t>From the vSphere Client, go to Hosts and Clusters.
Select the ESXi Host &gt;&gt; Configure &gt;&gt; System &gt;&gt; Certificate.
If the issuer is not an approved certificate authority, this is a finding.
If the host will never be accessed directly (virtual machine console connections bypass vCenter), this is not a finding.</t>
  </si>
  <si>
    <t>Issuer must be an approved certificate authority</t>
  </si>
  <si>
    <t>SC-17a.,
SC-17b.</t>
  </si>
  <si>
    <t>Disable Simple Network Management Protocol (SNMP) v1 and v2c.</t>
  </si>
  <si>
    <t>From an ESXi shell, run the following command:
# esxcli system snmp get
or
From a PowerCLI command prompt while connected to the ESXi host, run the following command:
Get-VMHostSnmp | Select *
If SNMP is not in use and is enabled, this is a finding.
If SNMP is enabled and is not using v3 targets with authentication, this is a finding.
Note: SNMP v3 targets can only be viewed and configured via the "esxcli" command.</t>
  </si>
  <si>
    <t>ESXi host must very certificates used for syslog endpoints are identified and authenticated before establishing a connection to restricted data.</t>
  </si>
  <si>
    <t>If SSL is not used for a syslog target, this is not applicable.
From the vSphere Client, go to Hosts and Clusters.
Select the ESXi Host &gt;&gt; Configure &gt;&gt; System &gt;&gt; Advanced System Settings.
Select the "Syslog.global.certificate.checkSSLCerts" value and verify it is set to "true".
or
From a PowerCLI command prompt while connected to the ESXi host, run the following command:
Get-VMHost | Get-AdvancedSetting -Name Syslog.global.certificate.checkSSLCerts
If the "Syslog.global.certificate.checkSSLCerts" setting is not set to "true", this is a finding.</t>
  </si>
  <si>
    <t>ESXi host must configure a session timeout for the vSphere API.</t>
  </si>
  <si>
    <t>From the vSphere Client, go to Hosts and Clusters.
Select the ESXi Host &gt;&gt; Configure &gt;&gt; System &gt;&gt; Advanced System Settings.
Select the "Config.HostAgent.vmacore.soap.sessionTimeout" value and verify it is set to "30".
or
From a PowerCLI command prompt while connected to the ESXi host, run the following command:
Get-VMHost | Get-AdvancedSetting -Name Config.HostAgent.vmacore.soap.sessionTimeout
If the "Config.HostAgent.vmacore.soap.sessionTimeout" setting is not set to "30", this is a finding.</t>
  </si>
  <si>
    <t>ESXi host must not be configured to override virtual machine configurations.</t>
  </si>
  <si>
    <t xml:space="preserve">From an ESXi shell, run the following command:
# stat -c "%s" /etc/vmware/settings
Expected result:
0
If the output does not match the expected result, this is a finding.
</t>
  </si>
  <si>
    <t>ESXi host must not be configured to override virtual machine logger settings.</t>
  </si>
  <si>
    <t>From an ESXi shell, run the following command:
# grep "^vmx\.log" /etc/vmware/config
If the command produces any output, this is a finding.</t>
  </si>
  <si>
    <t>No output returned</t>
  </si>
  <si>
    <t>ESXi host must enable strict x509 verification for SSL syslog endpoints.</t>
  </si>
  <si>
    <t>If SSL is not used for a syslog target, this is not applicable.
From the vSphere Client, go to Hosts and Clusters.
Select the ESXi Host &gt;&gt; Configure &gt;&gt; System &gt;&gt; Advanced System Settings.
Select the "Syslog.global.certificate.strictX509Compliance" value and verify it is set to "true".
or
From a PowerCLI command prompt while connected to the ESXi host, run the following command:
Get-VMHost | Get-AdvancedSetting -Name Syslog.global.certificate.strictX509Compliance
If the "Syslog.global.certificate.strictX509Compliance" setting is not set to "true", this is a finding.</t>
  </si>
  <si>
    <t>ESXi host must enable volatile key destruction.</t>
  </si>
  <si>
    <t>From the vSphere Client, go to Hosts and Clusters.
Select the ESXi Host &gt;&gt; Configure &gt;&gt; System &gt;&gt; Advanced System Settings.
Select the "Mem.MemEagerZero" value and verify it is set to "1".
or
From a PowerCLI command prompt while connected to the ESXi host, run the following command:
Get-VMHost | Get-AdvancedSetting -Name Mem.MemEagerZero
If the "Mem.MemEagerZero" setting is not set to "1", this is a finding.</t>
  </si>
  <si>
    <t>3.6.1,
3.7.1,
3.7.6,
3.7.5,
3.7.8,
3.7.7,
3.7.3,
3.7.2,
3.6.1.1 Bullet 2</t>
  </si>
  <si>
    <t>SA-9(6) ¶ 1,
SC-12 Control,
SC-12(6) ¶ 1,
SC-12(2) ¶ 1</t>
  </si>
  <si>
    <t>From the vSphere Client, go to Hosts and Clusters.
Select the ESXi Host &gt;&gt; Configure &gt;&gt; System &gt;&gt; Advanced System Settings.
Select the "Security.PasswordMaxDays" value and verify it is set to &lt;recommended_value&gt;.
or
From a PowerCLI command prompt while connected to the ESXi host, run the following command:
Get-VMHost | Get-AdvancedSetting -Name Security.PasswordMaxDays
If the "Security.PasswordMaxDays" setting is not set to &lt;recommended_value&gt;, this is a finding.</t>
  </si>
  <si>
    <t>ESXi host must implement Secure Boot enforcement.</t>
  </si>
  <si>
    <t xml:space="preserve"> If the ESXi host does not have a compatible TPM, this finding is downgraded to a CAT III.
From an ESXi shell, run the following command:
# esxcli system settings encryption get
or
From a PowerCLI command prompt while connected to the ESXi host, run the following commands:
$esxcli = Get-EsxCli -v2
$esxcli.system.settings.encryption.get.invoke() | Select RequireSecureBoot
Expected result:
Require Secure Boot: true
If "Require Secure Boot" is not enabled, this is a finding.</t>
  </si>
  <si>
    <t>Require Secure Boot: true</t>
  </si>
  <si>
    <t>SI-7(9)</t>
  </si>
  <si>
    <t>ESXi CIM service must be disabled.</t>
  </si>
  <si>
    <t>From the vSphere Client, go to Hosts and Clusters.
Select the ESXi Host &gt;&gt; Configure &gt;&gt; System &gt;&gt; Services.
Under "Services", locate the "CIM Server" service and verify it is "Stopped" and the "Startup Policy" is set to "Start and stop manually".
or
From a PowerCLI command prompt while connected to the ESXi host, run the following command:
Get-VMHost | Get-VMHostService | Where {$_.Label -eq "CIM Server"}
If the "CIM Server" service does not have a "Policy" of "off" or is running, this is a finding.</t>
  </si>
  <si>
    <t>ESXi host SSH daemon must be configured to only use FIPS 140-2 validated ciphers.</t>
  </si>
  <si>
    <t>From an ESXi shell, run the following command:
# esxcli system ssh server config list -k ciphers
or
From a PowerCLI command prompt while connected to the ESXi host, run the following commands:
$esxcli = Get-EsxCli -v2
$esxcli.system.ssh.server.config.list.invoke() | Where-Object {$_.Key -eq 'ciphers'}
Expected result:
ciphers aes256-gcm@openssh.com,aes128-gcm@openssh.com,aes256-ctr,aes192-ctr,aes128-ctr
If the output matches the ciphers in the expected result or a subset thereof, this is not a finding.
If the ciphers in the output contain any ciphers not listed in the expected result, this is a finding.</t>
  </si>
  <si>
    <t>ciphers aes256-gcm@openssh.com,aes128-gcm@openssh.com,aes256-ctr,aes192-ctr,aes128-ctr</t>
  </si>
  <si>
    <t>ESXi host must require TPM-based configuration encryption.</t>
  </si>
  <si>
    <t>If the ESXi host does not have a compatible TPM, this finding is downgraded to a CAT III.
From an ESXi shell, run the following command:
# esxcli system settings encryption get
or
From a PowerCLI command prompt while connected to the ESXi host, run the following commands:
$esxcli = Get-EsxCli -v2
$esxcli.system.settings.encryption.get.invoke() | Select Mode
Expected result:
Mode: TPM
If the "Mode" is not set to "TPM", this is a finding.</t>
  </si>
  <si>
    <t>TPM</t>
  </si>
  <si>
    <t>SC-28(1)</t>
  </si>
  <si>
    <t>The ESXi host must not enable virtual hardware management network interfaces.</t>
  </si>
  <si>
    <t>From the vSphere Client, go to Hosts and Clusters.
Select the ESXi Host &gt;&gt; Configure &gt;&gt; System &gt;&gt; Advanced System Settings.
Select the "Net.BMCNetworkEnable" value and verify it is set to "0".
or
From a PowerCLI command prompt while connected to the ESXi host, run the following command:
Get-VMHost | Get-AdvancedSetting -Name Net.BMCNetworkEnable
If the "Net.BMCNetworkEnable" setting is not set to "0", this is a finding.</t>
  </si>
  <si>
    <t>SA-15(5) ¶ 1,
SA-11(6) ¶ 1</t>
  </si>
  <si>
    <t>ESXi host must allocate audit record storage capacity</t>
  </si>
  <si>
    <t>From the vSphere Client, go to Hosts and Clusters.
Select the ESXi Host &gt;&gt; Configure &gt;&gt; System &gt;&gt; Advanced System Settings.
Select the "Syslog.global.auditRecord.storageCapacity" value and verify it is set to "100".
or
From a PowerCLI command prompt while connected to the ESXi host, run the following command:
Get-VMHost | Get-AdvancedSetting -Name Syslog.global.auditRecord.storageCapacity
If the "Syslog.global.auditRecord.storageCapacity" setting is not set to 100, this is a finding.</t>
  </si>
  <si>
    <t>12 months, with
3 immediately available</t>
  </si>
  <si>
    <t>AU-4</t>
  </si>
  <si>
    <t>ESXi host must enable audit logging.</t>
  </si>
  <si>
    <t>From the vSphere Client, go to Hosts and Clusters.
Select the ESXi Host &gt;&gt; Configure &gt;&gt; System &gt;&gt; Advanced System Settings.
Select the "Syslog.global.auditRecord.storageEnable" value and verify it is set to "true".
or
From a PowerCLI command prompt while connected to the ESXi host, run the following command:
Get-VMHost | Get-AdvancedSetting -Name Syslog.global.auditRecord.storageEnable
If the "Syslog.global.auditRecord.storageEnable" setting is not set to "true", this is a finding.</t>
  </si>
  <si>
    <t>10.2.1</t>
  </si>
  <si>
    <t>ESXi host must off-load audit records via syslog.</t>
  </si>
  <si>
    <t>From the vSphere Client, go to Hosts and Clusters.
Select the ESXi Host &gt;&gt; Configure &gt;&gt; System &gt;&gt; Advanced System Settings.
Select the "Syslog.global.auditRecord.remoteEnable" value and verify it is set to "true".
or
From a PowerCLI command prompt while connected to the ESXi host, run the following command:
Get-VMHost | Get-AdvancedSetting -Name Syslog.global.auditRecord.remoteEnable
If the "Syslog.global.auditRecord.remoteEnable" setting is not set to "true", this is a finding.</t>
  </si>
  <si>
    <t>AU-4 (1)</t>
  </si>
  <si>
    <t>ESXi host must forward audit records containing information to establish what type of events occurred.</t>
  </si>
  <si>
    <t>From the vSphere Client, go to Hosts and Clusters.
Select the ESXi Host &gt;&gt; Configure &gt;&gt; System &gt;&gt; Advanced System Settings.
Select the "Syslog.global.logLevel" value and verify it is set to "info".
or
From a PowerCLI command prompt while connected to the ESXi host, run the following command:
Get-VMHost | Get-AdvancedSetting -Name Syslog.global.logLevel
If the "Syslog.global.logLevel" setting is not set to "info", this is a finding.
Note: Verbose logging level is acceptable for troubleshooting purposes.</t>
  </si>
  <si>
    <t>10.2.2</t>
  </si>
  <si>
    <t>AU-3 a</t>
  </si>
  <si>
    <t>ESXi host when using Host Profiles and/or Auto Deploy must use the vSphere Authentication Proxy to protect passwords when adding themselves to Active Directory.</t>
  </si>
  <si>
    <t xml:space="preserve">For environments that do not use vCenter server to manage ESXi, this is not applicable.
If the organization is not using Host Profiles to join Active Directory, this is not applicable.
From the vSphere Client, go to Home &gt;&gt; Policies and Profiles &gt;&gt; Host Profiles.
Click a Host Profile &gt;&gt; Configure &gt;&gt; Security and Services &gt;&gt; Security Settings &gt;&gt; Authentication Configuration &gt;&gt; Active Directory Configuration &gt;&gt; Join Domain Method.
If the method used to join hosts to a domain is not set to "Use vSphere Authentication Proxy to add the host to domain", this is a finding.
or
From a PowerCLI command prompt while connected to vCenter, run the following command:
Get-VMHost | Select Name, ` @{N="HostProfile";E={$_ | Get-VMHostProfile}}, ` @{N="JoinADEnabled";E={($_ | Get-VmHostProfile).ExtensionData.Config.ApplyProfile.Authentication.ActiveDirectory.Enabled}}, ` @{N="JoinDomainMethod";E={(($_ | Get-VMHostProfile).ExtensionData.Config.ApplyProfile.Authentication.ActiveDirectory | Select -ExpandProperty Policy | Where {$_.Id -eq "JoinDomainMethodPolicy"}).Policyoption.Id}}
If "JoinADEnabled" is "True" and "JoinDomainMethod" is not "FixedCAMConfigOption", this is a finding.
</t>
  </si>
  <si>
    <t>2.2.2</t>
  </si>
  <si>
    <t>Use vSphere Authentication Proxy to add the host to domain</t>
  </si>
  <si>
    <t>SC-7(8)</t>
  </si>
  <si>
    <t>ESXi host must enforce the exclusive running of executables from approved VIBs.</t>
  </si>
  <si>
    <t>If the ESXi host does not have a compatible TPM, this finding is downgraded to a CAT III.
From the vSphere Client, go to Hosts and Clusters.
Select the ESXi Host &gt;&gt; Configure &gt;&gt; System &gt;&gt; Advanced System Settings.
Select the "VMkernel.Boot.execInstalledOnly" value and verify that it is "true".
or
From a PowerCLI command prompt while connected to the ESXi host, run the following command:
Get-VMHost | Get-AdvancedSetting -Name VMkernel.Boot.execInstalledOnly
If the "VMkernel.Boot.execInstalledOnly" setting is not "true", this is a finding.</t>
  </si>
  <si>
    <t>ESXi host must use sufficient entropy for cryptographic operations.</t>
  </si>
  <si>
    <t>From an ESXi shell, run the following commands:
# esxcli system settings kernel list -o disableHwrng
# esxcli system settings kernel list -o entropySources
or
From a PowerCLI command prompt while connected to the ESXi host, run the following commands:
$esxcli = Get-EsxCli -v2
$esxcli.system.settings.kernel.list.invoke() | Where {$_.Name -eq "disableHwrng" -or $_.Name -eq "entropySources"}
If "disableHwrng" is not set to "false", this is a finding.
If "entropySources" is not set to "0", this is a finding.</t>
  </si>
  <si>
    <t>3.7.1</t>
  </si>
  <si>
    <t>disableHwrng: false
entropySources: 0</t>
  </si>
  <si>
    <t>SC-12</t>
  </si>
  <si>
    <t>ESXi host must not enable log filtering.</t>
  </si>
  <si>
    <t xml:space="preserve">From an ESXi shell, run the following command:
# esxcli system syslog config logfilter get
or
From a PowerCLI command prompt while connected to the ESXi host, run the following commands:
$esxcli = Get-EsxCli -v2
$esxcli.system.syslog.config.logfilter.get.invoke()
If "LogFilteringEnabled" is not set to "false", this is a finding.
</t>
  </si>
  <si>
    <t>AU-7(1)</t>
  </si>
  <si>
    <t>ESXi host must deny shell access for the dcui account.</t>
  </si>
  <si>
    <t>From an ESXi shell, run the following command:
# esxcli system account list
or
From a PowerCLI command prompt while connected to the ESXi host, run the following commands:
$esxcli = Get-EsxCli -v2
$esxcli.system.account.list.Invoke() | Where-Object {$_.UserID -eq 'dcui'}
If shell access is not disabled for the dcui account, this is a finding.</t>
  </si>
  <si>
    <t>vCenter must disable the distributed virtual switch health check.</t>
  </si>
  <si>
    <t>If distributed switches are not used, this is not applicable.
From the vSphere Client, go to "Networking".
Select a distributed switch &gt;&gt; Configure &gt;&gt; Settings &gt;&gt; Health Check.
View the health check pane and verify the "VLAN and MTU" and "Teaming and failover" checks are "Disabled".
or
From a PowerCLI command prompt while connected to the vCenter server, run the following commands:
$vds = Get-VDSwitch
$vds.ExtensionData.Config.HealthCheckConfig
If the health check feature is enabled on distributed switches and is not on temporarily for troubleshooting purposes, this is a finding.</t>
  </si>
  <si>
    <t>Configure all port groups to be different than the native Virtual Local Area Network value to adhere to a network configuration best practice standard.</t>
  </si>
  <si>
    <t xml:space="preserve">If distributed switches are not used, this is not applicable.
From the vSphere Client, go to "Networking".
Select a distributed switch &gt;&gt; Select a distributed port group &gt;&gt; Configure &gt;&gt; Settings &gt;&gt; Policies.
Review the port group VLAN tags and verify they are not set to the native VLAN ID of the attached physical switch.
or
From a PowerCLI command prompt while connected to the vCenter server, run the following command:
Get-VDPortgroup | select Name, VlanConfiguration
If any port group is configured with the native VLAN of the ESXi hosts attached physical switch, this is a finding.
</t>
  </si>
  <si>
    <t>None of the port groups must be configured with native VLAN ID</t>
  </si>
  <si>
    <t>Configure all port groups to be different than the Virtual Local Area Network value of the reserved upstream physical switches to adhere to a network configuration best practice standard.</t>
  </si>
  <si>
    <t>From the vSphere Client, go to Networking &gt;&gt; Select a distributed switch &gt;&gt; Select a distributed port group &gt;&gt; Configure &gt;&gt; Settings &gt;&gt; Policies. 
Review the port group VLAN tags and verify that they are not set to a reserved VLAN ID.
or
From a PowerCLI command prompt while connected to vCenter Server run the following command:
Get-VDPortgroup | select Name, VlanConfiguration
If any port group is configured with a reserved VLAN ID, this is a finding.</t>
  </si>
  <si>
    <t>None of the port groups must be configured with reserved VLAN ID</t>
  </si>
  <si>
    <t xml:space="preserve">The vCenter Server must use approved encryption to protect the confidentiality of network sessions.
</t>
  </si>
  <si>
    <t>From the vSphere Client, go to Developer Center &gt;&gt; API Explorer.
Select "appliance" from the "Select API" drop down list then scroll down to the "tls/profiles/global" section.
Expand the GET call and click Execute and review the response for the configured global TLS profile.
or
From a PowerCLI command prompt while connected to the vCenter server, run the following command:
Invoke-GetTlsProfilesGlobal
If the global TLS profile is not "NIST_2024", this is a finding.</t>
  </si>
  <si>
    <t>Profile: NIST_2024</t>
  </si>
  <si>
    <t>vCenter Machine SSL certificate must be issued by an appropriate certificate authority.</t>
  </si>
  <si>
    <t>From the vSphere Client, go to Administration &gt;&gt; Certificates &gt;&gt; Certificate Management &gt;&gt; Machine SSL Certificate.  Click "View Details". Examine the "Issuer Information" block.
If the issuer specified is not an approved certificate authority, this is a finding.</t>
  </si>
  <si>
    <t>Issuer specified must be from an approved certificate authority</t>
  </si>
  <si>
    <t>Configure a logon banner to display before granting access to the system.</t>
  </si>
  <si>
    <t>From the vSphere Client, go to Administration &gt;&gt; Single Sign On &gt;&gt; Configuration &gt;&gt; Login Message
If selection boxes next to "Show login message" is disabled or if "Details of login message" is not configured to an approved standard User Agreement, or if the "Consent checkbox" is disabled, this is a finding.</t>
  </si>
  <si>
    <t>Show login message: Enabled
Details of login message: Approved standard User Agreement
Consent checkbox: Enabled</t>
  </si>
  <si>
    <t>vCenter must restrict access to cryptographic role.</t>
  </si>
  <si>
    <t>By default, there are five roles that contain cryptographic related permissions: Administrator, No Trusted Infrastructure Administrator, vCLSAdmin, VMOperator Controller Manager, and vSphere Kubernetes Manager.
From the vSphere Client, go to Administration &gt;&gt; Access Control &gt;&gt; Roles.
or
From a PowerCLI command prompt while connected to the vCenter server, run the following command:
Get-VIPermission | Where {$_.Role -eq "Admin" -or $_.Role -eq "NoTrustedAdmin" -or $_.Role -eq "vCLSAdmin" -or $_.Role -eq "VMOperatorController" -or $_.Role -eq "vSphereKubernetesManager"} | Select Role,Principal,Entity,Propagate,IsGroup | FT -Auto
If there are any users or groups assigned to the default roles with cryptographic permissions and are not explicitly designated to perform cryptographic operations, this is a finding.
The built-in solution users assigned to the administrator role are NOT a finding.</t>
  </si>
  <si>
    <t>Any users other than Solution Users with the Administrator role must be explicitly designated for cryptographic operations</t>
  </si>
  <si>
    <t>vCenter must restrict access to cryptographic permissions.</t>
  </si>
  <si>
    <t>By default, there are five roles that contain cryptographic related permissions: Administrator, No Trusted Infrastructure Administrator, vCLSAdmin, VMOperator Controller Manager, and vSphere Kubernetes Manager.
From the vSphere Client, go to Administration &gt;&gt; Access Control &gt;&gt; Roles.
Highlight each role and click the "Privileges" button in the right pane.
Verify that only the Administrator, No Trusted Infrastructure Administrator, vCLSAdmin, and vSphere Kubernetes Manager and any site-specific cryptographic roles have the following permissions:
Cryptographic Operations privileges
Global.Diagnostics
Host.Inventory.Add host to cluster
Host.Inventory.Add standalone host
Host.Local operations.Manage user groups
or
From a PowerCLI command prompt while connected to the vCenter server, run the following commands:
$roles = Get-VIRole
ForEach($role in $roles){
    $privileges = $role.PrivilegeList
    If($privileges -match "Crypto*" -or $privileges -match "Global.Diagnostics" -or $privileges -match "Host.Inventory.Add*" -or $privileges -match "Host.Local operations.Manage user groups"){
    Write-Host "$role has Cryptographic privileges"
    }
}
If any role other than the five default roles contain the permissions listed above and is not authorized to perform cryptographic related operations, this is a finding.</t>
  </si>
  <si>
    <t>Only Administrator and any site-specific cryptographic group(s) must have the cryptographic permissions</t>
  </si>
  <si>
    <t>Configure Mutual CHAP for vSAN iSCSI targets.</t>
  </si>
  <si>
    <t>If no clusters are enabled for vSAN or if vSAN is enabled but iSCSI is not enabled, this is not applicable
From the vSphere Client, go to Host and Clusters &gt;&gt; Select a vSAN Enabled Cluster &gt;&gt; Configure &gt;&gt; vSAN &gt;&gt; iSCSI Target Service.
For each iSCSI target review the value in the "Authentication" column.
If the Authentication method is not set to "CHAP_Mutual" for any iSCSI target, this is a finding.</t>
  </si>
  <si>
    <t>Authentication must be set to "Mutual CHAP" and incoming and outgoing users and secrets are configured appropriately.</t>
  </si>
  <si>
    <t>Configure Key Encryption Keys (KEKs) to be re-issued at regular intervals for the vSAN encrypted datastores.</t>
  </si>
  <si>
    <t>If vSAN is not in use, this is not applicable.
Interview the system administrator (SA) to determine that a procedure has been put in place to perform a shallow rekey of all vSAN encrypted datastores at regular, site-defined intervals.
VMware recommends a &lt;recommend value&gt;-days rekey task, but this interval must be defined by the SA and the information system security officer (ISSO).
If vSAN encryption is not in use, this is not a finding.
If vSAN encryption is in use and a regular rekey procedure is not in place, this is a finding.</t>
  </si>
  <si>
    <t>2.3.2 Bullet 1,
2.3.2 Bullet 2,
3.7.4,
3.7.4 Bullet 2,
3.7.4 Bullet 1</t>
  </si>
  <si>
    <t>Regular rekey procedure must be in place</t>
  </si>
  <si>
    <t>SC-12 (2)</t>
  </si>
  <si>
    <t>Access to virtual machines through the dvfilter network APIs must be controlled by minimizing attack surfaces.</t>
  </si>
  <si>
    <t>For each virtual machine do the following:
From the vSphere Client, right-click the Virtual Machine and go to Edit Settings &gt;&gt; Advanced Parameters.
Verify the settings with the format "ethernet*.filter*.name" do not exist.
or
From a PowerCLI command prompt while connected to the ESXi host or vCenter server, run the following command:
Get-VM "VM Name" | Get-AdvancedSetting -Name "ethernet*.filter*.name*"
If the virtual machine advanced setting "ethernet*.filter*.name" exists and dvfilters are not in use, this is a finding.
If the virtual machine advanced setting "ethernet*.filter*.name" exists and the value is not valid, this is a finding.</t>
  </si>
  <si>
    <t>dvfilters must be in use or the value must be valid</t>
  </si>
  <si>
    <t>vCenter must limit membership to the SystemConfiguration.BashShellAdministrators SSO group.</t>
  </si>
  <si>
    <t>From the vSphere Client, go to Administration &gt;&gt; Single Sign On &gt;&gt; Users and Groups &gt;&gt; Groups.
Click the next page arrow until the "SystemConfiguration.BashShellAdministrators" group appears.
Click "SystemConfiguration.BashShellAdministrators".
Review the members of the group and ensure that only authorized accounts are present.
Note: By default the Administrator and a unique service account similar to "vmware-applmgmtservice-714684a4-342f-4eff-a232-cdc21def00c2" will be in the group and should not be removed.
If there are any accounts present as members of SystemConfiguration.BashShellAdministrators that are not authorized, this is a finding.</t>
  </si>
  <si>
    <t>Only authorized accounts must be the members of SystemConfiguration.BashShellAdministrators group</t>
  </si>
  <si>
    <t>vCenter must limit membership to the TrustedAdmins SSO group.</t>
  </si>
  <si>
    <t>From the vSphere Client, go to Administration &gt;&gt; Single Sign On &gt;&gt; Users and Groups &gt;&gt; Groups.
Click the next page arrow until the "TrustedAdmins" group appears.
Click "TrustedAdmins".
Review the members of the group and ensure that only authorized accounts are present.
Note: These accounts act as root on the Photon operating system and have the ability to severely damage vCenter, inadvertently or otherwise.
If there are any accounts present as members of TrustedAdmins that are not authorized, this is a finding.</t>
  </si>
  <si>
    <t>Only authorized accounts must be the members of TrustedAdmins group</t>
  </si>
  <si>
    <t>Configure the appliance to send logs to a central log server.</t>
  </si>
  <si>
    <t xml:space="preserve">Open the Virtual Appliance Management Interface (VAMI) by navigating to https://&lt;vCenter server&gt;:5480.
Log in with local operating system administrative credentials or with a Single Sign-On (SSO) account that is a member of the "SystemConfiguration.BashShellAdministrator" group.
Select "Syslog" on the left navigation pane.
On the resulting pane on the right, verify at least one site-specific syslog receiver is configured and is listed as "Reachable".
OR
From a PowerCLI command prompt while connected to the CisServer, run the following commands:
(Get-CisService -Name "com.vmware.appliance.logging.forwarding").get()
If no valid syslog collector is configured or if the collector is not listed as "Reachable", this is a finding.
</t>
  </si>
  <si>
    <t>At least one site-specific syslog receiver is configured and is listed as Reachable</t>
  </si>
  <si>
    <t>AU-9(7) ¶ 1,
AU-16 Control,
AU-4(1) ¶ 1</t>
  </si>
  <si>
    <t>Configure an alert to the appropriate personnel about SSO account actions.</t>
  </si>
  <si>
    <t>From the vSphere Client, go to Host and Clusters.
Select a vCenter Server &gt;&gt; Configure &gt;&gt; Security &gt;&gt; Alarm Definitions.
Verify there is an alarm created to alert upon all SSO account actions.
The alarm name may vary, but it is suggested to name it "SSO account actions - com.vmware.sso.PrincipalManagement".
or
From a PowerCLI command prompt while connected to the vCenter server, run the following command:
Get-AlarmDefinition | Where {$_.ExtensionData.Info.Expression.Expression.EventTypeId -eq "com.vmware.sso.PrincipalManagement"} | Select Name,Enabled,@{N="EventTypeId";E={$_.ExtensionData.Info.Expression.Expression.EventTypeId}}
If an alarm is not created to alert on SSO account actions, this is a finding.</t>
  </si>
  <si>
    <t>8.2.7 Bullet 2</t>
  </si>
  <si>
    <t>An alarm must be configured to alert on SSO account actions</t>
  </si>
  <si>
    <t>AC-2(12)(a)</t>
  </si>
  <si>
    <t>Perform backups on a regular basis.</t>
  </si>
  <si>
    <t>Option 1:
If vCenter is backed up in a traditional manner, at the storage array level, interview the SA to determine configuration and schedule.
Option 2:
For vCenter native backup functionality, open the Virtual Appliance Management Interface (VAMI) by navigating to https://&lt;vCenter server&gt;:5480.
Log in with local operating system administrative credentials or with a Single Sign-On (SSO) account that is a member of the "SystemConfiguration.BashShellAdministrator" group.
Select "Backup" on the left navigation pane.
On the resulting pane on the right, verify the "Status" is "Enabled".
Click "Status" to expand the backup details.
If vCenter server backups are not configured and there is no other vCenter backup system, this is a finding.
If the backup configuration is not set to a proper, reachable location or if the schedule is anything less frequent than "Daily", this is a finding.</t>
  </si>
  <si>
    <t>12.5.2 Bullet 3</t>
  </si>
  <si>
    <t>Configure backup to a reachable location and shedule must be at least daily</t>
  </si>
  <si>
    <t>CP-9a.,
CP-9b.</t>
  </si>
  <si>
    <t>vCenter must be configured to send events to a central log server.</t>
  </si>
  <si>
    <t>From the vSphere Client, go to Host and Clusters.
Select a vCenter Server &gt;&gt; Configure &gt;&gt; Settings &gt;&gt; Advanced Settings.
Verify that "vpxd.event.syslog.enabled" value is set to "true".
or
From a PowerCLI command prompt while connected to the vCenter server, run the following command:
Get-AdvancedSetting -Entity &lt;vcenter server name&gt; -Name vpxd.event.syslog.enabled
If the "vpxd.event.syslog.enabled" value is not set to "true", this is a finding.</t>
  </si>
  <si>
    <t>AU-6(4)</t>
  </si>
  <si>
    <t>vCenter must enforce SNMPv3 security features where SNMP is required.</t>
  </si>
  <si>
    <t>At the command prompt on the vCenter Server Appliance, run the following commands:
# appliancesh
# snmp.get
Note: The "appliancesh" command is not needed if the default shell has not been changed for root.
If "Enable" is set to "False", this is not a finding.
If "Enable" is set to "True" and "Authentication" is not set to "SHA1", this is a finding.
If "Enable" is set to "True" and "Privacy" is not set to "AES128", this is a finding.
If any "Users" are configured with a "Sec_level" that does not equal "priv", this is a finding.</t>
  </si>
  <si>
    <t>2.2.6</t>
  </si>
  <si>
    <t>Enable:false
OR
Enable:true
Authentication:SHA1
Privacy:AES128
Sec_level:priv</t>
  </si>
  <si>
    <t>IA-3 (1)</t>
  </si>
  <si>
    <t>Isolate all IP-based storage traffic on distributed switches from other traffic types.</t>
  </si>
  <si>
    <t>If IP-based storage is not used, this is not applicable.
IP-based storage (iSCSI, NFS, vSAN) VMkernel port groups must be in a dedicated VLAN that can be on a standard or distributed virtual switch that is logically separated from other traffic types.
The check for this will be unique per environment.
To check a standard switch, do the following:
From the vSphere Client, select the ESXi host and go to Configure &gt;&gt; Networking &gt;&gt; Virtual switches. Select a standard switch.
For each storage port group (iSCSI, NFS, vSAN), select the port group and note the VLAN ID associated with each port group.
Verify it is dedicated to that purpose and is logically separated from other traffic types.
To check a distributed switch, do the following,
From the vSphere Client, go to "Networking".
Select and expand a distributed switch.
For each storage port group (iSCSI, NFS, vSAN), select the port group and navigate to the "Summary" tab.
Note the VLAN ID associated with each port group and verify it is dedicated to that purpose and is logically separated from other traffic types.
If any IP-based storage networks are not isolated from other traffic types, this is a finding.</t>
  </si>
  <si>
    <t>1.4.4</t>
  </si>
  <si>
    <t>Dedicated to the purpose and is logically separated from other traffic types</t>
  </si>
  <si>
    <t>SC-7b.,
SC-7(20) ¶ 1</t>
  </si>
  <si>
    <t>Set vCenter task retention and vCenter event retention to a defined number of days.</t>
  </si>
  <si>
    <t>From the vSphere Client, go to Host and Clusters.
Select a vCenter Server &gt;&gt; Configure &gt;&gt; Settings &gt;&gt; General.
Click to expand the "Database" section.
Note the "Task retention" and "Event retention" values.
If either value is configured to less than &lt;recommended_value&gt; days, this is a finding.</t>
  </si>
  <si>
    <t>5.3.4,
A3.3.3 Bullet 6</t>
  </si>
  <si>
    <t>AT-4b.,
AU-11 Control,
SC-28(2) ¶ 1,
PM-21b.,
AC-16b.,
SI-12 Control,
SI-12 Control</t>
  </si>
  <si>
    <t>Configure VLAN Trunking only if required and authorized by Virtual Guest Tagging (VGT) as part of industry best practices.</t>
  </si>
  <si>
    <t>If distributed switches are not used, this is not applicable.
From the vSphere Client, go to "Networking".
Select a distributed switch &gt;&gt; Select a distributed port group &gt;&gt; Configure &gt;&gt; Settings &gt;&gt; Policies.
Review the port group "VLAN Type" and "VLAN trunk range", if present.
or
From a PowerCLI command prompt while connected to the vCenter server, run the following command:
Get-VDPortgroup | Where {$_.ExtensionData.Config.Uplink -ne "True"} | Select Name,VlanConfiguration
If any port group is configured with "VLAN trunking" and is not documented as a needed exception (such as NSX appliances), this is a finding.
If any port group is authorized to be configured with "VLAN trunking" but is not configured with the most limited range necessary, this is a finding.</t>
  </si>
  <si>
    <t>If any port group is configured with "VLAN trunking" must be documented as a needed exception or with the most limited range necessary.</t>
  </si>
  <si>
    <t>system must employ Active Directory as an authentication mechanism.</t>
  </si>
  <si>
    <t>From the vSphere Web Client, go to Administration &gt;&gt; Single Sign On &gt;&gt; Configuration &gt;&gt; Identity Provider.
If the identity provider type is "embedded" and there is no identity source of type "Active Directory" (either Windows Integrated Authentication or LDAP), this is a finding.
If the identity provider type is "Microsoft ADFS" or another supported identity provider, this is NOT a finding.</t>
  </si>
  <si>
    <t>8.3.1 Bullet 2</t>
  </si>
  <si>
    <t>If the identity provider type is "embedded" then the identity source of type "Active Directory" (either Windows Integrated Authentication or LDAP) must be configured.</t>
  </si>
  <si>
    <t>AC-7(4) ¶ 1(a)</t>
  </si>
  <si>
    <t>vCenter must use LDAPS when adding an SSO identity source.</t>
  </si>
  <si>
    <t>If LDAP is not used as an identity provider, this is not applicable.
From the vSphere Client, go to Administration &gt;&gt; Single Sign On &gt;&gt; Configuration &gt;&gt; Identity Provider.
Click the "Identity Sources" tab.
For each identity source of type "Active Directory over LDAP", if the "Server URL" does not indicate "ldaps://", this is a finding.</t>
  </si>
  <si>
    <t>4.2.1.2,
4.2.2,
8.3.2</t>
  </si>
  <si>
    <t>For each identity source of type "Active Directory over LDAP" where LDAPS is not configured, ensure the primary and secondary server URLs, if specified, are configured for "ldaps://".</t>
  </si>
  <si>
    <t>IA-5(1) ¶ 1(c)</t>
  </si>
  <si>
    <t>Lock the virtual machine guest operating system when the last console connection is closed.</t>
  </si>
  <si>
    <t>For each virtual machine do the following:
From the vSphere Client, right-click the Virtual Machine and go to Edit Settings &gt;&gt; VM Options &gt;&gt; VMware Remote Console Options.
Verify the option "Lock the guest operating system when the last remote user disconnects" is checked.
or
From a PowerCLI command prompt while connected to the ESXi host or vCenter server, run the following command:
Get-VM "VM Name" | Get-AdvancedSetting -Name tools.guest.desktop.autolock
If the virtual machine advanced setting "tools.guest.desktop.autolock" is not set to "true", this is a finding.
If the virtual machine advanced setting "tools.guest.desktop.autolock" does not exist, this is not a finding.
If the VM is not Windows-based VMs with VMware tools installed., this is not a finding.</t>
  </si>
  <si>
    <t>AC-11a.</t>
  </si>
  <si>
    <t>Disable 3D features on the virtual machine when not required.</t>
  </si>
  <si>
    <t>For each virtual machine do the following:
From the vSphere Client, right-click the Virtual Machine and go to Edit Settings.
Expand the "Video card" and verify the "Enable 3D Support" checkbox is unchecked.
or
From a PowerCLI command prompt while connected to the ESXi host or vCenter server, run the following command:
Get-VM "VM Name" | Get-AdvancedSetting -Name mks.enable3d
If the virtual machine advanced setting "mks.enable3d" exists and is not set to "false", this is a finding.
If the virtual machine advanced setting "mks.enable3d" does not exist, this is not a finding.</t>
  </si>
  <si>
    <t>Encryption must be enabled for vMotion on the virtual machine.</t>
  </si>
  <si>
    <t>For each virtual machine do the following:
From the vSphere Client, right-click the Virtual Machine and go to Edit Settings &gt;&gt; VM Options &gt;&gt; Encryption.
or
From a PowerCLI command prompt while connected to the ESXi host or vCenter server, run the following command:
Get-VM | Where {($_.ExtensionData.Config.MigrateEncryption -eq "disabled")}
If the "Encrypted vMotion" setting does not have a value of "Opportunistic" or "Required", this is a finding.</t>
  </si>
  <si>
    <t>3.5.1.2 Bullet 2</t>
  </si>
  <si>
    <t>Opportunistic or Required</t>
  </si>
  <si>
    <t>AU-9(3) ¶ 1</t>
  </si>
  <si>
    <t>Disable SNMPv1/2 receivers.</t>
  </si>
  <si>
    <t>From the vSphere Client, go to Host and Clusters &gt;&gt; Select a vCenter Server &gt;&gt; Configure &gt;&gt; Settings &gt;&gt; General.
Click "Edit".
On the "SNMP receivers" tab, note the presence of any enabled receiver.
If there are any enabled receivers, this is a finding.</t>
  </si>
  <si>
    <t>Ensure all receivers are disabled</t>
  </si>
  <si>
    <t>Backup the vCenter Native Key Provider using a strong password.</t>
  </si>
  <si>
    <t>If the vCenter Native Key Provider feature is not in use, this is not applicable.
Interview the system administrator and determine if a password was provided for any backups taken of the Native Key Provider.
If backups exist for the Native Key Provider that are not password protected, this is a finding.</t>
  </si>
  <si>
    <t>3.6.1 Bullet 4,
3.6.1.4,
3.7.3,
3.6.1.2 Bullet 2,
3.6.1.2 Bullet 3</t>
  </si>
  <si>
    <t>If backups exist for the Native Key Provider tthen it must be password protected</t>
  </si>
  <si>
    <t>SC-28(3) ¶ 1</t>
  </si>
  <si>
    <t>Enable Logging on the virtual machine.</t>
  </si>
  <si>
    <t>For each virtual machine do the following:
From the vSphere Client, right-click the Virtual Machine and go to Edit Settings &gt;&gt; VM Options &gt;&gt; Advanced.
Ensure that the checkbox next to "Enable logging" is checked.
or
From a PowerCLI command prompt while connected to the ESXi host or vCenter server, run the following command:
Get-VM | Where {$_.ExtensionData.Config.Flags.EnableLogging -ne "True"}
If logging is not enabled, this is a finding.</t>
  </si>
  <si>
    <t>A1.2.1 Bullet 1,
A1.2.1 Bullet 2,
10.2.1</t>
  </si>
  <si>
    <t>Logging is enabled</t>
  </si>
  <si>
    <t>AU-12(3)</t>
  </si>
  <si>
    <t>Configure Log size on the virtual machine.</t>
  </si>
  <si>
    <t>For each virtual machine do the following:
From the vSphere Client, right-click the Virtual Machine and go to Edit Settings &gt;&gt; Advanced Parameters.
Verify the "log.rotateSize" value is set to "2048000".
or
From a PowerCLI command prompt while connected to the ESXi host or vCenter server, run the following command:
Get-VM "VM Name" | Get-AdvancedSetting -Name log.rotateSize
If the virtual machine advanced setting "log.rotateSize" is not set to "2048000", this is a finding.
If the virtual machine advanced setting "log.rotateSize" does NOT exist, this is NOT a finding.</t>
  </si>
  <si>
    <t>AU-4 Control</t>
  </si>
  <si>
    <t>Configure Log retention on the virtual machine.</t>
  </si>
  <si>
    <t xml:space="preserve">For each virtual machine do the following:
From the vSphere Client, right-click the Virtual Machine and go to Edit Settings &gt;&gt; Advanced Parameters.
Verify the "log.keepOld" value is set to "10".
or
From a PowerCLI command prompt while connected to the ESXi host or vCenter server, run the following command:
Get-VM "VM Name" | Get-AdvancedSetting -Name log.keepOld
If the virtual machine advanced setting "log.keepOld" is not set to "10", this is a finding.
If the virtual machine advanced setting "log.keepOld" does NOT exist, this is NOT a finding.
</t>
  </si>
  <si>
    <t>Enable Encryption for Fault Tolerance on the virtual machine.</t>
  </si>
  <si>
    <t>If the Virtual Machine does not have Fault Tolerance enabled, this is not applicable.
For each virtual machine do the following:
From the vSphere Client, right-click the Virtual Machine and go to Edit Settings &gt;&gt; VM Options &gt;&gt; Encryption.
or
From a PowerCLI command prompt while connected to the ESXi host or vCenter server, run the following command:
Get-VM | Where {($_.ExtensionData.Config.FtEncryptionMode -ne "ftEncryptionOpportunistic") -and ($_.ExtensionData.Config.FtEncryptionMode -ne "ftEncryptionRequired")}
If the "Encrypted FT" setting does not have a value of "Opportunistic" or "Required", this is a finding.</t>
  </si>
  <si>
    <t>3.5.1.1</t>
  </si>
  <si>
    <t>SC-13a.,
SC-8(4) ¶ 1,
SC-8(3) ¶ 1,
SC-13a.</t>
  </si>
  <si>
    <t>Synchronize system clocks to a universal time source for all devices to automatically synchronize.</t>
  </si>
  <si>
    <t>Open the Virtual Appliance Management Interface (VAMI) by navigating to https://&lt;vCenter server&gt;:5480.
Log in with local operating system administrative credentials or with a Single Sign-On (SSO) account that is a member of the "SystemConfiguration.BashShellAdministrator" group.
Select "Time" on the left navigation pane.
On the resulting pane on the right, verify at least one authorized time server is configured and is listed as "Reachable".
If "NTP" is not enabled and at least one authorized time server configured, this is a finding.</t>
  </si>
  <si>
    <t>At least one authorized time server is configured and is listed as "Reachable".</t>
  </si>
  <si>
    <t>Services that may be unnecessary should be disabled such as CDP or LLDP network discovery protocols.</t>
  </si>
  <si>
    <t>If distributed switches are not used, this is not applicable.
From the vSphere Client, go to "Networking".
Select a distributed switch &gt;&gt; Configure &gt;&gt; Settings &gt;&gt; Properties.
Review the "Discovery Protocol" configuration.
or
From a PowerCLI command prompt while connected to the vCenter server, run the following command:
Get-VDSwitch | Select Name,LinkDiscoveryProtocolOperation
If any distributed switch does not have "Discovery Protocols" disabled, this is a finding.</t>
  </si>
  <si>
    <t>Any distributed switch should have Discovery Protocol confgured to Disabled</t>
  </si>
  <si>
    <t>CM-7 b</t>
  </si>
  <si>
    <t>Restrict the use of port mirroring to identify and control network traffic when appropriate.</t>
  </si>
  <si>
    <t>If distributed switches are not used, this is not applicable.
From the vSphere Client, go to "Networking".
Select a distributed switch &gt;&gt; Configure &gt;&gt; Settings &gt;&gt; Port Mirroring.
Review any configured "Port Mirroring" sessions.
or
From a PowerCLI command prompt while connected to the vCenter server, run the following command:
Get-VDSwitch | select Name,@{N="Port Mirroring Sessions";E={$_.ExtensionData.Config.VspanSession.Name}}
If there are any unauthorized port mirroring sessions configured, this is a finding.</t>
  </si>
  <si>
    <t>Any unauthorized port mirroring sessions configured must be removed.</t>
  </si>
  <si>
    <t>SC-7(16) ¶ 1</t>
  </si>
  <si>
    <t>To be up-to-date the system should be patched and important security updates installed in a timely manner.</t>
  </si>
  <si>
    <t xml:space="preserve">By keeping vCenter Server patches up to date, vulnerabilities can be mitigated. It is important to note that educated attackers can exploit known vulnerabilities when attempting to gain unauthorized access or elevate privileges.
</t>
  </si>
  <si>
    <t>vCenter Server has all software updates installed.</t>
  </si>
  <si>
    <t xml:space="preserve"> vCenter must provide an immediate real-time alert to the system administrator (SA) and information system security officer (ISSO), at a minimum, of all audit failure events requiring real-time alerts.</t>
  </si>
  <si>
    <t>Review the Central Logging Server being used to verify it is configured to alert the SA and ISSO, at a minimum, on any AO-defined events. Otherwise, this is a finding.
If there are no AO-defined events, this is not a finding.</t>
  </si>
  <si>
    <t>10.7.1</t>
  </si>
  <si>
    <t>Configure real-time alert to SA and ISSO on any AO-defined events.</t>
  </si>
  <si>
    <t>AU-5(2)</t>
  </si>
  <si>
    <t>vCenter root account password expiration must be configured appropriately.</t>
  </si>
  <si>
    <t>Open the Virtual Appliance Management Interface (VAMI) by navigating to https://&lt;vCenter server&gt;:5480.
Log in with local OS administrative credentials.
Select "Administration" on the left navigation pane.
On the resulting pane on the right, ensure password validity (days) is set to &lt;recommended_value&gt;.
If password validity (days) is not set to &lt;recommended_value&gt;, this is a finding.
OR
 From a PowerCLI command prompt while connected to the CisServer, run the following command: 
(Get-CisService -Name "com.vmware.appliance.local_accounts.policy").get()
If "max_days" is not set to &lt;recommended_value&gt;, this is a finding.</t>
  </si>
  <si>
    <t>vCenter is a version that has not reached End of General Support status.</t>
  </si>
  <si>
    <t>Ensure that vCenter Server is of a version that has not reached End of General Support status.</t>
  </si>
  <si>
    <t>vCenter Server is of a version that has not reached End of General Support status</t>
  </si>
  <si>
    <t>Remove unnecessary virtual hardware devices from the VM.</t>
  </si>
  <si>
    <t>$VMview = Get-VM -Name $VM | Get-View
$UnnecessaryHardware = "VirtualUSBController|VirtualUSBXHCIController|VirtualParallelPort|VirtualFloppy|VirtualSerialPort|VirtualHdAudioCard|VirtualAHCIController|VirtualEnsoniq1371|VirtualCdrom"
$VMview.Config.Hardware.Device | Where-Object {$_.GetType().Name -match $UnnecessaryHardware} | Foreach-Object {
	$devname = $_.GetType().Name
	Write-Host "$VM`: [WARNING] VM has a $devname device. Please evaluate and consider removing." -ForegroundColor Yellow
}</t>
  </si>
  <si>
    <t>No virtual hardware devices are connected.</t>
  </si>
  <si>
    <t>vCenter must separate authentication and authorization for administrators.</t>
  </si>
  <si>
    <t xml:space="preserve">From the vSphere Client, go to Administration &gt;&gt; Access Control &gt;&gt; Roles.
View the Administrator role and any other role providing administrative access to vCenter to verify the users and/or groups assigned to it by clicking on "Usage".
or
From a PowerCLI command prompt while connected to the vCenter server, run the following command:
Get-VIPermission | Sort Role | Select Role,Principal,Entity,Propagate,IsGroup | FT -Auto
If any user or group is directly assigned a role with administrative access to vCenter that is from an identity provider, this is a finding.
Note: Users and/or groups assigned to roles should be from the "VSPHERE.LOCAL" identity source.
</t>
  </si>
  <si>
    <t>Any user or group should not be assigned a role with administrative access to vCenter that is from an identity provider</t>
  </si>
  <si>
    <t>vCenter must reset port configuration when virtual machines are disconnected.</t>
  </si>
  <si>
    <t>If distributed switches are not used, this is not applicable.
From the vSphere Client, go to "Networking".
Select a distributed switch &gt;&gt; Select a distributed port group &gt;&gt; Configure &gt;&gt; Settings &gt;&gt; Properties.
Review the "Configure reset at disconnect" setting.
or
From a PowerCLI command prompt while connected to the vCenter server, run the following command:
(Get-VDPortgroup).ExtensionData.Config.Policy.PortConfigResetAtDisconnect
If there are any distributed port groups with "Configure reset at disconnect" configured to "disabled" or "False", this is a finding.</t>
  </si>
  <si>
    <t>Any distributed port groups must have  "Configure reset at disconnect" configured to "enabled" or "True"</t>
  </si>
  <si>
    <t>vCenter must not override port group settings at the port level on distributed switches, except for block ports.</t>
  </si>
  <si>
    <t xml:space="preserve"> If distributed switches are not used, this is not applicable.
From the vSphere Client, go to "Networking".
Select a distributed switch &gt;&gt; Select a distributed port group &gt;&gt; Configure &gt;&gt; Settings &gt;&gt; Properties.
Review the "Override port policies".
or
From a PowerCLI command prompt while connected to the vCenter server, run the following command:
(Get-VDPortgroup).ExtensionData.Config.Policy
If there are any distributed port groups that allow overridden port policies, this is a finding.
Note: This does not apply to the "Block Ports" or "Configure reset at disconnect" policies.</t>
  </si>
  <si>
    <t>All the port policies besides "Block Ports" must be "disabled"</t>
  </si>
  <si>
    <t>vCenter must require authentication for published content libraries.</t>
  </si>
  <si>
    <t>From the vSphere Client, go to Content Libraries.
Review the "Password Protected" column.
If a content library is published and is not password protected, this is a finding.</t>
  </si>
  <si>
    <t>Content library published must be password protected</t>
  </si>
  <si>
    <t>The vCenter Server must enable FIPS-validated cryptography.</t>
  </si>
  <si>
    <t xml:space="preserve">From the vSphere Web Client, go to Developer Center &gt;&gt; API Explorer.
From the "Select API" drop-down menu, select appliance.
Expand system/security/global_fips &gt;&gt; GET.
Click "Execute" and then "Copy Response" to view the results.
Example response:
{
    "enabled": true
}
or
From a PowerCLI command prompt while connected to the vCenter server, run the following command:
Invoke-GetSystemGlobalFips
If global FIPS mode is not enabled, this is a finding.
</t>
  </si>
  <si>
    <t>Global FIPS mode must be enabled</t>
  </si>
  <si>
    <t>IA-5 (1) (c)</t>
  </si>
  <si>
    <t>The vCenter Server must disable accounts used for Integrated Windows Authentication (IWA).</t>
  </si>
  <si>
    <t xml:space="preserve"> If IWA is used for vCenter authentication, this is not applicable.
From the vSphere Client, go to Administration &gt;&gt; Single Sign On &gt;&gt; Users and Groups &gt;&gt; Users.
Change the domain to "vsphere.local" and review the "K/M" and "krbtgt/VSPHERE.LOCAL" accounts.
If the "K/M" and "krbtgt/VSPHERE.LOCAL" accounts are not disabled, this is a finding.</t>
  </si>
  <si>
    <t>Disabled</t>
  </si>
  <si>
    <t>Configure the vCenter Server login banner text for access via SSH.</t>
  </si>
  <si>
    <t>vCenter Server allows a login message, which deters intruders and communicates obligations to authorized users. This configuration establishes the text displayed when a client connects via SSH. The default text leaks information to attackers about system configuration and should be changed.
From a PowerCLI command prompt while connected to the vCenter server, run the following command:
Get-AdvancedSetting -Entity $VC -Name etc.issue
If it is configured with authorized login banner, this is a finding.</t>
  </si>
  <si>
    <t>Authorized login banner is configured</t>
  </si>
  <si>
    <t>The vCenter Server must configure the firewall to only allow traffic from authorized networks.</t>
  </si>
  <si>
    <t>Ensures that all incoming and outgoing network traffic is blocked unless explicitly allowed, reducing the attack surface and helping to prevent unauthorized access to the system. Note that outgoing/egress traffic is not blocked, nor are related/established connections, so vCenter Server will still be able to communicate with systems where it initiates the connection. Perimeter firewalls should be used to curtail those types of connections.</t>
  </si>
  <si>
    <t>1.5.1</t>
  </si>
  <si>
    <t>Configure the firewall to only allow traffic from authorized networks.</t>
  </si>
  <si>
    <t>SC-7 (5)</t>
  </si>
  <si>
    <t>All distributed switch port groups must deactivate MAC Learning unless used intentionally.</t>
  </si>
  <si>
    <t>(Get-VDPortgroup -Name $VDPG).ExtensionData.Config.DefaultPortConfig.MacManagementPolicy.MacLearningPolicy | Select-Object -ExpandProperty Enabled</t>
  </si>
  <si>
    <t>2.2.4.b</t>
  </si>
  <si>
    <t>Deactivate MAC Learning unless used intentionally.</t>
  </si>
  <si>
    <t>NFS file shares on vSAN File Services must be configured to restrict access.</t>
  </si>
  <si>
    <t>When configuring an NFS file share the "Customize net access" option should be selected with a restrictive set of permissions configured.</t>
  </si>
  <si>
    <t>Configure access restriction for NFS file shares</t>
  </si>
  <si>
    <t xml:space="preserve">SMB file shares on vSAN File Services must accept only encrypted SMB authentication communications. </t>
  </si>
  <si>
    <t>When configuring an SMB file share the Protocol Encryption option must be enabled.</t>
  </si>
  <si>
    <t>Configure to accept only encrypted SMB authentication communications for SMB file shares</t>
  </si>
  <si>
    <t>vSAN must reserve space to complete internal maintenance operations.</t>
  </si>
  <si>
    <t>"vSAN Operations Reserve capacity setting helps ensure that vSAN always has sufficient free space to maintain the availability and reliability of the vSAN datastore and prevent potential data loss or service disruptions due to insufficient capacity during operations like policy changes.
This configuration parameter can be altered while the cluster is operational."</t>
  </si>
  <si>
    <t>vSAN must have sufficient free space to maintain the availability and reliability of the vSAN datastore and prevent potential data loss or service disruptions due to insufficient capacity.</t>
  </si>
  <si>
    <t>vCenter must enable the OVF security policy for content libraries.</t>
  </si>
  <si>
    <t xml:space="preserve"> From the vSphere Client, go to Content Libraries.
Review the "Security Policy" column.
If a content library does not have the "OVF default policy" enabled, this is a finding.</t>
  </si>
  <si>
    <t>Content library must have the "OVF default policy" enabled</t>
  </si>
  <si>
    <t>VMware NSX</t>
  </si>
  <si>
    <t>Synchronize system clocks to an authoritative time source.</t>
  </si>
  <si>
    <t xml:space="preserve">From the NSX Manager web interface, go to System &gt;&gt; Configuration &gt;&gt; Fabric &gt;&gt; Profiles &gt;&gt; Node Profiles.
Click "All NSX Nodes" and verify the NTP servers listed.
or
From an NSX Manager shell, run the following command:
&gt; get ntp-server
If the output does not contain at least two authoritative time sources, this is a finding.
If the output contains unknown or nonauthoritative time sources, this is a finding.
</t>
  </si>
  <si>
    <t>ntp-server configured with a minimum 2 time sources</t>
  </si>
  <si>
    <t>NSX Controller cluster must be on separate physical hosts.</t>
  </si>
  <si>
    <t>This check must be performed in vCenter.
From the vSphere Client, go to Administration &gt;&gt; Hosts and Clusters &gt;&gt; Select the cluster where the NSX Managers are deployed &gt;&gt; Configure &gt;&gt; Configuration &gt;&gt; VM/Host Rules.
If the NSX Manager cluster does not have rules applied to it that separate the nodes onto different physical hosts, this is a finding.</t>
  </si>
  <si>
    <t>NSX managers running on separate physical hosts</t>
  </si>
  <si>
    <t>SA-4(2) ¶ 1,
SA-17(2) ¶ 1(a)</t>
  </si>
  <si>
    <t>NSX Distributed Firewall must generate traffic log entries.</t>
  </si>
  <si>
    <t>From the NSX Manager web interface, go to Security &gt;&gt; Policy Management &gt;&gt; Distributed Firewall &gt;&gt; All Rules.
For each rule, click the gear icon and verify the Logging setting.
If Logging is not enabled for any rule, this is a finding.</t>
  </si>
  <si>
    <t>Logging enabled</t>
  </si>
  <si>
    <t>AU-3 Control</t>
  </si>
  <si>
    <t>Use roles to limit user privileges.</t>
  </si>
  <si>
    <t xml:space="preserve">From the NSX Manager web interface, go to System &gt;&gt; Settings &gt;&gt; User Management &gt;&gt; User Role Assignment.
View each user and group and verify the role assigned to it.
If any user/group or service account are assigned to roles with privileges that are beyond those required and authorized by the organization, this is a finding.
</t>
  </si>
  <si>
    <t>Any user/group or service accounts are assigned to roles with privileges that are not beyond those assigned by the SSP</t>
  </si>
  <si>
    <t>NSX Distributed Firewall must deny network communications traffic by default and allow network communications traffic by exception.</t>
  </si>
  <si>
    <t xml:space="preserve">From the NSX Manager web interface, go to Security &gt;&gt; Policy Management &gt;&gt; Distributed Firewall &gt;&gt; Category Specific Rules &gt;&gt; APPLICATION &gt;&gt; Default Layer3 Section &gt;&gt; Default Layer3 Rule &gt;&gt; Action.
If the Default Layer3 Rule is set to "ALLOW", this is a finding.
</t>
  </si>
  <si>
    <t>Drop or Reject</t>
  </si>
  <si>
    <t>SC-7(5)</t>
  </si>
  <si>
    <t>The NSX Distributed Firewall must configure Spoof Guard to restrict it from accepting outbound packets that contain an illegitimate address in the source address.</t>
  </si>
  <si>
    <t>Identity Spoof Guard profiles in use by doing the following:
From the NSX Manager web interface, go to Networking &gt;&gt; Connectivity &gt;&gt; Segments &gt;&gt; NSX.
For each segment, expand view Segment Profiles &gt;&gt; Spoof Guard to note the profiles in use.
Review Spoof Guard profile configuration by doing the following:
From the NSX Manager web interface, go to Networking &gt;&gt; Connectivity &gt;&gt; Segments &gt;&gt; Profiles &gt;&gt; Segment Profiles.
Review the Spoof Guard profiles previously identified as assigned to segments to ensure the following configuration:
Port Bindings: Yes
If a Segment is not configured with a Spoof Guard profile that has Port Bindings enabled, this is a finding.</t>
  </si>
  <si>
    <t>1.4.3</t>
  </si>
  <si>
    <t>Port binding enabled</t>
  </si>
  <si>
    <t>NSX Manager must be configured to send logs to a central log server.</t>
  </si>
  <si>
    <t>From the NSX Manager web interface, go to System &gt;&gt; Configuration &gt;&gt; Fabric &gt;&gt; Profiles &gt;&gt; Node Profiles.
Click "All NSX Nodes" and verify the Syslog servers listed.
or
From an NSX Manager shell, run the following command:
&gt; get logging-servers
Note: This command must be run from each NSX Manager as they are configured individually.
If no logging severs are configured or unauthorized logging servers are configured, this is a finding.
If the log level is not set to INFO, this is a finding.</t>
  </si>
  <si>
    <t>protocol of "tcp" or “li-tls” or "tls" and level of "info”</t>
  </si>
  <si>
    <t>The NSX Manager must be configured to integrate with an identity provider that supports Multi-factor authentication (MFA).</t>
  </si>
  <si>
    <t xml:space="preserve">From the NSX Manager web interface, go to System &gt;&gt; Settings &gt;&gt; Users Management &gt;&gt; Authentication Providers.
Review the "VMware Identity Manager" and "OpenID Connect" tabs.
If NSX is not configured to use a "VMware Identity Manager" or "OpenID Connect" identity provider that is configured to support MFA, this is a finding.
</t>
  </si>
  <si>
    <t>vIDM integration enabled</t>
  </si>
  <si>
    <t>Configure session timeout to ensure the NSX Manager terminates the device management session at the end of the session or after an organization-defined period of inactivity.</t>
  </si>
  <si>
    <t>From an NSX Manager shell, run the following command:
&gt; get service http | find Session
Expected result:
Session timeout: &lt;recommended_value&gt;
If the session timeout is not configured to &lt;recommended_value&gt; or less, this is a finding.</t>
  </si>
  <si>
    <t>Configure the API account lockout duration policy for duration to lock account after repeated failed login attempts.</t>
  </si>
  <si>
    <t>Verify NSX Manager is configured to set the account lockout-period after a defined number of consecutive invalid login attempts. Log in to NSX Manager command line interface with credentials authorized for administration and run the following command:
&gt;&gt; get auth-policy api lockout-period
If lockout-period is not set to &lt;recommended_value&gt; seconds, this is a finding.</t>
  </si>
  <si>
    <t>8.3.4.b</t>
  </si>
  <si>
    <t>Configure the API account lockout policy to limit number of failed login attempts before locking out the account.</t>
  </si>
  <si>
    <t>Verify NSX Manager is configured to enforce the limit of consecutive invalid login attempts. Log in to NSX Manager command line interface with credentials authorized for administration and run the following command:
&gt;&gt; get auth-policy api max-auth-failures
If max-auth-failures is not set to &lt;recommended_value&gt;, this is a finding.</t>
  </si>
  <si>
    <t>Configure account lockout policies to set lockout reset period.</t>
  </si>
  <si>
    <t>Verify NSX Manager is configured to reset account lockout period. 
Log in to NSX Manager shell with credentials authorized for administration and run the following command:
&gt;&gt; get auth-policy api lockout-reset-period
If lockout-reset-period is not set to &lt;recommended_value&gt; seconds, this is a finding.</t>
  </si>
  <si>
    <t>NSX Manager must set log level to info to capture the required auditable events.</t>
  </si>
  <si>
    <t>From an NSX Manager shell, run the following commands:
&gt; get service async_replicator | find Logging
&gt; get service auth | find Logging
&gt; get service http | find Logging
&gt; get service manager | find Logging
&gt; get service telemetry | find Logging
Expected result:
Logging level: info
If any service listed does not have logging level configured to "info", this is a finding.</t>
  </si>
  <si>
    <t>From an NSX Manager shell, run the following command:
&gt;  get password-complexity
If the minimum password length is not &lt;recommended_value&gt; or greater, this is a finding.</t>
  </si>
  <si>
    <t>NSX Controller must be configured as a cluster in active or active mode to preserve any information necessary to determine cause of a system failure and to maintain network operations with least disruption to workload processes and flows.</t>
  </si>
  <si>
    <t>From the NSX Manager web interface, go to System &gt;&gt; Appliances.
Verify there are three NSX Managers deployed, a VIP or external load balancer is configured, and the cluster is in a healthy state. 
If there are not three NSX Managers deployed and a VIP or external load balancer configured and the cluster is in a healthy state, this is a finding.</t>
  </si>
  <si>
    <t>Three NSX Manager nodes are deployed, VIP or external load balancer is configured, and cluster is in a healthy state.</t>
  </si>
  <si>
    <t>CP-2a.2.</t>
  </si>
  <si>
    <t>NSX Manager must be configured to protect against known types of denial-of-service (DoS) attacks by employing organization-defined security safeguards.</t>
  </si>
  <si>
    <t>From an NSX Manager shell, run the following command:
&gt; get service http | find limit
Expected result:
Client API rate limit: 100 requests/sec
Client API concurrency limit: 40 connections
Global API concurrency limit: 199 connections
If the output does not match the expected result, this is a finding.</t>
  </si>
  <si>
    <t>Client API rate limit set to 100 requests/sec, Client API concurrency limit set to 40 connections, Global API concurrency limit set to 199 connections</t>
  </si>
  <si>
    <t>SC-5(2) ¶ 1</t>
  </si>
  <si>
    <t>NSX Tier-0 Gateway Firewall must generate traffic log entries containing information to establish what type of events occurred.</t>
  </si>
  <si>
    <t>If the Tier-0 Gateway is deployed in an Active/Active HA mode and no stateless rules exist, this is Not Applicable.
From the NSX Manager web interface, go to Security &gt;&gt; Policy Management &gt;&gt; Gateway Firewall &gt;&gt; Gateway Specific Rules. 
For each Tier-0 Gateway and for each rule, click the gear icon and verify the Logging setting.
If Logging is not Enabled, this is a finding.</t>
  </si>
  <si>
    <t>NSX Tier-0 Gateway Firewall must be configured to send traffic log entries to a central audit server.</t>
  </si>
  <si>
    <t>From an NSX Edge Node shell hosting the Tier-0 Gateway, run the following command:
&gt; get logging-servers
Note: This check must be run from each NSX Edge Node hosting a Tier-0 Gateway, as they are configured individually.
or
If Node Profiles are used, from the NSX Manager web interface, go to System &gt;&gt; Configuration &gt;&gt; Fabric &gt;&gt; Profiles &gt;&gt; Node Profiles.
Click "All NSX Nodes" and verify the Syslog servers listed.
If any configured logging servers are configured with a protocol of "udp", this is a finding.
If any configured logging servers are not configured with a level of "info", this is a finding.
If no logging-servers are configured, this is a finding.</t>
  </si>
  <si>
    <t>protocol of "li-tls” or "tls" and level of "info”</t>
  </si>
  <si>
    <t>SC-23</t>
  </si>
  <si>
    <t>NSX Tier-1 Gateway Firewall must deny network communications traffic by default and allow network communications traffic by exception (i.e., deny all, permit by exception).</t>
  </si>
  <si>
    <t>From the NSX Manager web interface, go to Security &gt;&gt; Policy Management  &gt;&gt; Gateway Firewall &gt;&gt; Gateway Specific Rules &gt;&gt; Choose each Tier-1 Gateway in drop-down &gt;&gt; Policy_Default_Infra Section &gt;&gt; Action.
If the default_rule is set to Allow, this is a finding.</t>
  </si>
  <si>
    <t>NSX Tier-0 Gateway Firewall must deny network communications traffic by default and allow network communications traffic by exception (i.e., deny all, permit by exception).</t>
  </si>
  <si>
    <t>From the NSX Manager web interface, go to Security &gt;&gt; Policy Management &gt;&gt; Gateway Firewall &gt;&gt; Gateway Specific Rules.
Choose each Tier-0 Gateway in drop-down, then select Policy_Default_Infra Section &gt;&gt; Action.
If the default_rule is set to "Allow", this is a finding.</t>
  </si>
  <si>
    <t>AC-4 Control</t>
  </si>
  <si>
    <t>Disable Protocol Independent Multicast (PIM) on interfaces that are not required to support multicast.</t>
  </si>
  <si>
    <t>From the NSX Manager web interface, go to Networking &gt;&gt; Connectivity &gt;&gt; Tier-0 Gateways.
For every Tier-0 Gateway, expand the Tier-0 Gateway &gt;&gt; Interfaces, and click on the number of interfaces present to open the interfaces dialog.
Expand each interface that is not required to support multicast routing, then expand "Multicast" and verify PIM is disabled.
If PIM is enabled on any interfaces that are not supporting multicast routing, this is a finding.</t>
  </si>
  <si>
    <t>Protocol Independent Multicast (PIM) disabled</t>
  </si>
  <si>
    <t>CM-6b.</t>
  </si>
  <si>
    <t>Remove inactive interfaces on NSX Tier 0 gateway.</t>
  </si>
  <si>
    <t xml:space="preserve">From the NSX Manager web interface, go to Networking &gt;&gt; Connectivity &gt;&gt; Tier-0 Gateways.
For every Tier-0 Gateway, expand the Tier-0 Gateway &gt;&gt; Interfaces and GRE Tunnels, and click on the number of External and Service interfaces present to open the interfaces dialog.
Review each interface present to determine if they are not in use or inactive.
If there are any interfaces present on a Tier-0 Gateway that are not in use or inactive, this is a finding.
</t>
  </si>
  <si>
    <t>Inactive interfaces disabled</t>
  </si>
  <si>
    <t>CM-7(1)(b)</t>
  </si>
  <si>
    <t>Remove all the inactive interfaces on the NSX Tier-1 Gateway.</t>
  </si>
  <si>
    <t>From the NSX Manager web interface, go to Networking &gt;&gt; Connectivity &gt;&gt; Tier-1 Gateways.
For every Tier-1 Gateway, expand the Tier-1 Gateway. Click on the number in the Linked Segments to review the currently linked segments.
For every Tier-1 Gateway, expand the Tier-1 Gateway. Expand Service Interfaces, then click on the number to review the Service Interfaces.
Review each interface or linked segment present to determine if they are not in use or inactive.
If there are any linked segments or service interfaces present on a Tier-1 Gateway that are not in use or inactive, this is a finding.</t>
  </si>
  <si>
    <t>Inactive segments disabled</t>
  </si>
  <si>
    <t>NSX Distributed Firewall must employ filters and block outbound traffic containing denial-of-service (DoS) attacks, including flooding, packet sweeps, and unauthorized port scanning to protect against the use of internal information systems to launch any DoS attacks against other networks or endpoints.</t>
  </si>
  <si>
    <t>From the NSX Manager web interface, go to Security &gt;&gt; Settings &gt;&gt; General Settings &gt;&gt; Firewall &gt;&gt; Flood Protection to view Flood Protection profiles.
If there are no Flood Protection profiles of type "Distributed Firewall", this is a finding.
If the TCP Half Open Connection limit, UDP Active Flow Limit, ICMP Active Flow Limit, and Other Active Connection Limit are set to "not set" or SYN Cache and RST Spoofing is not Enabled on a profile, this is a finding.
For each distributed firewall flood protection profile, examine the "Applied To" field to view the workloads it is protecting.
If a distributed firewall flood protection profile is not applied to all workloads through one or more policies, this is a finding.</t>
  </si>
  <si>
    <t>Profile of type Distributed Firewall will all the segments and virtual machines added to the group.</t>
  </si>
  <si>
    <t>AC-4(8)</t>
  </si>
  <si>
    <t>NSX Tier-0 Gateway Firewall must employ filters and block outbound traffic containing denial-of-service (DoS) attacks including flooding, packet sweeps, and unauthorized port scanning to protect against the use of internal information systems to launch any DoS attacks against other networks or endpoints.</t>
  </si>
  <si>
    <t>If the Tier-0 Gateway is deployed in an Active/Active HA mode and no stateless rules exist, this is Not Applicable.
From the NSX Manager web interface, go to Security &gt;&gt; Settings &gt;&gt; General Settings &gt;&gt; Firewall &gt;&gt; Flood Protection to view Flood Protection profiles.
If there are no Flood Protection profiles of type "Gateway", this is a finding.
For each gateway flood protection profile, verify the TCP Half Open Connection limit, UDP Active Flow Limit, ICMP Active Flow Limit, and Other Active Connection Limit are set to "None", this is a finding.
For each gateway flood protection profile, examine the "Applied To" field to view the Tier-0 Gateways to which it is applied.
If a gateway flood protection profile is not applied to all applicable Tier-0 Gateways through one or more policies, this is a finding.</t>
  </si>
  <si>
    <t>Gateway flood protection profile is applied to all Tier-0 and Tier-1 Gateways</t>
  </si>
  <si>
    <t>The NSX Tier-0 Gateway must be configured to use a unique password for each autonomous system (AS) with which it peers.</t>
  </si>
  <si>
    <t>If the Tier-0 Gateway is not using BGP, this is Not Applicable.
Since the NSX Tier-0 Gateway does not reveal the current password, interview the router administrator to determine if unique passwords are being used.
If unique passwords are not being used for each AS, this is a finding.</t>
  </si>
  <si>
    <t>Use unique Keys</t>
  </si>
  <si>
    <t>NSX Tier-0 Gateway must be configured to use the BGP maximum prefixes feature to protect against route table flooding and prefix de-aggregation attacks.</t>
  </si>
  <si>
    <t>If the Tier-0 Gateway is not using BGP, this is Not Applicable.
From the NSX Manager web interface, go to Networking &gt;&gt; Connectivity &gt;&gt; Tier-0 Gateways.
For every Tier-0 Gateway with BGP enabled, expand the Tier-0 Gateway.
Expand BGP, click on the number next to BGP Neighbors, and then view the Router Filters for each neighbor.
If Maximum Routes is not configured or a route filter does not exist for each BGP neighbor, this is a finding.</t>
  </si>
  <si>
    <t>Maximum Routes is configured or a route filter exists for each BGP neighbor</t>
  </si>
  <si>
    <t>SC-1a.2.</t>
  </si>
  <si>
    <t>NSX Manager system clock must be configured so that time stamps for audit records are mapped to Coordinated Universal Time (UTC).</t>
  </si>
  <si>
    <t xml:space="preserve">From the NSX Manager web interface, go to System &gt;&gt; Configuration &gt;&gt; Fabric &gt;&gt; Profiles &gt;&gt; Node Profiles.
Click "All NSX Nodes" and verify the time zone.
or
From an NSX Manager shell, run the following command:
&gt; get clock
If system clock is not configured with the UTC time zone, this is a finding.
Note: This check must be run from each NSX Manager as they are configured individually if done from the command line.
</t>
  </si>
  <si>
    <t>10.2.2 Bullet 3</t>
  </si>
  <si>
    <t>UTC</t>
  </si>
  <si>
    <t>AU-3b.,
AU-8b.</t>
  </si>
  <si>
    <t>NSX Manager must obtain its public key certificates from an approved certificate authority.</t>
  </si>
  <si>
    <t>NSX Manager uses a certificate for each manager and one for the cluster VIP. In some cases these are the same, but each node and cluster VIP certificate must be checked individually.
Browse to the NSX Manager web interface for each node and cluster VIP and view the certificate and its issuer of the website.
or
From an NSX Manager shell, run the following commands:
&gt; get certificate api
&gt; get certificate cluster
Save the output to a .cer file to examine.
If the certificate the NSX Manager web interface or cluster is using is not issued by an approved certificate authority and is not currently valid, this is a finding.</t>
  </si>
  <si>
    <t>Valid Certificate from approved service provider</t>
  </si>
  <si>
    <t>NSX Manager must be configured to conduct backups on an organizational defined schedule.</t>
  </si>
  <si>
    <t>From the NSX Manager web interface, go to System &gt;&gt; Lifecycle Management &gt;&gt; Backup and Restore to view the backup configuration.
If backup is not configured and scheduled on a recurring frequency, this is a finding.</t>
  </si>
  <si>
    <t>Configure backup and schedule recurring frequency</t>
  </si>
  <si>
    <t>Unicast Reverse Path Forwarding (uRPF) must be enabled on the NSX Tier-0 Gateway</t>
  </si>
  <si>
    <t>From the NSX Manager web interface, go to Networking &gt;&gt; Connectivity &gt;&gt; Tier-0 Gateways.
For every Tier-0 Gateway, expand Tier-0 Gateway &gt;&gt; Interfaces, and then click on the number of interfaces present to open the interfaces dialog.
Expand each interface to view the URPF Mode configuration.
If URPF Mode is not set to "Strict" on any interface, this is a finding.</t>
  </si>
  <si>
    <t>Strict</t>
  </si>
  <si>
    <t>The NSX Tier-0 Gateway router must be configured to use encryption for BGP routing protocol authentication.</t>
  </si>
  <si>
    <t>If the Tier-0 Gateway is not using BGP, this is Not Applicable.
To verify BGP neighbors are using authentication with encryption do the following:
From the NSX Manager web interface, go to Networking &gt;&gt; Connectivity &gt;&gt; Tier-0 Gateways.
For every Tier-0 Gateway expand the "Tier-0 Gateway".
Expand "BGP", click the number next to "BGP Neighbors" and expand each BGP neighbor.
Expand the "Timers and Password" section and review the Password field.
If any BGP neighbors do not have a password configured, this is a finding.</t>
  </si>
  <si>
    <t>Value in the Password field</t>
  </si>
  <si>
    <t>IA-10 Control</t>
  </si>
  <si>
    <t>The NSX Tier-0 Gateway router must be configured to use encryption for OSPF routing protocol authentication.</t>
  </si>
  <si>
    <t xml:space="preserve"> If the Tier-0 Gateway is not using OSPF, this is Not Applicable.
To verify OSPF areas are using authentication with encryption do the following:
From the NSX Manager web interface, go to Networking &gt;&gt; Connectivity &gt;&gt; Tier-0 Gateways.
For every Tier-0 Gateway expand the "Tier-0 Gateway".
Expand "OSPF", click the number next to Area Definition, and view the Authentication field for each area.
If OSPF area definitions do not have the "Authentication" field set to "MD5" and a "Key ID" and "Password" configured, this is a finding.</t>
  </si>
  <si>
    <t>NSX Manager must disable SSH.</t>
  </si>
  <si>
    <t>From an NSX Manager shell, run the following command:
&gt; get service ssh
Example results:
Service name:      ssh
Service state:     stopped
Start on boot:     False
Root login:        enabled
If the SSH server is not stopped or starts on boot, this is a finding.</t>
  </si>
  <si>
    <t>SSH disabled</t>
  </si>
  <si>
    <t>NSX Tier-0 Gateway must be configured to have Internet Control Message Protocol (ICMP) unreachable notifications disabled on all external interfaces.</t>
  </si>
  <si>
    <t>If the Tier-0 Gateway is deployed in an Active/Active HA mode, this is Not Applicable.
From the NSX Manager web interface, go to Security &gt;&gt; Policy Management &gt;&gt; Gateway Firewall &gt;&gt; Gateway Specific Rules, and choose each Tier-0 Gateway in the drop-down.
Review each Tier-0 Gateway Firewall rule to verify one exists to drop ICMP unreachable messages.
If a rule does not exist to drop ICMP unreachable messages, this is a finding.</t>
  </si>
  <si>
    <t xml:space="preserve">Configure a Rule to drop ICMP unreachable messages </t>
  </si>
  <si>
    <t>NSX Tier-0 Gateway must be configured to have Internet Control Message Protocol (ICMP) mask replies disabled on all external interfaces.</t>
  </si>
  <si>
    <t xml:space="preserve"> If the Tier-0 Gateway is deployed in an Active/Active HA mode, this is Not Applicable.
From the NSX Manager web interface, go to Security &gt;&gt; Policy Management &gt;&gt; Gateway Firewall &gt;&gt; Gateway Specific Rules, and choose each Tier-0 Gateway in the drop-down.
Review each Tier-0 Gateway Firewall rule to verify one exists to drop ICMP mask replies.
If a rule does not exist to drop ICMP mask replies, this is a finding.
</t>
  </si>
  <si>
    <t>1.2.1</t>
  </si>
  <si>
    <t>Configure a Rule to drop ICMP mask replies</t>
  </si>
  <si>
    <t>NSX Tier-0 Gateway must be configured to have Internet Control Message Protocol (ICMP) redirects disabled on all external interfaces.</t>
  </si>
  <si>
    <t xml:space="preserve"> If the Tier-0 Gateway is deployed in an Active/Active HA mode, this is Not Applicable.
From the NSX Manager web interface, go to Security &gt;&gt; Policy Management &gt;&gt; Gateway Firewall &gt;&gt; Gateway Specific Rules, and choose each Tier-0 Gateway in the drop-down.
Review each Tier-0 Gateway Firewalls rules to verify one exists to drop ICMP redirects.
If a rule does not exist to drop ICMP redirects, this is a finding.
</t>
  </si>
  <si>
    <t>Configure a Rule to drop ICMP redirects</t>
  </si>
  <si>
    <t>Configure the CLI account lockout duration policy for duration to lock account after repeated failed login attempts.</t>
  </si>
  <si>
    <t>From an NSX Manager shell, run the following commands:
&gt;&gt; get auth-policy cli lockout-period
If lockout-period is not set to &lt;recommended_value&gt; seconds, this is a finding.</t>
  </si>
  <si>
    <t>Configure the CLI account lockout policy to limit number of failed login attempts before locking out the account.</t>
  </si>
  <si>
    <t>Verify NSX Manager is configured to enforce the limit of consecutive invalid login attempts. Log in to NSX Manager command line interface with credentials authorized for administration and run the following command:
&gt;&gt; get auth-policy cli max-auth-failures
If max-auth-failures is not set to &lt;recommended_value&gt;, this is a finding.</t>
  </si>
  <si>
    <t>Configure session timeout to ensure the NSX Manager terminates the cli session after an organization-defined period of inactivity.</t>
  </si>
  <si>
    <t>From an NSX Manager shell, run the following command:
&gt; get cli-timeout
Expected result:
&lt;recommended_value&gt; seconds
If the CLI timeout is not configured to &lt;recommended_value&gt; or less, this is a finding.</t>
  </si>
  <si>
    <t>NSX Manager must disable unused local accounts.</t>
  </si>
  <si>
    <t>From the NSX Manager web interface, go to the System &gt;&gt; Settings &gt;&gt; User Management &gt;&gt; Local Users and view the status column.
If the audit, guestuser1, or guestuser2 local accounts are active, this is a finding.</t>
  </si>
  <si>
    <t>2.2.2 Bullet 2</t>
  </si>
  <si>
    <t>Disable unused local accounts</t>
  </si>
  <si>
    <t xml:space="preserve">The NSX Manager must disable deprecated TLS protocols.
</t>
  </si>
  <si>
    <t>Viewing TLS protocol enablement must be done via the API.
Execute the following API call using curl or another REST API client:
GET https://&lt;nsx-mgr&gt;/api/v1/cluster/api-service
Example result:
"protocol_versions": [
	{
		"name": "TLSv1.1",
		"enabled": false
	},
	{
		"name": "TLSv1.2",
		"enabled": true
	},
	{
		"name": "TLSv1.3",
		"enabled": true
	}
]
If TLS 1.1 is enabled, this is a finding.</t>
  </si>
  <si>
    <t>"  ""protocol_versions"": [
        {
            ""name"": ""TLSv1.1"",
            ""enabled"": false
        },
        {
            ""name"": ""TLSv1.2"",
            ""enabled"": true
        }
    ]"</t>
  </si>
  <si>
    <t>NSX Manager must disable SNMP v2.</t>
  </si>
  <si>
    <t>From the NSX Manager web interface, go to the System &gt;&gt; Configuration &gt;&gt; Fabric &gt;&gt; Profiles &gt;&gt; Node Profiles.
Click "All NSX Nodes" and view the SNMP Polling and Traps configuration.
If SNMP v2c Polling or Traps are configured, this is a finding.</t>
  </si>
  <si>
    <t>SNMP v2c Polling or Traps not configured</t>
  </si>
  <si>
    <t>NSX Tier-0 Gateway must be configured to have the DHCP service disabled if not in use.</t>
  </si>
  <si>
    <t xml:space="preserve">From the NSX Manager web interface, go to Networking &gt;&gt; Connectivity &gt;&gt; Tier-0 Gateways.
For every Tier-0 Gateway expand the Tier-0 Gateway to view the DHCP configuration.
If a DHCP profile is configured and not in use, this is a finding.
</t>
  </si>
  <si>
    <t>"Set DHCP Configuration" is set to "No Dynamic IP Address Allocation"</t>
  </si>
  <si>
    <t>CM-7a.</t>
  </si>
  <si>
    <t>NSX Tier-0 Gateway must be configured to have routing protocols disabled if not in use.</t>
  </si>
  <si>
    <t>From the NSX Manager web interface, go to Networking &gt;&gt; Connectivity &gt;&gt; Tier-0 Gateways.
For every Tier-0 Gateway, expand the Tier-0 Gateway to view if BGP or OSPF is enabled.
If BGP and/or OSPF is enabled and not in use, this is a finding.</t>
  </si>
  <si>
    <t>Disable BGP and/or OSPF if not in use</t>
  </si>
  <si>
    <t>NSX Tier-0 Gateway must be configured to have multicast disabled if not in use.</t>
  </si>
  <si>
    <t>From the NSX Manager web interface, go to Networking &gt;&gt; Connectivity &gt;&gt; Tier-0 Gateways.
For every Tier-0 Gateway, expand the Tier-0 Gateway, then expand Multicast to view the Multicast configuration.
If Multicast is enabled and not in use, this is a finding.</t>
  </si>
  <si>
    <t>Disable multicast if not in use</t>
  </si>
  <si>
    <t>NSX Tier-1 Gateway must be configured to have the DHCP service disabled if not in use.</t>
  </si>
  <si>
    <t>From the NSX Manager web interface, go to Networking &gt;&gt; Connectivity &gt;&gt; Tier-1 Gateways.
For every Tier-1 Gateway expand the Tier-1 Gateway to view the DHCP configuration.
If a DHCP profile is configured and not in use, this is a finding.</t>
  </si>
  <si>
    <t>Set DHCP Configuration to "No Dynamic IP Address Allocation"</t>
  </si>
  <si>
    <t>NSX Tier-1 Gateway must be configured to have multicast disabled if not in use.</t>
  </si>
  <si>
    <t xml:space="preserve">From the NSX Manager web interface, go to Networking &gt;&gt; Connectivity &gt;&gt; Tier-1 Gateways.
For every Tier-1 Gateway, expand the Tier-1 Gateway then expand Multicast to view the Multicast configuration.
If Multicast is enabled and not in use, this is a finding.
If a Tier-1 Gateway is not linked to a Tier-0 Gateway, this is Not Applicable.
</t>
  </si>
  <si>
    <t>Disable Multicast if not in use</t>
  </si>
  <si>
    <t>NSX must run a current version supported by VMware in order to benefit from the latest security updates.</t>
  </si>
  <si>
    <t>From the NSX Manager web interface, go to the System &gt;&gt; Lifecycle Management &gt;&gt; Upgrade.
If the NSX Manager current version is not the latest approved for use and supported by the vendor, this is a finding.</t>
  </si>
  <si>
    <t>Supported NSX version</t>
  </si>
  <si>
    <t>NSX Tier-1 Gateway Firewall must be configured to send traffic log entries to a central audit server for management and configuration of the traffic log entries.</t>
  </si>
  <si>
    <t>From an NSX Edge Node shell hosting the Tier-1 Gateway, run the following command:
&gt; get logging-servers
Note: This check must be run from each NSX Edge Node hosting a Tier-1 Gateway, as they are configured individually.
or
If Node Profiles are used, from the NSX Manager web interface, go to System &gt;&gt; Configuration &gt;&gt; Fabric &gt;&gt; Profiles &gt;&gt; Node Profiles.
Click "All NSX Nodes" and verify the Syslog servers listed.
If any configured logging servers are configured with a protocol of "udp", this is a finding.
If any configured logging servers are not configured with a level of "info", this is a finding.
If no logging-servers are configured, this is a finding.</t>
  </si>
  <si>
    <t>NSX Tier-1 Gateway Firewall must generate traffic log entries containing information to establish what type of events occurred.</t>
  </si>
  <si>
    <t>From the NSX Manager web interface, go to Security &gt;&gt; Policy Management &gt;&gt; Gateway Firewall &gt;&gt; Gateway Specific Rules. 
For each Tier-1 Gateway and for each rule, click the gear icon and verify the Logging setting.
If Logging is not "Enabled", this is a finding.</t>
  </si>
  <si>
    <t>NSX Tier-1 Gateway Firewall must employ filters and block outbound traffic containing denial-of-service (DoS) attacks including flooding, packet sweeps, and unauthorized port scanning to protect against the use of internal information systems to launch any DoS attacks against other networks or endpoints.</t>
  </si>
  <si>
    <t>From the NSX Manager web interface, go to Security &gt;&gt; Settings &gt;&gt; General Settings &gt;&gt; Firewall &gt;&gt; Flood Protection to view Flood Protection profiles.
If there are no Flood Protection profiles of type "Gateway", this is a finding.
For each gateway flood protection profile, verify the TCP Half Open Connection limit, UDP Active Flow Limit, ICMP Active Flow Limit, and Other Active Connection Limit are set to "None", this is a finding.
For each gateway flood protection profile, examine the "Applied To" field to view the Tier-1 Gateways to which it is applied.
If a gateway flood protection profile is not applied to all Tier-1 Gateways through one or more policies, this is a finding.</t>
  </si>
  <si>
    <t>NSX Manager must display the Standard Mandatory Notice and Consent Banner before granting access.</t>
  </si>
  <si>
    <t>From the NSX Manager web interface, go to System &gt;&gt; Settings &gt;&gt; General Settings &gt;&gt; User Interface.
Review the Login Consent Settings.
If "Login Consent" is not On, this is a finding.
If "Require Explicit User Consent" is not Yes, this is a finding.
If the "Consent Message Description" does not contain the Standard Mandatory Notice and Consent Banner verbiage, this is a finding.</t>
  </si>
  <si>
    <t>Login Consent: On
Require Explicit User Consent: Yes
Consent Message Description: Standard Mandatory Notice and Consent Banner verbiage</t>
  </si>
  <si>
    <t>NSX Manager must enforce password complexity by requiring that at least one uppercase character be used for local accounts.</t>
  </si>
  <si>
    <t xml:space="preserve">From an NSX Manager shell, run the following command:
&gt;  get password-complexity
If the minimum uppercase characters is not 1 or more, this is a finding.
Note: If a maximum number of uppercase characters has been configured a minimum will not be shown.
</t>
  </si>
  <si>
    <t>NSX Manager must enforce password complexity by requiring that at least one lowercase character be used for local accounts.</t>
  </si>
  <si>
    <t>From an NSX Manager shell, run the following command:
&gt;  get password-complexity
If the minimum lowercase characters is not 1 or more, this is a finding.
Note: If a maximum number of lowercase characters has been configured a minimum will not be shown.</t>
  </si>
  <si>
    <t>NSX Manager must enforce password complexity by requiring that at least one numeric character be used for local accounts.</t>
  </si>
  <si>
    <t>From an NSX Manager shell, run the following command:
&gt;  get password-complexity
If the minimum numeric characters is not 1 or more, this is a finding.
Note: If a maximum number of numeric characters has been configured a minimum will not be shown.</t>
  </si>
  <si>
    <t>NSX Manager must enforce password complexity by requiring that at least one special character be used for local accounts.</t>
  </si>
  <si>
    <t>From an NSX Manager shell, run the following command:
&gt;  get password-complexity
If the minimum special characters is not 1 or more, this is a finding.
Note: If a maximum number of special characters has been configured a minimum will not be shown.</t>
  </si>
  <si>
    <t>NSX Manager must require that when a password is changed, the characters are changed in at least eight of the positions within the password.</t>
  </si>
  <si>
    <t>From an NSX Manager shell, run the following command:
&gt;  get password-complexity
If the number of consecutive characters allowed for reuse is not 8 or more, this is a finding.
Note: If this has not previously been configured it will not be shown in the output.</t>
  </si>
  <si>
    <t>IA-5(1)(b)</t>
  </si>
  <si>
    <t>NSX Tier-0 Gateway must be configured to advertise a hop limit of at least 32 in Router Advertisement messages for IPv6 stateless auto-configuration deployments.</t>
  </si>
  <si>
    <t xml:space="preserve"> If IPv6 forwarding is not enabled, this is Not Applicable.
From the NSX Manager web interface, go to Networking &gt;&gt; Connectivity &gt;&gt; Tier-0 Gateways.
For every Tier-0 Gateway, expand Tier-0 Gateway &gt;&gt;Additional Settings.
Click on the ND profile name to view the hop limit.
If the hop limit is not configured to at least 32, this is a finding.</t>
  </si>
  <si>
    <t>Hop Limit : Atleast 32</t>
  </si>
  <si>
    <t>NSX Tier-1 Gateway Firewall must be configured to inspect traffic at the application layer.</t>
  </si>
  <si>
    <t xml:space="preserve">From the NSX Manager web interface, go to Security &gt;&gt; Policy Management &gt;&gt; Gateway Firewall &gt;&gt; Gateway Specific Rules. 
For each Tier-1 Gateway, review rules that do not have a Context Profile assigned.
For example, if a rule exists to allow SSH by service or custom port then it should have the associated SSH Context Profile applied.
If any rules with services defined have an associated suitable Context Profile but do not have one applied, this is a finding.
</t>
  </si>
  <si>
    <t>Apply associated Context Profiles</t>
  </si>
  <si>
    <t>NSX Tier-1 Gateway must be configured to advertise a hop limit of at least 32 in Router Advertisement messages for IPv6 stateless auto-configuration deployments.</t>
  </si>
  <si>
    <t xml:space="preserve"> If IPv6 forwarding is not enabled, this is Not Applicable.
From the NSX Manager web interface, go to Networking &gt;&gt; Connectivity &gt;&gt; Tier-1 Gateways.
For every Tier-1 Gateway, expand Tier-1 Gateway &gt;&gt;Additional Settings.
Click on the ND profile name to view the hop limit.
If the hop limit is not configured to at least 32, this is a finding.</t>
  </si>
  <si>
    <t xml:space="preserve">The NSX Distributed Firewall must be configured to inspect traffic at the application layer.
</t>
  </si>
  <si>
    <t xml:space="preserve">From the NSX Manager web interface, go to Security &gt;&gt; Distributed Firewall &gt;&gt; All Rules.
Review rules that do not have a Context Profile assigned.
For example, if a rule exists to allow SSH by service or custom port then it should have the associated SSH Context Profile applied.
If any rules with services defined have an associated suitable Context Profile but do not have one applied, this is a finding.
</t>
  </si>
  <si>
    <t>The NSX Distributed Firewall must configure an IP Discovery profile to disable trust on every use methods.</t>
  </si>
  <si>
    <t>Identity IP Discovery profiles in use by doing the following:
From the NSX Manager web interface, go to Networking &gt;&gt; Connectivity &gt;&gt; Segments &gt;&gt; NSX.
For each segment, expand view Segment Profiles &gt;&gt; IP Discovery to note the profiles in use.
Review IP Discovery profile configuration by doing the following:
From the NSX Manager web interface, go to Networking &gt;&gt; Connectivity &gt;&gt; Segments &gt;&gt; Profiles &gt;&gt; Segment Profiles.
Review the IP Discovery profiles previously identified as assigned to segments to ensure the following configuration:
Duplicate IP Detection: Enabled
ARP Snooping: Enabled
ARP Binding Limit: 1
DHCP Snooping: Disabled
DHCP Snooping - IPv6: Disabled
VMware Tools: Disabled
VMware Tools - IPv6: Disabled
Trust on First Use: Enabled
If a Segment is not configured with an IP Discovery profile that is configured with the settings above, this is a finding.</t>
  </si>
  <si>
    <t>Configure the segments with IP Discovery profile with the settings as defined: 
Duplicate IP Detection: Enabled
ARP Snooping: Enabled
ARP Binding Limit: 1
DHCP Snooping: Disabled
DHCP Snooping - IPv6: Disabled
VMware Tools: Disabled
VMware Tools - IPv6: Disabled
Trust on First Use: Enabled</t>
  </si>
  <si>
    <t>VMware Cloud Foundation SDDC Manager</t>
  </si>
  <si>
    <t>Verify SDDC Manager backup.</t>
  </si>
  <si>
    <t>For image based backups:
Interview the SA and determine if regular image based backups are being taken of the SDDC Manager appliance.
For file based backups:
Check that an external SFTP server is registered with SDDC Manager.
From the SDDC Manager UI under Administration &gt;&gt; Backup &gt;&gt; Site Settings and verify an external SFTP server is configured.
Check that a backup schedule has been configured. 
From the SDDC Manager UI, navigate to Administration &gt;&gt; Backup &gt;&gt; SDDC Manager Configurations and review the backup configuration.
or  From a command prompt, run the following command:
$ curl 'https://sddc-manager.sfo01.rainpole.local/v1/system/backup-configuration' -i -X GET \
    -H 'Authorization: Bearer etYWRta....'
Note: The SDDC Manager URL and bearer token must be replaced in the example.  
If file based backups are used and an external SFTP server is not configured, this is a finding.  
If file based backups are used and an automatic backup schedule is not configured, this is a finding.  
If image based backups are used and not being performed on a regular basis, this is a finding.</t>
  </si>
  <si>
    <t>File based backups: SFTP server and backup schedule configured</t>
  </si>
  <si>
    <t>SDDC Manager components must use an authoritative time source.</t>
  </si>
  <si>
    <t>View the current NTP server configuration.
From the SDDC Manager UI, navigate to Administration &gt;&gt; Network Settings &gt;&gt; NTP Configuration and review the NTP servers listed.
or  
From a command prompt, run the following command:  $ curl 'https://sddc-manager.sfo01.rainpole.local/v1/system/ntp-configuration' -i -X GET -H 'Authorization: Bearer etYWRta....'  
Note: The SDDC Manager URL and bearer token must be replaced in the example.  
If the NTP servers listed are not a site specific authoritative time source, this is a finding.</t>
  </si>
  <si>
    <t>Site-specific authoritative time servers</t>
  </si>
  <si>
    <t>Install Security Patches and updates for SDDC Manager.</t>
  </si>
  <si>
    <t>SDDC Manager and Cloud Foundation updates are generally released as a group update to the bill of materials for a given VCF release. The SDDC manager orchestrates the installation of update to the management and workload domain components such as vSphere and NSX. 
Check for and download available updates by using either the online or offline process.  
Online:  
From the SDDC Manager UI, navigate to Lifecycle Management &gt;&gt; Bundle Management.  
Download available bundles shown if any.  
Offline:  
Follow the process at the URL below to download bundles offline. 
https://docs.vmware.com/en/VMware-Cloud-Foundation/5.0/vcf-lifecycle/GUID-8FA44ACE-8F04-47DA-845E-E0863094F7B0.html
To review update applicability: 
From the SDDC Manager UI, navigate to Inventory &gt;&gt; Workload Domains.  
Select each management or workload domain and go to the Updates/Patches tab and review the Available Updates section. 
If SDDC Manager does not have the latest patches/updates installed, this is a finding.  
If SDDC Manager is not on a supported release, this is a finding.</t>
  </si>
  <si>
    <t>Latest security patches and updates installed</t>
  </si>
  <si>
    <t>Use an SSL certificate issued by a trusted certificate authority on the SDDC Manager.</t>
  </si>
  <si>
    <t>From the SDDC Manager UI, navigate to Inventory &gt;&gt; Workload Domains. 
Select the management workload domain.
Go to the certificates tab and expand the "sddcmanager" resource type and view the "issuedBy" field of the current certificate.
If the issuer specified is not an authorized certificate authority, this is a finding.</t>
  </si>
  <si>
    <t>4.2.1 Bullet 1,
4.2.1 Bullet 2</t>
  </si>
  <si>
    <t>Authorized certificate authority</t>
  </si>
  <si>
    <t>Do not expose SDDC Manager directly on the Internet.</t>
  </si>
  <si>
    <t>Interview the system administrator to determine if the SDDC Manager is accessible from outside of the organization.
If the SDDC Manager appliance is accessible from the internet or from outside of the organizations boundary, this is a finding.</t>
  </si>
  <si>
    <t>SDDC manager not accessible from the internet</t>
  </si>
  <si>
    <t>SC-7c.,
SC-7(21) ¶ 1,
SC-7a.,
SC-7(24) ¶ 1(b)</t>
  </si>
  <si>
    <t>Assign least privileges to users and service accounts in SDDC Manager.</t>
  </si>
  <si>
    <t>From the SDDC Manager UI, navigate to Administration &gt;&gt; Single Sign On.
Review the Users and Groups assigned a role in SDDC Manager and verify the appropriate role is assigned.
If any users or groups are assigned a role that includes more access than needed, this is a finding.</t>
  </si>
  <si>
    <t>Site-specific users or groups assigned an appropriate role</t>
  </si>
  <si>
    <t>Dedicate an account for downloading updates and patches in SDDC Manager.</t>
  </si>
  <si>
    <t>If SDDC Manager is not pulling updates online, this is not applicable.
From the SDDC Manager UI, navigate to Administration &gt;&gt;  Depot Settings.
If the account used to authenticate with VMware is not a dedicated account, this is a finding.</t>
  </si>
  <si>
    <t>Site-specific dedicated account</t>
  </si>
  <si>
    <t>SDDC Manager must be deployed with FIPS mode enabled.</t>
  </si>
  <si>
    <t>From the SDDC Manager UI, navigate to Developer Center &gt;&gt; API Explorer.  
Find the "FIPS mode details" section and expand the GET section and click "Execute". 
or  
From a command prompt, run the following command:  
$ curl 'https://sddc-manager.sfo01.rainpole.local/v1/system/security/fips' -i -X GET -H 'Authorization: Bearer etYWRta....'  
Note: The SDDC Manager URL and bearer token must be replaced in the example. 
Review the response to verify FIPS mode is enabled.
If FIPS mode is not enabled, this is a finding.</t>
  </si>
  <si>
    <t>SDDC Manager must schedule automatic password rotation.</t>
  </si>
  <si>
    <t xml:space="preserve">From the SDDC Manager UI, navigate to Administration &gt;&gt; Security &gt;&gt; Password Management.
Review the rotation schedules for vCenter, PSC, NSX, and Backup.
If a rotation schedule is disabled for these groups of passwords, this is a finding.
Note: Automatic password rotation is not currently supported for ESXi.
</t>
  </si>
  <si>
    <t>8.2.4 Bullet 2,
8.2.4,
8.2.4 Bullet 1</t>
  </si>
  <si>
    <t>Password rotation schedule enabled</t>
  </si>
  <si>
    <t xml:space="preserve"> Configure the SDDC Manager API admin account.</t>
  </si>
  <si>
    <t>From the SDDC Manager UI, navigate to Developer Center &gt;&gt; API Explorer.
Find the "APIs for managing users" section and expand the GET section for "/v1/users/local/admin" and click "Execute".
or
From a command prompt, run the following command:
$ curl 'https://sddc-manager.sfo01.rainpole.local/v1/users/local/admin' -i -X GET -H 'Authorization: Bearer etYWRta....'
Note: The SDDC Manager URL and bearer token must be replaced in the example.
Review the response and verify "isConfigured" is set to "true".
If the "admin@local" account is not configured, this is a finding.</t>
  </si>
  <si>
    <t>AC-2</t>
  </si>
  <si>
    <t>SDDC Manager must disable basic authentication.</t>
  </si>
  <si>
    <t>From a command prompt, run the following command:
$ curl 'https://sddc-manager.sfo01.rainpole.local/v1/sddc-manager' -i -X GET -H 'Authorization: Bearer etYWRta....'
Note: The SDDC Manager URL and bearer token must be replaced in the example.
Review the response and verify in the "basicAuthDetails" section that "status" is set to "DISABLED".
If basic authentication is enabled, this is a finding.</t>
  </si>
  <si>
    <t>Configure or disable SNMP</t>
  </si>
  <si>
    <t>From a PowerCLI command prompt while connected to the ESXi host run the following command:
Get-VMHost | Get-VMHostService | Where {$_.Label -eq "SNMP Server"}
If the "SNMP Server" service is running and does not have a "Policy" of "off", this is a finding.</t>
  </si>
  <si>
    <t>Stopped,
Start and stop manually</t>
  </si>
  <si>
    <t>The ESXi host must use approved encryption to protect the confidentiality of network sessions.</t>
  </si>
  <si>
    <t>From an ESXi shell, run the following command:
# esxcli system tls server get --show-profile-defaults --show-current-boot-profile
or
From a PowerCLI command prompt while connected to the ESXi host, run the following commands:
$esxcli = Get-EsxCli -v2
$arguments = $esxcli.system.tls.server.get.CreateArgs()
$arguments.showprofiledefaults = $true
$arguments.showcurrentbootprofile = $true
$esxcli.system.tls.server.get.invoke($arguments)
Example result:
Profile: NIST_2024
Cipher List: ECDHE+AESGCM
Cipher Suite: TLS_AES_128_GCM_SHA256:TLS_AES_256_GCM_SHA384
Groups: prime256v1:secp384r1:secp521r1
Protocol Versions: tls1.2,tls1.3
Reboot Required: true
If the TLS profile is not set to "NIST_2024" or is not the current boot profile, this is a finding.</t>
  </si>
  <si>
    <t>4.2.1</t>
  </si>
  <si>
    <t>AC-17 (2), SC-8</t>
  </si>
  <si>
    <t>The ESXi host must disable key persistence</t>
  </si>
  <si>
    <t>If the ESXi host does not have a compatible TPM, this is not applicable.
From an ESXi shell, run the following command:
# esxcli system security keypersistence get
or
From a PowerCLI command prompt while connected to the ESXi host, run the following commands:
$esxcli = Get-EsxCli -v2
$esxcli.system.security.keypersistence.get.invoke()
If key persistence is enabled, this is a finding.</t>
  </si>
  <si>
    <t>The ESXi host Secure Shell (SSH) daemon must disable stream local forwarding.</t>
  </si>
  <si>
    <t>From a PowerCLI command prompt while connected to the ESXi host, run the following commands:
$ESXcli = Get-EsxCli -v2
$ESXcli.system.ssh.server.config.list.invoke() | Where-Object {$_.Key -eq 'allowstreamlocalforwarding'} | Select-Object -ExpandProperty Value
If allowstreamlocalforwarding is enabled, this is a finding.</t>
  </si>
  <si>
    <t>Context for Excluding Configuration</t>
  </si>
  <si>
    <t>VMW-VC-01231</t>
  </si>
  <si>
    <t>vCenter must be isolated from the public internet but must still allow for patch notification and delivery.</t>
  </si>
  <si>
    <t>Check the following conditions:
1. Lifecycle Manager must be configured to use the UMDS.
OR
2. Lifecycle Manager must be configured to use a proxy server for access to VMware patch repositories.
OR
3. Lifecycle Manager must disable internet patch repositories and any patches must be manually validated and imported as needed.
Option 1:
From the vSphere Client, go to Lifecycle Manager &gt;&gt; Settings &gt;&gt; Patch Setup.
Click the "Change Download Source" button.
Verify the "Download patches from a UMDS shared repository" radio button is selected and that a valid UMDS repository is supplied.
Click "Cancel".
If this is not set, this is a finding.
Option 2:
From the vSphere Client, go to Lifecycle Manager &gt;&gt; Settings &gt;&gt; Patch Setup.
Click the "Change Download Source" button.
Verify the "Download patches directly from the internet" radio button is selected.
Click "Cancel".
Navigate to the vCenter Server Management interface at https://&lt;vcenter dns&gt;:5480 &gt;&gt; Networking &gt;&gt; Proxy Settings.
Verify that "HTTPS" is "Enabled".
Click the "HTTPS" row.
Verify the proxy server configuration is accurate.
If this is not set, this is a finding.
Option 3:
From the vSphere Client, go to Lifecycle Manager &gt;&gt; Settings &gt;&gt; Patch Downloads.
Verify the "Automatic downloads" option is disabled.
From the vSphere Client, go to Lifecycle Manager &gt;&gt; Settings &gt;&gt; Patch Setup.
Verify any download sources are disabled.
If this is not set, this is a finding.</t>
  </si>
  <si>
    <t>Rationale: Never apply patches to VMware vCenter manually, using VMware vSphere Update Manager, or VMware vCenter Lifecycle Manager in a VMware Cloud Foundation environment, unless directed to do so by support. 
Impact: Patching the environment without using SDDC Manager may cause problems with automated upgrades, or actions in the future.
Mitigating Control: Not applicable.</t>
  </si>
  <si>
    <t>VMW-ESXI-00115</t>
  </si>
  <si>
    <t>For environments that do not use vCenter server to manage ESXi, this is not applicable.
If the organization is not using Host Profiles to join Active Directory, this is not applicable.
From the vSphere Client, go to Home &gt;&gt; Policies and Profiles &gt;&gt; Host Profiles.
Click a Host Profile &gt;&gt; Configure &gt;&gt; Security and Services &gt;&gt; Security Settings &gt;&gt; Authentication Configuration &gt;&gt; Active Directory Configuration &gt;&gt; Join Domain Method.
If the method used to join hosts to a domain is not set to "Use vSphere Authentication Proxy to add the host to domain", this is a finding.
or
From a PowerCLI command prompt while connected to vCenter, run the following command:
Get-VMHost | Select Name, ` @{N="HostProfile";E={$_ | Get-VMHostProfile}}, ` @{N="JoinADEnabled";E={($_ | Get-VmHostProfile).ExtensionData.Config.ApplyProfile.Authentication.ActiveDirectory.Enabled}}, ` @{N="JoinDomainMethod";E={(($_ | Get-VMHostProfile).ExtensionData.Config.ApplyProfile.Authentication.ActiveDirectory | Select -ExpandProperty Policy | Where {$_.Id -eq "JoinDomainMethodPolicy"}).Policyoption.Id}}
If "JoinADEnabled" is "True" and "JoinDomainMethod" is not "FixedCAMConfigOption", this is a finding.</t>
  </si>
  <si>
    <t>Rationale: VMware Cloud Foundation does not use host profiles to join ESXi hosts to Active Directory.
Impact: This configuration is not applicable.
Mitigating Control: 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</si>
</sst>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5">
    <font>
      <sz val="12"/>
      <color theme="1"/>
      <name val="Calibri"/>
      <family val="2"/>
      <scheme val="minor"/>
    </font>
    <font>
      <sz val="11"/>
      <color theme="1"/>
      <name val="Calibri"/>
      <family val="2"/>
      <scheme val="minor"/>
    </font>
    <font>
      <sz val="12"/>
      <color theme="1"/>
      <name val="Calibri"/>
      <family val="2"/>
      <scheme val="minor"/>
    </font>
    <font>
      <sz val="8"/>
      <name val="Calibri"/>
      <family val="2"/>
      <scheme val="minor"/>
    </font>
    <font>
      <b/>
      <sz val="28"/>
      <color rgb="FFFFFFFF"/>
      <name val="Helvetica"/>
      <family val="2"/>
      <charset val="1"/>
    </font>
    <font>
      <b/>
      <sz val="12"/>
      <color rgb="FFFFFFFF"/>
      <name val="Helvetica"/>
      <family val="2"/>
      <charset val="1"/>
    </font>
    <font>
      <sz val="12"/>
      <color rgb="FF000000"/>
      <name val="Helvetica"/>
      <family val="2"/>
      <charset val="1"/>
    </font>
    <font>
      <b/>
      <sz val="14"/>
      <color rgb="FFFFFFFF"/>
      <name val="Helvetica"/>
      <family val="2"/>
      <charset val="1"/>
    </font>
    <font>
      <b/>
      <sz val="12"/>
      <color rgb="FF000000"/>
      <name val="Helvetica"/>
      <family val="2"/>
      <charset val="1"/>
    </font>
    <font>
      <sz val="10"/>
      <name val="Calibri"/>
      <scheme val="minor"/>
    </font>
    <font>
      <sz val="10"/>
      <color theme="1"/>
      <name val="Calibri"/>
      <scheme val="minor"/>
    </font>
    <font>
      <sz val="10"/>
      <color rgb="FF000000"/>
      <name val="Calibri"/>
      <scheme val="minor"/>
    </font>
    <font>
      <b/>
      <sz val="10"/>
      <name val="Calibri"/>
      <scheme val="minor"/>
    </font>
    <font>
      <b/>
      <sz val="10"/>
      <color theme="1"/>
      <name val="Calibri"/>
      <scheme val="minor"/>
    </font>
    <font>
      <b/>
      <sz val="10"/>
      <color rgb="FF000000"/>
      <name val="Calibri"/>
      <scheme val="minor"/>
    </font>
  </fonts>
  <fills count="8">
    <fill>
      <patternFill patternType="none"/>
    </fill>
    <fill>
      <patternFill patternType="gray125"/>
    </fill>
    <fill>
      <patternFill patternType="solid">
        <fgColor theme="0"/>
        <bgColor indexed="64"/>
      </patternFill>
    </fill>
    <fill>
      <patternFill patternType="solid">
        <fgColor rgb="FF548235"/>
        <bgColor indexed="64"/>
      </patternFill>
    </fill>
    <fill>
      <patternFill patternType="solid">
        <fgColor rgb="FF595959"/>
        <bgColor indexed="64"/>
      </patternFill>
    </fill>
    <fill>
      <patternFill patternType="solid">
        <fgColor rgb="FF4472C4"/>
        <bgColor indexed="64"/>
      </patternFill>
    </fill>
    <fill>
      <patternFill patternType="solid">
        <fgColor rgb="FF9BC2E6"/>
        <bgColor indexed="64"/>
      </patternFill>
    </fill>
    <fill>
      <patternFill patternType="solid">
        <fgColor rgb="FFFFFFFF"/>
        <bgColor rgb="FF000000"/>
      </patternFill>
    </fill>
  </fills>
  <borders count="9">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rgb="FF000000"/>
      </right>
      <top style="thin">
        <color indexed="64"/>
      </top>
      <bottom style="thin">
        <color indexed="64"/>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s>
  <cellStyleXfs count="3">
    <xf numFmtId="0" fontId="0" fillId="0" borderId="0"/>
    <xf numFmtId="0" fontId="1" fillId="0" borderId="0"/>
    <xf numFmtId="0" fontId="2" fillId="0" borderId="0"/>
  </cellStyleXfs>
  <cellXfs count="38">
    <xf numFmtId="0" fontId="0" fillId="0" borderId="0" xfId="0"/>
    <xf numFmtId="0" fontId="6" fillId="0" borderId="0" xfId="0" applyFont="1" applyAlignment="1">
      <alignment wrapText="1"/>
    </xf>
    <xf numFmtId="0" fontId="8" fillId="6" borderId="2" xfId="0" applyFont="1" applyFill="1" applyBorder="1" applyAlignment="1">
      <alignment wrapText="1"/>
    </xf>
    <xf numFmtId="0" fontId="8" fillId="6" borderId="6" xfId="0" applyFont="1" applyFill="1" applyBorder="1" applyAlignment="1">
      <alignment wrapText="1"/>
    </xf>
    <xf numFmtId="0" fontId="6" fillId="0" borderId="2" xfId="0" applyFont="1" applyBorder="1" applyAlignment="1">
      <alignment wrapText="1"/>
    </xf>
    <xf numFmtId="0" fontId="6" fillId="0" borderId="6" xfId="0" applyFont="1" applyBorder="1" applyAlignment="1">
      <alignment wrapText="1"/>
    </xf>
    <xf numFmtId="0" fontId="10" fillId="2" borderId="0" xfId="0" applyFont="1" applyFill="1" applyBorder="1" applyAlignment="1">
      <alignment vertical="top" wrapText="1"/>
    </xf>
    <xf numFmtId="0" fontId="10" fillId="2" borderId="1" xfId="0" applyFont="1" applyFill="1" applyBorder="1" applyAlignment="1">
      <alignment horizontal="center" vertical="top" wrapText="1"/>
    </xf>
    <xf numFmtId="0" fontId="9" fillId="2" borderId="1" xfId="0" applyFont="1" applyFill="1" applyBorder="1" applyAlignment="1">
      <alignment horizontal="center" vertical="top" wrapText="1"/>
    </xf>
    <xf numFmtId="0" fontId="10" fillId="2" borderId="0" xfId="0" applyFont="1" applyFill="1" applyBorder="1" applyAlignment="1">
      <alignment horizontal="center" vertical="top" wrapText="1"/>
    </xf>
    <xf numFmtId="0" fontId="9" fillId="2" borderId="1" xfId="0" applyFont="1" applyFill="1" applyBorder="1" applyAlignment="1" applyProtection="1">
      <alignment horizontal="center" vertical="top" wrapText="1"/>
      <protection locked="0"/>
    </xf>
    <xf numFmtId="0" fontId="11" fillId="2" borderId="1" xfId="0" applyFont="1" applyFill="1" applyBorder="1" applyAlignment="1">
      <alignment horizontal="center" vertical="top" wrapText="1"/>
    </xf>
    <xf numFmtId="0" fontId="10" fillId="0" borderId="0" xfId="0" applyFont="1" applyBorder="1"/>
    <xf numFmtId="0" fontId="10" fillId="0" borderId="1" xfId="0" applyFont="1" applyBorder="1" applyAlignment="1">
      <alignment horizontal="center" vertical="top"/>
    </xf>
    <xf numFmtId="0" fontId="10" fillId="0" borderId="0" xfId="0" applyFont="1" applyBorder="1" applyAlignment="1">
      <alignment horizontal="center"/>
    </xf>
    <xf numFmtId="0" fontId="10" fillId="2" borderId="2" xfId="0" applyFont="1" applyFill="1" applyBorder="1" applyAlignment="1">
      <alignment horizontal="center" vertical="top" wrapText="1"/>
    </xf>
    <xf numFmtId="0" fontId="9" fillId="2" borderId="2" xfId="0" applyFont="1" applyFill="1" applyBorder="1" applyAlignment="1">
      <alignment horizontal="center" vertical="top" wrapText="1"/>
    </xf>
    <xf numFmtId="0" fontId="12" fillId="2" borderId="1" xfId="0" applyFont="1" applyFill="1" applyBorder="1" applyAlignment="1">
      <alignment horizontal="center" vertical="top" wrapText="1"/>
    </xf>
    <xf numFmtId="0" fontId="13" fillId="2" borderId="0" xfId="0" applyFont="1" applyFill="1" applyBorder="1" applyAlignment="1">
      <alignment vertical="top" wrapText="1"/>
    </xf>
    <xf numFmtId="0" fontId="13" fillId="2" borderId="1" xfId="0" applyFont="1" applyFill="1" applyBorder="1" applyAlignment="1">
      <alignment horizontal="center" vertical="top"/>
    </xf>
    <xf numFmtId="0" fontId="13" fillId="2" borderId="7" xfId="0" applyFont="1" applyFill="1" applyBorder="1" applyAlignment="1">
      <alignment horizontal="center" vertical="top" wrapText="1"/>
    </xf>
    <xf numFmtId="0" fontId="14" fillId="7" borderId="1" xfId="0" applyFont="1" applyFill="1" applyBorder="1" applyAlignment="1">
      <alignment horizontal="center" vertical="top" wrapText="1"/>
    </xf>
    <xf numFmtId="0" fontId="13" fillId="2" borderId="0" xfId="0" applyFont="1" applyFill="1" applyBorder="1"/>
    <xf numFmtId="0" fontId="8" fillId="6" borderId="3" xfId="0" applyFont="1" applyFill="1" applyBorder="1" applyAlignment="1">
      <alignment wrapText="1"/>
    </xf>
    <xf numFmtId="0" fontId="8" fillId="6" borderId="4" xfId="0" applyFont="1" applyFill="1" applyBorder="1" applyAlignment="1">
      <alignment wrapText="1"/>
    </xf>
    <xf numFmtId="0" fontId="8" fillId="6" borderId="5" xfId="0" applyFont="1" applyFill="1" applyBorder="1" applyAlignment="1">
      <alignment wrapText="1"/>
    </xf>
    <xf numFmtId="0" fontId="6" fillId="0" borderId="3" xfId="0" applyFont="1" applyBorder="1" applyAlignment="1">
      <alignment wrapText="1"/>
    </xf>
    <xf numFmtId="0" fontId="6" fillId="0" borderId="4" xfId="0" applyFont="1" applyBorder="1" applyAlignment="1">
      <alignment wrapText="1"/>
    </xf>
    <xf numFmtId="0" fontId="6" fillId="0" borderId="5" xfId="0" applyFont="1" applyBorder="1" applyAlignment="1">
      <alignment wrapText="1"/>
    </xf>
    <xf numFmtId="0" fontId="4" fillId="3" borderId="0" xfId="0" applyFont="1" applyFill="1" applyAlignment="1">
      <alignment wrapText="1"/>
    </xf>
    <xf numFmtId="0" fontId="5" fillId="4" borderId="0" xfId="0" applyFont="1" applyFill="1" applyAlignment="1">
      <alignment wrapText="1"/>
    </xf>
    <xf numFmtId="0" fontId="7" fillId="5" borderId="3" xfId="0" applyFont="1" applyFill="1" applyBorder="1" applyAlignment="1">
      <alignment wrapText="1"/>
    </xf>
    <xf numFmtId="0" fontId="7" fillId="5" borderId="4" xfId="0" applyFont="1" applyFill="1" applyBorder="1" applyAlignment="1">
      <alignment wrapText="1"/>
    </xf>
    <xf numFmtId="0" fontId="7" fillId="5" borderId="5" xfId="0" applyFont="1" applyFill="1" applyBorder="1" applyAlignment="1">
      <alignment wrapText="1"/>
    </xf>
    <xf numFmtId="0" fontId="8" fillId="6" borderId="8" xfId="0" applyFont="1" applyFill="1" applyBorder="1" applyAlignment="1">
      <alignment wrapText="1"/>
    </xf>
    <xf numFmtId="0" fontId="8" fillId="6" borderId="7" xfId="0" applyFont="1" applyFill="1" applyBorder="1" applyAlignment="1">
      <alignment wrapText="1"/>
    </xf>
    <xf numFmtId="0" fontId="6" fillId="0" borderId="8" xfId="0" applyFont="1" applyBorder="1" applyAlignment="1">
      <alignment wrapText="1"/>
    </xf>
    <xf numFmtId="0" fontId="6" fillId="0" borderId="7" xfId="0" applyFont="1" applyBorder="1" applyAlignment="1">
      <alignment wrapText="1"/>
    </xf>
  </cellXfs>
  <cellStyles count="3">
    <cellStyle name="Normal" xfId="0" builtinId="0"/>
    <cellStyle name="Normal 2" xfId="1" xr:uid="{7B2B39D9-84C9-5B4C-BAED-E203127E71F1}"/>
    <cellStyle name="Normal 2 2" xfId="2" xr:uid="{0A0452F4-D046-FF44-A6F4-412B3A7015A1}"/>
  </cellStyles>
  <dxfs count="29">
    <dxf>
      <font>
        <b val="0"/>
        <i val="0"/>
        <strike val="0"/>
        <condense val="0"/>
        <extend val="0"/>
        <outline val="0"/>
        <shadow val="0"/>
        <u val="none"/>
        <vertAlign val="baseline"/>
        <sz val="10"/>
        <color auto="1"/>
        <name val="Calibri"/>
        <scheme val="minor"/>
      </font>
      <fill>
        <patternFill patternType="solid">
          <fgColor indexed="64"/>
          <bgColor theme="0"/>
        </patternFill>
      </fill>
      <alignment horizontal="center" vertical="top" textRotation="0" wrapText="1" indent="0" justifyLastLine="0" shrinkToFit="0" readingOrder="0"/>
      <border>
        <left style="thin">
          <color rgb="FF000000"/>
        </left>
        <right/>
        <top style="thin">
          <color rgb="FF000000"/>
        </top>
        <bottom style="thin">
          <color rgb="FF000000"/>
        </bottom>
        <vertical style="thin">
          <color rgb="FF000000"/>
        </vertical>
        <horizontal style="thin">
          <color rgb="FF000000"/>
        </horizontal>
      </border>
      <protection locked="0" hidden="0"/>
    </dxf>
    <dxf>
      <font>
        <b val="0"/>
        <i val="0"/>
        <strike val="0"/>
        <condense val="0"/>
        <extend val="0"/>
        <outline val="0"/>
        <shadow val="0"/>
        <u val="none"/>
        <vertAlign val="baseline"/>
        <sz val="12"/>
        <color auto="1"/>
        <name val="Arial"/>
        <family val="2"/>
        <charset val="1"/>
        <scheme val="none"/>
      </font>
      <alignment horizontal="general" vertical="top" textRotation="0" wrapText="1" indent="0" justifyLastLine="0" shrinkToFit="0" readingOrder="0"/>
    </dxf>
    <dxf>
      <font>
        <b val="0"/>
        <i val="0"/>
        <strike val="0"/>
        <condense val="0"/>
        <extend val="0"/>
        <outline val="0"/>
        <shadow val="0"/>
        <u val="none"/>
        <vertAlign val="baseline"/>
        <sz val="10"/>
        <color auto="1"/>
        <name val="Calibri"/>
        <scheme val="minor"/>
      </font>
      <fill>
        <patternFill patternType="solid">
          <fgColor indexed="64"/>
          <bgColor theme="0"/>
        </patternFill>
      </fill>
      <alignment horizontal="center" vertical="top" textRotation="0" wrapText="1"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protection locked="0" hidden="0"/>
    </dxf>
    <dxf>
      <font>
        <b val="0"/>
        <i val="0"/>
        <strike val="0"/>
        <condense val="0"/>
        <extend val="0"/>
        <outline val="0"/>
        <shadow val="0"/>
        <u val="none"/>
        <vertAlign val="baseline"/>
        <sz val="12"/>
        <color auto="1"/>
        <name val="Arial"/>
        <family val="2"/>
        <charset val="1"/>
        <scheme val="none"/>
      </font>
      <alignment horizontal="general" vertical="top" textRotation="0" wrapText="1" indent="0" justifyLastLine="0" shrinkToFit="0" readingOrder="0"/>
    </dxf>
    <dxf>
      <font>
        <b val="0"/>
        <i val="0"/>
        <strike val="0"/>
        <condense val="0"/>
        <extend val="0"/>
        <outline val="0"/>
        <shadow val="0"/>
        <u val="none"/>
        <vertAlign val="baseline"/>
        <sz val="10"/>
        <color auto="1"/>
        <name val="Calibri"/>
        <scheme val="minor"/>
      </font>
      <fill>
        <patternFill patternType="solid">
          <fgColor indexed="64"/>
          <bgColor theme="0"/>
        </patternFill>
      </fill>
      <alignment horizontal="center" vertical="top" textRotation="0" wrapText="1"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protection locked="0" hidden="0"/>
    </dxf>
    <dxf>
      <font>
        <b val="0"/>
        <i val="0"/>
        <strike val="0"/>
        <condense val="0"/>
        <extend val="0"/>
        <outline val="0"/>
        <shadow val="0"/>
        <u val="none"/>
        <vertAlign val="baseline"/>
        <sz val="12"/>
        <color auto="1"/>
        <name val="Arial"/>
        <family val="2"/>
        <charset val="1"/>
        <scheme val="none"/>
      </font>
      <alignment horizontal="general" vertical="top" textRotation="0" wrapText="1" indent="0" justifyLastLine="0" shrinkToFit="0" readingOrder="0"/>
    </dxf>
    <dxf>
      <font>
        <b val="0"/>
        <i val="0"/>
        <strike val="0"/>
        <condense val="0"/>
        <extend val="0"/>
        <outline val="0"/>
        <shadow val="0"/>
        <u val="none"/>
        <vertAlign val="baseline"/>
        <sz val="10"/>
        <color auto="1"/>
        <name val="Calibri"/>
        <scheme val="minor"/>
      </font>
      <fill>
        <patternFill patternType="solid">
          <fgColor indexed="64"/>
          <bgColor theme="0"/>
        </patternFill>
      </fill>
      <alignment horizontal="center" vertical="top" textRotation="0" wrapText="1"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protection locked="0" hidden="0"/>
    </dxf>
    <dxf>
      <font>
        <b val="0"/>
        <i val="0"/>
        <strike val="0"/>
        <condense val="0"/>
        <extend val="0"/>
        <outline val="0"/>
        <shadow val="0"/>
        <u val="none"/>
        <vertAlign val="baseline"/>
        <sz val="12"/>
        <color auto="1"/>
        <name val="Arial"/>
        <family val="2"/>
        <charset val="1"/>
        <scheme val="none"/>
      </font>
      <alignment horizontal="general" vertical="top" textRotation="0" wrapText="1" indent="0" justifyLastLine="0" shrinkToFit="0" readingOrder="0"/>
    </dxf>
    <dxf>
      <font>
        <b val="0"/>
        <i val="0"/>
        <strike val="0"/>
        <condense val="0"/>
        <extend val="0"/>
        <outline val="0"/>
        <shadow val="0"/>
        <u val="none"/>
        <vertAlign val="baseline"/>
        <sz val="10"/>
        <color auto="1"/>
        <name val="Calibri"/>
        <scheme val="minor"/>
      </font>
      <fill>
        <patternFill patternType="solid">
          <fgColor indexed="64"/>
          <bgColor theme="0"/>
        </patternFill>
      </fill>
      <alignment horizontal="center" vertical="top" textRotation="0" wrapText="1"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protection locked="0" hidden="0"/>
    </dxf>
    <dxf>
      <font>
        <b val="0"/>
        <i val="0"/>
        <strike val="0"/>
        <condense val="0"/>
        <extend val="0"/>
        <outline val="0"/>
        <shadow val="0"/>
        <u val="none"/>
        <vertAlign val="baseline"/>
        <sz val="12"/>
        <color auto="1"/>
        <name val="Arial"/>
        <family val="2"/>
        <charset val="1"/>
        <scheme val="none"/>
      </font>
      <alignment horizontal="general" vertical="top" textRotation="0" wrapText="1" indent="0" justifyLastLine="0" shrinkToFit="0" readingOrder="0"/>
    </dxf>
    <dxf>
      <font>
        <b val="0"/>
        <i val="0"/>
        <strike val="0"/>
        <condense val="0"/>
        <extend val="0"/>
        <outline val="0"/>
        <shadow val="0"/>
        <u val="none"/>
        <vertAlign val="baseline"/>
        <sz val="10"/>
        <color auto="1"/>
        <name val="Calibri"/>
        <scheme val="minor"/>
      </font>
      <fill>
        <patternFill patternType="solid">
          <fgColor indexed="64"/>
          <bgColor theme="0"/>
        </patternFill>
      </fill>
      <alignment horizontal="center" vertical="top" textRotation="0" wrapText="1"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protection locked="0" hidden="0"/>
    </dxf>
    <dxf>
      <font>
        <b val="0"/>
        <i val="0"/>
        <strike val="0"/>
        <condense val="0"/>
        <extend val="0"/>
        <outline val="0"/>
        <shadow val="0"/>
        <u val="none"/>
        <vertAlign val="baseline"/>
        <sz val="12"/>
        <color auto="1"/>
        <name val="Arial"/>
        <family val="2"/>
        <charset val="1"/>
        <scheme val="none"/>
      </font>
      <alignment horizontal="general" vertical="top" textRotation="0" wrapText="1" indent="0" justifyLastLine="0" shrinkToFit="0" readingOrder="0"/>
    </dxf>
    <dxf>
      <font>
        <b val="0"/>
        <i val="0"/>
        <strike val="0"/>
        <condense val="0"/>
        <extend val="0"/>
        <outline val="0"/>
        <shadow val="0"/>
        <u val="none"/>
        <vertAlign val="baseline"/>
        <sz val="10"/>
        <color auto="1"/>
        <name val="Calibri"/>
        <scheme val="minor"/>
      </font>
      <fill>
        <patternFill patternType="solid">
          <fgColor indexed="64"/>
          <bgColor theme="0"/>
        </patternFill>
      </fill>
      <alignment horizontal="center" vertical="top" textRotation="0" wrapText="1"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protection locked="0" hidden="0"/>
    </dxf>
    <dxf>
      <font>
        <b val="0"/>
        <i val="0"/>
        <strike val="0"/>
        <condense val="0"/>
        <extend val="0"/>
        <outline val="0"/>
        <shadow val="0"/>
        <u val="none"/>
        <vertAlign val="baseline"/>
        <sz val="12"/>
        <color auto="1"/>
        <name val="Arial"/>
        <family val="2"/>
        <charset val="1"/>
        <scheme val="none"/>
      </font>
      <alignment horizontal="general" vertical="bottom" textRotation="0" wrapText="1" indent="0" justifyLastLine="0" shrinkToFit="0" readingOrder="0"/>
    </dxf>
    <dxf>
      <font>
        <b val="0"/>
        <i val="0"/>
        <strike val="0"/>
        <condense val="0"/>
        <extend val="0"/>
        <outline val="0"/>
        <shadow val="0"/>
        <u val="none"/>
        <vertAlign val="baseline"/>
        <sz val="10"/>
        <color auto="1"/>
        <name val="Calibri"/>
        <scheme val="minor"/>
      </font>
      <fill>
        <patternFill patternType="solid">
          <fgColor indexed="64"/>
          <bgColor theme="0"/>
        </patternFill>
      </fill>
      <alignment horizontal="center" vertical="top" textRotation="0" wrapText="1"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2"/>
        <color auto="1"/>
        <name val="Arial"/>
        <family val="2"/>
        <charset val="1"/>
        <scheme val="none"/>
      </font>
      <alignment horizontal="general" vertical="bottom" textRotation="0" wrapText="1" indent="0" justifyLastLine="0" shrinkToFit="0" readingOrder="0"/>
    </dxf>
    <dxf>
      <font>
        <b val="0"/>
        <i val="0"/>
        <strike val="0"/>
        <condense val="0"/>
        <extend val="0"/>
        <outline val="0"/>
        <shadow val="0"/>
        <u val="none"/>
        <vertAlign val="baseline"/>
        <sz val="10"/>
        <color auto="1"/>
        <name val="Calibri"/>
        <scheme val="minor"/>
      </font>
      <fill>
        <patternFill patternType="solid">
          <fgColor indexed="64"/>
          <bgColor theme="0"/>
        </patternFill>
      </fill>
      <alignment horizontal="center" vertical="top" textRotation="0" wrapText="1"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0"/>
        <color auto="1"/>
        <name val="Calibri"/>
        <scheme val="minor"/>
      </font>
      <fill>
        <patternFill patternType="solid">
          <fgColor indexed="64"/>
          <bgColor theme="0"/>
        </patternFill>
      </fill>
      <alignment horizontal="center" vertical="top" textRotation="0" wrapText="1"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0"/>
        <color auto="1"/>
        <name val="Calibri"/>
        <scheme val="minor"/>
      </font>
      <fill>
        <patternFill patternType="solid">
          <fgColor indexed="64"/>
          <bgColor theme="0"/>
        </patternFill>
      </fill>
      <alignment horizontal="center" vertical="top" textRotation="0" wrapText="1" indent="0" justifyLastLine="0" shrinkToFit="0" readingOrder="0"/>
      <border>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2"/>
        <color auto="1"/>
        <name val="Arial"/>
        <family val="2"/>
        <charset val="1"/>
        <scheme val="none"/>
      </font>
      <alignment horizontal="general" vertical="bottom" textRotation="0" wrapText="1" indent="0" justifyLastLine="0" shrinkToFit="0" readingOrder="0"/>
    </dxf>
    <dxf>
      <font>
        <sz val="10"/>
        <name val="Calibri"/>
        <scheme val="minor"/>
      </font>
      <fill>
        <patternFill patternType="solid">
          <fgColor indexed="64"/>
          <bgColor theme="0"/>
        </patternFill>
      </fill>
      <alignment horizontal="general" vertical="top" textRotation="0" wrapText="1" indent="0" justifyLastLine="0" shrinkToFit="0" readingOrder="0"/>
      <border>
        <left style="thin">
          <color rgb="FF000000"/>
        </left>
        <right style="thin">
          <color rgb="FF000000"/>
        </right>
        <top/>
        <bottom/>
        <vertical style="thin">
          <color rgb="FF000000"/>
        </vertical>
        <horizontal style="thin">
          <color rgb="FF000000"/>
        </horizontal>
      </border>
    </dxf>
    <dxf>
      <font>
        <b val="0"/>
        <i val="0"/>
        <strike val="0"/>
        <condense val="0"/>
        <extend val="0"/>
        <outline val="0"/>
        <shadow val="0"/>
        <u val="none"/>
        <vertAlign val="baseline"/>
        <sz val="10"/>
        <color auto="1"/>
        <name val="Calibri"/>
        <scheme val="minor"/>
      </font>
      <fill>
        <patternFill patternType="solid">
          <fgColor indexed="64"/>
          <bgColor theme="0"/>
        </patternFill>
      </fill>
      <alignment horizontal="general" vertical="top" textRotation="0" wrapText="1" indent="0" justifyLastLine="0" shrinkToFit="0" readingOrder="0"/>
    </dxf>
    <dxf>
      <font>
        <b/>
        <i val="0"/>
        <strike val="0"/>
        <condense val="0"/>
        <extend val="0"/>
        <outline val="0"/>
        <shadow val="0"/>
        <u val="none"/>
        <vertAlign val="baseline"/>
        <sz val="10"/>
        <color auto="1"/>
        <name val="Calibri"/>
        <scheme val="minor"/>
      </font>
      <fill>
        <patternFill patternType="solid">
          <fgColor indexed="64"/>
          <bgColor theme="0"/>
        </patternFill>
      </fill>
      <alignment horizontal="general" vertical="top" textRotation="0" wrapText="1" indent="0" justifyLastLine="0" shrinkToFit="0" readingOrder="0"/>
      <border>
        <left style="thin">
          <color rgb="FF000000"/>
        </left>
        <right style="thin">
          <color rgb="FF000000"/>
        </right>
        <top/>
        <bottom/>
        <vertical style="thin">
          <color rgb="FF000000"/>
        </vertical>
        <horizontal style="thin">
          <color rgb="FF000000"/>
        </horizontal>
      </border>
    </dxf>
    <dxf>
      <font>
        <b/>
        <i val="0"/>
      </font>
      <fill>
        <patternFill>
          <bgColor rgb="FFF6F7F7"/>
        </patternFill>
      </fill>
      <border>
        <left style="medium">
          <color rgb="FFD8DBDB"/>
        </left>
        <right style="medium">
          <color rgb="FFD8DBDB"/>
        </right>
        <top style="medium">
          <color rgb="FFD8DBDB"/>
        </top>
        <bottom style="medium">
          <color rgb="FFD8DBDB"/>
        </bottom>
        <vertical style="medium">
          <color rgb="FFD8DBDB"/>
        </vertical>
        <horizontal style="medium">
          <color rgb="FFD8DBDB"/>
        </horizontal>
      </border>
    </dxf>
    <dxf>
      <border>
        <left style="medium">
          <color rgb="FFD8DBDB"/>
        </left>
        <right style="medium">
          <color rgb="FFD8DBDB"/>
        </right>
        <top style="medium">
          <color rgb="FFD8DBDB"/>
        </top>
        <bottom style="medium">
          <color rgb="FFD8DBDB"/>
        </bottom>
        <vertical style="medium">
          <color rgb="FFD8DBDB"/>
        </vertical>
        <horizontal style="medium">
          <color rgb="FFD8DBDB"/>
        </horizontal>
      </border>
    </dxf>
    <dxf>
      <font>
        <b/>
        <i val="0"/>
      </font>
      <fill>
        <patternFill>
          <bgColor theme="0" tint="-0.14996795556505021"/>
        </patternFill>
      </fill>
      <border>
        <left style="thin">
          <color auto="1"/>
        </left>
        <right style="thin">
          <color auto="1"/>
        </right>
        <top style="thin">
          <color auto="1"/>
        </top>
        <bottom style="thin">
          <color auto="1"/>
        </bottom>
        <vertical style="thin">
          <color auto="1"/>
        </vertical>
        <horizontal style="thin">
          <color auto="1"/>
        </horizontal>
      </border>
    </dxf>
    <dxf>
      <border>
        <left style="thin">
          <color auto="1"/>
        </left>
        <right style="thin">
          <color auto="1"/>
        </right>
        <top style="thin">
          <color auto="1"/>
        </top>
        <bottom style="thin">
          <color auto="1"/>
        </bottom>
        <vertical style="thin">
          <color auto="1"/>
        </vertical>
        <horizontal style="thin">
          <color auto="1"/>
        </horizontal>
      </border>
    </dxf>
    <dxf>
      <font>
        <b/>
        <i val="0"/>
      </font>
      <fill>
        <patternFill>
          <bgColor theme="0" tint="-0.14996795556505021"/>
        </patternFill>
      </fill>
    </dxf>
    <dxf>
      <border>
        <left style="thin">
          <color auto="1"/>
        </left>
        <right style="thin">
          <color auto="1"/>
        </right>
        <top style="thin">
          <color auto="1"/>
        </top>
        <bottom style="thin">
          <color auto="1"/>
        </bottom>
        <vertical style="thin">
          <color auto="1"/>
        </vertical>
        <horizontal style="thin">
          <color auto="1"/>
        </horizontal>
      </border>
    </dxf>
  </dxfs>
  <tableStyles count="3" defaultTableStyle="TableStyleMedium2" defaultPivotStyle="PivotTable Style 1">
    <tableStyle name="PivotTable Style 1" table="0" count="2" xr9:uid="{533B2A14-41A9-9748-9953-D77E5193354E}">
      <tableStyleElement type="wholeTable" dxfId="28"/>
      <tableStyleElement type="headerRow" dxfId="27"/>
    </tableStyle>
    <tableStyle name="Table Style 1" pivot="0" count="2" xr9:uid="{090DB79F-1A58-FA43-A9BE-21BCD2300408}">
      <tableStyleElement type="wholeTable" dxfId="26"/>
      <tableStyleElement type="headerRow" dxfId="25"/>
    </tableStyle>
    <tableStyle name="Table Style 2" pivot="0" count="2" xr9:uid="{26A8C012-F272-594F-8A9B-0A06659BEB3C}">
      <tableStyleElement type="wholeTable" dxfId="24"/>
      <tableStyleElement type="headerRow" dxfId="2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4188FB7-F08F-4C43-9549-B2C786450A3C}" name="Table13" displayName="Table13" ref="B1:L254" insertRowShift="1" headerRowDxfId="22" dataDxfId="21" totalsRowDxfId="20">
  <autoFilter ref="B1:L254" xr:uid="{94188FB7-F08F-4C43-9549-B2C786450A3C}"/>
  <tableColumns count="11">
    <tableColumn id="3" xr3:uid="{AB4CEB57-E554-48B2-9CA6-E2CF6EAC4B10}" name="Product Name" dataDxfId="18" totalsRowDxfId="19"/>
    <tableColumn id="5" xr3:uid="{33E23E70-24B6-4EBA-8EFE-3BE2DF94F8A1}" name="Configuration ID" totalsRowLabel="1160" dataDxfId="17"/>
    <tableColumn id="6" xr3:uid="{002CB1BD-789D-4884-84B4-ECDB61C7FB6B}" name="Configuration Title" totalsRowLabel="Verify SDDC Manager backup." dataDxfId="16"/>
    <tableColumn id="10" xr3:uid="{09689945-7A8E-4FE6-85D2-739731DD52C1}" name="Audit Procedure" totalsRowLabel="From the vSphere Client, go to Administration &gt;&gt; Single Sign On &gt;&gt; Configuration &gt;&gt; Login Message_x000a__x000a_If selection boxes next to &quot;Show login message&quot; is disabled or if &quot;Details of login message&quot; is not configured to an approved standard User Agreement, or if the &quot;Consent checkbox&quot; is disabled, this is a finding." dataDxfId="14" totalsRowDxfId="15"/>
    <tableColumn id="19" xr3:uid="{8FFABD78-661D-47BA-BFB4-A3662A348DB3}" name="Default or Non-Default" dataDxfId="12" totalsRowDxfId="13"/>
    <tableColumn id="62" xr3:uid="{5FD4D3C1-6F91-45E4-8E2E-E6ACB52888F4}" name="PCI DSS 4.0_x000a_Applicability?_x000a_('Yes'/'VMware Best Practice')" dataDxfId="10" totalsRowDxfId="11"/>
    <tableColumn id="34" xr3:uid="{7C880DE6-D4C1-458A-A282-FF978ACCE782}" name="PCI DSS 4.0_x000a_Citation" dataDxfId="8" totalsRowDxfId="9"/>
    <tableColumn id="79" xr3:uid="{82B1A8FB-E19F-423B-8107-73B56F6CB3BE}" name="VMware Recommended Value/PCI DSS 4.0_x000a_Recommended Value" dataDxfId="6" totalsRowDxfId="7"/>
    <tableColumn id="70" xr3:uid="{40942E9F-CF68-47F6-97B5-99D81ECBF698}" name="NIST 800-53 R5_x000a_Applicability?_x000a_('Yes'/'VMware Best Practice')" dataDxfId="4" totalsRowDxfId="5"/>
    <tableColumn id="48" xr3:uid="{B723519B-FF70-4F54-AC40-BEC2442C6573}" name="NIST 800-53 R5_x000a_Citation" dataDxfId="2" totalsRowDxfId="3"/>
    <tableColumn id="98" xr3:uid="{8126E08D-5FAB-4B2D-9DD6-248F205688DD}" name="VMware Recommended Value/NIST 800-53 R5_x000a_Recommended Value" dataDxfId="0" totalsRowDxfId="1"/>
  </tableColumns>
  <tableStyleInfo name="Table Style 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C7BACC-9DDE-4069-8A75-835D005E9FD6}">
  <dimension ref="B2:L13"/>
  <sheetViews>
    <sheetView workbookViewId="0">
      <selection activeCell="N3" sqref="N3"/>
    </sheetView>
  </sheetViews>
  <sheetFormatPr defaultRowHeight="15.75"/>
  <cols>
    <col min="1" max="1" width="4.25" customWidth="1"/>
    <col min="3" max="3" width="19" customWidth="1"/>
    <col min="12" max="12" width="65.375" customWidth="1"/>
  </cols>
  <sheetData>
    <row r="2" spans="2:12" ht="35.25">
      <c r="B2" s="29" t="s">
        <v>0</v>
      </c>
      <c r="C2" s="29"/>
      <c r="D2" s="29"/>
      <c r="E2" s="29"/>
      <c r="F2" s="29"/>
      <c r="G2" s="29"/>
      <c r="H2" s="29"/>
      <c r="I2" s="29"/>
      <c r="J2" s="29"/>
      <c r="K2" s="29"/>
      <c r="L2" s="29"/>
    </row>
    <row r="3" spans="2:12" ht="53.25" customHeight="1">
      <c r="B3" s="30" t="s">
        <v>1</v>
      </c>
      <c r="C3" s="30"/>
      <c r="D3" s="30"/>
      <c r="E3" s="30"/>
      <c r="F3" s="30"/>
      <c r="G3" s="30"/>
      <c r="H3" s="30"/>
      <c r="I3" s="30"/>
      <c r="J3" s="30"/>
      <c r="K3" s="30"/>
      <c r="L3" s="30"/>
    </row>
    <row r="4" spans="2:12">
      <c r="B4" s="1"/>
      <c r="C4" s="1"/>
      <c r="D4" s="1"/>
      <c r="E4" s="1"/>
      <c r="F4" s="1"/>
      <c r="G4" s="1"/>
      <c r="H4" s="1"/>
      <c r="I4" s="1"/>
      <c r="J4" s="1"/>
      <c r="K4" s="1"/>
      <c r="L4" s="1"/>
    </row>
    <row r="5" spans="2:12">
      <c r="B5" s="1"/>
      <c r="C5" s="1"/>
      <c r="D5" s="1"/>
      <c r="E5" s="1"/>
      <c r="F5" s="1"/>
      <c r="G5" s="1"/>
      <c r="H5" s="1"/>
      <c r="I5" s="1"/>
      <c r="J5" s="1"/>
      <c r="K5" s="1"/>
      <c r="L5" s="1"/>
    </row>
    <row r="6" spans="2:12" ht="18">
      <c r="B6" s="31" t="s">
        <v>2</v>
      </c>
      <c r="C6" s="32"/>
      <c r="D6" s="32"/>
      <c r="E6" s="32"/>
      <c r="F6" s="32"/>
      <c r="G6" s="32"/>
      <c r="H6" s="32"/>
      <c r="I6" s="32"/>
      <c r="J6" s="32"/>
      <c r="K6" s="32"/>
      <c r="L6" s="33"/>
    </row>
    <row r="7" spans="2:12" ht="15.75" customHeight="1">
      <c r="B7" s="2" t="s">
        <v>3</v>
      </c>
      <c r="C7" s="3" t="s">
        <v>4</v>
      </c>
      <c r="D7" s="34" t="s">
        <v>5</v>
      </c>
      <c r="E7" s="34"/>
      <c r="F7" s="34"/>
      <c r="G7" s="34"/>
      <c r="H7" s="34"/>
      <c r="I7" s="34"/>
      <c r="J7" s="34"/>
      <c r="K7" s="34"/>
      <c r="L7" s="35"/>
    </row>
    <row r="8" spans="2:12" ht="15.75" customHeight="1">
      <c r="B8" s="4" t="s">
        <v>6</v>
      </c>
      <c r="C8" s="5" t="s">
        <v>7</v>
      </c>
      <c r="D8" s="36" t="s">
        <v>8</v>
      </c>
      <c r="E8" s="36"/>
      <c r="F8" s="36"/>
      <c r="G8" s="36"/>
      <c r="H8" s="36"/>
      <c r="I8" s="36"/>
      <c r="J8" s="36"/>
      <c r="K8" s="36"/>
      <c r="L8" s="37"/>
    </row>
    <row r="9" spans="2:12">
      <c r="B9" s="1"/>
      <c r="C9" s="1"/>
      <c r="D9" s="1"/>
      <c r="E9" s="1"/>
      <c r="F9" s="1"/>
      <c r="G9" s="1"/>
      <c r="H9" s="1"/>
      <c r="I9" s="1"/>
      <c r="J9" s="1"/>
      <c r="K9" s="1"/>
      <c r="L9" s="1"/>
    </row>
    <row r="10" spans="2:12">
      <c r="B10" s="1"/>
      <c r="C10" s="1"/>
      <c r="D10" s="1"/>
      <c r="E10" s="1"/>
      <c r="F10" s="1"/>
      <c r="G10" s="1"/>
      <c r="H10" s="1"/>
      <c r="I10" s="1"/>
      <c r="J10" s="1"/>
      <c r="K10" s="1"/>
      <c r="L10" s="1"/>
    </row>
    <row r="11" spans="2:12" ht="18">
      <c r="B11" s="31" t="s">
        <v>9</v>
      </c>
      <c r="C11" s="32"/>
      <c r="D11" s="32"/>
      <c r="E11" s="32"/>
      <c r="F11" s="32"/>
      <c r="G11" s="32"/>
      <c r="H11" s="32"/>
      <c r="I11" s="32"/>
      <c r="J11" s="32"/>
      <c r="K11" s="32"/>
      <c r="L11" s="33"/>
    </row>
    <row r="12" spans="2:12">
      <c r="B12" s="23" t="s">
        <v>10</v>
      </c>
      <c r="C12" s="24"/>
      <c r="D12" s="24"/>
      <c r="E12" s="24"/>
      <c r="F12" s="24"/>
      <c r="G12" s="24"/>
      <c r="H12" s="24"/>
      <c r="I12" s="24"/>
      <c r="J12" s="24"/>
      <c r="K12" s="24"/>
      <c r="L12" s="25"/>
    </row>
    <row r="13" spans="2:12" ht="48" customHeight="1">
      <c r="B13" s="26" t="s">
        <v>11</v>
      </c>
      <c r="C13" s="27"/>
      <c r="D13" s="27"/>
      <c r="E13" s="27"/>
      <c r="F13" s="27"/>
      <c r="G13" s="27"/>
      <c r="H13" s="27"/>
      <c r="I13" s="27"/>
      <c r="J13" s="27"/>
      <c r="K13" s="27"/>
      <c r="L13" s="28"/>
    </row>
  </sheetData>
  <mergeCells count="8">
    <mergeCell ref="B12:L12"/>
    <mergeCell ref="B13:L13"/>
    <mergeCell ref="B2:L2"/>
    <mergeCell ref="B3:L3"/>
    <mergeCell ref="B6:L6"/>
    <mergeCell ref="D7:L7"/>
    <mergeCell ref="D8:L8"/>
    <mergeCell ref="B11:L1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F6A147-C1E0-4CA8-AFAE-CF1A640EC756}">
  <dimension ref="A1:L254"/>
  <sheetViews>
    <sheetView zoomScale="120" zoomScaleNormal="120" workbookViewId="0">
      <selection activeCell="B2" sqref="B2"/>
    </sheetView>
  </sheetViews>
  <sheetFormatPr defaultColWidth="9" defaultRowHeight="15.75" customHeight="1"/>
  <cols>
    <col min="1" max="1" width="26.375" style="9" customWidth="1"/>
    <col min="2" max="2" width="16.75" style="9" customWidth="1"/>
    <col min="3" max="3" width="16.875" style="9" customWidth="1"/>
    <col min="4" max="4" width="33.125" style="9" customWidth="1"/>
    <col min="5" max="5" width="32.5" style="9" customWidth="1"/>
    <col min="6" max="6" width="23.125" style="9" customWidth="1"/>
    <col min="7" max="7" width="51.125" style="9" customWidth="1"/>
    <col min="8" max="8" width="40.75" style="9" customWidth="1"/>
    <col min="9" max="9" width="40.875" style="9" customWidth="1"/>
    <col min="10" max="10" width="53.375" style="9" customWidth="1"/>
    <col min="11" max="11" width="38.5" style="9" customWidth="1"/>
    <col min="12" max="12" width="37.25" style="9" bestFit="1" customWidth="1"/>
    <col min="13" max="16313" width="9" style="6" customWidth="1"/>
    <col min="16314" max="16384" width="9" style="6"/>
  </cols>
  <sheetData>
    <row r="1" spans="1:12" s="18" customFormat="1" ht="40.5">
      <c r="A1" s="17" t="s">
        <v>12</v>
      </c>
      <c r="B1" s="17" t="s">
        <v>13</v>
      </c>
      <c r="C1" s="17" t="s">
        <v>14</v>
      </c>
      <c r="D1" s="17" t="s">
        <v>15</v>
      </c>
      <c r="E1" s="17" t="s">
        <v>16</v>
      </c>
      <c r="F1" s="17" t="s">
        <v>17</v>
      </c>
      <c r="G1" s="17" t="s">
        <v>18</v>
      </c>
      <c r="H1" s="17" t="s">
        <v>19</v>
      </c>
      <c r="I1" s="17" t="s">
        <v>20</v>
      </c>
      <c r="J1" s="17" t="s">
        <v>21</v>
      </c>
      <c r="K1" s="17" t="s">
        <v>22</v>
      </c>
      <c r="L1" s="17" t="s">
        <v>23</v>
      </c>
    </row>
    <row r="2" spans="1:12" ht="229.5">
      <c r="A2" s="7" t="str">
        <f>CONCATENATE("VMW-ESXI-0000",Table13[[#This Row],[Configuration ID]])</f>
        <v>VMW-ESXI-00003</v>
      </c>
      <c r="B2" s="8" t="s">
        <v>24</v>
      </c>
      <c r="C2" s="8">
        <v>3</v>
      </c>
      <c r="D2" s="8" t="s">
        <v>25</v>
      </c>
      <c r="E2" s="8" t="s">
        <v>26</v>
      </c>
      <c r="F2" s="10" t="s">
        <v>27</v>
      </c>
      <c r="G2" s="10" t="s">
        <v>28</v>
      </c>
      <c r="H2" s="10" t="s">
        <v>29</v>
      </c>
      <c r="I2" s="10" t="s">
        <v>30</v>
      </c>
      <c r="J2" s="10" t="s">
        <v>31</v>
      </c>
      <c r="K2" s="10" t="s">
        <v>32</v>
      </c>
      <c r="L2" s="10" t="s">
        <v>30</v>
      </c>
    </row>
    <row r="3" spans="1:12" ht="310.5">
      <c r="A3" s="7" t="str">
        <f>CONCATENATE("VMW-ESXI-0000",Table13[[#This Row],[Configuration ID]])</f>
        <v>VMW-ESXI-00004</v>
      </c>
      <c r="B3" s="8" t="s">
        <v>24</v>
      </c>
      <c r="C3" s="8">
        <v>4</v>
      </c>
      <c r="D3" s="8" t="s">
        <v>33</v>
      </c>
      <c r="E3" s="8" t="s">
        <v>34</v>
      </c>
      <c r="F3" s="10" t="s">
        <v>27</v>
      </c>
      <c r="G3" s="10" t="s">
        <v>31</v>
      </c>
      <c r="H3" s="10" t="s">
        <v>35</v>
      </c>
      <c r="I3" s="10" t="s">
        <v>36</v>
      </c>
      <c r="J3" s="10" t="s">
        <v>28</v>
      </c>
      <c r="K3" s="10" t="s">
        <v>29</v>
      </c>
      <c r="L3" s="10" t="s">
        <v>36</v>
      </c>
    </row>
    <row r="4" spans="1:12" ht="297">
      <c r="A4" s="7" t="str">
        <f>CONCATENATE("VMW-ESXI-0000",Table13[[#This Row],[Configuration ID]])</f>
        <v>VMW-ESXI-00007</v>
      </c>
      <c r="B4" s="8" t="s">
        <v>24</v>
      </c>
      <c r="C4" s="8">
        <v>7</v>
      </c>
      <c r="D4" s="8" t="s">
        <v>37</v>
      </c>
      <c r="E4" s="8" t="s">
        <v>38</v>
      </c>
      <c r="F4" s="10" t="s">
        <v>27</v>
      </c>
      <c r="G4" s="10" t="s">
        <v>28</v>
      </c>
      <c r="H4" s="10" t="s">
        <v>29</v>
      </c>
      <c r="I4" s="10" t="s">
        <v>36</v>
      </c>
      <c r="J4" s="10" t="s">
        <v>31</v>
      </c>
      <c r="K4" s="10" t="s">
        <v>39</v>
      </c>
      <c r="L4" s="10" t="s">
        <v>36</v>
      </c>
    </row>
    <row r="5" spans="1:12" ht="282.75">
      <c r="A5" s="7" t="str">
        <f>CONCATENATE("VMW-ESXI-000",Table13[[#This Row],[Configuration ID]])</f>
        <v>VMW-ESXI-00013</v>
      </c>
      <c r="B5" s="8" t="s">
        <v>24</v>
      </c>
      <c r="C5" s="8">
        <v>13</v>
      </c>
      <c r="D5" s="8" t="s">
        <v>40</v>
      </c>
      <c r="E5" s="8" t="s">
        <v>41</v>
      </c>
      <c r="F5" s="10" t="s">
        <v>27</v>
      </c>
      <c r="G5" s="10" t="s">
        <v>28</v>
      </c>
      <c r="H5" s="10" t="s">
        <v>29</v>
      </c>
      <c r="I5" s="10" t="s">
        <v>36</v>
      </c>
      <c r="J5" s="10" t="s">
        <v>31</v>
      </c>
      <c r="K5" s="10" t="s">
        <v>42</v>
      </c>
      <c r="L5" s="10" t="s">
        <v>36</v>
      </c>
    </row>
    <row r="6" spans="1:12" ht="297">
      <c r="A6" s="7" t="str">
        <f>CONCATENATE("VMW-ESXI-000",Table13[[#This Row],[Configuration ID]])</f>
        <v>VMW-ESXI-00016</v>
      </c>
      <c r="B6" s="8" t="s">
        <v>24</v>
      </c>
      <c r="C6" s="8">
        <v>16</v>
      </c>
      <c r="D6" s="8" t="s">
        <v>43</v>
      </c>
      <c r="E6" s="8" t="s">
        <v>44</v>
      </c>
      <c r="F6" s="10" t="s">
        <v>27</v>
      </c>
      <c r="G6" s="10" t="s">
        <v>28</v>
      </c>
      <c r="H6" s="10" t="s">
        <v>29</v>
      </c>
      <c r="I6" s="10" t="s">
        <v>36</v>
      </c>
      <c r="J6" s="10" t="s">
        <v>31</v>
      </c>
      <c r="K6" s="10" t="s">
        <v>42</v>
      </c>
      <c r="L6" s="10" t="s">
        <v>36</v>
      </c>
    </row>
    <row r="7" spans="1:12" ht="297">
      <c r="A7" s="7" t="str">
        <f>CONCATENATE("VMW-ESXI-000",Table13[[#This Row],[Configuration ID]])</f>
        <v>VMW-ESXI-00017</v>
      </c>
      <c r="B7" s="8" t="s">
        <v>24</v>
      </c>
      <c r="C7" s="8">
        <v>17</v>
      </c>
      <c r="D7" s="8" t="s">
        <v>45</v>
      </c>
      <c r="E7" s="8" t="s">
        <v>46</v>
      </c>
      <c r="F7" s="10" t="s">
        <v>27</v>
      </c>
      <c r="G7" s="10" t="s">
        <v>28</v>
      </c>
      <c r="H7" s="10" t="s">
        <v>29</v>
      </c>
      <c r="I7" s="10">
        <v>3</v>
      </c>
      <c r="J7" s="10" t="s">
        <v>31</v>
      </c>
      <c r="K7" s="10" t="s">
        <v>47</v>
      </c>
      <c r="L7" s="10">
        <v>3</v>
      </c>
    </row>
    <row r="8" spans="1:12" ht="282.75">
      <c r="A8" s="7" t="str">
        <f>CONCATENATE("VMW-ESXI-000",Table13[[#This Row],[Configuration ID]])</f>
        <v>VMW-ESXI-00018</v>
      </c>
      <c r="B8" s="8" t="s">
        <v>24</v>
      </c>
      <c r="C8" s="8">
        <v>18</v>
      </c>
      <c r="D8" s="8" t="s">
        <v>48</v>
      </c>
      <c r="E8" s="8" t="s">
        <v>49</v>
      </c>
      <c r="F8" s="10" t="s">
        <v>27</v>
      </c>
      <c r="G8" s="10" t="s">
        <v>28</v>
      </c>
      <c r="H8" s="10" t="s">
        <v>29</v>
      </c>
      <c r="I8" s="10">
        <v>200</v>
      </c>
      <c r="J8" s="10" t="s">
        <v>31</v>
      </c>
      <c r="K8" s="10" t="s">
        <v>47</v>
      </c>
      <c r="L8" s="10">
        <v>200</v>
      </c>
    </row>
    <row r="9" spans="1:12" ht="297">
      <c r="A9" s="7" t="str">
        <f>CONCATENATE("VMW-ESXI-000",Table13[[#This Row],[Configuration ID]])</f>
        <v>VMW-ESXI-00022</v>
      </c>
      <c r="B9" s="8" t="s">
        <v>24</v>
      </c>
      <c r="C9" s="8">
        <v>22</v>
      </c>
      <c r="D9" s="8" t="s">
        <v>50</v>
      </c>
      <c r="E9" s="8" t="s">
        <v>51</v>
      </c>
      <c r="F9" s="10" t="s">
        <v>52</v>
      </c>
      <c r="G9" s="10" t="s">
        <v>31</v>
      </c>
      <c r="H9" s="10" t="s">
        <v>53</v>
      </c>
      <c r="I9" s="10" t="s">
        <v>54</v>
      </c>
      <c r="J9" s="10" t="s">
        <v>31</v>
      </c>
      <c r="K9" s="10" t="s">
        <v>55</v>
      </c>
      <c r="L9" s="10" t="s">
        <v>56</v>
      </c>
    </row>
    <row r="10" spans="1:12" ht="409.6">
      <c r="A10" s="7" t="str">
        <f>CONCATENATE("VMW-ESXI-000",Table13[[#This Row],[Configuration ID]])</f>
        <v>VMW-ESXI-00028</v>
      </c>
      <c r="B10" s="8" t="s">
        <v>24</v>
      </c>
      <c r="C10" s="8">
        <v>28</v>
      </c>
      <c r="D10" s="8" t="s">
        <v>57</v>
      </c>
      <c r="E10" s="8" t="s">
        <v>58</v>
      </c>
      <c r="F10" s="10" t="s">
        <v>52</v>
      </c>
      <c r="G10" s="10" t="s">
        <v>31</v>
      </c>
      <c r="H10" s="10" t="s">
        <v>59</v>
      </c>
      <c r="I10" s="10" t="b">
        <v>0</v>
      </c>
      <c r="J10" s="10" t="s">
        <v>31</v>
      </c>
      <c r="K10" s="10" t="s">
        <v>60</v>
      </c>
      <c r="L10" s="10" t="b">
        <v>0</v>
      </c>
    </row>
    <row r="11" spans="1:12" ht="269.25">
      <c r="A11" s="7" t="str">
        <f>CONCATENATE("VMW-ESXI-000",Table13[[#This Row],[Configuration ID]])</f>
        <v>VMW-ESXI-00030</v>
      </c>
      <c r="B11" s="8" t="s">
        <v>24</v>
      </c>
      <c r="C11" s="8">
        <v>30</v>
      </c>
      <c r="D11" s="8" t="s">
        <v>61</v>
      </c>
      <c r="E11" s="8" t="s">
        <v>62</v>
      </c>
      <c r="F11" s="10" t="s">
        <v>27</v>
      </c>
      <c r="G11" s="10" t="s">
        <v>31</v>
      </c>
      <c r="H11" s="10" t="s">
        <v>63</v>
      </c>
      <c r="I11" s="10">
        <v>0</v>
      </c>
      <c r="J11" s="10" t="s">
        <v>31</v>
      </c>
      <c r="K11" s="10" t="s">
        <v>64</v>
      </c>
      <c r="L11" s="10">
        <v>0</v>
      </c>
    </row>
    <row r="12" spans="1:12" ht="297">
      <c r="A12" s="7" t="str">
        <f>CONCATENATE("VMW-ESXI-000",Table13[[#This Row],[Configuration ID]])</f>
        <v>VMW-ESXI-00031</v>
      </c>
      <c r="B12" s="8" t="s">
        <v>24</v>
      </c>
      <c r="C12" s="8">
        <v>31</v>
      </c>
      <c r="D12" s="8" t="s">
        <v>65</v>
      </c>
      <c r="E12" s="8" t="s">
        <v>66</v>
      </c>
      <c r="F12" s="10" t="s">
        <v>52</v>
      </c>
      <c r="G12" s="10" t="s">
        <v>28</v>
      </c>
      <c r="H12" s="10" t="s">
        <v>29</v>
      </c>
      <c r="I12" s="10" t="s">
        <v>67</v>
      </c>
      <c r="J12" s="10" t="s">
        <v>31</v>
      </c>
      <c r="K12" s="10" t="s">
        <v>68</v>
      </c>
      <c r="L12" s="10" t="s">
        <v>67</v>
      </c>
    </row>
    <row r="13" spans="1:12" ht="282.75">
      <c r="A13" s="7" t="str">
        <f>CONCATENATE("VMW-ESXI-000",Table13[[#This Row],[Configuration ID]])</f>
        <v>VMW-ESXI-00034</v>
      </c>
      <c r="B13" s="8" t="s">
        <v>24</v>
      </c>
      <c r="C13" s="8">
        <v>34</v>
      </c>
      <c r="D13" s="8" t="s">
        <v>69</v>
      </c>
      <c r="E13" s="8" t="s">
        <v>70</v>
      </c>
      <c r="F13" s="10" t="s">
        <v>52</v>
      </c>
      <c r="G13" s="10" t="s">
        <v>31</v>
      </c>
      <c r="H13" s="10" t="s">
        <v>71</v>
      </c>
      <c r="I13" s="10">
        <v>10</v>
      </c>
      <c r="J13" s="10" t="s">
        <v>31</v>
      </c>
      <c r="K13" s="10" t="s">
        <v>72</v>
      </c>
      <c r="L13" s="10">
        <v>3</v>
      </c>
    </row>
    <row r="14" spans="1:12" ht="310.5">
      <c r="A14" s="7" t="str">
        <f>CONCATENATE("VMW-ESXI-000",Table13[[#This Row],[Configuration ID]])</f>
        <v>VMW-ESXI-00038</v>
      </c>
      <c r="B14" s="8" t="s">
        <v>24</v>
      </c>
      <c r="C14" s="8">
        <v>38</v>
      </c>
      <c r="D14" s="8" t="s">
        <v>73</v>
      </c>
      <c r="E14" s="8" t="s">
        <v>74</v>
      </c>
      <c r="F14" s="10" t="s">
        <v>52</v>
      </c>
      <c r="G14" s="10" t="s">
        <v>31</v>
      </c>
      <c r="H14" s="10" t="s">
        <v>75</v>
      </c>
      <c r="I14" s="10">
        <v>900</v>
      </c>
      <c r="J14" s="10" t="s">
        <v>31</v>
      </c>
      <c r="K14" s="10" t="s">
        <v>47</v>
      </c>
      <c r="L14" s="10">
        <v>600</v>
      </c>
    </row>
    <row r="15" spans="1:12" ht="297">
      <c r="A15" s="7" t="str">
        <f>CONCATENATE("VMW-ESXI-000",Table13[[#This Row],[Configuration ID]])</f>
        <v>VMW-ESXI-00039</v>
      </c>
      <c r="B15" s="8" t="s">
        <v>24</v>
      </c>
      <c r="C15" s="8">
        <v>39</v>
      </c>
      <c r="D15" s="8" t="s">
        <v>76</v>
      </c>
      <c r="E15" s="8" t="s">
        <v>77</v>
      </c>
      <c r="F15" s="10" t="s">
        <v>52</v>
      </c>
      <c r="G15" s="10" t="s">
        <v>31</v>
      </c>
      <c r="H15" s="10" t="s">
        <v>75</v>
      </c>
      <c r="I15" s="10">
        <v>600</v>
      </c>
      <c r="J15" s="10" t="s">
        <v>31</v>
      </c>
      <c r="K15" s="10" t="s">
        <v>78</v>
      </c>
      <c r="L15" s="10">
        <v>600</v>
      </c>
    </row>
    <row r="16" spans="1:12" ht="269.25">
      <c r="A16" s="7" t="str">
        <f>CONCATENATE("VMW-ESXI-000",Table13[[#This Row],[Configuration ID]])</f>
        <v>VMW-ESXI-00043</v>
      </c>
      <c r="B16" s="8" t="s">
        <v>24</v>
      </c>
      <c r="C16" s="8">
        <v>43</v>
      </c>
      <c r="D16" s="8" t="s">
        <v>79</v>
      </c>
      <c r="E16" s="8" t="s">
        <v>80</v>
      </c>
      <c r="F16" s="10" t="s">
        <v>27</v>
      </c>
      <c r="G16" s="10" t="s">
        <v>31</v>
      </c>
      <c r="H16" s="10" t="s">
        <v>63</v>
      </c>
      <c r="I16" s="10">
        <v>1</v>
      </c>
      <c r="J16" s="10" t="s">
        <v>31</v>
      </c>
      <c r="K16" s="10" t="s">
        <v>64</v>
      </c>
      <c r="L16" s="10">
        <v>1</v>
      </c>
    </row>
    <row r="17" spans="1:12" ht="202.5">
      <c r="A17" s="7" t="str">
        <f>CONCATENATE("VMW-VC-000",Table13[[#This Row],[Configuration ID]])</f>
        <v>VMW-VC-00065</v>
      </c>
      <c r="B17" s="8" t="s">
        <v>81</v>
      </c>
      <c r="C17" s="8">
        <v>65</v>
      </c>
      <c r="D17" s="8" t="s">
        <v>82</v>
      </c>
      <c r="E17" s="8" t="s">
        <v>83</v>
      </c>
      <c r="F17" s="10" t="s">
        <v>27</v>
      </c>
      <c r="G17" s="10" t="s">
        <v>31</v>
      </c>
      <c r="H17" s="10" t="s">
        <v>84</v>
      </c>
      <c r="I17" s="10" t="s">
        <v>85</v>
      </c>
      <c r="J17" s="10" t="s">
        <v>31</v>
      </c>
      <c r="K17" s="10" t="s">
        <v>86</v>
      </c>
      <c r="L17" s="10" t="s">
        <v>85</v>
      </c>
    </row>
    <row r="18" spans="1:12" ht="269.25">
      <c r="A18" s="7" t="str">
        <f>CONCATENATE("VMW-VC-000",Table13[[#This Row],[Configuration ID]])</f>
        <v>VMW-VC-00066</v>
      </c>
      <c r="B18" s="8" t="s">
        <v>81</v>
      </c>
      <c r="C18" s="8">
        <v>66</v>
      </c>
      <c r="D18" s="8" t="s">
        <v>87</v>
      </c>
      <c r="E18" s="8" t="s">
        <v>88</v>
      </c>
      <c r="F18" s="10" t="s">
        <v>27</v>
      </c>
      <c r="G18" s="10" t="s">
        <v>31</v>
      </c>
      <c r="H18" s="10" t="s">
        <v>84</v>
      </c>
      <c r="I18" s="10" t="s">
        <v>89</v>
      </c>
      <c r="J18" s="10" t="s">
        <v>31</v>
      </c>
      <c r="K18" s="10" t="s">
        <v>86</v>
      </c>
      <c r="L18" s="10" t="s">
        <v>89</v>
      </c>
    </row>
    <row r="19" spans="1:12" ht="363.75">
      <c r="A19" s="7" t="str">
        <f>CONCATENATE("VMW-VC-000",Table13[[#This Row],[Configuration ID]])</f>
        <v>VMW-VC-00067</v>
      </c>
      <c r="B19" s="8" t="s">
        <v>81</v>
      </c>
      <c r="C19" s="8">
        <v>67</v>
      </c>
      <c r="D19" s="8" t="s">
        <v>90</v>
      </c>
      <c r="E19" s="8" t="s">
        <v>91</v>
      </c>
      <c r="F19" s="10" t="s">
        <v>27</v>
      </c>
      <c r="G19" s="10" t="s">
        <v>31</v>
      </c>
      <c r="H19" s="10" t="s">
        <v>84</v>
      </c>
      <c r="I19" s="10" t="s">
        <v>92</v>
      </c>
      <c r="J19" s="10" t="s">
        <v>31</v>
      </c>
      <c r="K19" s="10" t="s">
        <v>93</v>
      </c>
      <c r="L19" s="10" t="s">
        <v>92</v>
      </c>
    </row>
    <row r="20" spans="1:12" ht="282.75">
      <c r="A20" s="7" t="str">
        <f>CONCATENATE("VMW-VC-000",Table13[[#This Row],[Configuration ID]])</f>
        <v>VMW-VC-00068</v>
      </c>
      <c r="B20" s="8" t="s">
        <v>81</v>
      </c>
      <c r="C20" s="8">
        <v>68</v>
      </c>
      <c r="D20" s="8" t="s">
        <v>94</v>
      </c>
      <c r="E20" s="8" t="s">
        <v>95</v>
      </c>
      <c r="F20" s="10" t="s">
        <v>27</v>
      </c>
      <c r="G20" s="10" t="s">
        <v>31</v>
      </c>
      <c r="H20" s="10" t="s">
        <v>96</v>
      </c>
      <c r="I20" s="10" t="s">
        <v>97</v>
      </c>
      <c r="J20" s="10" t="s">
        <v>31</v>
      </c>
      <c r="K20" s="10" t="s">
        <v>98</v>
      </c>
      <c r="L20" s="10" t="s">
        <v>97</v>
      </c>
    </row>
    <row r="21" spans="1:12" ht="337.5">
      <c r="A21" s="7" t="str">
        <f>CONCATENATE("VMW-VC-000",Table13[[#This Row],[Configuration ID]])</f>
        <v>VMW-VC-00070</v>
      </c>
      <c r="B21" s="8" t="s">
        <v>81</v>
      </c>
      <c r="C21" s="8">
        <v>70</v>
      </c>
      <c r="D21" s="8" t="s">
        <v>99</v>
      </c>
      <c r="E21" s="8" t="s">
        <v>100</v>
      </c>
      <c r="F21" s="10" t="s">
        <v>27</v>
      </c>
      <c r="G21" s="10" t="s">
        <v>31</v>
      </c>
      <c r="H21" s="10" t="s">
        <v>96</v>
      </c>
      <c r="I21" s="10" t="b">
        <v>1</v>
      </c>
      <c r="J21" s="10" t="s">
        <v>31</v>
      </c>
      <c r="K21" s="10" t="s">
        <v>98</v>
      </c>
      <c r="L21" s="10" t="b">
        <v>1</v>
      </c>
    </row>
    <row r="22" spans="1:12" ht="351">
      <c r="A22" s="7" t="str">
        <f>CONCATENATE("VMW-VC-000",Table13[[#This Row],[Configuration ID]])</f>
        <v>VMW-VC-00071</v>
      </c>
      <c r="B22" s="8" t="s">
        <v>81</v>
      </c>
      <c r="C22" s="8">
        <v>71</v>
      </c>
      <c r="D22" s="8" t="s">
        <v>101</v>
      </c>
      <c r="E22" s="8" t="s">
        <v>102</v>
      </c>
      <c r="F22" s="10" t="s">
        <v>27</v>
      </c>
      <c r="G22" s="10" t="s">
        <v>31</v>
      </c>
      <c r="H22" s="10" t="s">
        <v>96</v>
      </c>
      <c r="I22" s="10" t="b">
        <v>1</v>
      </c>
      <c r="J22" s="10" t="s">
        <v>31</v>
      </c>
      <c r="K22" s="10" t="s">
        <v>98</v>
      </c>
      <c r="L22" s="10" t="b">
        <v>1</v>
      </c>
    </row>
    <row r="23" spans="1:12" ht="337.5">
      <c r="A23" s="7" t="str">
        <f>CONCATENATE("VMW-VC-000",Table13[[#This Row],[Configuration ID]])</f>
        <v>VMW-VC-00073</v>
      </c>
      <c r="B23" s="8" t="s">
        <v>81</v>
      </c>
      <c r="C23" s="8">
        <v>73</v>
      </c>
      <c r="D23" s="8" t="s">
        <v>103</v>
      </c>
      <c r="E23" s="8" t="s">
        <v>104</v>
      </c>
      <c r="F23" s="10" t="s">
        <v>27</v>
      </c>
      <c r="G23" s="10" t="s">
        <v>31</v>
      </c>
      <c r="H23" s="10" t="s">
        <v>96</v>
      </c>
      <c r="I23" s="10" t="b">
        <v>1</v>
      </c>
      <c r="J23" s="10" t="s">
        <v>31</v>
      </c>
      <c r="K23" s="10" t="s">
        <v>98</v>
      </c>
      <c r="L23" s="10" t="b">
        <v>1</v>
      </c>
    </row>
    <row r="24" spans="1:12" ht="337.5">
      <c r="A24" s="7" t="str">
        <f>CONCATENATE("VMW-VC-000",Table13[[#This Row],[Configuration ID]])</f>
        <v>VMW-VC-00074</v>
      </c>
      <c r="B24" s="8" t="s">
        <v>81</v>
      </c>
      <c r="C24" s="8">
        <v>74</v>
      </c>
      <c r="D24" s="8" t="s">
        <v>105</v>
      </c>
      <c r="E24" s="8" t="s">
        <v>106</v>
      </c>
      <c r="F24" s="10" t="s">
        <v>27</v>
      </c>
      <c r="G24" s="10" t="s">
        <v>31</v>
      </c>
      <c r="H24" s="10" t="s">
        <v>84</v>
      </c>
      <c r="I24" s="10" t="b">
        <v>1</v>
      </c>
      <c r="J24" s="10" t="s">
        <v>31</v>
      </c>
      <c r="K24" s="10" t="s">
        <v>39</v>
      </c>
      <c r="L24" s="10" t="b">
        <v>1</v>
      </c>
    </row>
    <row r="25" spans="1:12" ht="337.5">
      <c r="A25" s="7" t="str">
        <f>CONCATENATE("VMW-VC-000",Table13[[#This Row],[Configuration ID]])</f>
        <v>VMW-VC-00075</v>
      </c>
      <c r="B25" s="8" t="s">
        <v>81</v>
      </c>
      <c r="C25" s="8">
        <v>75</v>
      </c>
      <c r="D25" s="8" t="s">
        <v>107</v>
      </c>
      <c r="E25" s="8" t="s">
        <v>108</v>
      </c>
      <c r="F25" s="10" t="s">
        <v>27</v>
      </c>
      <c r="G25" s="10" t="s">
        <v>31</v>
      </c>
      <c r="H25" s="10" t="s">
        <v>84</v>
      </c>
      <c r="I25" s="10" t="b">
        <v>1</v>
      </c>
      <c r="J25" s="10" t="s">
        <v>31</v>
      </c>
      <c r="K25" s="10" t="s">
        <v>39</v>
      </c>
      <c r="L25" s="10" t="b">
        <v>1</v>
      </c>
    </row>
    <row r="26" spans="1:12" ht="282.75">
      <c r="A26" s="7" t="str">
        <f>CONCATENATE("VMW-VC-000",Table13[[#This Row],[Configuration ID]])</f>
        <v>VMW-VC-00096</v>
      </c>
      <c r="B26" s="8" t="s">
        <v>81</v>
      </c>
      <c r="C26" s="8">
        <v>96</v>
      </c>
      <c r="D26" s="8" t="s">
        <v>109</v>
      </c>
      <c r="E26" s="8" t="s">
        <v>110</v>
      </c>
      <c r="F26" s="10" t="s">
        <v>52</v>
      </c>
      <c r="G26" s="10" t="s">
        <v>28</v>
      </c>
      <c r="H26" s="10" t="s">
        <v>29</v>
      </c>
      <c r="I26" s="10">
        <v>1</v>
      </c>
      <c r="J26" s="10" t="s">
        <v>31</v>
      </c>
      <c r="K26" s="10" t="s">
        <v>32</v>
      </c>
      <c r="L26" s="10">
        <v>1</v>
      </c>
    </row>
    <row r="27" spans="1:12" ht="337.5">
      <c r="A27" s="7" t="str">
        <f>CONCATENATE("VMW-VC-000",Table13[[#This Row],[Configuration ID]])</f>
        <v>VMW-VC-00099</v>
      </c>
      <c r="B27" s="8" t="s">
        <v>81</v>
      </c>
      <c r="C27" s="8">
        <v>99</v>
      </c>
      <c r="D27" s="8" t="s">
        <v>111</v>
      </c>
      <c r="E27" s="8" t="s">
        <v>112</v>
      </c>
      <c r="F27" s="10" t="s">
        <v>27</v>
      </c>
      <c r="G27" s="10" t="s">
        <v>31</v>
      </c>
      <c r="H27" s="10" t="s">
        <v>63</v>
      </c>
      <c r="I27" s="10">
        <v>1048576</v>
      </c>
      <c r="J27" s="10" t="s">
        <v>31</v>
      </c>
      <c r="K27" s="10" t="s">
        <v>64</v>
      </c>
      <c r="L27" s="10">
        <v>1048576</v>
      </c>
    </row>
    <row r="28" spans="1:12" ht="351">
      <c r="A28" s="7" t="str">
        <f>CONCATENATE("VMW-VC-00",Table13[[#This Row],[Configuration ID]])</f>
        <v>VMW-VC-00101</v>
      </c>
      <c r="B28" s="8" t="s">
        <v>81</v>
      </c>
      <c r="C28" s="8">
        <v>101</v>
      </c>
      <c r="D28" s="8" t="s">
        <v>113</v>
      </c>
      <c r="E28" s="8" t="s">
        <v>114</v>
      </c>
      <c r="F28" s="10" t="s">
        <v>27</v>
      </c>
      <c r="G28" s="10" t="s">
        <v>31</v>
      </c>
      <c r="H28" s="10" t="s">
        <v>115</v>
      </c>
      <c r="I28" s="10" t="b">
        <v>1</v>
      </c>
      <c r="J28" s="10" t="s">
        <v>31</v>
      </c>
      <c r="K28" s="10" t="s">
        <v>116</v>
      </c>
      <c r="L28" s="10" t="b">
        <v>1</v>
      </c>
    </row>
    <row r="29" spans="1:12" ht="337.5">
      <c r="A29" s="7" t="str">
        <f>CONCATENATE("VMW-VC-00",Table13[[#This Row],[Configuration ID]])</f>
        <v>VMW-VC-00102</v>
      </c>
      <c r="B29" s="8" t="s">
        <v>81</v>
      </c>
      <c r="C29" s="8">
        <v>102</v>
      </c>
      <c r="D29" s="8" t="s">
        <v>117</v>
      </c>
      <c r="E29" s="8" t="s">
        <v>118</v>
      </c>
      <c r="F29" s="10" t="s">
        <v>27</v>
      </c>
      <c r="G29" s="10" t="s">
        <v>28</v>
      </c>
      <c r="H29" s="10" t="s">
        <v>29</v>
      </c>
      <c r="I29" s="10" t="b">
        <v>0</v>
      </c>
      <c r="J29" s="10" t="s">
        <v>31</v>
      </c>
      <c r="K29" s="10" t="s">
        <v>119</v>
      </c>
      <c r="L29" s="10" t="b">
        <v>0</v>
      </c>
    </row>
    <row r="30" spans="1:12" ht="229.5">
      <c r="A30" s="7" t="str">
        <f>CONCATENATE("VMW-ESXI-00",Table13[[#This Row],[Configuration ID]])</f>
        <v>VMW-ESXI-00105</v>
      </c>
      <c r="B30" s="8" t="s">
        <v>24</v>
      </c>
      <c r="C30" s="8">
        <v>105</v>
      </c>
      <c r="D30" s="8" t="s">
        <v>120</v>
      </c>
      <c r="E30" s="8" t="s">
        <v>121</v>
      </c>
      <c r="F30" s="10" t="s">
        <v>27</v>
      </c>
      <c r="G30" s="10" t="s">
        <v>31</v>
      </c>
      <c r="H30" s="10" t="s">
        <v>59</v>
      </c>
      <c r="I30" s="10" t="s">
        <v>122</v>
      </c>
      <c r="J30" s="10" t="s">
        <v>31</v>
      </c>
      <c r="K30" s="10" t="s">
        <v>60</v>
      </c>
      <c r="L30" s="10" t="s">
        <v>123</v>
      </c>
    </row>
    <row r="31" spans="1:12" ht="310.5">
      <c r="A31" s="7" t="str">
        <f>CONCATENATE("VMW-ESXI-00",Table13[[#This Row],[Configuration ID]])</f>
        <v>VMW-ESXI-00109</v>
      </c>
      <c r="B31" s="8" t="s">
        <v>24</v>
      </c>
      <c r="C31" s="8">
        <v>109</v>
      </c>
      <c r="D31" s="8" t="s">
        <v>124</v>
      </c>
      <c r="E31" s="8" t="s">
        <v>125</v>
      </c>
      <c r="F31" s="10" t="s">
        <v>27</v>
      </c>
      <c r="G31" s="10" t="s">
        <v>31</v>
      </c>
      <c r="H31" s="10" t="s">
        <v>126</v>
      </c>
      <c r="I31" s="10">
        <v>4</v>
      </c>
      <c r="J31" s="10" t="s">
        <v>31</v>
      </c>
      <c r="K31" s="10" t="s">
        <v>127</v>
      </c>
      <c r="L31" s="10">
        <v>5</v>
      </c>
    </row>
    <row r="32" spans="1:12" ht="256.5">
      <c r="A32" s="7" t="str">
        <f>CONCATENATE("VMW-ESXI-00",Table13[[#This Row],[Configuration ID]])</f>
        <v>VMW-ESXI-00111</v>
      </c>
      <c r="B32" s="8" t="s">
        <v>24</v>
      </c>
      <c r="C32" s="8">
        <v>111</v>
      </c>
      <c r="D32" s="8" t="s">
        <v>128</v>
      </c>
      <c r="E32" s="8" t="s">
        <v>129</v>
      </c>
      <c r="F32" s="10" t="s">
        <v>27</v>
      </c>
      <c r="G32" s="10" t="s">
        <v>31</v>
      </c>
      <c r="H32" s="10" t="s">
        <v>96</v>
      </c>
      <c r="I32" s="10" t="s">
        <v>130</v>
      </c>
      <c r="J32" s="10" t="s">
        <v>31</v>
      </c>
      <c r="K32" s="10" t="s">
        <v>98</v>
      </c>
      <c r="L32" s="10" t="s">
        <v>130</v>
      </c>
    </row>
    <row r="33" spans="1:12" ht="269.25">
      <c r="A33" s="7" t="str">
        <f>CONCATENATE("VMW-ESXI-00",Table13[[#This Row],[Configuration ID]])</f>
        <v>VMW-ESXI-00112</v>
      </c>
      <c r="B33" s="8" t="s">
        <v>24</v>
      </c>
      <c r="C33" s="8">
        <v>112</v>
      </c>
      <c r="D33" s="8" t="s">
        <v>131</v>
      </c>
      <c r="E33" s="8" t="s">
        <v>132</v>
      </c>
      <c r="F33" s="10" t="s">
        <v>27</v>
      </c>
      <c r="G33" s="10" t="s">
        <v>31</v>
      </c>
      <c r="H33" s="10" t="s">
        <v>96</v>
      </c>
      <c r="I33" s="10" t="s">
        <v>130</v>
      </c>
      <c r="J33" s="10" t="s">
        <v>31</v>
      </c>
      <c r="K33" s="10" t="s">
        <v>98</v>
      </c>
      <c r="L33" s="10" t="s">
        <v>130</v>
      </c>
    </row>
    <row r="34" spans="1:12" ht="409.6">
      <c r="A34" s="7" t="str">
        <f>CONCATENATE("VMW-ESXI-00",Table13[[#This Row],[Configuration ID]])</f>
        <v>VMW-ESXI-00114</v>
      </c>
      <c r="B34" s="8" t="s">
        <v>24</v>
      </c>
      <c r="C34" s="8">
        <v>114</v>
      </c>
      <c r="D34" s="8" t="s">
        <v>133</v>
      </c>
      <c r="E34" s="11" t="s">
        <v>134</v>
      </c>
      <c r="F34" s="10" t="s">
        <v>52</v>
      </c>
      <c r="G34" s="10" t="s">
        <v>31</v>
      </c>
      <c r="H34" s="10" t="s">
        <v>135</v>
      </c>
      <c r="I34" s="10" t="s">
        <v>136</v>
      </c>
      <c r="J34" s="10" t="s">
        <v>31</v>
      </c>
      <c r="K34" s="10" t="s">
        <v>137</v>
      </c>
      <c r="L34" s="10" t="s">
        <v>136</v>
      </c>
    </row>
    <row r="35" spans="1:12" ht="297">
      <c r="A35" s="7" t="str">
        <f>CONCATENATE("VMW-ESXI-00",Table13[[#This Row],[Configuration ID]])</f>
        <v>VMW-ESXI-00122</v>
      </c>
      <c r="B35" s="8" t="s">
        <v>24</v>
      </c>
      <c r="C35" s="8">
        <v>122</v>
      </c>
      <c r="D35" s="8" t="s">
        <v>138</v>
      </c>
      <c r="E35" s="8" t="s">
        <v>139</v>
      </c>
      <c r="F35" s="10" t="s">
        <v>52</v>
      </c>
      <c r="G35" s="10" t="s">
        <v>28</v>
      </c>
      <c r="H35" s="10" t="s">
        <v>29</v>
      </c>
      <c r="I35" s="10" t="s">
        <v>140</v>
      </c>
      <c r="J35" s="10" t="s">
        <v>31</v>
      </c>
      <c r="K35" s="10" t="s">
        <v>141</v>
      </c>
      <c r="L35" s="10" t="s">
        <v>140</v>
      </c>
    </row>
    <row r="36" spans="1:12" ht="297">
      <c r="A36" s="7" t="str">
        <f>CONCATENATE("VMW-ESXI-00",Table13[[#This Row],[Configuration ID]])</f>
        <v>VMW-ESXI-00123</v>
      </c>
      <c r="B36" s="8" t="s">
        <v>24</v>
      </c>
      <c r="C36" s="8">
        <v>123</v>
      </c>
      <c r="D36" s="8" t="s">
        <v>142</v>
      </c>
      <c r="E36" s="8" t="s">
        <v>143</v>
      </c>
      <c r="F36" s="10" t="s">
        <v>52</v>
      </c>
      <c r="G36" s="10" t="s">
        <v>28</v>
      </c>
      <c r="H36" s="10" t="s">
        <v>29</v>
      </c>
      <c r="I36" s="10" t="s">
        <v>140</v>
      </c>
      <c r="J36" s="10" t="s">
        <v>31</v>
      </c>
      <c r="K36" s="10" t="s">
        <v>141</v>
      </c>
      <c r="L36" s="10" t="s">
        <v>140</v>
      </c>
    </row>
    <row r="37" spans="1:12" ht="269.25">
      <c r="A37" s="7" t="str">
        <f>CONCATENATE("VMW-ESXI-00",Table13[[#This Row],[Configuration ID]])</f>
        <v>VMW-ESXI-00124</v>
      </c>
      <c r="B37" s="8" t="s">
        <v>24</v>
      </c>
      <c r="C37" s="8">
        <v>124</v>
      </c>
      <c r="D37" s="8" t="s">
        <v>142</v>
      </c>
      <c r="E37" s="8" t="s">
        <v>144</v>
      </c>
      <c r="F37" s="10" t="s">
        <v>27</v>
      </c>
      <c r="G37" s="10" t="s">
        <v>28</v>
      </c>
      <c r="H37" s="10" t="s">
        <v>29</v>
      </c>
      <c r="I37" s="10" t="s">
        <v>145</v>
      </c>
      <c r="J37" s="10" t="s">
        <v>31</v>
      </c>
      <c r="K37" s="10" t="s">
        <v>141</v>
      </c>
      <c r="L37" s="10" t="s">
        <v>145</v>
      </c>
    </row>
    <row r="38" spans="1:12" ht="363.75">
      <c r="A38" s="7" t="str">
        <f>CONCATENATE("VMW-ESXI-00",Table13[[#This Row],[Configuration ID]])</f>
        <v>VMW-ESXI-00125</v>
      </c>
      <c r="B38" s="8" t="s">
        <v>24</v>
      </c>
      <c r="C38" s="8">
        <v>125</v>
      </c>
      <c r="D38" s="8" t="s">
        <v>146</v>
      </c>
      <c r="E38" s="8" t="s">
        <v>147</v>
      </c>
      <c r="F38" s="10" t="s">
        <v>52</v>
      </c>
      <c r="G38" s="10" t="s">
        <v>31</v>
      </c>
      <c r="H38" s="10" t="s">
        <v>148</v>
      </c>
      <c r="I38" s="10" t="s">
        <v>149</v>
      </c>
      <c r="J38" s="10" t="s">
        <v>31</v>
      </c>
      <c r="K38" s="10" t="s">
        <v>150</v>
      </c>
      <c r="L38" s="10" t="s">
        <v>149</v>
      </c>
    </row>
    <row r="39" spans="1:12" ht="409.6">
      <c r="A39" s="7" t="str">
        <f>CONCATENATE("VMW-ESXI-00",Table13[[#This Row],[Configuration ID]])</f>
        <v>VMW-ESXI-00129</v>
      </c>
      <c r="B39" s="8" t="s">
        <v>24</v>
      </c>
      <c r="C39" s="8">
        <v>129</v>
      </c>
      <c r="D39" s="8" t="s">
        <v>151</v>
      </c>
      <c r="E39" s="8" t="s">
        <v>152</v>
      </c>
      <c r="F39" s="10" t="s">
        <v>52</v>
      </c>
      <c r="G39" s="10" t="s">
        <v>31</v>
      </c>
      <c r="H39" s="10" t="s">
        <v>153</v>
      </c>
      <c r="I39" s="10" t="s">
        <v>154</v>
      </c>
      <c r="J39" s="10" t="s">
        <v>31</v>
      </c>
      <c r="K39" s="10" t="s">
        <v>155</v>
      </c>
      <c r="L39" s="10" t="s">
        <v>154</v>
      </c>
    </row>
    <row r="40" spans="1:12" ht="409.6">
      <c r="A40" s="7" t="str">
        <f>CONCATENATE("VMW-ESXI-00",Table13[[#This Row],[Configuration ID]])</f>
        <v>VMW-ESXI-00136</v>
      </c>
      <c r="B40" s="8" t="s">
        <v>24</v>
      </c>
      <c r="C40" s="8">
        <v>136</v>
      </c>
      <c r="D40" s="8" t="s">
        <v>156</v>
      </c>
      <c r="E40" s="8" t="s">
        <v>157</v>
      </c>
      <c r="F40" s="10" t="s">
        <v>52</v>
      </c>
      <c r="G40" s="10" t="s">
        <v>31</v>
      </c>
      <c r="H40" s="10" t="s">
        <v>158</v>
      </c>
      <c r="I40" s="10" t="s">
        <v>159</v>
      </c>
      <c r="J40" s="10" t="s">
        <v>31</v>
      </c>
      <c r="K40" s="10" t="s">
        <v>160</v>
      </c>
      <c r="L40" s="10" t="s">
        <v>159</v>
      </c>
    </row>
    <row r="41" spans="1:12" ht="377.25">
      <c r="A41" s="7" t="str">
        <f>CONCATENATE("VMW-ESXI-00",Table13[[#This Row],[Configuration ID]])</f>
        <v>VMW-ESXI-00137</v>
      </c>
      <c r="B41" s="8" t="s">
        <v>24</v>
      </c>
      <c r="C41" s="8">
        <v>137</v>
      </c>
      <c r="D41" s="8" t="s">
        <v>161</v>
      </c>
      <c r="E41" s="8" t="s">
        <v>162</v>
      </c>
      <c r="F41" s="10" t="s">
        <v>52</v>
      </c>
      <c r="G41" s="10" t="s">
        <v>31</v>
      </c>
      <c r="H41" s="10" t="s">
        <v>163</v>
      </c>
      <c r="I41" s="10" t="s">
        <v>164</v>
      </c>
      <c r="J41" s="10" t="s">
        <v>31</v>
      </c>
      <c r="K41" s="10" t="s">
        <v>165</v>
      </c>
      <c r="L41" s="10" t="s">
        <v>164</v>
      </c>
    </row>
    <row r="42" spans="1:12" ht="282.75">
      <c r="A42" s="7" t="str">
        <f>CONCATENATE("VMW-ESXI-00",Table13[[#This Row],[Configuration ID]])</f>
        <v>VMW-ESXI-00138</v>
      </c>
      <c r="B42" s="8" t="s">
        <v>24</v>
      </c>
      <c r="C42" s="8">
        <v>138</v>
      </c>
      <c r="D42" s="8" t="s">
        <v>166</v>
      </c>
      <c r="E42" s="8" t="s">
        <v>167</v>
      </c>
      <c r="F42" s="10" t="s">
        <v>27</v>
      </c>
      <c r="G42" s="10" t="s">
        <v>28</v>
      </c>
      <c r="H42" s="10" t="s">
        <v>29</v>
      </c>
      <c r="I42" s="10">
        <v>2</v>
      </c>
      <c r="J42" s="10" t="s">
        <v>31</v>
      </c>
      <c r="K42" s="10" t="s">
        <v>42</v>
      </c>
      <c r="L42" s="10">
        <v>2</v>
      </c>
    </row>
    <row r="43" spans="1:12" ht="310.5">
      <c r="A43" s="7" t="str">
        <f>CONCATENATE("VMW-ESXI-00",Table13[[#This Row],[Configuration ID]])</f>
        <v>VMW-ESXI-00147</v>
      </c>
      <c r="B43" s="8" t="s">
        <v>24</v>
      </c>
      <c r="C43" s="8">
        <v>147</v>
      </c>
      <c r="D43" s="8" t="s">
        <v>168</v>
      </c>
      <c r="E43" s="8" t="s">
        <v>169</v>
      </c>
      <c r="F43" s="10" t="s">
        <v>27</v>
      </c>
      <c r="G43" s="10" t="s">
        <v>31</v>
      </c>
      <c r="H43" s="10" t="s">
        <v>170</v>
      </c>
      <c r="I43" s="10" t="s">
        <v>171</v>
      </c>
      <c r="J43" s="10" t="s">
        <v>31</v>
      </c>
      <c r="K43" s="10" t="s">
        <v>172</v>
      </c>
      <c r="L43" s="10" t="s">
        <v>171</v>
      </c>
    </row>
    <row r="44" spans="1:12" ht="324">
      <c r="A44" s="7" t="str">
        <f>CONCATENATE("VMW-ESXI-00",Table13[[#This Row],[Configuration ID]])</f>
        <v>VMW-ESXI-00148</v>
      </c>
      <c r="B44" s="8" t="s">
        <v>24</v>
      </c>
      <c r="C44" s="8">
        <v>148</v>
      </c>
      <c r="D44" s="8" t="s">
        <v>173</v>
      </c>
      <c r="E44" s="8" t="s">
        <v>174</v>
      </c>
      <c r="F44" s="10" t="s">
        <v>27</v>
      </c>
      <c r="G44" s="10" t="s">
        <v>31</v>
      </c>
      <c r="H44" s="10" t="s">
        <v>170</v>
      </c>
      <c r="I44" s="10" t="s">
        <v>175</v>
      </c>
      <c r="J44" s="10" t="s">
        <v>31</v>
      </c>
      <c r="K44" s="10" t="s">
        <v>172</v>
      </c>
      <c r="L44" s="10" t="s">
        <v>175</v>
      </c>
    </row>
    <row r="45" spans="1:12" ht="256.5">
      <c r="A45" s="7" t="str">
        <f>CONCATENATE("VMW-ESXI-00",Table13[[#This Row],[Configuration ID]])</f>
        <v>VMW-ESXI-00149</v>
      </c>
      <c r="B45" s="8" t="s">
        <v>24</v>
      </c>
      <c r="C45" s="8">
        <v>149</v>
      </c>
      <c r="D45" s="8" t="s">
        <v>176</v>
      </c>
      <c r="E45" s="8" t="s">
        <v>177</v>
      </c>
      <c r="F45" s="10" t="s">
        <v>27</v>
      </c>
      <c r="G45" s="10" t="s">
        <v>31</v>
      </c>
      <c r="H45" s="10" t="s">
        <v>170</v>
      </c>
      <c r="I45" s="10" t="s">
        <v>178</v>
      </c>
      <c r="J45" s="10" t="s">
        <v>31</v>
      </c>
      <c r="K45" s="10" t="s">
        <v>172</v>
      </c>
      <c r="L45" s="10" t="s">
        <v>178</v>
      </c>
    </row>
    <row r="46" spans="1:12" ht="297">
      <c r="A46" s="7" t="str">
        <f>CONCATENATE("VMW-VC-00",Table13[[#This Row],[Configuration ID]])</f>
        <v>VMW-VC-00154</v>
      </c>
      <c r="B46" s="8" t="s">
        <v>81</v>
      </c>
      <c r="C46" s="8">
        <v>154</v>
      </c>
      <c r="D46" s="8" t="s">
        <v>179</v>
      </c>
      <c r="E46" s="8" t="s">
        <v>180</v>
      </c>
      <c r="F46" s="10" t="s">
        <v>27</v>
      </c>
      <c r="G46" s="10" t="s">
        <v>28</v>
      </c>
      <c r="H46" s="10" t="s">
        <v>29</v>
      </c>
      <c r="I46" s="10" t="s">
        <v>181</v>
      </c>
      <c r="J46" s="10" t="s">
        <v>31</v>
      </c>
      <c r="K46" s="10" t="s">
        <v>93</v>
      </c>
      <c r="L46" s="10" t="s">
        <v>181</v>
      </c>
    </row>
    <row r="47" spans="1:12" ht="189">
      <c r="A47" s="7" t="str">
        <f>CONCATENATE("VMW-VC-00",Table13[[#This Row],[Configuration ID]])</f>
        <v>VMW-VC-00155</v>
      </c>
      <c r="B47" s="8" t="s">
        <v>81</v>
      </c>
      <c r="C47" s="8">
        <v>155</v>
      </c>
      <c r="D47" s="8" t="s">
        <v>182</v>
      </c>
      <c r="E47" s="8" t="s">
        <v>183</v>
      </c>
      <c r="F47" s="10" t="s">
        <v>27</v>
      </c>
      <c r="G47" s="10" t="s">
        <v>31</v>
      </c>
      <c r="H47" s="10" t="s">
        <v>84</v>
      </c>
      <c r="I47" s="10" t="s">
        <v>184</v>
      </c>
      <c r="J47" s="10" t="s">
        <v>31</v>
      </c>
      <c r="K47" s="10" t="s">
        <v>93</v>
      </c>
      <c r="L47" s="10" t="s">
        <v>184</v>
      </c>
    </row>
    <row r="48" spans="1:12" ht="282.75">
      <c r="A48" s="7" t="str">
        <f>CONCATENATE("VMW-VC-00",Table13[[#This Row],[Configuration ID]])</f>
        <v>VMW-VC-00156</v>
      </c>
      <c r="B48" s="8" t="s">
        <v>81</v>
      </c>
      <c r="C48" s="8">
        <v>156</v>
      </c>
      <c r="D48" s="8" t="s">
        <v>185</v>
      </c>
      <c r="E48" s="8" t="s">
        <v>186</v>
      </c>
      <c r="F48" s="10" t="s">
        <v>27</v>
      </c>
      <c r="G48" s="10" t="s">
        <v>31</v>
      </c>
      <c r="H48" s="10" t="s">
        <v>84</v>
      </c>
      <c r="I48" s="10" t="s">
        <v>187</v>
      </c>
      <c r="J48" s="10" t="s">
        <v>31</v>
      </c>
      <c r="K48" s="10" t="s">
        <v>93</v>
      </c>
      <c r="L48" s="10" t="s">
        <v>187</v>
      </c>
    </row>
    <row r="49" spans="1:12" ht="229.5">
      <c r="A49" s="7" t="str">
        <f>CONCATENATE("VMW-ESXI-00",Table13[[#This Row],[Configuration ID]])</f>
        <v>VMW-ESXI-00157</v>
      </c>
      <c r="B49" s="8" t="s">
        <v>24</v>
      </c>
      <c r="C49" s="8">
        <v>157</v>
      </c>
      <c r="D49" s="8" t="s">
        <v>188</v>
      </c>
      <c r="E49" s="8" t="s">
        <v>189</v>
      </c>
      <c r="F49" s="10" t="s">
        <v>27</v>
      </c>
      <c r="G49" s="10" t="s">
        <v>31</v>
      </c>
      <c r="H49" s="10" t="s">
        <v>63</v>
      </c>
      <c r="I49" s="10" t="s">
        <v>190</v>
      </c>
      <c r="J49" s="10" t="s">
        <v>31</v>
      </c>
      <c r="K49" s="10" t="s">
        <v>64</v>
      </c>
      <c r="L49" s="10" t="s">
        <v>190</v>
      </c>
    </row>
    <row r="50" spans="1:12" ht="409.6">
      <c r="A50" s="7" t="str">
        <f>CONCATENATE("VMW-ESXI-00",Table13[[#This Row],[Configuration ID]])</f>
        <v>VMW-ESXI-00160</v>
      </c>
      <c r="B50" s="8" t="s">
        <v>24</v>
      </c>
      <c r="C50" s="8">
        <v>160</v>
      </c>
      <c r="D50" s="8" t="s">
        <v>191</v>
      </c>
      <c r="E50" s="8" t="s">
        <v>192</v>
      </c>
      <c r="F50" s="10" t="s">
        <v>27</v>
      </c>
      <c r="G50" s="10" t="s">
        <v>31</v>
      </c>
      <c r="H50" s="10" t="s">
        <v>193</v>
      </c>
      <c r="I50" s="10" t="s">
        <v>194</v>
      </c>
      <c r="J50" s="10" t="s">
        <v>31</v>
      </c>
      <c r="K50" s="10" t="s">
        <v>195</v>
      </c>
      <c r="L50" s="10" t="s">
        <v>194</v>
      </c>
    </row>
    <row r="51" spans="1:12" ht="409.6">
      <c r="A51" s="7" t="str">
        <f>CONCATENATE("VMW-ESXI-00",Table13[[#This Row],[Configuration ID]])</f>
        <v>VMW-ESXI-00161</v>
      </c>
      <c r="B51" s="8" t="s">
        <v>24</v>
      </c>
      <c r="C51" s="8">
        <v>161</v>
      </c>
      <c r="D51" s="8" t="s">
        <v>196</v>
      </c>
      <c r="E51" s="8" t="s">
        <v>197</v>
      </c>
      <c r="F51" s="10" t="s">
        <v>27</v>
      </c>
      <c r="G51" s="10" t="s">
        <v>31</v>
      </c>
      <c r="H51" s="10" t="s">
        <v>193</v>
      </c>
      <c r="I51" s="10" t="s">
        <v>194</v>
      </c>
      <c r="J51" s="10" t="s">
        <v>31</v>
      </c>
      <c r="K51" s="10" t="s">
        <v>195</v>
      </c>
      <c r="L51" s="10" t="s">
        <v>194</v>
      </c>
    </row>
    <row r="52" spans="1:12" ht="409.6">
      <c r="A52" s="7" t="str">
        <f>CONCATENATE("VMW-ESXI-00",Table13[[#This Row],[Configuration ID]])</f>
        <v>VMW-ESXI-00162</v>
      </c>
      <c r="B52" s="8" t="s">
        <v>24</v>
      </c>
      <c r="C52" s="8">
        <v>162</v>
      </c>
      <c r="D52" s="8" t="s">
        <v>198</v>
      </c>
      <c r="E52" s="8" t="s">
        <v>199</v>
      </c>
      <c r="F52" s="10" t="s">
        <v>27</v>
      </c>
      <c r="G52" s="10" t="s">
        <v>31</v>
      </c>
      <c r="H52" s="10" t="s">
        <v>193</v>
      </c>
      <c r="I52" s="10" t="s">
        <v>194</v>
      </c>
      <c r="J52" s="10" t="s">
        <v>31</v>
      </c>
      <c r="K52" s="10" t="s">
        <v>200</v>
      </c>
      <c r="L52" s="10" t="s">
        <v>194</v>
      </c>
    </row>
    <row r="53" spans="1:12" ht="409.6">
      <c r="A53" s="7" t="str">
        <f>CONCATENATE("VMW-ESXI-00",Table13[[#This Row],[Configuration ID]])</f>
        <v>VMW-ESXI-00163</v>
      </c>
      <c r="B53" s="8" t="s">
        <v>24</v>
      </c>
      <c r="C53" s="8">
        <v>163</v>
      </c>
      <c r="D53" s="8" t="s">
        <v>201</v>
      </c>
      <c r="E53" s="8" t="s">
        <v>202</v>
      </c>
      <c r="F53" s="10" t="s">
        <v>27</v>
      </c>
      <c r="G53" s="10" t="s">
        <v>28</v>
      </c>
      <c r="H53" s="10" t="s">
        <v>29</v>
      </c>
      <c r="I53" s="10" t="s">
        <v>203</v>
      </c>
      <c r="J53" s="10" t="s">
        <v>31</v>
      </c>
      <c r="K53" s="10" t="s">
        <v>204</v>
      </c>
      <c r="L53" s="10" t="s">
        <v>203</v>
      </c>
    </row>
    <row r="54" spans="1:12" ht="409.6">
      <c r="A54" s="7" t="str">
        <f>CONCATENATE("VMW-ESXI-00",Table13[[#This Row],[Configuration ID]])</f>
        <v>VMW-ESXI-00164</v>
      </c>
      <c r="B54" s="8" t="s">
        <v>24</v>
      </c>
      <c r="C54" s="8">
        <v>164</v>
      </c>
      <c r="D54" s="8" t="s">
        <v>205</v>
      </c>
      <c r="E54" s="8" t="s">
        <v>206</v>
      </c>
      <c r="F54" s="10" t="s">
        <v>52</v>
      </c>
      <c r="G54" s="10" t="s">
        <v>31</v>
      </c>
      <c r="H54" s="10" t="s">
        <v>207</v>
      </c>
      <c r="I54" s="10" t="s">
        <v>208</v>
      </c>
      <c r="J54" s="10" t="s">
        <v>31</v>
      </c>
      <c r="K54" s="10" t="s">
        <v>209</v>
      </c>
      <c r="L54" s="10" t="s">
        <v>208</v>
      </c>
    </row>
    <row r="55" spans="1:12" ht="310.5">
      <c r="A55" s="7" t="str">
        <f>CONCATENATE("VMW-ESXI-00",Table13[[#This Row],[Configuration ID]])</f>
        <v>VMW-ESXI-00165</v>
      </c>
      <c r="B55" s="8" t="s">
        <v>24</v>
      </c>
      <c r="C55" s="8">
        <v>165</v>
      </c>
      <c r="D55" s="8" t="s">
        <v>210</v>
      </c>
      <c r="E55" s="8" t="s">
        <v>211</v>
      </c>
      <c r="F55" s="10" t="s">
        <v>27</v>
      </c>
      <c r="G55" s="10" t="s">
        <v>31</v>
      </c>
      <c r="H55" s="10" t="s">
        <v>212</v>
      </c>
      <c r="I55" s="10">
        <v>1800</v>
      </c>
      <c r="J55" s="10" t="s">
        <v>31</v>
      </c>
      <c r="K55" s="10" t="s">
        <v>213</v>
      </c>
      <c r="L55" s="10">
        <v>900</v>
      </c>
    </row>
    <row r="56" spans="1:12" ht="256.5">
      <c r="A56" s="7" t="str">
        <f>CONCATENATE("VMW-ESXI-00",Table13[[#This Row],[Configuration ID]])</f>
        <v>VMW-ESXI-00166</v>
      </c>
      <c r="B56" s="8" t="s">
        <v>24</v>
      </c>
      <c r="C56" s="8">
        <v>166</v>
      </c>
      <c r="D56" s="8" t="s">
        <v>214</v>
      </c>
      <c r="E56" s="8" t="s">
        <v>215</v>
      </c>
      <c r="F56" s="10" t="s">
        <v>27</v>
      </c>
      <c r="G56" s="10" t="s">
        <v>28</v>
      </c>
      <c r="H56" s="10" t="s">
        <v>29</v>
      </c>
      <c r="I56" s="10" t="b">
        <v>0</v>
      </c>
      <c r="J56" s="10" t="s">
        <v>28</v>
      </c>
      <c r="K56" s="10" t="s">
        <v>29</v>
      </c>
      <c r="L56" s="10" t="b">
        <v>0</v>
      </c>
    </row>
    <row r="57" spans="1:12" ht="297">
      <c r="A57" s="7" t="str">
        <f>CONCATENATE("VMW-ESXI-00",Table13[[#This Row],[Configuration ID]])</f>
        <v>VMW-ESXI-00168</v>
      </c>
      <c r="B57" s="8" t="s">
        <v>24</v>
      </c>
      <c r="C57" s="8">
        <v>168</v>
      </c>
      <c r="D57" s="8" t="s">
        <v>216</v>
      </c>
      <c r="E57" s="8" t="s">
        <v>217</v>
      </c>
      <c r="F57" s="10" t="s">
        <v>27</v>
      </c>
      <c r="G57" s="10" t="s">
        <v>28</v>
      </c>
      <c r="H57" s="10" t="s">
        <v>29</v>
      </c>
      <c r="I57" s="10">
        <v>900</v>
      </c>
      <c r="J57" s="10" t="s">
        <v>31</v>
      </c>
      <c r="K57" s="10" t="s">
        <v>47</v>
      </c>
      <c r="L57" s="10">
        <v>600</v>
      </c>
    </row>
    <row r="58" spans="1:12" ht="297">
      <c r="A58" s="7" t="str">
        <f>CONCATENATE("VMW-ESXI-00",Table13[[#This Row],[Configuration ID]])</f>
        <v>VMW-ESXI-00169</v>
      </c>
      <c r="B58" s="8" t="s">
        <v>24</v>
      </c>
      <c r="C58" s="8">
        <v>169</v>
      </c>
      <c r="D58" s="8" t="s">
        <v>218</v>
      </c>
      <c r="E58" s="8" t="s">
        <v>219</v>
      </c>
      <c r="F58" s="10" t="s">
        <v>27</v>
      </c>
      <c r="G58" s="10" t="s">
        <v>31</v>
      </c>
      <c r="H58" s="10" t="s">
        <v>96</v>
      </c>
      <c r="I58" s="10" t="s">
        <v>220</v>
      </c>
      <c r="J58" s="10" t="s">
        <v>31</v>
      </c>
      <c r="K58" s="10" t="s">
        <v>98</v>
      </c>
      <c r="L58" s="10" t="s">
        <v>220</v>
      </c>
    </row>
    <row r="59" spans="1:12" ht="297">
      <c r="A59" s="7" t="str">
        <f>CONCATENATE("VMW-ESXI-00",Table13[[#This Row],[Configuration ID]])</f>
        <v>VMW-ESXI-00177</v>
      </c>
      <c r="B59" s="8" t="s">
        <v>24</v>
      </c>
      <c r="C59" s="8">
        <v>177</v>
      </c>
      <c r="D59" s="8" t="s">
        <v>221</v>
      </c>
      <c r="E59" s="8" t="s">
        <v>222</v>
      </c>
      <c r="F59" s="10" t="s">
        <v>27</v>
      </c>
      <c r="G59" s="10" t="s">
        <v>28</v>
      </c>
      <c r="H59" s="10" t="s">
        <v>29</v>
      </c>
      <c r="I59" s="10" t="s">
        <v>223</v>
      </c>
      <c r="J59" s="10" t="s">
        <v>31</v>
      </c>
      <c r="K59" s="10" t="s">
        <v>224</v>
      </c>
      <c r="L59" s="10" t="s">
        <v>223</v>
      </c>
    </row>
    <row r="60" spans="1:12" ht="409.6">
      <c r="A60" s="7" t="str">
        <f>CONCATENATE("VMW-ESXI-00",Table13[[#This Row],[Configuration ID]])</f>
        <v>VMW-ESXI-00178</v>
      </c>
      <c r="B60" s="8" t="s">
        <v>24</v>
      </c>
      <c r="C60" s="8">
        <v>178</v>
      </c>
      <c r="D60" s="8" t="s">
        <v>225</v>
      </c>
      <c r="E60" s="8" t="s">
        <v>226</v>
      </c>
      <c r="F60" s="10" t="s">
        <v>52</v>
      </c>
      <c r="G60" s="10" t="s">
        <v>28</v>
      </c>
      <c r="H60" s="10" t="s">
        <v>29</v>
      </c>
      <c r="I60" s="10" t="s">
        <v>227</v>
      </c>
      <c r="J60" s="10" t="s">
        <v>31</v>
      </c>
      <c r="K60" s="10" t="s">
        <v>228</v>
      </c>
      <c r="L60" s="10" t="s">
        <v>227</v>
      </c>
    </row>
    <row r="61" spans="1:12" ht="324">
      <c r="A61" s="7" t="str">
        <f>CONCATENATE("VMW-ESXI-00",Table13[[#This Row],[Configuration ID]])</f>
        <v>VMW-ESXI-00179</v>
      </c>
      <c r="B61" s="8" t="s">
        <v>24</v>
      </c>
      <c r="C61" s="8">
        <v>179</v>
      </c>
      <c r="D61" s="8" t="s">
        <v>229</v>
      </c>
      <c r="E61" s="8" t="s">
        <v>230</v>
      </c>
      <c r="F61" s="10" t="s">
        <v>27</v>
      </c>
      <c r="G61" s="10" t="s">
        <v>31</v>
      </c>
      <c r="H61" s="10" t="s">
        <v>231</v>
      </c>
      <c r="I61" s="10" t="s">
        <v>232</v>
      </c>
      <c r="J61" s="10" t="s">
        <v>31</v>
      </c>
      <c r="K61" s="10" t="s">
        <v>233</v>
      </c>
      <c r="L61" s="10" t="s">
        <v>232</v>
      </c>
    </row>
    <row r="62" spans="1:12" ht="337.5">
      <c r="A62" s="7" t="str">
        <f>CONCATENATE("VMW-vSAN-00",Table13[[#This Row],[Configuration ID]])</f>
        <v>VMW-vSAN-00183</v>
      </c>
      <c r="B62" s="8" t="s">
        <v>234</v>
      </c>
      <c r="C62" s="8">
        <v>183</v>
      </c>
      <c r="D62" s="8" t="s">
        <v>235</v>
      </c>
      <c r="E62" s="8" t="s">
        <v>236</v>
      </c>
      <c r="F62" s="10" t="s">
        <v>52</v>
      </c>
      <c r="G62" s="10" t="s">
        <v>31</v>
      </c>
      <c r="H62" s="10" t="s">
        <v>237</v>
      </c>
      <c r="I62" s="10" t="s">
        <v>238</v>
      </c>
      <c r="J62" s="10" t="s">
        <v>31</v>
      </c>
      <c r="K62" s="10" t="s">
        <v>239</v>
      </c>
      <c r="L62" s="10" t="s">
        <v>238</v>
      </c>
    </row>
    <row r="63" spans="1:12" ht="409.6">
      <c r="A63" s="7" t="str">
        <f>CONCATENATE("VMW-vSAN-00",Table13[[#This Row],[Configuration ID]])</f>
        <v>VMW-vSAN-00184</v>
      </c>
      <c r="B63" s="8" t="s">
        <v>234</v>
      </c>
      <c r="C63" s="8">
        <v>184</v>
      </c>
      <c r="D63" s="8" t="s">
        <v>240</v>
      </c>
      <c r="E63" s="8" t="s">
        <v>241</v>
      </c>
      <c r="F63" s="10" t="s">
        <v>52</v>
      </c>
      <c r="G63" s="10" t="s">
        <v>31</v>
      </c>
      <c r="H63" s="10" t="s">
        <v>237</v>
      </c>
      <c r="I63" s="10" t="s">
        <v>242</v>
      </c>
      <c r="J63" s="10" t="s">
        <v>31</v>
      </c>
      <c r="K63" s="10" t="s">
        <v>243</v>
      </c>
      <c r="L63" s="10" t="s">
        <v>242</v>
      </c>
    </row>
    <row r="64" spans="1:12" ht="135">
      <c r="A64" s="7" t="str">
        <f>CONCATENATE("VMW-VC-00",Table13[[#This Row],[Configuration ID]])</f>
        <v>VMW-VC-00401</v>
      </c>
      <c r="B64" s="8" t="s">
        <v>81</v>
      </c>
      <c r="C64" s="8">
        <v>401</v>
      </c>
      <c r="D64" s="8" t="s">
        <v>244</v>
      </c>
      <c r="E64" s="8" t="s">
        <v>245</v>
      </c>
      <c r="F64" s="10" t="s">
        <v>52</v>
      </c>
      <c r="G64" s="10" t="s">
        <v>31</v>
      </c>
      <c r="H64" s="10" t="s">
        <v>246</v>
      </c>
      <c r="I64" s="10" t="s">
        <v>247</v>
      </c>
      <c r="J64" s="10" t="s">
        <v>31</v>
      </c>
      <c r="K64" s="10" t="s">
        <v>248</v>
      </c>
      <c r="L64" s="10" t="s">
        <v>247</v>
      </c>
    </row>
    <row r="65" spans="1:12" ht="297">
      <c r="A65" s="7" t="str">
        <f>CONCATENATE("VMW-VC-00",Table13[[#This Row],[Configuration ID]])</f>
        <v>VMW-VC-00403</v>
      </c>
      <c r="B65" s="8" t="s">
        <v>81</v>
      </c>
      <c r="C65" s="8">
        <v>403</v>
      </c>
      <c r="D65" s="8" t="s">
        <v>124</v>
      </c>
      <c r="E65" s="8" t="s">
        <v>249</v>
      </c>
      <c r="F65" s="10" t="s">
        <v>27</v>
      </c>
      <c r="G65" s="10" t="s">
        <v>31</v>
      </c>
      <c r="H65" s="10" t="s">
        <v>126</v>
      </c>
      <c r="I65" s="10">
        <v>4</v>
      </c>
      <c r="J65" s="10" t="s">
        <v>31</v>
      </c>
      <c r="K65" s="10" t="s">
        <v>127</v>
      </c>
      <c r="L65" s="10">
        <v>5</v>
      </c>
    </row>
    <row r="66" spans="1:12" ht="282.75">
      <c r="A66" s="7" t="str">
        <f>CONCATENATE("VMW-VC-00",Table13[[#This Row],[Configuration ID]])</f>
        <v>VMW-VC-00404</v>
      </c>
      <c r="B66" s="8" t="s">
        <v>81</v>
      </c>
      <c r="C66" s="8">
        <v>404</v>
      </c>
      <c r="D66" s="8" t="s">
        <v>250</v>
      </c>
      <c r="E66" s="8" t="s">
        <v>251</v>
      </c>
      <c r="F66" s="10" t="s">
        <v>27</v>
      </c>
      <c r="G66" s="10" t="s">
        <v>31</v>
      </c>
      <c r="H66" s="10" t="s">
        <v>231</v>
      </c>
      <c r="I66" s="10" t="s">
        <v>232</v>
      </c>
      <c r="J66" s="10" t="s">
        <v>31</v>
      </c>
      <c r="K66" s="10" t="s">
        <v>233</v>
      </c>
      <c r="L66" s="10" t="s">
        <v>232</v>
      </c>
    </row>
    <row r="67" spans="1:12" ht="297">
      <c r="A67" s="7" t="str">
        <f>CONCATENATE("VMW-VC-00",Table13[[#This Row],[Configuration ID]])</f>
        <v>VMW-VC-00405</v>
      </c>
      <c r="B67" s="8" t="s">
        <v>81</v>
      </c>
      <c r="C67" s="8">
        <v>405</v>
      </c>
      <c r="D67" s="8" t="s">
        <v>252</v>
      </c>
      <c r="E67" s="8" t="s">
        <v>253</v>
      </c>
      <c r="F67" s="10" t="s">
        <v>27</v>
      </c>
      <c r="G67" s="10" t="s">
        <v>31</v>
      </c>
      <c r="H67" s="10" t="s">
        <v>193</v>
      </c>
      <c r="I67" s="10" t="s">
        <v>254</v>
      </c>
      <c r="J67" s="10" t="s">
        <v>31</v>
      </c>
      <c r="K67" s="10" t="s">
        <v>200</v>
      </c>
      <c r="L67" s="10" t="s">
        <v>254</v>
      </c>
    </row>
    <row r="68" spans="1:12" ht="161.25">
      <c r="A68" s="7" t="str">
        <f>CONCATENATE("VMW-VC-00",Table13[[#This Row],[Configuration ID]])</f>
        <v>VMW-VC-00406</v>
      </c>
      <c r="B68" s="8" t="s">
        <v>81</v>
      </c>
      <c r="C68" s="8">
        <v>406</v>
      </c>
      <c r="D68" s="8" t="s">
        <v>255</v>
      </c>
      <c r="E68" s="8" t="s">
        <v>256</v>
      </c>
      <c r="F68" s="10" t="s">
        <v>27</v>
      </c>
      <c r="G68" s="10" t="s">
        <v>28</v>
      </c>
      <c r="H68" s="10" t="s">
        <v>29</v>
      </c>
      <c r="I68" s="10" t="s">
        <v>257</v>
      </c>
      <c r="J68" s="10" t="s">
        <v>31</v>
      </c>
      <c r="K68" s="10" t="s">
        <v>258</v>
      </c>
      <c r="L68" s="10" t="s">
        <v>257</v>
      </c>
    </row>
    <row r="69" spans="1:12" ht="310.5">
      <c r="A69" s="7" t="str">
        <f>CONCATENATE("VMW-VC-00",Table13[[#This Row],[Configuration ID]])</f>
        <v>VMW-VC-00407</v>
      </c>
      <c r="B69" s="8" t="s">
        <v>81</v>
      </c>
      <c r="C69" s="8">
        <v>407</v>
      </c>
      <c r="D69" s="8" t="s">
        <v>259</v>
      </c>
      <c r="E69" s="8" t="s">
        <v>260</v>
      </c>
      <c r="F69" s="10" t="s">
        <v>27</v>
      </c>
      <c r="G69" s="10" t="s">
        <v>31</v>
      </c>
      <c r="H69" s="10" t="s">
        <v>193</v>
      </c>
      <c r="I69" s="10" t="s">
        <v>254</v>
      </c>
      <c r="J69" s="10" t="s">
        <v>31</v>
      </c>
      <c r="K69" s="10" t="s">
        <v>195</v>
      </c>
      <c r="L69" s="10" t="s">
        <v>254</v>
      </c>
    </row>
    <row r="70" spans="1:12" ht="297">
      <c r="A70" s="7" t="str">
        <f>CONCATENATE("VMW-VC-00",Table13[[#This Row],[Configuration ID]])</f>
        <v>VMW-VC-00408</v>
      </c>
      <c r="B70" s="8" t="s">
        <v>81</v>
      </c>
      <c r="C70" s="8">
        <v>408</v>
      </c>
      <c r="D70" s="8" t="s">
        <v>261</v>
      </c>
      <c r="E70" s="8" t="s">
        <v>262</v>
      </c>
      <c r="F70" s="10" t="s">
        <v>27</v>
      </c>
      <c r="G70" s="10" t="s">
        <v>31</v>
      </c>
      <c r="H70" s="10" t="s">
        <v>263</v>
      </c>
      <c r="I70" s="10">
        <v>1</v>
      </c>
      <c r="J70" s="10" t="s">
        <v>31</v>
      </c>
      <c r="K70" s="10" t="s">
        <v>264</v>
      </c>
      <c r="L70" s="10">
        <v>1</v>
      </c>
    </row>
    <row r="71" spans="1:12" ht="310.5">
      <c r="A71" s="7" t="str">
        <f>CONCATENATE("VMW-VC-00",Table13[[#This Row],[Configuration ID]])</f>
        <v>VMW-VC-00409</v>
      </c>
      <c r="B71" s="8" t="s">
        <v>81</v>
      </c>
      <c r="C71" s="8">
        <v>409</v>
      </c>
      <c r="D71" s="8" t="s">
        <v>265</v>
      </c>
      <c r="E71" s="8" t="s">
        <v>266</v>
      </c>
      <c r="F71" s="10" t="s">
        <v>27</v>
      </c>
      <c r="G71" s="10" t="s">
        <v>28</v>
      </c>
      <c r="H71" s="10" t="s">
        <v>29</v>
      </c>
      <c r="I71" s="10" t="b">
        <v>1</v>
      </c>
      <c r="J71" s="10" t="s">
        <v>31</v>
      </c>
      <c r="K71" s="10" t="s">
        <v>224</v>
      </c>
      <c r="L71" s="10" t="b">
        <v>1</v>
      </c>
    </row>
    <row r="72" spans="1:12" ht="282.75">
      <c r="A72" s="7" t="str">
        <f>CONCATENATE("VMW-VC-00",Table13[[#This Row],[Configuration ID]])</f>
        <v>VMW-VC-00410</v>
      </c>
      <c r="B72" s="8" t="s">
        <v>81</v>
      </c>
      <c r="C72" s="8">
        <v>410</v>
      </c>
      <c r="D72" s="8" t="s">
        <v>267</v>
      </c>
      <c r="E72" s="8" t="s">
        <v>268</v>
      </c>
      <c r="F72" s="10" t="s">
        <v>52</v>
      </c>
      <c r="G72" s="10" t="s">
        <v>31</v>
      </c>
      <c r="H72" s="10" t="s">
        <v>269</v>
      </c>
      <c r="I72" s="10">
        <v>12</v>
      </c>
      <c r="J72" s="10" t="s">
        <v>31</v>
      </c>
      <c r="K72" s="10" t="s">
        <v>264</v>
      </c>
      <c r="L72" s="10">
        <v>15</v>
      </c>
    </row>
    <row r="73" spans="1:12" ht="297">
      <c r="A73" s="7" t="str">
        <f>CONCATENATE("VMW-VC-00",Table13[[#This Row],[Configuration ID]])</f>
        <v>VMW-VC-00413</v>
      </c>
      <c r="B73" s="8" t="s">
        <v>81</v>
      </c>
      <c r="C73" s="8">
        <v>413</v>
      </c>
      <c r="D73" s="8" t="s">
        <v>270</v>
      </c>
      <c r="E73" s="8" t="s">
        <v>271</v>
      </c>
      <c r="F73" s="10" t="s">
        <v>27</v>
      </c>
      <c r="G73" s="10" t="s">
        <v>31</v>
      </c>
      <c r="H73" s="10" t="s">
        <v>263</v>
      </c>
      <c r="I73" s="10">
        <v>1</v>
      </c>
      <c r="J73" s="10" t="s">
        <v>31</v>
      </c>
      <c r="K73" s="10" t="s">
        <v>264</v>
      </c>
      <c r="L73" s="10">
        <v>1</v>
      </c>
    </row>
    <row r="74" spans="1:12" ht="269.25">
      <c r="A74" s="7" t="str">
        <f>CONCATENATE("VMW-VC-00",Table13[[#This Row],[Configuration ID]])</f>
        <v>VMW-VC-00415</v>
      </c>
      <c r="B74" s="8" t="s">
        <v>81</v>
      </c>
      <c r="C74" s="8">
        <v>415</v>
      </c>
      <c r="D74" s="8" t="s">
        <v>272</v>
      </c>
      <c r="E74" s="8" t="s">
        <v>273</v>
      </c>
      <c r="F74" s="10" t="s">
        <v>52</v>
      </c>
      <c r="G74" s="10" t="s">
        <v>31</v>
      </c>
      <c r="H74" s="10" t="s">
        <v>274</v>
      </c>
      <c r="I74" s="10" t="s">
        <v>275</v>
      </c>
      <c r="J74" s="10" t="s">
        <v>31</v>
      </c>
      <c r="K74" s="10" t="s">
        <v>276</v>
      </c>
      <c r="L74" s="10" t="s">
        <v>275</v>
      </c>
    </row>
    <row r="75" spans="1:12" ht="409.6">
      <c r="A75" s="7" t="str">
        <f>CONCATENATE("VMW-VC-00",Table13[[#This Row],[Configuration ID]])</f>
        <v>VMW-VC-00417</v>
      </c>
      <c r="B75" s="8" t="s">
        <v>81</v>
      </c>
      <c r="C75" s="8">
        <v>417</v>
      </c>
      <c r="D75" s="8" t="s">
        <v>277</v>
      </c>
      <c r="E75" s="8" t="s">
        <v>278</v>
      </c>
      <c r="F75" s="10" t="s">
        <v>27</v>
      </c>
      <c r="G75" s="10" t="s">
        <v>28</v>
      </c>
      <c r="H75" s="10" t="s">
        <v>29</v>
      </c>
      <c r="I75" s="10" t="b">
        <v>0</v>
      </c>
      <c r="J75" s="10" t="s">
        <v>31</v>
      </c>
      <c r="K75" s="10" t="s">
        <v>279</v>
      </c>
      <c r="L75" s="10" t="b">
        <v>0</v>
      </c>
    </row>
    <row r="76" spans="1:12" ht="269.25">
      <c r="A76" s="7" t="str">
        <f>CONCATENATE("VMW-vSAN-00",Table13[[#This Row],[Configuration ID]])</f>
        <v>VMW-vSAN-00207</v>
      </c>
      <c r="B76" s="8" t="s">
        <v>234</v>
      </c>
      <c r="C76" s="8">
        <v>207</v>
      </c>
      <c r="D76" s="8" t="s">
        <v>280</v>
      </c>
      <c r="E76" s="8" t="s">
        <v>281</v>
      </c>
      <c r="F76" s="10" t="s">
        <v>52</v>
      </c>
      <c r="G76" s="10" t="s">
        <v>28</v>
      </c>
      <c r="H76" s="10" t="s">
        <v>29</v>
      </c>
      <c r="I76" s="10" t="s">
        <v>282</v>
      </c>
      <c r="J76" s="10" t="s">
        <v>31</v>
      </c>
      <c r="K76" s="10" t="s">
        <v>283</v>
      </c>
      <c r="L76" s="10" t="s">
        <v>282</v>
      </c>
    </row>
    <row r="77" spans="1:12" ht="404.25">
      <c r="A77" s="7" t="str">
        <f>CONCATENATE("VMW-VC-00",Table13[[#This Row],[Configuration ID]])</f>
        <v>VMW-VC-00420</v>
      </c>
      <c r="B77" s="8" t="s">
        <v>81</v>
      </c>
      <c r="C77" s="8">
        <v>420</v>
      </c>
      <c r="D77" s="8" t="s">
        <v>284</v>
      </c>
      <c r="E77" s="8" t="s">
        <v>285</v>
      </c>
      <c r="F77" s="10" t="s">
        <v>27</v>
      </c>
      <c r="G77" s="10" t="s">
        <v>31</v>
      </c>
      <c r="H77" s="10" t="s">
        <v>286</v>
      </c>
      <c r="I77" s="10" t="s">
        <v>287</v>
      </c>
      <c r="J77" s="10" t="s">
        <v>31</v>
      </c>
      <c r="K77" s="10" t="s">
        <v>288</v>
      </c>
      <c r="L77" s="10" t="s">
        <v>287</v>
      </c>
    </row>
    <row r="78" spans="1:12" ht="297">
      <c r="A78" s="7" t="str">
        <f>CONCATENATE("VMW-VC-00",Table13[[#This Row],[Configuration ID]])</f>
        <v>VMW-VC-00421</v>
      </c>
      <c r="B78" s="8" t="s">
        <v>81</v>
      </c>
      <c r="C78" s="8">
        <v>421</v>
      </c>
      <c r="D78" s="8" t="s">
        <v>289</v>
      </c>
      <c r="E78" s="8" t="s">
        <v>290</v>
      </c>
      <c r="F78" s="10" t="s">
        <v>27</v>
      </c>
      <c r="G78" s="10" t="s">
        <v>31</v>
      </c>
      <c r="H78" s="10" t="s">
        <v>291</v>
      </c>
      <c r="I78" s="10">
        <v>90</v>
      </c>
      <c r="J78" s="10" t="s">
        <v>31</v>
      </c>
      <c r="K78" s="10" t="s">
        <v>292</v>
      </c>
      <c r="L78" s="10">
        <v>60</v>
      </c>
    </row>
    <row r="79" spans="1:12" ht="108">
      <c r="A79" s="7" t="str">
        <f>CONCATENATE("VMW-VC-00",Table13[[#This Row],[Configuration ID]])</f>
        <v>VMW-VC-00422</v>
      </c>
      <c r="B79" s="8" t="s">
        <v>81</v>
      </c>
      <c r="C79" s="8">
        <v>422</v>
      </c>
      <c r="D79" s="8" t="s">
        <v>293</v>
      </c>
      <c r="E79" s="8" t="s">
        <v>294</v>
      </c>
      <c r="F79" s="10" t="s">
        <v>52</v>
      </c>
      <c r="G79" s="10" t="s">
        <v>28</v>
      </c>
      <c r="H79" s="10" t="s">
        <v>29</v>
      </c>
      <c r="I79" s="10">
        <v>15</v>
      </c>
      <c r="J79" s="10" t="s">
        <v>31</v>
      </c>
      <c r="K79" s="10" t="s">
        <v>47</v>
      </c>
      <c r="L79" s="10">
        <v>10</v>
      </c>
    </row>
    <row r="80" spans="1:12" ht="337.5">
      <c r="A80" s="7" t="str">
        <f>CONCATENATE("VMW-VC-00",Table13[[#This Row],[Configuration ID]])</f>
        <v>VMW-VC-00427</v>
      </c>
      <c r="B80" s="8" t="s">
        <v>81</v>
      </c>
      <c r="C80" s="8">
        <v>427</v>
      </c>
      <c r="D80" s="8" t="s">
        <v>295</v>
      </c>
      <c r="E80" s="8" t="s">
        <v>296</v>
      </c>
      <c r="F80" s="10" t="s">
        <v>27</v>
      </c>
      <c r="G80" s="10" t="s">
        <v>31</v>
      </c>
      <c r="H80" s="10" t="s">
        <v>263</v>
      </c>
      <c r="I80" s="10">
        <v>32</v>
      </c>
      <c r="J80" s="10" t="s">
        <v>31</v>
      </c>
      <c r="K80" s="10" t="s">
        <v>292</v>
      </c>
      <c r="L80" s="10">
        <v>32</v>
      </c>
    </row>
    <row r="81" spans="1:12" ht="337.5">
      <c r="A81" s="7" t="str">
        <f>CONCATENATE("VMW-VC-00",Table13[[#This Row],[Configuration ID]])</f>
        <v>VMW-VC-00428</v>
      </c>
      <c r="B81" s="8" t="s">
        <v>81</v>
      </c>
      <c r="C81" s="8">
        <v>428</v>
      </c>
      <c r="D81" s="8" t="s">
        <v>297</v>
      </c>
      <c r="E81" s="8" t="s">
        <v>298</v>
      </c>
      <c r="F81" s="10" t="s">
        <v>27</v>
      </c>
      <c r="G81" s="10" t="s">
        <v>31</v>
      </c>
      <c r="H81" s="10" t="s">
        <v>299</v>
      </c>
      <c r="I81" s="10">
        <v>30</v>
      </c>
      <c r="J81" s="10" t="s">
        <v>31</v>
      </c>
      <c r="K81" s="10" t="s">
        <v>300</v>
      </c>
      <c r="L81" s="10">
        <v>30</v>
      </c>
    </row>
    <row r="82" spans="1:12" ht="297">
      <c r="A82" s="7" t="str">
        <f>CONCATENATE("VMW-VC-00",Table13[[#This Row],[Configuration ID]])</f>
        <v>VMW-VC-00432</v>
      </c>
      <c r="B82" s="8" t="s">
        <v>81</v>
      </c>
      <c r="C82" s="8">
        <v>432</v>
      </c>
      <c r="D82" s="8" t="s">
        <v>301</v>
      </c>
      <c r="E82" s="8" t="s">
        <v>302</v>
      </c>
      <c r="F82" s="10" t="s">
        <v>27</v>
      </c>
      <c r="G82" s="10" t="s">
        <v>31</v>
      </c>
      <c r="H82" s="10" t="s">
        <v>263</v>
      </c>
      <c r="I82" s="10">
        <v>1</v>
      </c>
      <c r="J82" s="10" t="s">
        <v>31</v>
      </c>
      <c r="K82" s="10" t="s">
        <v>264</v>
      </c>
      <c r="L82" s="10">
        <v>1</v>
      </c>
    </row>
    <row r="83" spans="1:12" ht="297">
      <c r="A83" s="7" t="str">
        <f>CONCATENATE("VMW-VC-00",Table13[[#This Row],[Configuration ID]])</f>
        <v>VMW-VC-00433</v>
      </c>
      <c r="B83" s="8" t="s">
        <v>81</v>
      </c>
      <c r="C83" s="8">
        <v>433</v>
      </c>
      <c r="D83" s="8" t="s">
        <v>303</v>
      </c>
      <c r="E83" s="8" t="s">
        <v>304</v>
      </c>
      <c r="F83" s="10" t="s">
        <v>27</v>
      </c>
      <c r="G83" s="10" t="s">
        <v>31</v>
      </c>
      <c r="H83" s="10" t="s">
        <v>263</v>
      </c>
      <c r="I83" s="10">
        <v>1</v>
      </c>
      <c r="J83" s="10" t="s">
        <v>31</v>
      </c>
      <c r="K83" s="10" t="s">
        <v>264</v>
      </c>
      <c r="L83" s="10">
        <v>1</v>
      </c>
    </row>
    <row r="84" spans="1:12" ht="256.5">
      <c r="A84" s="7" t="str">
        <f>CONCATENATE("VMW-VC-0",Table13[[#This Row],[Configuration ID]])</f>
        <v>VMW-VC-01269</v>
      </c>
      <c r="B84" s="8" t="s">
        <v>81</v>
      </c>
      <c r="C84" s="8">
        <v>1269</v>
      </c>
      <c r="D84" s="8" t="s">
        <v>305</v>
      </c>
      <c r="E84" s="8" t="s">
        <v>306</v>
      </c>
      <c r="F84" s="10" t="s">
        <v>52</v>
      </c>
      <c r="G84" s="10" t="s">
        <v>28</v>
      </c>
      <c r="H84" s="10" t="s">
        <v>29</v>
      </c>
      <c r="I84" s="10">
        <v>64</v>
      </c>
      <c r="J84" s="10" t="s">
        <v>31</v>
      </c>
      <c r="K84" s="10" t="s">
        <v>292</v>
      </c>
      <c r="L84" s="10">
        <v>64</v>
      </c>
    </row>
    <row r="85" spans="1:12" ht="297">
      <c r="A85" s="7" t="str">
        <f>CONCATENATE("VMW-VC-0",Table13[[#This Row],[Configuration ID]])</f>
        <v>VMW-VC-01270</v>
      </c>
      <c r="B85" s="8" t="s">
        <v>81</v>
      </c>
      <c r="C85" s="8">
        <v>1270</v>
      </c>
      <c r="D85" s="8" t="s">
        <v>307</v>
      </c>
      <c r="E85" s="8" t="s">
        <v>308</v>
      </c>
      <c r="F85" s="10" t="s">
        <v>27</v>
      </c>
      <c r="G85" s="10" t="s">
        <v>31</v>
      </c>
      <c r="H85" s="10" t="s">
        <v>263</v>
      </c>
      <c r="I85" s="10">
        <v>2</v>
      </c>
      <c r="J85" s="10" t="s">
        <v>31</v>
      </c>
      <c r="K85" s="10" t="s">
        <v>264</v>
      </c>
      <c r="L85" s="10">
        <v>2</v>
      </c>
    </row>
    <row r="86" spans="1:12" ht="297">
      <c r="A86" s="7" t="str">
        <f>CONCATENATE("VMW-VC-0",Table13[[#This Row],[Configuration ID]])</f>
        <v>VMW-VC-01271</v>
      </c>
      <c r="B86" s="8" t="s">
        <v>81</v>
      </c>
      <c r="C86" s="8">
        <v>1271</v>
      </c>
      <c r="D86" s="8" t="s">
        <v>309</v>
      </c>
      <c r="E86" s="8" t="s">
        <v>310</v>
      </c>
      <c r="F86" s="10" t="s">
        <v>27</v>
      </c>
      <c r="G86" s="10" t="s">
        <v>31</v>
      </c>
      <c r="H86" s="10" t="s">
        <v>263</v>
      </c>
      <c r="I86" s="10">
        <v>3</v>
      </c>
      <c r="J86" s="10" t="s">
        <v>31</v>
      </c>
      <c r="K86" s="10" t="s">
        <v>264</v>
      </c>
      <c r="L86" s="10">
        <v>3</v>
      </c>
    </row>
    <row r="87" spans="1:12" ht="324">
      <c r="A87" s="7" t="str">
        <f>CONCATENATE("VMW-VC-0",Table13[[#This Row],[Configuration ID]])</f>
        <v>VMW-VC-0434</v>
      </c>
      <c r="B87" s="8" t="s">
        <v>81</v>
      </c>
      <c r="C87" s="8">
        <v>434</v>
      </c>
      <c r="D87" s="8" t="s">
        <v>311</v>
      </c>
      <c r="E87" s="8" t="s">
        <v>312</v>
      </c>
      <c r="F87" s="10" t="s">
        <v>52</v>
      </c>
      <c r="G87" s="10" t="s">
        <v>31</v>
      </c>
      <c r="H87" s="10" t="s">
        <v>71</v>
      </c>
      <c r="I87" s="10">
        <v>1800</v>
      </c>
      <c r="J87" s="10" t="s">
        <v>31</v>
      </c>
      <c r="K87" s="10" t="s">
        <v>72</v>
      </c>
      <c r="L87" s="10">
        <v>900</v>
      </c>
    </row>
    <row r="88" spans="1:12" ht="269.25">
      <c r="A88" s="7" t="str">
        <f>CONCATENATE("VMW-VC-0",Table13[[#This Row],[Configuration ID]])</f>
        <v>VMW-VC-0435</v>
      </c>
      <c r="B88" s="8" t="s">
        <v>81</v>
      </c>
      <c r="C88" s="8">
        <v>435</v>
      </c>
      <c r="D88" s="8" t="s">
        <v>313</v>
      </c>
      <c r="E88" s="8" t="s">
        <v>314</v>
      </c>
      <c r="F88" s="10" t="s">
        <v>52</v>
      </c>
      <c r="G88" s="10" t="s">
        <v>28</v>
      </c>
      <c r="H88" s="10" t="s">
        <v>29</v>
      </c>
      <c r="I88" s="10">
        <v>0</v>
      </c>
      <c r="J88" s="10" t="s">
        <v>31</v>
      </c>
      <c r="K88" s="10" t="s">
        <v>213</v>
      </c>
      <c r="L88" s="10">
        <v>0</v>
      </c>
    </row>
    <row r="89" spans="1:12" ht="297">
      <c r="A89" s="7" t="str">
        <f>CONCATENATE("VMW-VC-0",Table13[[#This Row],[Configuration ID]])</f>
        <v>VMW-VC-0436</v>
      </c>
      <c r="B89" s="8" t="s">
        <v>81</v>
      </c>
      <c r="C89" s="8">
        <v>436</v>
      </c>
      <c r="D89" s="8" t="s">
        <v>315</v>
      </c>
      <c r="E89" s="8" t="s">
        <v>316</v>
      </c>
      <c r="F89" s="10" t="s">
        <v>52</v>
      </c>
      <c r="G89" s="10" t="s">
        <v>31</v>
      </c>
      <c r="H89" s="10" t="s">
        <v>317</v>
      </c>
      <c r="I89" s="10">
        <v>10</v>
      </c>
      <c r="J89" s="10" t="s">
        <v>31</v>
      </c>
      <c r="K89" s="10" t="s">
        <v>318</v>
      </c>
      <c r="L89" s="10">
        <v>3</v>
      </c>
    </row>
    <row r="90" spans="1:12" ht="297">
      <c r="A90" s="7" t="str">
        <f>CONCATENATE("VMW-VC-0",Table13[[#This Row],[Configuration ID]])</f>
        <v>VMW-VC-0450</v>
      </c>
      <c r="B90" s="8" t="s">
        <v>81</v>
      </c>
      <c r="C90" s="8">
        <v>450</v>
      </c>
      <c r="D90" s="8" t="s">
        <v>319</v>
      </c>
      <c r="E90" s="8" t="s">
        <v>320</v>
      </c>
      <c r="F90" s="10" t="s">
        <v>27</v>
      </c>
      <c r="G90" s="10" t="s">
        <v>31</v>
      </c>
      <c r="H90" s="10" t="s">
        <v>193</v>
      </c>
      <c r="I90" s="10" t="s">
        <v>254</v>
      </c>
      <c r="J90" s="10" t="s">
        <v>31</v>
      </c>
      <c r="K90" s="10" t="s">
        <v>195</v>
      </c>
      <c r="L90" s="10" t="s">
        <v>254</v>
      </c>
    </row>
    <row r="91" spans="1:12" ht="256.5">
      <c r="A91" s="7" t="str">
        <f>CONCATENATE("VMW-VC-0",Table13[[#This Row],[Configuration ID]])</f>
        <v>VMW-VC-0561</v>
      </c>
      <c r="B91" s="8" t="s">
        <v>81</v>
      </c>
      <c r="C91" s="8">
        <v>561</v>
      </c>
      <c r="D91" s="8" t="s">
        <v>321</v>
      </c>
      <c r="E91" s="8" t="s">
        <v>322</v>
      </c>
      <c r="F91" s="10" t="s">
        <v>27</v>
      </c>
      <c r="G91" s="10" t="s">
        <v>31</v>
      </c>
      <c r="H91" s="10" t="s">
        <v>96</v>
      </c>
      <c r="I91" s="10" t="s">
        <v>323</v>
      </c>
      <c r="J91" s="10" t="s">
        <v>31</v>
      </c>
      <c r="K91" s="10" t="s">
        <v>98</v>
      </c>
      <c r="L91" s="10" t="s">
        <v>323</v>
      </c>
    </row>
    <row r="92" spans="1:12" ht="297">
      <c r="A92" s="7" t="str">
        <f>CONCATENATE("VMW-ESXI-00",Table13[[#This Row],[Configuration ID]])</f>
        <v>VMW-ESXI-00564</v>
      </c>
      <c r="B92" s="8" t="s">
        <v>24</v>
      </c>
      <c r="C92" s="8">
        <v>564</v>
      </c>
      <c r="D92" s="8" t="s">
        <v>324</v>
      </c>
      <c r="E92" s="8" t="s">
        <v>325</v>
      </c>
      <c r="F92" s="10" t="s">
        <v>52</v>
      </c>
      <c r="G92" s="10" t="s">
        <v>28</v>
      </c>
      <c r="H92" s="10" t="s">
        <v>29</v>
      </c>
      <c r="I92" s="10">
        <v>900</v>
      </c>
      <c r="J92" s="10" t="s">
        <v>28</v>
      </c>
      <c r="K92" s="10" t="s">
        <v>29</v>
      </c>
      <c r="L92" s="10">
        <v>600</v>
      </c>
    </row>
    <row r="93" spans="1:12" ht="269.25">
      <c r="A93" s="7" t="str">
        <f>CONCATENATE("VMW-ESXI-0",Table13[[#This Row],[Configuration ID]])</f>
        <v>VMW-ESXI-01100</v>
      </c>
      <c r="B93" s="8" t="s">
        <v>24</v>
      </c>
      <c r="C93" s="8">
        <v>1100</v>
      </c>
      <c r="D93" s="8" t="s">
        <v>326</v>
      </c>
      <c r="E93" s="8" t="s">
        <v>327</v>
      </c>
      <c r="F93" s="10" t="s">
        <v>27</v>
      </c>
      <c r="G93" s="10" t="s">
        <v>31</v>
      </c>
      <c r="H93" s="10" t="s">
        <v>328</v>
      </c>
      <c r="I93" s="10" t="s">
        <v>329</v>
      </c>
      <c r="J93" s="10" t="s">
        <v>31</v>
      </c>
      <c r="K93" s="10" t="s">
        <v>330</v>
      </c>
      <c r="L93" s="10" t="s">
        <v>329</v>
      </c>
    </row>
    <row r="94" spans="1:12" ht="390.75">
      <c r="A94" s="7" t="str">
        <f>CONCATENATE("VMW-ESXI-0",Table13[[#This Row],[Configuration ID]])</f>
        <v>VMW-ESXI-01101</v>
      </c>
      <c r="B94" s="8" t="s">
        <v>24</v>
      </c>
      <c r="C94" s="8">
        <v>1101</v>
      </c>
      <c r="D94" s="8" t="s">
        <v>331</v>
      </c>
      <c r="E94" s="8" t="s">
        <v>332</v>
      </c>
      <c r="F94" s="10" t="s">
        <v>27</v>
      </c>
      <c r="G94" s="10" t="s">
        <v>28</v>
      </c>
      <c r="H94" s="10" t="s">
        <v>29</v>
      </c>
      <c r="I94" s="10" t="s">
        <v>333</v>
      </c>
      <c r="J94" s="10" t="s">
        <v>31</v>
      </c>
      <c r="K94" s="10" t="s">
        <v>224</v>
      </c>
      <c r="L94" s="10" t="s">
        <v>333</v>
      </c>
    </row>
    <row r="95" spans="1:12" ht="404.25">
      <c r="A95" s="7" t="str">
        <f>CONCATENATE("VMW-ESXI-0",Table13[[#This Row],[Configuration ID]])</f>
        <v>VMW-ESXI-01102</v>
      </c>
      <c r="B95" s="8" t="s">
        <v>24</v>
      </c>
      <c r="C95" s="8">
        <v>1102</v>
      </c>
      <c r="D95" s="8" t="s">
        <v>334</v>
      </c>
      <c r="E95" s="8" t="s">
        <v>335</v>
      </c>
      <c r="F95" s="10" t="s">
        <v>52</v>
      </c>
      <c r="G95" s="10" t="s">
        <v>28</v>
      </c>
      <c r="H95" s="10" t="s">
        <v>29</v>
      </c>
      <c r="I95" s="10" t="s">
        <v>336</v>
      </c>
      <c r="J95" s="10" t="s">
        <v>31</v>
      </c>
      <c r="K95" s="10" t="s">
        <v>337</v>
      </c>
      <c r="L95" s="10" t="s">
        <v>336</v>
      </c>
    </row>
    <row r="96" spans="1:12" ht="409.6">
      <c r="A96" s="7" t="str">
        <f>CONCATENATE("VMW-ESXI-0",Table13[[#This Row],[Configuration ID]])</f>
        <v>VMW-ESXI-01104</v>
      </c>
      <c r="B96" s="8" t="s">
        <v>24</v>
      </c>
      <c r="C96" s="8">
        <v>1104</v>
      </c>
      <c r="D96" s="8" t="s">
        <v>338</v>
      </c>
      <c r="E96" s="8" t="s">
        <v>339</v>
      </c>
      <c r="F96" s="10" t="s">
        <v>52</v>
      </c>
      <c r="G96" s="10" t="s">
        <v>31</v>
      </c>
      <c r="H96" s="10" t="s">
        <v>63</v>
      </c>
      <c r="I96" s="10" t="s">
        <v>340</v>
      </c>
      <c r="J96" s="10" t="s">
        <v>31</v>
      </c>
      <c r="K96" s="10" t="s">
        <v>64</v>
      </c>
      <c r="L96" s="10" t="s">
        <v>340</v>
      </c>
    </row>
    <row r="97" spans="1:12" ht="216">
      <c r="A97" s="7" t="str">
        <f>CONCATENATE("VMW-ESXI-0",Table13[[#This Row],[Configuration ID]])</f>
        <v>VMW-ESXI-01108</v>
      </c>
      <c r="B97" s="8" t="s">
        <v>24</v>
      </c>
      <c r="C97" s="8">
        <v>1108</v>
      </c>
      <c r="D97" s="8" t="s">
        <v>341</v>
      </c>
      <c r="E97" s="8" t="s">
        <v>342</v>
      </c>
      <c r="F97" s="10" t="s">
        <v>52</v>
      </c>
      <c r="G97" s="10" t="s">
        <v>28</v>
      </c>
      <c r="H97" s="10" t="s">
        <v>29</v>
      </c>
      <c r="I97" s="10" t="s">
        <v>343</v>
      </c>
      <c r="J97" s="10" t="s">
        <v>31</v>
      </c>
      <c r="K97" s="10" t="s">
        <v>344</v>
      </c>
      <c r="L97" s="10" t="s">
        <v>343</v>
      </c>
    </row>
    <row r="98" spans="1:12" ht="282.75">
      <c r="A98" s="7" t="str">
        <f>CONCATENATE("VMW-ESXI-0",Table13[[#This Row],[Configuration ID]])</f>
        <v>VMW-ESXI-01110</v>
      </c>
      <c r="B98" s="8" t="s">
        <v>24</v>
      </c>
      <c r="C98" s="8">
        <v>1110</v>
      </c>
      <c r="D98" s="8" t="s">
        <v>345</v>
      </c>
      <c r="E98" s="8" t="s">
        <v>346</v>
      </c>
      <c r="F98" s="10" t="s">
        <v>27</v>
      </c>
      <c r="G98" s="10" t="s">
        <v>28</v>
      </c>
      <c r="H98" s="10" t="s">
        <v>29</v>
      </c>
      <c r="I98" s="10">
        <v>0</v>
      </c>
      <c r="J98" s="10" t="s">
        <v>31</v>
      </c>
      <c r="K98" s="10" t="s">
        <v>347</v>
      </c>
      <c r="L98" s="10">
        <v>0</v>
      </c>
    </row>
    <row r="99" spans="1:12" ht="297">
      <c r="A99" s="7" t="str">
        <f>CONCATENATE("VMW-ESXI-0",Table13[[#This Row],[Configuration ID]])</f>
        <v>VMW-ESXI-01111</v>
      </c>
      <c r="B99" s="8" t="s">
        <v>24</v>
      </c>
      <c r="C99" s="8">
        <v>1111</v>
      </c>
      <c r="D99" s="8" t="s">
        <v>348</v>
      </c>
      <c r="E99" s="8" t="s">
        <v>349</v>
      </c>
      <c r="F99" s="10" t="s">
        <v>27</v>
      </c>
      <c r="G99" s="10" t="s">
        <v>31</v>
      </c>
      <c r="H99" s="10" t="s">
        <v>350</v>
      </c>
      <c r="I99" s="10" t="s">
        <v>36</v>
      </c>
      <c r="J99" s="10" t="s">
        <v>31</v>
      </c>
      <c r="K99" s="10" t="s">
        <v>351</v>
      </c>
      <c r="L99" s="10" t="s">
        <v>36</v>
      </c>
    </row>
    <row r="100" spans="1:12" ht="297">
      <c r="A100" s="7" t="str">
        <f>CONCATENATE("VMW-ESXI-0",Table13[[#This Row],[Configuration ID]])</f>
        <v>VMW-ESXI-01112</v>
      </c>
      <c r="B100" s="8" t="s">
        <v>24</v>
      </c>
      <c r="C100" s="8">
        <v>1112</v>
      </c>
      <c r="D100" s="8" t="s">
        <v>352</v>
      </c>
      <c r="E100" s="8" t="s">
        <v>353</v>
      </c>
      <c r="F100" s="10" t="s">
        <v>27</v>
      </c>
      <c r="G100" s="10" t="s">
        <v>28</v>
      </c>
      <c r="H100" s="10" t="s">
        <v>29</v>
      </c>
      <c r="I100" s="10" t="s">
        <v>354</v>
      </c>
      <c r="J100" s="10" t="s">
        <v>28</v>
      </c>
      <c r="K100" s="10" t="s">
        <v>29</v>
      </c>
      <c r="L100" s="10" t="s">
        <v>354</v>
      </c>
    </row>
    <row r="101" spans="1:12" ht="161.25">
      <c r="A101" s="7" t="str">
        <f>CONCATENATE("VMW-ESXI-0",Table13[[#This Row],[Configuration ID]])</f>
        <v>VMW-ESXI-01113</v>
      </c>
      <c r="B101" s="8" t="s">
        <v>24</v>
      </c>
      <c r="C101" s="8">
        <v>1113</v>
      </c>
      <c r="D101" s="8" t="s">
        <v>355</v>
      </c>
      <c r="E101" s="8" t="s">
        <v>356</v>
      </c>
      <c r="F101" s="10" t="s">
        <v>52</v>
      </c>
      <c r="G101" s="10" t="s">
        <v>28</v>
      </c>
      <c r="H101" s="10" t="s">
        <v>29</v>
      </c>
      <c r="I101" s="10" t="s">
        <v>357</v>
      </c>
      <c r="J101" s="10" t="s">
        <v>31</v>
      </c>
      <c r="K101" s="10" t="s">
        <v>358</v>
      </c>
      <c r="L101" s="10" t="s">
        <v>357</v>
      </c>
    </row>
    <row r="102" spans="1:12" ht="269.25">
      <c r="A102" s="7" t="str">
        <f>CONCATENATE("VMW-ESXI-0",Table13[[#This Row],[Configuration ID]])</f>
        <v>VMW-ESXI-01114</v>
      </c>
      <c r="B102" s="8" t="s">
        <v>24</v>
      </c>
      <c r="C102" s="8">
        <v>1114</v>
      </c>
      <c r="D102" s="8" t="s">
        <v>359</v>
      </c>
      <c r="E102" s="8" t="s">
        <v>360</v>
      </c>
      <c r="F102" s="10" t="s">
        <v>27</v>
      </c>
      <c r="G102" s="10" t="s">
        <v>28</v>
      </c>
      <c r="H102" s="10" t="s">
        <v>29</v>
      </c>
      <c r="I102" s="10" t="b">
        <v>0</v>
      </c>
      <c r="J102" s="10" t="s">
        <v>31</v>
      </c>
      <c r="K102" s="10" t="s">
        <v>42</v>
      </c>
      <c r="L102" s="10" t="b">
        <v>0</v>
      </c>
    </row>
    <row r="103" spans="1:12" ht="324">
      <c r="A103" s="7" t="str">
        <f>CONCATENATE("VMW-ESXI-0",Table13[[#This Row],[Configuration ID]])</f>
        <v>VMW-ESXI-01115</v>
      </c>
      <c r="B103" s="8" t="s">
        <v>24</v>
      </c>
      <c r="C103" s="8">
        <v>1115</v>
      </c>
      <c r="D103" s="8" t="s">
        <v>361</v>
      </c>
      <c r="E103" s="8" t="s">
        <v>362</v>
      </c>
      <c r="F103" s="10" t="s">
        <v>27</v>
      </c>
      <c r="G103" s="10" t="s">
        <v>28</v>
      </c>
      <c r="H103" s="10" t="s">
        <v>29</v>
      </c>
      <c r="I103" s="10" t="b">
        <v>1</v>
      </c>
      <c r="J103" s="10" t="s">
        <v>31</v>
      </c>
      <c r="K103" s="10" t="s">
        <v>337</v>
      </c>
      <c r="L103" s="10" t="b">
        <v>1</v>
      </c>
    </row>
    <row r="104" spans="1:12" ht="297">
      <c r="A104" s="7" t="str">
        <f>CONCATENATE("VMW-ESXI-0",Table13[[#This Row],[Configuration ID]])</f>
        <v>VMW-ESXI-01116</v>
      </c>
      <c r="B104" s="8" t="s">
        <v>24</v>
      </c>
      <c r="C104" s="8">
        <v>1116</v>
      </c>
      <c r="D104" s="8" t="s">
        <v>363</v>
      </c>
      <c r="E104" s="8" t="s">
        <v>364</v>
      </c>
      <c r="F104" s="10" t="s">
        <v>27</v>
      </c>
      <c r="G104" s="10" t="s">
        <v>28</v>
      </c>
      <c r="H104" s="10" t="s">
        <v>29</v>
      </c>
      <c r="I104" s="10">
        <v>30</v>
      </c>
      <c r="J104" s="10" t="s">
        <v>28</v>
      </c>
      <c r="K104" s="10" t="s">
        <v>29</v>
      </c>
      <c r="L104" s="10">
        <v>30</v>
      </c>
    </row>
    <row r="105" spans="1:12" ht="148.5">
      <c r="A105" s="7" t="str">
        <f>CONCATENATE("VMW-ESXI-0",Table13[[#This Row],[Configuration ID]])</f>
        <v>VMW-ESXI-01118</v>
      </c>
      <c r="B105" s="8" t="s">
        <v>24</v>
      </c>
      <c r="C105" s="8">
        <v>1118</v>
      </c>
      <c r="D105" s="8" t="s">
        <v>365</v>
      </c>
      <c r="E105" s="8" t="s">
        <v>366</v>
      </c>
      <c r="F105" s="10" t="s">
        <v>27</v>
      </c>
      <c r="G105" s="10" t="s">
        <v>28</v>
      </c>
      <c r="H105" s="10" t="s">
        <v>29</v>
      </c>
      <c r="I105" s="10">
        <v>0</v>
      </c>
      <c r="J105" s="10" t="s">
        <v>31</v>
      </c>
      <c r="K105" s="10" t="s">
        <v>347</v>
      </c>
      <c r="L105" s="10">
        <v>0</v>
      </c>
    </row>
    <row r="106" spans="1:12" ht="81">
      <c r="A106" s="7" t="str">
        <f>CONCATENATE("VMW-ESXI-0",Table13[[#This Row],[Configuration ID]])</f>
        <v>VMW-ESXI-01119</v>
      </c>
      <c r="B106" s="8" t="s">
        <v>24</v>
      </c>
      <c r="C106" s="8">
        <v>1119</v>
      </c>
      <c r="D106" s="8" t="s">
        <v>367</v>
      </c>
      <c r="E106" s="8" t="s">
        <v>368</v>
      </c>
      <c r="F106" s="10" t="s">
        <v>27</v>
      </c>
      <c r="G106" s="10" t="s">
        <v>28</v>
      </c>
      <c r="H106" s="10" t="s">
        <v>29</v>
      </c>
      <c r="I106" s="10" t="s">
        <v>369</v>
      </c>
      <c r="J106" s="10" t="s">
        <v>31</v>
      </c>
      <c r="K106" s="10" t="s">
        <v>347</v>
      </c>
      <c r="L106" s="10" t="s">
        <v>369</v>
      </c>
    </row>
    <row r="107" spans="1:12" ht="337.5">
      <c r="A107" s="7" t="str">
        <f>CONCATENATE("VMW-ESXI-0",Table13[[#This Row],[Configuration ID]])</f>
        <v>VMW-ESXI-01121</v>
      </c>
      <c r="B107" s="8" t="s">
        <v>24</v>
      </c>
      <c r="C107" s="8">
        <v>1121</v>
      </c>
      <c r="D107" s="8" t="s">
        <v>370</v>
      </c>
      <c r="E107" s="8" t="s">
        <v>371</v>
      </c>
      <c r="F107" s="10" t="s">
        <v>52</v>
      </c>
      <c r="G107" s="10" t="s">
        <v>28</v>
      </c>
      <c r="H107" s="10" t="s">
        <v>29</v>
      </c>
      <c r="I107" s="10" t="b">
        <v>1</v>
      </c>
      <c r="J107" s="10" t="s">
        <v>31</v>
      </c>
      <c r="K107" s="10" t="s">
        <v>337</v>
      </c>
      <c r="L107" s="10" t="b">
        <v>1</v>
      </c>
    </row>
    <row r="108" spans="1:12" ht="269.25">
      <c r="A108" s="7" t="str">
        <f>CONCATENATE("VMW-ESXI-0",Table13[[#This Row],[Configuration ID]])</f>
        <v>VMW-ESXI-01122</v>
      </c>
      <c r="B108" s="8" t="s">
        <v>24</v>
      </c>
      <c r="C108" s="8">
        <v>1122</v>
      </c>
      <c r="D108" s="8" t="s">
        <v>372</v>
      </c>
      <c r="E108" s="8" t="s">
        <v>373</v>
      </c>
      <c r="F108" s="10" t="s">
        <v>52</v>
      </c>
      <c r="G108" s="10" t="s">
        <v>31</v>
      </c>
      <c r="H108" s="10" t="s">
        <v>374</v>
      </c>
      <c r="I108" s="10">
        <v>1</v>
      </c>
      <c r="J108" s="10" t="s">
        <v>31</v>
      </c>
      <c r="K108" s="10" t="s">
        <v>375</v>
      </c>
      <c r="L108" s="10">
        <v>1</v>
      </c>
    </row>
    <row r="109" spans="1:12" ht="269.25">
      <c r="A109" s="7" t="str">
        <f>CONCATENATE("VMW-ESXI-0",Table13[[#This Row],[Configuration ID]])</f>
        <v>VMW-ESXI-01123</v>
      </c>
      <c r="B109" s="8" t="s">
        <v>24</v>
      </c>
      <c r="C109" s="8">
        <v>1123</v>
      </c>
      <c r="D109" s="8" t="s">
        <v>289</v>
      </c>
      <c r="E109" s="8" t="s">
        <v>376</v>
      </c>
      <c r="F109" s="10" t="s">
        <v>52</v>
      </c>
      <c r="G109" s="10" t="s">
        <v>28</v>
      </c>
      <c r="H109" s="10" t="s">
        <v>29</v>
      </c>
      <c r="I109" s="10">
        <v>90</v>
      </c>
      <c r="J109" s="10" t="s">
        <v>28</v>
      </c>
      <c r="K109" s="10" t="s">
        <v>29</v>
      </c>
      <c r="L109" s="10">
        <v>60</v>
      </c>
    </row>
    <row r="110" spans="1:12" ht="310.5">
      <c r="A110" s="7" t="str">
        <f>CONCATENATE("VMW-ESXI-0",Table13[[#This Row],[Configuration ID]])</f>
        <v>VMW-ESXI-01125</v>
      </c>
      <c r="B110" s="8" t="s">
        <v>24</v>
      </c>
      <c r="C110" s="8">
        <v>1125</v>
      </c>
      <c r="D110" s="8" t="s">
        <v>377</v>
      </c>
      <c r="E110" s="8" t="s">
        <v>378</v>
      </c>
      <c r="F110" s="10" t="s">
        <v>52</v>
      </c>
      <c r="G110" s="10" t="s">
        <v>28</v>
      </c>
      <c r="H110" s="10" t="s">
        <v>29</v>
      </c>
      <c r="I110" s="10" t="s">
        <v>379</v>
      </c>
      <c r="J110" s="10" t="s">
        <v>31</v>
      </c>
      <c r="K110" s="10" t="s">
        <v>380</v>
      </c>
      <c r="L110" s="10" t="s">
        <v>379</v>
      </c>
    </row>
    <row r="111" spans="1:12" ht="297">
      <c r="A111" s="7" t="str">
        <f>CONCATENATE("VMW-ESXI-0",Table13[[#This Row],[Configuration ID]])</f>
        <v>VMW-ESXI-01126</v>
      </c>
      <c r="B111" s="8" t="s">
        <v>24</v>
      </c>
      <c r="C111" s="8">
        <v>1126</v>
      </c>
      <c r="D111" s="8" t="s">
        <v>381</v>
      </c>
      <c r="E111" s="8" t="s">
        <v>382</v>
      </c>
      <c r="F111" s="10" t="s">
        <v>52</v>
      </c>
      <c r="G111" s="10" t="s">
        <v>28</v>
      </c>
      <c r="H111" s="10" t="s">
        <v>29</v>
      </c>
      <c r="I111" s="10" t="s">
        <v>354</v>
      </c>
      <c r="J111" s="10" t="s">
        <v>28</v>
      </c>
      <c r="K111" s="10" t="s">
        <v>29</v>
      </c>
      <c r="L111" s="10" t="s">
        <v>354</v>
      </c>
    </row>
    <row r="112" spans="1:12" ht="363.75">
      <c r="A112" s="7" t="str">
        <f>CONCATENATE("VMW-ESXI-0",Table13[[#This Row],[Configuration ID]])</f>
        <v>VMW-ESXI-01127</v>
      </c>
      <c r="B112" s="8" t="s">
        <v>24</v>
      </c>
      <c r="C112" s="8">
        <v>1127</v>
      </c>
      <c r="D112" s="8" t="s">
        <v>383</v>
      </c>
      <c r="E112" s="8" t="s">
        <v>384</v>
      </c>
      <c r="F112" s="10" t="s">
        <v>27</v>
      </c>
      <c r="G112" s="10" t="s">
        <v>31</v>
      </c>
      <c r="H112" s="10" t="s">
        <v>328</v>
      </c>
      <c r="I112" s="10" t="s">
        <v>385</v>
      </c>
      <c r="J112" s="10" t="s">
        <v>31</v>
      </c>
      <c r="K112" s="10" t="s">
        <v>330</v>
      </c>
      <c r="L112" s="10" t="s">
        <v>385</v>
      </c>
    </row>
    <row r="113" spans="1:12" ht="310.5">
      <c r="A113" s="7" t="str">
        <f>CONCATENATE("VMW-ESXI-0",Table13[[#This Row],[Configuration ID]])</f>
        <v>VMW-ESXI-01124</v>
      </c>
      <c r="B113" s="8" t="s">
        <v>24</v>
      </c>
      <c r="C113" s="8">
        <v>1124</v>
      </c>
      <c r="D113" s="8" t="s">
        <v>386</v>
      </c>
      <c r="E113" s="8" t="s">
        <v>387</v>
      </c>
      <c r="F113" s="10" t="s">
        <v>52</v>
      </c>
      <c r="G113" s="10" t="s">
        <v>28</v>
      </c>
      <c r="H113" s="10" t="s">
        <v>29</v>
      </c>
      <c r="I113" s="10" t="s">
        <v>388</v>
      </c>
      <c r="J113" s="10" t="s">
        <v>31</v>
      </c>
      <c r="K113" s="10" t="s">
        <v>389</v>
      </c>
      <c r="L113" s="10" t="s">
        <v>388</v>
      </c>
    </row>
    <row r="114" spans="1:12" ht="269.25">
      <c r="A114" s="7" t="str">
        <f>CONCATENATE("VMW-ESXI-0",Table13[[#This Row],[Configuration ID]])</f>
        <v>VMW-ESXI-01152</v>
      </c>
      <c r="B114" s="8" t="s">
        <v>24</v>
      </c>
      <c r="C114" s="8">
        <v>1152</v>
      </c>
      <c r="D114" s="8" t="s">
        <v>390</v>
      </c>
      <c r="E114" s="8" t="s">
        <v>391</v>
      </c>
      <c r="F114" s="10" t="s">
        <v>52</v>
      </c>
      <c r="G114" s="10" t="s">
        <v>28</v>
      </c>
      <c r="H114" s="10" t="s">
        <v>29</v>
      </c>
      <c r="I114" s="10">
        <v>0</v>
      </c>
      <c r="J114" s="10" t="s">
        <v>31</v>
      </c>
      <c r="K114" s="10" t="s">
        <v>392</v>
      </c>
      <c r="L114" s="10">
        <v>0</v>
      </c>
    </row>
    <row r="115" spans="1:12" ht="297">
      <c r="A115" s="7" t="str">
        <f>CONCATENATE("VMW-ESXI-0",Table13[[#This Row],[Configuration ID]])</f>
        <v>VMW-ESXI-01141</v>
      </c>
      <c r="B115" s="8" t="s">
        <v>24</v>
      </c>
      <c r="C115" s="8">
        <v>1141</v>
      </c>
      <c r="D115" s="8" t="s">
        <v>393</v>
      </c>
      <c r="E115" s="8" t="s">
        <v>394</v>
      </c>
      <c r="F115" s="10" t="s">
        <v>52</v>
      </c>
      <c r="G115" s="10" t="s">
        <v>31</v>
      </c>
      <c r="H115" s="10" t="s">
        <v>158</v>
      </c>
      <c r="I115" s="10" t="s">
        <v>395</v>
      </c>
      <c r="J115" s="10" t="s">
        <v>31</v>
      </c>
      <c r="K115" s="10" t="s">
        <v>396</v>
      </c>
      <c r="L115" s="10">
        <v>100</v>
      </c>
    </row>
    <row r="116" spans="1:12" ht="282.75">
      <c r="A116" s="7" t="str">
        <f>CONCATENATE("VMW-ESXI-0",Table13[[#This Row],[Configuration ID]])</f>
        <v>VMW-ESXI-01142</v>
      </c>
      <c r="B116" s="8" t="s">
        <v>24</v>
      </c>
      <c r="C116" s="8">
        <v>1142</v>
      </c>
      <c r="D116" s="8" t="s">
        <v>397</v>
      </c>
      <c r="E116" s="8" t="s">
        <v>398</v>
      </c>
      <c r="F116" s="10" t="s">
        <v>52</v>
      </c>
      <c r="G116" s="10" t="s">
        <v>31</v>
      </c>
      <c r="H116" s="10" t="s">
        <v>399</v>
      </c>
      <c r="I116" s="10" t="b">
        <v>1</v>
      </c>
      <c r="J116" s="10" t="s">
        <v>31</v>
      </c>
      <c r="K116" s="10" t="s">
        <v>243</v>
      </c>
      <c r="L116" s="10" t="b">
        <v>1</v>
      </c>
    </row>
    <row r="117" spans="1:12" ht="282.75">
      <c r="A117" s="7" t="str">
        <f>CONCATENATE("VMW-ESXI-0",Table13[[#This Row],[Configuration ID]])</f>
        <v>VMW-ESXI-01143</v>
      </c>
      <c r="B117" s="8" t="s">
        <v>24</v>
      </c>
      <c r="C117" s="8">
        <v>1143</v>
      </c>
      <c r="D117" s="8" t="s">
        <v>400</v>
      </c>
      <c r="E117" s="8" t="s">
        <v>401</v>
      </c>
      <c r="F117" s="10" t="s">
        <v>52</v>
      </c>
      <c r="G117" s="10" t="s">
        <v>31</v>
      </c>
      <c r="H117" s="10" t="s">
        <v>207</v>
      </c>
      <c r="I117" s="10" t="b">
        <v>1</v>
      </c>
      <c r="J117" s="10" t="s">
        <v>31</v>
      </c>
      <c r="K117" s="10" t="s">
        <v>402</v>
      </c>
      <c r="L117" s="10" t="b">
        <v>1</v>
      </c>
    </row>
    <row r="118" spans="1:12" ht="310.5">
      <c r="A118" s="7" t="str">
        <f>CONCATENATE("VMW-ESXI-0",Table13[[#This Row],[Configuration ID]])</f>
        <v>VMW-ESXI-01145</v>
      </c>
      <c r="B118" s="8" t="s">
        <v>24</v>
      </c>
      <c r="C118" s="8">
        <v>1145</v>
      </c>
      <c r="D118" s="8" t="s">
        <v>403</v>
      </c>
      <c r="E118" s="8" t="s">
        <v>404</v>
      </c>
      <c r="F118" s="10" t="s">
        <v>52</v>
      </c>
      <c r="G118" s="10" t="s">
        <v>31</v>
      </c>
      <c r="H118" s="10" t="s">
        <v>405</v>
      </c>
      <c r="I118" s="10" t="s">
        <v>232</v>
      </c>
      <c r="J118" s="10" t="s">
        <v>31</v>
      </c>
      <c r="K118" s="10" t="s">
        <v>406</v>
      </c>
      <c r="L118" s="10" t="s">
        <v>232</v>
      </c>
    </row>
    <row r="119" spans="1:12" ht="409.6">
      <c r="A119" s="7" t="str">
        <f>CONCATENATE("VMW-ESXI-00",Table13[[#This Row],[Configuration ID]])</f>
        <v>VMW-ESXI-00115</v>
      </c>
      <c r="B119" s="8" t="s">
        <v>24</v>
      </c>
      <c r="C119" s="8">
        <v>115</v>
      </c>
      <c r="D119" s="8" t="s">
        <v>407</v>
      </c>
      <c r="E119" s="8" t="s">
        <v>408</v>
      </c>
      <c r="F119" s="10" t="s">
        <v>52</v>
      </c>
      <c r="G119" s="10" t="s">
        <v>31</v>
      </c>
      <c r="H119" s="10" t="s">
        <v>409</v>
      </c>
      <c r="I119" s="10" t="s">
        <v>410</v>
      </c>
      <c r="J119" s="10" t="s">
        <v>31</v>
      </c>
      <c r="K119" s="10" t="s">
        <v>411</v>
      </c>
      <c r="L119" s="10" t="s">
        <v>410</v>
      </c>
    </row>
    <row r="120" spans="1:12" ht="310.5">
      <c r="A120" s="7" t="str">
        <f>CONCATENATE("VMW-ESXI-0",Table13[[#This Row],[Configuration ID]])</f>
        <v>VMW-ESXI-01153</v>
      </c>
      <c r="B120" s="8" t="s">
        <v>24</v>
      </c>
      <c r="C120" s="8">
        <v>1153</v>
      </c>
      <c r="D120" s="8" t="s">
        <v>412</v>
      </c>
      <c r="E120" s="8" t="s">
        <v>413</v>
      </c>
      <c r="F120" s="10" t="s">
        <v>52</v>
      </c>
      <c r="G120" s="10" t="s">
        <v>28</v>
      </c>
      <c r="H120" s="10" t="s">
        <v>29</v>
      </c>
      <c r="I120" s="10" t="b">
        <v>1</v>
      </c>
      <c r="J120" s="10" t="s">
        <v>31</v>
      </c>
      <c r="K120" s="10" t="s">
        <v>380</v>
      </c>
      <c r="L120" s="10" t="b">
        <v>1</v>
      </c>
    </row>
    <row r="121" spans="1:12" ht="310.5">
      <c r="A121" s="7" t="str">
        <f>CONCATENATE("VMW-ESXI-0",Table13[[#This Row],[Configuration ID]])</f>
        <v>VMW-ESXI-01148</v>
      </c>
      <c r="B121" s="8" t="s">
        <v>24</v>
      </c>
      <c r="C121" s="8">
        <v>1148</v>
      </c>
      <c r="D121" s="8" t="s">
        <v>414</v>
      </c>
      <c r="E121" s="8" t="s">
        <v>415</v>
      </c>
      <c r="F121" s="10" t="s">
        <v>27</v>
      </c>
      <c r="G121" s="10" t="s">
        <v>31</v>
      </c>
      <c r="H121" s="10" t="s">
        <v>416</v>
      </c>
      <c r="I121" s="10" t="s">
        <v>417</v>
      </c>
      <c r="J121" s="10" t="s">
        <v>31</v>
      </c>
      <c r="K121" s="10" t="s">
        <v>418</v>
      </c>
      <c r="L121" s="10" t="s">
        <v>417</v>
      </c>
    </row>
    <row r="122" spans="1:12" ht="216">
      <c r="A122" s="7" t="str">
        <f>CONCATENATE("VMW-ESXI-0",Table13[[#This Row],[Configuration ID]])</f>
        <v>VMW-ESXI-01149</v>
      </c>
      <c r="B122" s="8" t="s">
        <v>24</v>
      </c>
      <c r="C122" s="8">
        <v>1149</v>
      </c>
      <c r="D122" s="8" t="s">
        <v>419</v>
      </c>
      <c r="E122" s="8" t="s">
        <v>420</v>
      </c>
      <c r="F122" s="10" t="s">
        <v>27</v>
      </c>
      <c r="G122" s="10" t="s">
        <v>28</v>
      </c>
      <c r="H122" s="10" t="s">
        <v>29</v>
      </c>
      <c r="I122" s="10" t="b">
        <v>0</v>
      </c>
      <c r="J122" s="10" t="s">
        <v>31</v>
      </c>
      <c r="K122" s="10" t="s">
        <v>421</v>
      </c>
      <c r="L122" s="10" t="b">
        <v>0</v>
      </c>
    </row>
    <row r="123" spans="1:12" ht="216">
      <c r="A123" s="7" t="str">
        <f>CONCATENATE("VMW-ESXI-0",Table13[[#This Row],[Configuration ID]])</f>
        <v>VMW-ESXI-01150</v>
      </c>
      <c r="B123" s="8" t="s">
        <v>24</v>
      </c>
      <c r="C123" s="8">
        <v>1150</v>
      </c>
      <c r="D123" s="8" t="s">
        <v>422</v>
      </c>
      <c r="E123" s="8" t="s">
        <v>423</v>
      </c>
      <c r="F123" s="10" t="s">
        <v>52</v>
      </c>
      <c r="G123" s="10" t="s">
        <v>31</v>
      </c>
      <c r="H123" s="10" t="s">
        <v>96</v>
      </c>
      <c r="I123" s="10" t="b">
        <v>0</v>
      </c>
      <c r="J123" s="10" t="s">
        <v>31</v>
      </c>
      <c r="K123" s="10" t="s">
        <v>98</v>
      </c>
      <c r="L123" s="10" t="b">
        <v>0</v>
      </c>
    </row>
    <row r="124" spans="1:12" ht="324">
      <c r="A124" s="7" t="str">
        <f>CONCATENATE("VMW-VC-0",Table13[[#This Row],[Configuration ID]])</f>
        <v>VMW-VC-01200</v>
      </c>
      <c r="B124" s="8" t="s">
        <v>81</v>
      </c>
      <c r="C124" s="8">
        <v>1200</v>
      </c>
      <c r="D124" s="8" t="s">
        <v>424</v>
      </c>
      <c r="E124" s="8" t="s">
        <v>425</v>
      </c>
      <c r="F124" s="10" t="s">
        <v>27</v>
      </c>
      <c r="G124" s="10" t="s">
        <v>31</v>
      </c>
      <c r="H124" s="10" t="s">
        <v>96</v>
      </c>
      <c r="I124" s="10" t="b">
        <v>0</v>
      </c>
      <c r="J124" s="10" t="s">
        <v>31</v>
      </c>
      <c r="K124" s="10" t="s">
        <v>98</v>
      </c>
      <c r="L124" s="10" t="b">
        <v>0</v>
      </c>
    </row>
    <row r="125" spans="1:12" ht="351">
      <c r="A125" s="7" t="str">
        <f>CONCATENATE("VMW-VC-0",Table13[[#This Row],[Configuration ID]])</f>
        <v>VMW-VC-01201</v>
      </c>
      <c r="B125" s="8" t="s">
        <v>81</v>
      </c>
      <c r="C125" s="8">
        <v>1201</v>
      </c>
      <c r="D125" s="8" t="s">
        <v>426</v>
      </c>
      <c r="E125" s="8" t="s">
        <v>427</v>
      </c>
      <c r="F125" s="10" t="s">
        <v>52</v>
      </c>
      <c r="G125" s="10" t="s">
        <v>31</v>
      </c>
      <c r="H125" s="10" t="s">
        <v>63</v>
      </c>
      <c r="I125" s="10" t="s">
        <v>428</v>
      </c>
      <c r="J125" s="10" t="s">
        <v>31</v>
      </c>
      <c r="K125" s="10" t="s">
        <v>64</v>
      </c>
      <c r="L125" s="10" t="s">
        <v>428</v>
      </c>
    </row>
    <row r="126" spans="1:12" ht="243">
      <c r="A126" s="7" t="str">
        <f>CONCATENATE("VMW-VC-0",Table13[[#This Row],[Configuration ID]])</f>
        <v>VMW-VC-01202</v>
      </c>
      <c r="B126" s="8" t="s">
        <v>81</v>
      </c>
      <c r="C126" s="8">
        <v>1202</v>
      </c>
      <c r="D126" s="8" t="s">
        <v>429</v>
      </c>
      <c r="E126" s="8" t="s">
        <v>430</v>
      </c>
      <c r="F126" s="10" t="s">
        <v>52</v>
      </c>
      <c r="G126" s="10" t="s">
        <v>31</v>
      </c>
      <c r="H126" s="10" t="s">
        <v>63</v>
      </c>
      <c r="I126" s="10" t="s">
        <v>431</v>
      </c>
      <c r="J126" s="10" t="s">
        <v>31</v>
      </c>
      <c r="K126" s="10" t="s">
        <v>64</v>
      </c>
      <c r="L126" s="10" t="s">
        <v>431</v>
      </c>
    </row>
    <row r="127" spans="1:12" ht="282.75">
      <c r="A127" s="7" t="str">
        <f>CONCATENATE("VMW-VC-0",Table13[[#This Row],[Configuration ID]])</f>
        <v>VMW-VC-01204</v>
      </c>
      <c r="B127" s="8" t="s">
        <v>81</v>
      </c>
      <c r="C127" s="8">
        <v>1204</v>
      </c>
      <c r="D127" s="8" t="s">
        <v>432</v>
      </c>
      <c r="E127" s="8" t="s">
        <v>433</v>
      </c>
      <c r="F127" s="10" t="s">
        <v>52</v>
      </c>
      <c r="G127" s="10" t="s">
        <v>31</v>
      </c>
      <c r="H127" s="10" t="s">
        <v>328</v>
      </c>
      <c r="I127" s="10" t="s">
        <v>434</v>
      </c>
      <c r="J127" s="10" t="s">
        <v>31</v>
      </c>
      <c r="K127" s="10" t="s">
        <v>330</v>
      </c>
      <c r="L127" s="10" t="s">
        <v>434</v>
      </c>
    </row>
    <row r="128" spans="1:12" ht="94.5">
      <c r="A128" s="7" t="str">
        <f>CONCATENATE("VMW-VC-0",Table13[[#This Row],[Configuration ID]])</f>
        <v>VMW-VC-01205</v>
      </c>
      <c r="B128" s="8" t="s">
        <v>81</v>
      </c>
      <c r="C128" s="8">
        <v>1205</v>
      </c>
      <c r="D128" s="8" t="s">
        <v>435</v>
      </c>
      <c r="E128" s="8" t="s">
        <v>436</v>
      </c>
      <c r="F128" s="10" t="s">
        <v>52</v>
      </c>
      <c r="G128" s="10" t="s">
        <v>28</v>
      </c>
      <c r="H128" s="10" t="s">
        <v>29</v>
      </c>
      <c r="I128" s="10" t="s">
        <v>437</v>
      </c>
      <c r="J128" s="10" t="s">
        <v>31</v>
      </c>
      <c r="K128" s="10" t="s">
        <v>358</v>
      </c>
      <c r="L128" s="10" t="s">
        <v>437</v>
      </c>
    </row>
    <row r="129" spans="1:12" ht="121.5">
      <c r="A129" s="7" t="str">
        <f>CONCATENATE("VMW-VC-0",Table13[[#This Row],[Configuration ID]])</f>
        <v>VMW-VC-01209</v>
      </c>
      <c r="B129" s="8" t="s">
        <v>81</v>
      </c>
      <c r="C129" s="8">
        <v>1209</v>
      </c>
      <c r="D129" s="8" t="s">
        <v>438</v>
      </c>
      <c r="E129" s="8" t="s">
        <v>439</v>
      </c>
      <c r="F129" s="10" t="s">
        <v>52</v>
      </c>
      <c r="G129" s="10" t="s">
        <v>28</v>
      </c>
      <c r="H129" s="10" t="s">
        <v>29</v>
      </c>
      <c r="I129" s="10" t="s">
        <v>440</v>
      </c>
      <c r="J129" s="10" t="s">
        <v>31</v>
      </c>
      <c r="K129" s="10" t="s">
        <v>141</v>
      </c>
      <c r="L129" s="10" t="s">
        <v>440</v>
      </c>
    </row>
    <row r="130" spans="1:12" ht="409.6">
      <c r="A130" s="7" t="str">
        <f>CONCATENATE("VMW-VC-0",Table13[[#This Row],[Configuration ID]])</f>
        <v>VMW-VC-01210</v>
      </c>
      <c r="B130" s="8" t="s">
        <v>81</v>
      </c>
      <c r="C130" s="8">
        <v>1210</v>
      </c>
      <c r="D130" s="8" t="s">
        <v>441</v>
      </c>
      <c r="E130" s="8" t="s">
        <v>442</v>
      </c>
      <c r="F130" s="10" t="s">
        <v>52</v>
      </c>
      <c r="G130" s="10" t="s">
        <v>31</v>
      </c>
      <c r="H130" s="10" t="s">
        <v>374</v>
      </c>
      <c r="I130" s="10" t="s">
        <v>443</v>
      </c>
      <c r="J130" s="10" t="s">
        <v>31</v>
      </c>
      <c r="K130" s="10" t="s">
        <v>375</v>
      </c>
      <c r="L130" s="10" t="s">
        <v>443</v>
      </c>
    </row>
    <row r="131" spans="1:12" ht="409.6">
      <c r="A131" s="7" t="str">
        <f>CONCATENATE("VMW-VC-0",Table13[[#This Row],[Configuration ID]])</f>
        <v>VMW-VC-01211</v>
      </c>
      <c r="B131" s="8" t="s">
        <v>81</v>
      </c>
      <c r="C131" s="8">
        <v>1211</v>
      </c>
      <c r="D131" s="8" t="s">
        <v>444</v>
      </c>
      <c r="E131" s="8" t="s">
        <v>445</v>
      </c>
      <c r="F131" s="10" t="s">
        <v>52</v>
      </c>
      <c r="G131" s="10" t="s">
        <v>31</v>
      </c>
      <c r="H131" s="10" t="s">
        <v>374</v>
      </c>
      <c r="I131" s="10" t="s">
        <v>446</v>
      </c>
      <c r="J131" s="10" t="s">
        <v>31</v>
      </c>
      <c r="K131" s="10" t="s">
        <v>375</v>
      </c>
      <c r="L131" s="10" t="s">
        <v>446</v>
      </c>
    </row>
    <row r="132" spans="1:12" ht="189">
      <c r="A132" s="7" t="str">
        <f>CONCATENATE("VMW-VC-0",Table13[[#This Row],[Configuration ID]])</f>
        <v>VMW-VC-01212</v>
      </c>
      <c r="B132" s="8" t="s">
        <v>81</v>
      </c>
      <c r="C132" s="8">
        <v>1212</v>
      </c>
      <c r="D132" s="8" t="s">
        <v>447</v>
      </c>
      <c r="E132" s="8" t="s">
        <v>448</v>
      </c>
      <c r="F132" s="10" t="s">
        <v>52</v>
      </c>
      <c r="G132" s="10" t="s">
        <v>28</v>
      </c>
      <c r="H132" s="10" t="s">
        <v>29</v>
      </c>
      <c r="I132" s="10" t="s">
        <v>449</v>
      </c>
      <c r="J132" s="10" t="s">
        <v>31</v>
      </c>
      <c r="K132" s="10" t="s">
        <v>337</v>
      </c>
      <c r="L132" s="10" t="s">
        <v>449</v>
      </c>
    </row>
    <row r="133" spans="1:12" ht="243">
      <c r="A133" s="7" t="str">
        <f>CONCATENATE("VMW-VC-0",Table13[[#This Row],[Configuration ID]])</f>
        <v>VMW-VC-01213</v>
      </c>
      <c r="B133" s="8" t="s">
        <v>81</v>
      </c>
      <c r="C133" s="8">
        <v>1213</v>
      </c>
      <c r="D133" s="8" t="s">
        <v>450</v>
      </c>
      <c r="E133" s="8" t="s">
        <v>451</v>
      </c>
      <c r="F133" s="10" t="s">
        <v>52</v>
      </c>
      <c r="G133" s="10" t="s">
        <v>31</v>
      </c>
      <c r="H133" s="10" t="s">
        <v>452</v>
      </c>
      <c r="I133" s="10" t="s">
        <v>453</v>
      </c>
      <c r="J133" s="10" t="s">
        <v>31</v>
      </c>
      <c r="K133" s="10" t="s">
        <v>454</v>
      </c>
      <c r="L133" s="10" t="s">
        <v>453</v>
      </c>
    </row>
    <row r="134" spans="1:12" ht="337.5">
      <c r="A134" s="7" t="str">
        <f>CONCATENATE("VMW-VC-0",Table13[[#This Row],[Configuration ID]])</f>
        <v>VMW-VC-01215</v>
      </c>
      <c r="B134" s="8" t="s">
        <v>81</v>
      </c>
      <c r="C134" s="8">
        <v>1215</v>
      </c>
      <c r="D134" s="8" t="s">
        <v>455</v>
      </c>
      <c r="E134" s="8" t="s">
        <v>456</v>
      </c>
      <c r="F134" s="10" t="s">
        <v>27</v>
      </c>
      <c r="G134" s="10" t="s">
        <v>28</v>
      </c>
      <c r="H134" s="10" t="s">
        <v>29</v>
      </c>
      <c r="I134" s="10" t="s">
        <v>457</v>
      </c>
      <c r="J134" s="10" t="s">
        <v>31</v>
      </c>
      <c r="K134" s="10" t="s">
        <v>392</v>
      </c>
      <c r="L134" s="10" t="s">
        <v>457</v>
      </c>
    </row>
    <row r="135" spans="1:12" ht="310.5">
      <c r="A135" s="7" t="str">
        <f>CONCATENATE("VMW-VC-0",Table13[[#This Row],[Configuration ID]])</f>
        <v>VMW-VC-01216</v>
      </c>
      <c r="B135" s="8" t="s">
        <v>81</v>
      </c>
      <c r="C135" s="8">
        <v>1216</v>
      </c>
      <c r="D135" s="8" t="s">
        <v>458</v>
      </c>
      <c r="E135" s="8" t="s">
        <v>459</v>
      </c>
      <c r="F135" s="10" t="s">
        <v>52</v>
      </c>
      <c r="G135" s="10" t="s">
        <v>31</v>
      </c>
      <c r="H135" s="10" t="s">
        <v>274</v>
      </c>
      <c r="I135" s="10" t="s">
        <v>460</v>
      </c>
      <c r="J135" s="10" t="s">
        <v>31</v>
      </c>
      <c r="K135" s="10" t="s">
        <v>276</v>
      </c>
      <c r="L135" s="10" t="s">
        <v>460</v>
      </c>
    </row>
    <row r="136" spans="1:12" ht="269.25">
      <c r="A136" s="7" t="str">
        <f>CONCATENATE("VMW-VC-0",Table13[[#This Row],[Configuration ID]])</f>
        <v>VMW-VC-01217</v>
      </c>
      <c r="B136" s="8" t="s">
        <v>81</v>
      </c>
      <c r="C136" s="8">
        <v>1217</v>
      </c>
      <c r="D136" s="8" t="s">
        <v>461</v>
      </c>
      <c r="E136" s="8" t="s">
        <v>462</v>
      </c>
      <c r="F136" s="10" t="s">
        <v>52</v>
      </c>
      <c r="G136" s="10" t="s">
        <v>31</v>
      </c>
      <c r="H136" s="10" t="s">
        <v>274</v>
      </c>
      <c r="I136" s="10" t="s">
        <v>463</v>
      </c>
      <c r="J136" s="10" t="s">
        <v>31</v>
      </c>
      <c r="K136" s="10" t="s">
        <v>276</v>
      </c>
      <c r="L136" s="10" t="s">
        <v>463</v>
      </c>
    </row>
    <row r="137" spans="1:12" ht="404.25">
      <c r="A137" s="7" t="str">
        <f>CONCATENATE("VMW-VC-0",Table13[[#This Row],[Configuration ID]])</f>
        <v>VMW-VC-01218</v>
      </c>
      <c r="B137" s="8" t="s">
        <v>81</v>
      </c>
      <c r="C137" s="8">
        <v>1218</v>
      </c>
      <c r="D137" s="8" t="s">
        <v>464</v>
      </c>
      <c r="E137" s="8" t="s">
        <v>465</v>
      </c>
      <c r="F137" s="10" t="s">
        <v>52</v>
      </c>
      <c r="G137" s="10" t="s">
        <v>28</v>
      </c>
      <c r="H137" s="10" t="s">
        <v>29</v>
      </c>
      <c r="I137" s="10" t="s">
        <v>466</v>
      </c>
      <c r="J137" s="10" t="s">
        <v>31</v>
      </c>
      <c r="K137" s="10" t="s">
        <v>467</v>
      </c>
      <c r="L137" s="10" t="s">
        <v>466</v>
      </c>
    </row>
    <row r="138" spans="1:12" ht="404.25">
      <c r="A138" s="7" t="str">
        <f>CONCATENATE("VMW-VC-0",Table13[[#This Row],[Configuration ID]])</f>
        <v>VMW-VC-01219</v>
      </c>
      <c r="B138" s="8" t="s">
        <v>81</v>
      </c>
      <c r="C138" s="8">
        <v>1219</v>
      </c>
      <c r="D138" s="8" t="s">
        <v>468</v>
      </c>
      <c r="E138" s="8" t="s">
        <v>469</v>
      </c>
      <c r="F138" s="10" t="s">
        <v>52</v>
      </c>
      <c r="G138" s="10" t="s">
        <v>31</v>
      </c>
      <c r="H138" s="10" t="s">
        <v>470</v>
      </c>
      <c r="I138" s="10" t="s">
        <v>471</v>
      </c>
      <c r="J138" s="10" t="s">
        <v>31</v>
      </c>
      <c r="K138" s="10" t="s">
        <v>472</v>
      </c>
      <c r="L138" s="10" t="s">
        <v>471</v>
      </c>
    </row>
    <row r="139" spans="1:12" ht="409.6">
      <c r="A139" s="7" t="str">
        <f>CONCATENATE("VMW-VC-0",Table13[[#This Row],[Configuration ID]])</f>
        <v>VMW-VC-01220</v>
      </c>
      <c r="B139" s="8" t="s">
        <v>81</v>
      </c>
      <c r="C139" s="8">
        <v>1220</v>
      </c>
      <c r="D139" s="8" t="s">
        <v>473</v>
      </c>
      <c r="E139" s="8" t="s">
        <v>474</v>
      </c>
      <c r="F139" s="10" t="s">
        <v>52</v>
      </c>
      <c r="G139" s="10" t="s">
        <v>31</v>
      </c>
      <c r="H139" s="10" t="s">
        <v>475</v>
      </c>
      <c r="I139" s="10" t="s">
        <v>476</v>
      </c>
      <c r="J139" s="10" t="s">
        <v>31</v>
      </c>
      <c r="K139" s="10" t="s">
        <v>477</v>
      </c>
      <c r="L139" s="10" t="s">
        <v>476</v>
      </c>
    </row>
    <row r="140" spans="1:12" ht="269.25">
      <c r="A140" s="7" t="str">
        <f>CONCATENATE("VMW-VC-0",Table13[[#This Row],[Configuration ID]])</f>
        <v>VMW-VC-01221</v>
      </c>
      <c r="B140" s="8" t="s">
        <v>81</v>
      </c>
      <c r="C140" s="8">
        <v>1221</v>
      </c>
      <c r="D140" s="8" t="s">
        <v>478</v>
      </c>
      <c r="E140" s="8" t="s">
        <v>479</v>
      </c>
      <c r="F140" s="10" t="s">
        <v>27</v>
      </c>
      <c r="G140" s="10" t="s">
        <v>28</v>
      </c>
      <c r="H140" s="10" t="s">
        <v>29</v>
      </c>
      <c r="I140" s="10" t="b">
        <v>1</v>
      </c>
      <c r="J140" s="10" t="s">
        <v>31</v>
      </c>
      <c r="K140" s="10" t="s">
        <v>480</v>
      </c>
      <c r="L140" s="10" t="b">
        <v>1</v>
      </c>
    </row>
    <row r="141" spans="1:12" ht="269.25">
      <c r="A141" s="7" t="str">
        <f>CONCATENATE("VMW-VC-0",Table13[[#This Row],[Configuration ID]])</f>
        <v>VMW-VC-01222</v>
      </c>
      <c r="B141" s="8" t="s">
        <v>81</v>
      </c>
      <c r="C141" s="8">
        <v>1222</v>
      </c>
      <c r="D141" s="8" t="s">
        <v>481</v>
      </c>
      <c r="E141" s="8" t="s">
        <v>482</v>
      </c>
      <c r="F141" s="10" t="s">
        <v>27</v>
      </c>
      <c r="G141" s="10" t="s">
        <v>31</v>
      </c>
      <c r="H141" s="10" t="s">
        <v>483</v>
      </c>
      <c r="I141" s="10" t="s">
        <v>484</v>
      </c>
      <c r="J141" s="10" t="s">
        <v>31</v>
      </c>
      <c r="K141" s="10" t="s">
        <v>485</v>
      </c>
      <c r="L141" s="10" t="s">
        <v>484</v>
      </c>
    </row>
    <row r="142" spans="1:12" ht="409.6">
      <c r="A142" s="7" t="str">
        <f>CONCATENATE("VMW-VC-0",Table13[[#This Row],[Configuration ID]])</f>
        <v>VMW-VC-01225</v>
      </c>
      <c r="B142" s="8" t="s">
        <v>81</v>
      </c>
      <c r="C142" s="8">
        <v>1225</v>
      </c>
      <c r="D142" s="8" t="s">
        <v>486</v>
      </c>
      <c r="E142" s="8" t="s">
        <v>487</v>
      </c>
      <c r="F142" s="10" t="s">
        <v>27</v>
      </c>
      <c r="G142" s="10" t="s">
        <v>31</v>
      </c>
      <c r="H142" s="10" t="s">
        <v>488</v>
      </c>
      <c r="I142" s="10" t="s">
        <v>489</v>
      </c>
      <c r="J142" s="10" t="s">
        <v>31</v>
      </c>
      <c r="K142" s="10" t="s">
        <v>490</v>
      </c>
      <c r="L142" s="10" t="s">
        <v>489</v>
      </c>
    </row>
    <row r="143" spans="1:12" ht="174.75">
      <c r="A143" s="7" t="str">
        <f>CONCATENATE("VMW-VC-0",Table13[[#This Row],[Configuration ID]])</f>
        <v>VMW-VC-01226</v>
      </c>
      <c r="B143" s="8" t="s">
        <v>81</v>
      </c>
      <c r="C143" s="8">
        <v>1226</v>
      </c>
      <c r="D143" s="8" t="s">
        <v>491</v>
      </c>
      <c r="E143" s="8" t="s">
        <v>492</v>
      </c>
      <c r="F143" s="10" t="s">
        <v>27</v>
      </c>
      <c r="G143" s="10" t="s">
        <v>31</v>
      </c>
      <c r="H143" s="10" t="s">
        <v>493</v>
      </c>
      <c r="I143" s="10">
        <v>30</v>
      </c>
      <c r="J143" s="10" t="s">
        <v>31</v>
      </c>
      <c r="K143" s="10" t="s">
        <v>494</v>
      </c>
      <c r="L143" s="10">
        <v>30</v>
      </c>
    </row>
    <row r="144" spans="1:12" ht="409.6">
      <c r="A144" s="7" t="str">
        <f>CONCATENATE("VMW-VC-0",Table13[[#This Row],[Configuration ID]])</f>
        <v>VMW-VC-01227</v>
      </c>
      <c r="B144" s="8" t="s">
        <v>81</v>
      </c>
      <c r="C144" s="8">
        <v>1227</v>
      </c>
      <c r="D144" s="8" t="s">
        <v>495</v>
      </c>
      <c r="E144" s="8" t="s">
        <v>496</v>
      </c>
      <c r="F144" s="10" t="s">
        <v>52</v>
      </c>
      <c r="G144" s="10" t="s">
        <v>31</v>
      </c>
      <c r="H144" s="10" t="s">
        <v>63</v>
      </c>
      <c r="I144" s="10" t="s">
        <v>497</v>
      </c>
      <c r="J144" s="10" t="s">
        <v>31</v>
      </c>
      <c r="K144" s="10" t="s">
        <v>64</v>
      </c>
      <c r="L144" s="10" t="s">
        <v>497</v>
      </c>
    </row>
    <row r="145" spans="1:12" ht="161.25">
      <c r="A145" s="7" t="str">
        <f>CONCATENATE("VMW-VC-0",Table13[[#This Row],[Configuration ID]])</f>
        <v>VMW-VC-01228</v>
      </c>
      <c r="B145" s="8" t="s">
        <v>81</v>
      </c>
      <c r="C145" s="8">
        <v>1228</v>
      </c>
      <c r="D145" s="8" t="s">
        <v>498</v>
      </c>
      <c r="E145" s="8" t="s">
        <v>499</v>
      </c>
      <c r="F145" s="10" t="s">
        <v>52</v>
      </c>
      <c r="G145" s="10" t="s">
        <v>31</v>
      </c>
      <c r="H145" s="10" t="s">
        <v>500</v>
      </c>
      <c r="I145" s="10" t="s">
        <v>501</v>
      </c>
      <c r="J145" s="10" t="s">
        <v>31</v>
      </c>
      <c r="K145" s="10" t="s">
        <v>502</v>
      </c>
      <c r="L145" s="10" t="s">
        <v>501</v>
      </c>
    </row>
    <row r="146" spans="1:12" ht="161.25">
      <c r="A146" s="7" t="str">
        <f>CONCATENATE("VMW-VC-0",Table13[[#This Row],[Configuration ID]])</f>
        <v>VMW-VC-01229</v>
      </c>
      <c r="B146" s="8" t="s">
        <v>81</v>
      </c>
      <c r="C146" s="8">
        <v>1229</v>
      </c>
      <c r="D146" s="8" t="s">
        <v>503</v>
      </c>
      <c r="E146" s="8" t="s">
        <v>504</v>
      </c>
      <c r="F146" s="10" t="s">
        <v>52</v>
      </c>
      <c r="G146" s="10" t="s">
        <v>31</v>
      </c>
      <c r="H146" s="10" t="s">
        <v>505</v>
      </c>
      <c r="I146" s="10" t="s">
        <v>506</v>
      </c>
      <c r="J146" s="10" t="s">
        <v>31</v>
      </c>
      <c r="K146" s="10" t="s">
        <v>507</v>
      </c>
      <c r="L146" s="10" t="s">
        <v>506</v>
      </c>
    </row>
    <row r="147" spans="1:12" ht="390.75">
      <c r="A147" s="7" t="str">
        <f>CONCATENATE("VMW-VC-0",Table13[[#This Row],[Configuration ID]])</f>
        <v>VMW-VC-01232</v>
      </c>
      <c r="B147" s="8" t="s">
        <v>81</v>
      </c>
      <c r="C147" s="8">
        <v>1232</v>
      </c>
      <c r="D147" s="8" t="s">
        <v>508</v>
      </c>
      <c r="E147" s="8" t="s">
        <v>509</v>
      </c>
      <c r="F147" s="10" t="s">
        <v>27</v>
      </c>
      <c r="G147" s="10" t="s">
        <v>28</v>
      </c>
      <c r="H147" s="10" t="s">
        <v>29</v>
      </c>
      <c r="I147" s="10" t="b">
        <v>1</v>
      </c>
      <c r="J147" s="10" t="s">
        <v>31</v>
      </c>
      <c r="K147" s="10" t="s">
        <v>510</v>
      </c>
      <c r="L147" s="10" t="b">
        <v>1</v>
      </c>
    </row>
    <row r="148" spans="1:12" ht="324">
      <c r="A148" s="7" t="str">
        <f>CONCATENATE("VMW-VC-0",Table13[[#This Row],[Configuration ID]])</f>
        <v>VMW-VC-01233</v>
      </c>
      <c r="B148" s="8" t="s">
        <v>81</v>
      </c>
      <c r="C148" s="8">
        <v>1233</v>
      </c>
      <c r="D148" s="8" t="s">
        <v>511</v>
      </c>
      <c r="E148" s="8" t="s">
        <v>512</v>
      </c>
      <c r="F148" s="10" t="s">
        <v>27</v>
      </c>
      <c r="G148" s="10" t="s">
        <v>31</v>
      </c>
      <c r="H148" s="10" t="s">
        <v>96</v>
      </c>
      <c r="I148" s="10" t="b">
        <v>0</v>
      </c>
      <c r="J148" s="10" t="s">
        <v>31</v>
      </c>
      <c r="K148" s="10" t="s">
        <v>98</v>
      </c>
      <c r="L148" s="10" t="b">
        <v>0</v>
      </c>
    </row>
    <row r="149" spans="1:12" ht="256.5">
      <c r="A149" s="7" t="str">
        <f>CONCATENATE("VMW-VC-0",Table13[[#This Row],[Configuration ID]])</f>
        <v>VMW-VC-01234</v>
      </c>
      <c r="B149" s="8" t="s">
        <v>81</v>
      </c>
      <c r="C149" s="8">
        <v>1234</v>
      </c>
      <c r="D149" s="8" t="s">
        <v>513</v>
      </c>
      <c r="E149" s="8" t="s">
        <v>514</v>
      </c>
      <c r="F149" s="10" t="s">
        <v>27</v>
      </c>
      <c r="G149" s="10" t="s">
        <v>31</v>
      </c>
      <c r="H149" s="10" t="s">
        <v>515</v>
      </c>
      <c r="I149" s="10" t="s">
        <v>516</v>
      </c>
      <c r="J149" s="10" t="s">
        <v>31</v>
      </c>
      <c r="K149" s="10" t="s">
        <v>517</v>
      </c>
      <c r="L149" s="10" t="s">
        <v>516</v>
      </c>
    </row>
    <row r="150" spans="1:12" ht="148.5">
      <c r="A150" s="7" t="str">
        <f>CONCATENATE("VMW-VC-0",Table13[[#This Row],[Configuration ID]])</f>
        <v>VMW-VC-01238</v>
      </c>
      <c r="B150" s="8" t="s">
        <v>81</v>
      </c>
      <c r="C150" s="8">
        <v>1238</v>
      </c>
      <c r="D150" s="8" t="s">
        <v>518</v>
      </c>
      <c r="E150" s="8" t="s">
        <v>519</v>
      </c>
      <c r="F150" s="10" t="s">
        <v>27</v>
      </c>
      <c r="G150" s="10" t="s">
        <v>31</v>
      </c>
      <c r="H150" s="10" t="s">
        <v>328</v>
      </c>
      <c r="I150" s="10" t="s">
        <v>520</v>
      </c>
      <c r="J150" s="10" t="s">
        <v>31</v>
      </c>
      <c r="K150" s="10" t="s">
        <v>330</v>
      </c>
      <c r="L150" s="10" t="s">
        <v>520</v>
      </c>
    </row>
    <row r="151" spans="1:12" ht="121.5">
      <c r="A151" s="7" t="str">
        <f>CONCATENATE("VMW-VC-0",Table13[[#This Row],[Configuration ID]])</f>
        <v>VMW-VC-01239</v>
      </c>
      <c r="B151" s="8" t="s">
        <v>81</v>
      </c>
      <c r="C151" s="8">
        <v>1239</v>
      </c>
      <c r="D151" s="8" t="s">
        <v>521</v>
      </c>
      <c r="E151" s="8" t="s">
        <v>522</v>
      </c>
      <c r="F151" s="10" t="s">
        <v>52</v>
      </c>
      <c r="G151" s="10" t="s">
        <v>31</v>
      </c>
      <c r="H151" s="10" t="s">
        <v>523</v>
      </c>
      <c r="I151" s="10" t="s">
        <v>524</v>
      </c>
      <c r="J151" s="10" t="s">
        <v>31</v>
      </c>
      <c r="K151" s="10" t="s">
        <v>525</v>
      </c>
      <c r="L151" s="10" t="s">
        <v>524</v>
      </c>
    </row>
    <row r="152" spans="1:12" ht="269.25">
      <c r="A152" s="7" t="str">
        <f>CONCATENATE("VMW-VC-0",Table13[[#This Row],[Configuration ID]])</f>
        <v>VMW-VC-01241</v>
      </c>
      <c r="B152" s="8" t="s">
        <v>81</v>
      </c>
      <c r="C152" s="8">
        <v>1241</v>
      </c>
      <c r="D152" s="8" t="s">
        <v>526</v>
      </c>
      <c r="E152" s="8" t="s">
        <v>527</v>
      </c>
      <c r="F152" s="10" t="s">
        <v>27</v>
      </c>
      <c r="G152" s="10" t="s">
        <v>31</v>
      </c>
      <c r="H152" s="10" t="s">
        <v>528</v>
      </c>
      <c r="I152" s="10" t="s">
        <v>529</v>
      </c>
      <c r="J152" s="10" t="s">
        <v>31</v>
      </c>
      <c r="K152" s="10" t="s">
        <v>530</v>
      </c>
      <c r="L152" s="10" t="s">
        <v>529</v>
      </c>
    </row>
    <row r="153" spans="1:12" ht="337.5">
      <c r="A153" s="7" t="str">
        <f>CONCATENATE("VMW-VC-0",Table13[[#This Row],[Configuration ID]])</f>
        <v>VMW-VC-01242</v>
      </c>
      <c r="B153" s="8" t="s">
        <v>81</v>
      </c>
      <c r="C153" s="8">
        <v>1242</v>
      </c>
      <c r="D153" s="8" t="s">
        <v>531</v>
      </c>
      <c r="E153" s="8" t="s">
        <v>532</v>
      </c>
      <c r="F153" s="10" t="s">
        <v>27</v>
      </c>
      <c r="G153" s="10" t="s">
        <v>28</v>
      </c>
      <c r="H153" s="10" t="s">
        <v>29</v>
      </c>
      <c r="I153" s="10">
        <v>2048000</v>
      </c>
      <c r="J153" s="10" t="s">
        <v>31</v>
      </c>
      <c r="K153" s="10" t="s">
        <v>533</v>
      </c>
      <c r="L153" s="10">
        <v>2048000</v>
      </c>
    </row>
    <row r="154" spans="1:12" ht="324">
      <c r="A154" s="7" t="str">
        <f>CONCATENATE("VMW-VC-0",Table13[[#This Row],[Configuration ID]])</f>
        <v>VMW-VC-01243</v>
      </c>
      <c r="B154" s="8" t="s">
        <v>81</v>
      </c>
      <c r="C154" s="8">
        <v>1243</v>
      </c>
      <c r="D154" s="8" t="s">
        <v>534</v>
      </c>
      <c r="E154" s="8" t="s">
        <v>535</v>
      </c>
      <c r="F154" s="10" t="s">
        <v>27</v>
      </c>
      <c r="G154" s="10" t="s">
        <v>31</v>
      </c>
      <c r="H154" s="10" t="s">
        <v>493</v>
      </c>
      <c r="I154" s="10">
        <v>10</v>
      </c>
      <c r="J154" s="10" t="s">
        <v>31</v>
      </c>
      <c r="K154" s="10" t="s">
        <v>494</v>
      </c>
      <c r="L154" s="10">
        <v>10</v>
      </c>
    </row>
    <row r="155" spans="1:12" ht="324">
      <c r="A155" s="7" t="str">
        <f>CONCATENATE("VMW-VC-0",Table13[[#This Row],[Configuration ID]])</f>
        <v>VMW-VC-01244</v>
      </c>
      <c r="B155" s="8" t="s">
        <v>81</v>
      </c>
      <c r="C155" s="8">
        <v>1244</v>
      </c>
      <c r="D155" s="8" t="s">
        <v>536</v>
      </c>
      <c r="E155" s="8" t="s">
        <v>537</v>
      </c>
      <c r="F155" s="10" t="s">
        <v>27</v>
      </c>
      <c r="G155" s="10" t="s">
        <v>31</v>
      </c>
      <c r="H155" s="10" t="s">
        <v>538</v>
      </c>
      <c r="I155" s="10" t="s">
        <v>516</v>
      </c>
      <c r="J155" s="10" t="s">
        <v>31</v>
      </c>
      <c r="K155" s="10" t="s">
        <v>539</v>
      </c>
      <c r="L155" s="10" t="s">
        <v>516</v>
      </c>
    </row>
    <row r="156" spans="1:12" ht="256.5">
      <c r="A156" s="7" t="str">
        <f>CONCATENATE("VMW-VC-0",Table13[[#This Row],[Configuration ID]])</f>
        <v>VMW-VC-01246</v>
      </c>
      <c r="B156" s="8" t="s">
        <v>81</v>
      </c>
      <c r="C156" s="8">
        <v>1246</v>
      </c>
      <c r="D156" s="8" t="s">
        <v>540</v>
      </c>
      <c r="E156" s="8" t="s">
        <v>541</v>
      </c>
      <c r="F156" s="10" t="s">
        <v>27</v>
      </c>
      <c r="G156" s="10" t="s">
        <v>31</v>
      </c>
      <c r="H156" s="10" t="s">
        <v>170</v>
      </c>
      <c r="I156" s="10" t="s">
        <v>542</v>
      </c>
      <c r="J156" s="10" t="s">
        <v>31</v>
      </c>
      <c r="K156" s="10" t="s">
        <v>172</v>
      </c>
      <c r="L156" s="10" t="s">
        <v>542</v>
      </c>
    </row>
    <row r="157" spans="1:12" ht="282.75">
      <c r="A157" s="7" t="str">
        <f>CONCATENATE("VMW-VC-0",Table13[[#This Row],[Configuration ID]])</f>
        <v>VMW-VC-01247</v>
      </c>
      <c r="B157" s="8" t="s">
        <v>81</v>
      </c>
      <c r="C157" s="8">
        <v>1247</v>
      </c>
      <c r="D157" s="8" t="s">
        <v>543</v>
      </c>
      <c r="E157" s="8" t="s">
        <v>544</v>
      </c>
      <c r="F157" s="10" t="s">
        <v>52</v>
      </c>
      <c r="G157" s="10" t="s">
        <v>31</v>
      </c>
      <c r="H157" s="10" t="s">
        <v>84</v>
      </c>
      <c r="I157" s="10" t="s">
        <v>545</v>
      </c>
      <c r="J157" s="10" t="s">
        <v>31</v>
      </c>
      <c r="K157" s="10" t="s">
        <v>546</v>
      </c>
      <c r="L157" s="10" t="s">
        <v>545</v>
      </c>
    </row>
    <row r="158" spans="1:12" ht="324">
      <c r="A158" s="7" t="str">
        <f>CONCATENATE("VMW-VC-0",Table13[[#This Row],[Configuration ID]])</f>
        <v>VMW-VC-01248</v>
      </c>
      <c r="B158" s="8" t="s">
        <v>81</v>
      </c>
      <c r="C158" s="8">
        <v>1248</v>
      </c>
      <c r="D158" s="8" t="s">
        <v>547</v>
      </c>
      <c r="E158" s="8" t="s">
        <v>548</v>
      </c>
      <c r="F158" s="10" t="s">
        <v>52</v>
      </c>
      <c r="G158" s="10" t="s">
        <v>28</v>
      </c>
      <c r="H158" s="10" t="s">
        <v>29</v>
      </c>
      <c r="I158" s="10" t="s">
        <v>549</v>
      </c>
      <c r="J158" s="10" t="s">
        <v>31</v>
      </c>
      <c r="K158" s="10" t="s">
        <v>550</v>
      </c>
      <c r="L158" s="10" t="s">
        <v>549</v>
      </c>
    </row>
    <row r="159" spans="1:12" ht="94.5">
      <c r="A159" s="7" t="str">
        <f>CONCATENATE("VMW-VC-0",Table13[[#This Row],[Configuration ID]])</f>
        <v>VMW-VC-01253</v>
      </c>
      <c r="B159" s="8" t="s">
        <v>81</v>
      </c>
      <c r="C159" s="8">
        <v>1253</v>
      </c>
      <c r="D159" s="8" t="s">
        <v>551</v>
      </c>
      <c r="E159" s="8" t="s">
        <v>552</v>
      </c>
      <c r="F159" s="10" t="s">
        <v>52</v>
      </c>
      <c r="G159" s="10" t="s">
        <v>31</v>
      </c>
      <c r="H159" s="10" t="s">
        <v>153</v>
      </c>
      <c r="I159" s="10" t="s">
        <v>553</v>
      </c>
      <c r="J159" s="10" t="s">
        <v>31</v>
      </c>
      <c r="K159" s="10" t="s">
        <v>155</v>
      </c>
      <c r="L159" s="10" t="s">
        <v>553</v>
      </c>
    </row>
    <row r="160" spans="1:12" ht="94.5">
      <c r="A160" s="7" t="str">
        <f>CONCATENATE("VMW-VC-0",Table13[[#This Row],[Configuration ID]])</f>
        <v>VMW-VC-01254</v>
      </c>
      <c r="B160" s="8" t="s">
        <v>81</v>
      </c>
      <c r="C160" s="8">
        <v>1254</v>
      </c>
      <c r="D160" s="8" t="s">
        <v>554</v>
      </c>
      <c r="E160" s="8" t="s">
        <v>555</v>
      </c>
      <c r="F160" s="10" t="s">
        <v>52</v>
      </c>
      <c r="G160" s="10" t="s">
        <v>31</v>
      </c>
      <c r="H160" s="10" t="s">
        <v>556</v>
      </c>
      <c r="I160" s="10" t="s">
        <v>557</v>
      </c>
      <c r="J160" s="10" t="s">
        <v>31</v>
      </c>
      <c r="K160" s="10" t="s">
        <v>558</v>
      </c>
      <c r="L160" s="10" t="s">
        <v>557</v>
      </c>
    </row>
    <row r="161" spans="1:12" ht="363.75">
      <c r="A161" s="7" t="str">
        <f>CONCATENATE("VMW-VC-0",Table13[[#This Row],[Configuration ID]])</f>
        <v>VMW-VC-01255</v>
      </c>
      <c r="B161" s="8" t="s">
        <v>81</v>
      </c>
      <c r="C161" s="8">
        <v>1255</v>
      </c>
      <c r="D161" s="8" t="s">
        <v>559</v>
      </c>
      <c r="E161" s="8" t="s">
        <v>560</v>
      </c>
      <c r="F161" s="10" t="s">
        <v>52</v>
      </c>
      <c r="G161" s="10" t="s">
        <v>31</v>
      </c>
      <c r="H161" s="10" t="s">
        <v>291</v>
      </c>
      <c r="I161" s="10">
        <v>90</v>
      </c>
      <c r="J161" s="10" t="s">
        <v>28</v>
      </c>
      <c r="K161" s="10" t="s">
        <v>29</v>
      </c>
      <c r="L161" s="10">
        <v>60</v>
      </c>
    </row>
    <row r="162" spans="1:12" ht="27">
      <c r="A162" s="7" t="str">
        <f>CONCATENATE("VMW-VC-0",Table13[[#This Row],[Configuration ID]])</f>
        <v>VMW-VC-01256</v>
      </c>
      <c r="B162" s="8" t="s">
        <v>81</v>
      </c>
      <c r="C162" s="8">
        <v>1256</v>
      </c>
      <c r="D162" s="8" t="s">
        <v>561</v>
      </c>
      <c r="E162" s="8" t="s">
        <v>562</v>
      </c>
      <c r="F162" s="10" t="s">
        <v>52</v>
      </c>
      <c r="G162" s="10" t="s">
        <v>28</v>
      </c>
      <c r="H162" s="10" t="s">
        <v>29</v>
      </c>
      <c r="I162" s="10" t="s">
        <v>563</v>
      </c>
      <c r="J162" s="10" t="s">
        <v>28</v>
      </c>
      <c r="K162" s="10" t="s">
        <v>29</v>
      </c>
      <c r="L162" s="10" t="s">
        <v>563</v>
      </c>
    </row>
    <row r="163" spans="1:12" ht="216">
      <c r="A163" s="7" t="str">
        <f>CONCATENATE("VMW-VC-0",Table13[[#This Row],[Configuration ID]])</f>
        <v>VMW-VC-01257</v>
      </c>
      <c r="B163" s="8" t="s">
        <v>81</v>
      </c>
      <c r="C163" s="8">
        <v>1257</v>
      </c>
      <c r="D163" s="8" t="s">
        <v>564</v>
      </c>
      <c r="E163" s="8" t="s">
        <v>565</v>
      </c>
      <c r="F163" s="10" t="s">
        <v>52</v>
      </c>
      <c r="G163" s="10" t="s">
        <v>31</v>
      </c>
      <c r="H163" s="10" t="s">
        <v>84</v>
      </c>
      <c r="I163" s="10" t="s">
        <v>566</v>
      </c>
      <c r="J163" s="10" t="s">
        <v>31</v>
      </c>
      <c r="K163" s="10" t="s">
        <v>546</v>
      </c>
      <c r="L163" s="10" t="s">
        <v>566</v>
      </c>
    </row>
    <row r="164" spans="1:12" ht="351">
      <c r="A164" s="7" t="str">
        <f>CONCATENATE("VMW-VC-0",Table13[[#This Row],[Configuration ID]])</f>
        <v>VMW-VC-01261</v>
      </c>
      <c r="B164" s="8" t="s">
        <v>81</v>
      </c>
      <c r="C164" s="8">
        <v>1261</v>
      </c>
      <c r="D164" s="8" t="s">
        <v>567</v>
      </c>
      <c r="E164" s="8" t="s">
        <v>568</v>
      </c>
      <c r="F164" s="10" t="s">
        <v>52</v>
      </c>
      <c r="G164" s="10" t="s">
        <v>31</v>
      </c>
      <c r="H164" s="10" t="s">
        <v>193</v>
      </c>
      <c r="I164" s="10" t="s">
        <v>569</v>
      </c>
      <c r="J164" s="10" t="s">
        <v>31</v>
      </c>
      <c r="K164" s="10" t="s">
        <v>243</v>
      </c>
      <c r="L164" s="10" t="s">
        <v>569</v>
      </c>
    </row>
    <row r="165" spans="1:12" ht="337.5">
      <c r="A165" s="7" t="str">
        <f>CONCATENATE("VMW-VC-0",Table13[[#This Row],[Configuration ID]])</f>
        <v>VMW-VC-01265</v>
      </c>
      <c r="B165" s="8" t="s">
        <v>81</v>
      </c>
      <c r="C165" s="8">
        <v>1265</v>
      </c>
      <c r="D165" s="8" t="s">
        <v>570</v>
      </c>
      <c r="E165" s="8" t="s">
        <v>571</v>
      </c>
      <c r="F165" s="10" t="s">
        <v>52</v>
      </c>
      <c r="G165" s="10" t="s">
        <v>31</v>
      </c>
      <c r="H165" s="10" t="s">
        <v>193</v>
      </c>
      <c r="I165" s="10" t="s">
        <v>572</v>
      </c>
      <c r="J165" s="10" t="s">
        <v>31</v>
      </c>
      <c r="K165" s="10" t="s">
        <v>243</v>
      </c>
      <c r="L165" s="10" t="s">
        <v>572</v>
      </c>
    </row>
    <row r="166" spans="1:12" ht="324">
      <c r="A166" s="7" t="str">
        <f>CONCATENATE("VMW-VC-0",Table13[[#This Row],[Configuration ID]])</f>
        <v>VMW-VC-01266</v>
      </c>
      <c r="B166" s="8" t="s">
        <v>81</v>
      </c>
      <c r="C166" s="8">
        <v>1266</v>
      </c>
      <c r="D166" s="8" t="s">
        <v>573</v>
      </c>
      <c r="E166" s="8" t="s">
        <v>574</v>
      </c>
      <c r="F166" s="10" t="s">
        <v>52</v>
      </c>
      <c r="G166" s="10" t="s">
        <v>31</v>
      </c>
      <c r="H166" s="10" t="s">
        <v>193</v>
      </c>
      <c r="I166" s="10" t="s">
        <v>575</v>
      </c>
      <c r="J166" s="10" t="s">
        <v>31</v>
      </c>
      <c r="K166" s="10" t="s">
        <v>243</v>
      </c>
      <c r="L166" s="10" t="s">
        <v>575</v>
      </c>
    </row>
    <row r="167" spans="1:12" ht="94.5">
      <c r="A167" s="7" t="str">
        <f>CONCATENATE("VMW-VC-0",Table13[[#This Row],[Configuration ID]])</f>
        <v>VMW-VC-01267</v>
      </c>
      <c r="B167" s="8" t="s">
        <v>81</v>
      </c>
      <c r="C167" s="8">
        <v>1267</v>
      </c>
      <c r="D167" s="8" t="s">
        <v>576</v>
      </c>
      <c r="E167" s="8" t="s">
        <v>577</v>
      </c>
      <c r="F167" s="10" t="s">
        <v>52</v>
      </c>
      <c r="G167" s="10" t="s">
        <v>31</v>
      </c>
      <c r="H167" s="10" t="s">
        <v>193</v>
      </c>
      <c r="I167" s="10" t="s">
        <v>578</v>
      </c>
      <c r="J167" s="10" t="s">
        <v>31</v>
      </c>
      <c r="K167" s="10" t="s">
        <v>243</v>
      </c>
      <c r="L167" s="10" t="s">
        <v>578</v>
      </c>
    </row>
    <row r="168" spans="1:12" ht="377.25">
      <c r="A168" s="7" t="str">
        <f>CONCATENATE("VMW-VC-0",Table13[[#This Row],[Configuration ID]])</f>
        <v>VMW-VC-01245</v>
      </c>
      <c r="B168" s="8" t="s">
        <v>81</v>
      </c>
      <c r="C168" s="8">
        <v>1245</v>
      </c>
      <c r="D168" s="8" t="s">
        <v>579</v>
      </c>
      <c r="E168" s="8" t="s">
        <v>580</v>
      </c>
      <c r="F168" s="10" t="s">
        <v>52</v>
      </c>
      <c r="G168" s="10" t="s">
        <v>31</v>
      </c>
      <c r="H168" s="10" t="s">
        <v>237</v>
      </c>
      <c r="I168" s="10" t="s">
        <v>581</v>
      </c>
      <c r="J168" s="10" t="s">
        <v>31</v>
      </c>
      <c r="K168" s="10" t="s">
        <v>582</v>
      </c>
      <c r="L168" s="10" t="s">
        <v>581</v>
      </c>
    </row>
    <row r="169" spans="1:12" ht="161.25">
      <c r="A169" s="7" t="str">
        <f>CONCATENATE("VMW-VC-0",Table13[[#This Row],[Configuration ID]])</f>
        <v>VMW-VC-01274</v>
      </c>
      <c r="B169" s="8" t="s">
        <v>81</v>
      </c>
      <c r="C169" s="8">
        <v>1274</v>
      </c>
      <c r="D169" s="8" t="s">
        <v>583</v>
      </c>
      <c r="E169" s="8" t="s">
        <v>584</v>
      </c>
      <c r="F169" s="10" t="s">
        <v>52</v>
      </c>
      <c r="G169" s="10" t="s">
        <v>28</v>
      </c>
      <c r="H169" s="10" t="s">
        <v>29</v>
      </c>
      <c r="I169" s="10" t="s">
        <v>585</v>
      </c>
      <c r="J169" s="10" t="s">
        <v>31</v>
      </c>
      <c r="K169" s="10" t="s">
        <v>243</v>
      </c>
      <c r="L169" s="10" t="s">
        <v>585</v>
      </c>
    </row>
    <row r="170" spans="1:12" ht="229.5">
      <c r="A170" s="7" t="str">
        <f>CONCATENATE("VMW-VC-0",Table13[[#This Row],[Configuration ID]])</f>
        <v>VMW-VC-01275</v>
      </c>
      <c r="B170" s="8" t="s">
        <v>81</v>
      </c>
      <c r="C170" s="8">
        <v>1275</v>
      </c>
      <c r="D170" s="8" t="s">
        <v>586</v>
      </c>
      <c r="E170" s="8" t="s">
        <v>587</v>
      </c>
      <c r="F170" s="10" t="s">
        <v>52</v>
      </c>
      <c r="G170" s="10" t="s">
        <v>28</v>
      </c>
      <c r="H170" s="10" t="s">
        <v>29</v>
      </c>
      <c r="I170" s="10" t="s">
        <v>588</v>
      </c>
      <c r="J170" s="10" t="s">
        <v>31</v>
      </c>
      <c r="K170" s="10" t="s">
        <v>141</v>
      </c>
      <c r="L170" s="10" t="s">
        <v>588</v>
      </c>
    </row>
    <row r="171" spans="1:12" ht="135">
      <c r="A171" s="7" t="str">
        <f>CONCATENATE("VMW-VC-0",Table13[[#This Row],[Configuration ID]])</f>
        <v>VMW-VC-01276</v>
      </c>
      <c r="B171" s="8" t="s">
        <v>81</v>
      </c>
      <c r="C171" s="8">
        <v>1276</v>
      </c>
      <c r="D171" s="8" t="s">
        <v>589</v>
      </c>
      <c r="E171" s="8" t="s">
        <v>590</v>
      </c>
      <c r="F171" s="10" t="s">
        <v>52</v>
      </c>
      <c r="G171" s="10" t="s">
        <v>31</v>
      </c>
      <c r="H171" s="10" t="s">
        <v>591</v>
      </c>
      <c r="I171" s="10" t="s">
        <v>592</v>
      </c>
      <c r="J171" s="10" t="s">
        <v>31</v>
      </c>
      <c r="K171" s="10" t="s">
        <v>593</v>
      </c>
      <c r="L171" s="10" t="s">
        <v>592</v>
      </c>
    </row>
    <row r="172" spans="1:12" ht="53.25">
      <c r="A172" s="7" t="str">
        <f>CONCATENATE("VMW-VC-0",Table13[[#This Row],[Configuration ID]])</f>
        <v>VMW-VC-01277</v>
      </c>
      <c r="B172" s="8" t="s">
        <v>81</v>
      </c>
      <c r="C172" s="8">
        <v>1277</v>
      </c>
      <c r="D172" s="8" t="s">
        <v>594</v>
      </c>
      <c r="E172" s="8" t="s">
        <v>595</v>
      </c>
      <c r="F172" s="10" t="s">
        <v>27</v>
      </c>
      <c r="G172" s="10" t="s">
        <v>31</v>
      </c>
      <c r="H172" s="10" t="s">
        <v>596</v>
      </c>
      <c r="I172" s="10" t="s">
        <v>597</v>
      </c>
      <c r="J172" s="10" t="s">
        <v>31</v>
      </c>
      <c r="K172" s="10" t="s">
        <v>243</v>
      </c>
      <c r="L172" s="10" t="s">
        <v>597</v>
      </c>
    </row>
    <row r="173" spans="1:12" ht="53.25">
      <c r="A173" s="7" t="str">
        <f>CONCATENATE("VMW-vSAN-00",Table13[[#This Row],[Configuration ID]])</f>
        <v>VMW-vSAN-00185</v>
      </c>
      <c r="B173" s="8" t="s">
        <v>234</v>
      </c>
      <c r="C173" s="8">
        <v>185</v>
      </c>
      <c r="D173" s="8" t="s">
        <v>598</v>
      </c>
      <c r="E173" s="8" t="s">
        <v>599</v>
      </c>
      <c r="F173" s="10" t="s">
        <v>52</v>
      </c>
      <c r="G173" s="10" t="s">
        <v>31</v>
      </c>
      <c r="H173" s="10" t="s">
        <v>483</v>
      </c>
      <c r="I173" s="10" t="s">
        <v>600</v>
      </c>
      <c r="J173" s="10" t="s">
        <v>31</v>
      </c>
      <c r="K173" s="10" t="s">
        <v>243</v>
      </c>
      <c r="L173" s="10" t="s">
        <v>600</v>
      </c>
    </row>
    <row r="174" spans="1:12" ht="40.5">
      <c r="A174" s="7" t="str">
        <f>CONCATENATE("VMW-vSAN-00",Table13[[#This Row],[Configuration ID]])</f>
        <v>VMW-vSAN-00187</v>
      </c>
      <c r="B174" s="8" t="s">
        <v>234</v>
      </c>
      <c r="C174" s="8">
        <v>187</v>
      </c>
      <c r="D174" s="8" t="s">
        <v>601</v>
      </c>
      <c r="E174" s="8" t="s">
        <v>602</v>
      </c>
      <c r="F174" s="10" t="s">
        <v>52</v>
      </c>
      <c r="G174" s="10" t="s">
        <v>31</v>
      </c>
      <c r="H174" s="10" t="s">
        <v>483</v>
      </c>
      <c r="I174" s="10" t="s">
        <v>603</v>
      </c>
      <c r="J174" s="10" t="s">
        <v>31</v>
      </c>
      <c r="K174" s="10" t="s">
        <v>243</v>
      </c>
      <c r="L174" s="10" t="s">
        <v>603</v>
      </c>
    </row>
    <row r="175" spans="1:12" ht="135">
      <c r="A175" s="7" t="str">
        <f>CONCATENATE("VMW-vSAN-00",Table13[[#This Row],[Configuration ID]])</f>
        <v>VMW-vSAN-00186</v>
      </c>
      <c r="B175" s="8" t="s">
        <v>234</v>
      </c>
      <c r="C175" s="8">
        <v>186</v>
      </c>
      <c r="D175" s="8" t="s">
        <v>604</v>
      </c>
      <c r="E175" s="8" t="s">
        <v>605</v>
      </c>
      <c r="F175" s="10" t="s">
        <v>52</v>
      </c>
      <c r="G175" s="10" t="s">
        <v>28</v>
      </c>
      <c r="H175" s="10" t="s">
        <v>29</v>
      </c>
      <c r="I175" s="10" t="s">
        <v>606</v>
      </c>
      <c r="J175" s="10" t="s">
        <v>31</v>
      </c>
      <c r="K175" s="10" t="s">
        <v>396</v>
      </c>
      <c r="L175" s="10" t="s">
        <v>606</v>
      </c>
    </row>
    <row r="176" spans="1:12" ht="94.5">
      <c r="A176" s="7" t="str">
        <f>CONCATENATE("VMW-VC-0",Table13[[#This Row],[Configuration ID]])</f>
        <v>VMW-VC-01268</v>
      </c>
      <c r="B176" s="8" t="s">
        <v>81</v>
      </c>
      <c r="C176" s="8">
        <v>1268</v>
      </c>
      <c r="D176" s="8" t="s">
        <v>607</v>
      </c>
      <c r="E176" s="8" t="s">
        <v>608</v>
      </c>
      <c r="F176" s="10" t="s">
        <v>52</v>
      </c>
      <c r="G176" s="10" t="s">
        <v>28</v>
      </c>
      <c r="H176" s="10" t="s">
        <v>29</v>
      </c>
      <c r="I176" s="10" t="s">
        <v>609</v>
      </c>
      <c r="J176" s="10" t="s">
        <v>31</v>
      </c>
      <c r="K176" s="10" t="s">
        <v>243</v>
      </c>
      <c r="L176" s="10" t="s">
        <v>609</v>
      </c>
    </row>
    <row r="177" spans="1:12" ht="269.25">
      <c r="A177" s="7" t="str">
        <f>CONCATENATE("VMW-NSX-0",Table13[[#This Row],[Configuration ID]])</f>
        <v>VMW-NSX-01401</v>
      </c>
      <c r="B177" s="8" t="s">
        <v>610</v>
      </c>
      <c r="C177" s="8">
        <v>1401</v>
      </c>
      <c r="D177" s="8" t="s">
        <v>611</v>
      </c>
      <c r="E177" s="8" t="s">
        <v>612</v>
      </c>
      <c r="F177" s="10" t="s">
        <v>52</v>
      </c>
      <c r="G177" s="10" t="s">
        <v>31</v>
      </c>
      <c r="H177" s="10" t="s">
        <v>170</v>
      </c>
      <c r="I177" s="10" t="s">
        <v>613</v>
      </c>
      <c r="J177" s="10" t="s">
        <v>31</v>
      </c>
      <c r="K177" s="10" t="s">
        <v>172</v>
      </c>
      <c r="L177" s="10" t="s">
        <v>613</v>
      </c>
    </row>
    <row r="178" spans="1:12" ht="135">
      <c r="A178" s="7" t="str">
        <f>CONCATENATE("VMW-NSX-0",Table13[[#This Row],[Configuration ID]])</f>
        <v>VMW-NSX-01407</v>
      </c>
      <c r="B178" s="8" t="s">
        <v>610</v>
      </c>
      <c r="C178" s="8">
        <v>1407</v>
      </c>
      <c r="D178" s="8" t="s">
        <v>614</v>
      </c>
      <c r="E178" s="8" t="s">
        <v>615</v>
      </c>
      <c r="F178" s="10" t="s">
        <v>27</v>
      </c>
      <c r="G178" s="10" t="s">
        <v>28</v>
      </c>
      <c r="H178" s="10" t="s">
        <v>29</v>
      </c>
      <c r="I178" s="10" t="s">
        <v>616</v>
      </c>
      <c r="J178" s="10" t="s">
        <v>31</v>
      </c>
      <c r="K178" s="10" t="s">
        <v>617</v>
      </c>
      <c r="L178" s="10" t="s">
        <v>616</v>
      </c>
    </row>
    <row r="179" spans="1:12" ht="121.5">
      <c r="A179" s="7" t="str">
        <f>CONCATENATE("VMW-NSX-0",Table13[[#This Row],[Configuration ID]])</f>
        <v>VMW-NSX-01409</v>
      </c>
      <c r="B179" s="8" t="s">
        <v>610</v>
      </c>
      <c r="C179" s="8">
        <v>1409</v>
      </c>
      <c r="D179" s="8" t="s">
        <v>618</v>
      </c>
      <c r="E179" s="8" t="s">
        <v>619</v>
      </c>
      <c r="F179" s="10" t="s">
        <v>52</v>
      </c>
      <c r="G179" s="10" t="s">
        <v>28</v>
      </c>
      <c r="H179" s="10" t="s">
        <v>29</v>
      </c>
      <c r="I179" s="10" t="s">
        <v>620</v>
      </c>
      <c r="J179" s="10" t="s">
        <v>31</v>
      </c>
      <c r="K179" s="10" t="s">
        <v>621</v>
      </c>
      <c r="L179" s="10" t="s">
        <v>620</v>
      </c>
    </row>
    <row r="180" spans="1:12" ht="161.25">
      <c r="A180" s="7" t="str">
        <f>CONCATENATE("VMW-NSX-0",Table13[[#This Row],[Configuration ID]])</f>
        <v>VMW-NSX-01410</v>
      </c>
      <c r="B180" s="8" t="s">
        <v>610</v>
      </c>
      <c r="C180" s="8">
        <v>1410</v>
      </c>
      <c r="D180" s="8" t="s">
        <v>622</v>
      </c>
      <c r="E180" s="8" t="s">
        <v>623</v>
      </c>
      <c r="F180" s="10" t="s">
        <v>52</v>
      </c>
      <c r="G180" s="10" t="s">
        <v>31</v>
      </c>
      <c r="H180" s="10" t="s">
        <v>148</v>
      </c>
      <c r="I180" s="10" t="s">
        <v>624</v>
      </c>
      <c r="J180" s="10" t="s">
        <v>31</v>
      </c>
      <c r="K180" s="10" t="s">
        <v>150</v>
      </c>
      <c r="L180" s="10" t="s">
        <v>624</v>
      </c>
    </row>
    <row r="181" spans="1:12" ht="121.5">
      <c r="A181" s="7" t="str">
        <f>CONCATENATE("VMW-NSX-0",Table13[[#This Row],[Configuration ID]])</f>
        <v>VMW-NSX-01412</v>
      </c>
      <c r="B181" s="8" t="s">
        <v>610</v>
      </c>
      <c r="C181" s="8">
        <v>1412</v>
      </c>
      <c r="D181" s="8" t="s">
        <v>625</v>
      </c>
      <c r="E181" s="8" t="s">
        <v>626</v>
      </c>
      <c r="F181" s="10" t="s">
        <v>52</v>
      </c>
      <c r="G181" s="10" t="s">
        <v>28</v>
      </c>
      <c r="H181" s="10" t="s">
        <v>29</v>
      </c>
      <c r="I181" s="10" t="s">
        <v>627</v>
      </c>
      <c r="J181" s="10" t="s">
        <v>31</v>
      </c>
      <c r="K181" s="10" t="s">
        <v>628</v>
      </c>
      <c r="L181" s="10" t="s">
        <v>627</v>
      </c>
    </row>
    <row r="182" spans="1:12" ht="363.75">
      <c r="A182" s="7" t="str">
        <f>CONCATENATE("VMW-NSX-0",Table13[[#This Row],[Configuration ID]])</f>
        <v>VMW-NSX-01413</v>
      </c>
      <c r="B182" s="8" t="s">
        <v>610</v>
      </c>
      <c r="C182" s="8">
        <v>1413</v>
      </c>
      <c r="D182" s="8" t="s">
        <v>629</v>
      </c>
      <c r="E182" s="8" t="s">
        <v>630</v>
      </c>
      <c r="F182" s="10" t="s">
        <v>52</v>
      </c>
      <c r="G182" s="10" t="s">
        <v>31</v>
      </c>
      <c r="H182" s="10" t="s">
        <v>631</v>
      </c>
      <c r="I182" s="10" t="s">
        <v>632</v>
      </c>
      <c r="J182" s="10" t="s">
        <v>28</v>
      </c>
      <c r="K182" s="10" t="s">
        <v>29</v>
      </c>
      <c r="L182" s="10" t="s">
        <v>632</v>
      </c>
    </row>
    <row r="183" spans="1:12" ht="324">
      <c r="A183" s="7" t="str">
        <f>CONCATENATE("VMW-NSX-0",Table13[[#This Row],[Configuration ID]])</f>
        <v>VMW-NSX-01414</v>
      </c>
      <c r="B183" s="8" t="s">
        <v>610</v>
      </c>
      <c r="C183" s="8">
        <v>1414</v>
      </c>
      <c r="D183" s="8" t="s">
        <v>633</v>
      </c>
      <c r="E183" s="8" t="s">
        <v>634</v>
      </c>
      <c r="F183" s="10" t="s">
        <v>52</v>
      </c>
      <c r="G183" s="10" t="s">
        <v>28</v>
      </c>
      <c r="H183" s="10" t="s">
        <v>29</v>
      </c>
      <c r="I183" s="10" t="s">
        <v>635</v>
      </c>
      <c r="J183" s="10" t="s">
        <v>31</v>
      </c>
      <c r="K183" s="10" t="s">
        <v>467</v>
      </c>
      <c r="L183" s="10" t="s">
        <v>635</v>
      </c>
    </row>
    <row r="184" spans="1:12" ht="161.25">
      <c r="A184" s="7" t="str">
        <f>CONCATENATE("VMW-NSX-0",Table13[[#This Row],[Configuration ID]])</f>
        <v>VMW-NSX-01415</v>
      </c>
      <c r="B184" s="8" t="s">
        <v>610</v>
      </c>
      <c r="C184" s="8">
        <v>1415</v>
      </c>
      <c r="D184" s="8" t="s">
        <v>636</v>
      </c>
      <c r="E184" s="8" t="s">
        <v>637</v>
      </c>
      <c r="F184" s="10" t="s">
        <v>52</v>
      </c>
      <c r="G184" s="10" t="s">
        <v>31</v>
      </c>
      <c r="H184" s="10" t="s">
        <v>135</v>
      </c>
      <c r="I184" s="10" t="s">
        <v>638</v>
      </c>
      <c r="J184" s="10" t="s">
        <v>31</v>
      </c>
      <c r="K184" s="10" t="s">
        <v>137</v>
      </c>
      <c r="L184" s="10" t="s">
        <v>638</v>
      </c>
    </row>
    <row r="185" spans="1:12" ht="135">
      <c r="A185" s="7" t="str">
        <f>CONCATENATE("VMW-NSX-0",Table13[[#This Row],[Configuration ID]])</f>
        <v>VMW-NSX-01416</v>
      </c>
      <c r="B185" s="8" t="s">
        <v>610</v>
      </c>
      <c r="C185" s="8">
        <v>1416</v>
      </c>
      <c r="D185" s="8" t="s">
        <v>639</v>
      </c>
      <c r="E185" s="8" t="s">
        <v>640</v>
      </c>
      <c r="F185" s="10" t="s">
        <v>52</v>
      </c>
      <c r="G185" s="10" t="s">
        <v>31</v>
      </c>
      <c r="H185" s="10" t="s">
        <v>75</v>
      </c>
      <c r="I185" s="10">
        <v>900</v>
      </c>
      <c r="J185" s="10" t="s">
        <v>31</v>
      </c>
      <c r="K185" s="10" t="s">
        <v>47</v>
      </c>
      <c r="L185" s="10">
        <v>600</v>
      </c>
    </row>
    <row r="186" spans="1:12" ht="148.5">
      <c r="A186" s="7" t="str">
        <f>CONCATENATE("VMW-NSX-0",Table13[[#This Row],[Configuration ID]])</f>
        <v>VMW-NSX-01417</v>
      </c>
      <c r="B186" s="8" t="s">
        <v>610</v>
      </c>
      <c r="C186" s="8">
        <v>1417</v>
      </c>
      <c r="D186" s="8" t="s">
        <v>641</v>
      </c>
      <c r="E186" s="8" t="s">
        <v>642</v>
      </c>
      <c r="F186" s="10" t="s">
        <v>27</v>
      </c>
      <c r="G186" s="10" t="s">
        <v>31</v>
      </c>
      <c r="H186" s="10" t="s">
        <v>643</v>
      </c>
      <c r="I186" s="10">
        <v>1800</v>
      </c>
      <c r="J186" s="10" t="s">
        <v>31</v>
      </c>
      <c r="K186" s="10" t="s">
        <v>213</v>
      </c>
      <c r="L186" s="10">
        <v>900</v>
      </c>
    </row>
    <row r="187" spans="1:12" ht="121.5">
      <c r="A187" s="7" t="str">
        <f>CONCATENATE("VMW-NSX-0",Table13[[#This Row],[Configuration ID]])</f>
        <v>VMW-NSX-01418</v>
      </c>
      <c r="B187" s="8" t="s">
        <v>610</v>
      </c>
      <c r="C187" s="8">
        <v>1418</v>
      </c>
      <c r="D187" s="8" t="s">
        <v>644</v>
      </c>
      <c r="E187" s="8" t="s">
        <v>645</v>
      </c>
      <c r="F187" s="10" t="s">
        <v>52</v>
      </c>
      <c r="G187" s="10" t="s">
        <v>31</v>
      </c>
      <c r="H187" s="10" t="s">
        <v>317</v>
      </c>
      <c r="I187" s="10">
        <v>10</v>
      </c>
      <c r="J187" s="10" t="s">
        <v>31</v>
      </c>
      <c r="K187" s="10" t="s">
        <v>72</v>
      </c>
      <c r="L187" s="10">
        <v>3</v>
      </c>
    </row>
    <row r="188" spans="1:12" ht="161.25">
      <c r="A188" s="7" t="str">
        <f>CONCATENATE("VMW-NSX-0",Table13[[#This Row],[Configuration ID]])</f>
        <v>VMW-NSX-01419</v>
      </c>
      <c r="B188" s="8" t="s">
        <v>610</v>
      </c>
      <c r="C188" s="8">
        <v>1419</v>
      </c>
      <c r="D188" s="8" t="s">
        <v>646</v>
      </c>
      <c r="E188" s="8" t="s">
        <v>647</v>
      </c>
      <c r="F188" s="10" t="s">
        <v>27</v>
      </c>
      <c r="G188" s="10" t="s">
        <v>28</v>
      </c>
      <c r="H188" s="10" t="s">
        <v>29</v>
      </c>
      <c r="I188" s="10">
        <v>900</v>
      </c>
      <c r="J188" s="10" t="s">
        <v>31</v>
      </c>
      <c r="K188" s="10" t="s">
        <v>72</v>
      </c>
      <c r="L188" s="10">
        <v>900</v>
      </c>
    </row>
    <row r="189" spans="1:12" ht="189">
      <c r="A189" s="7" t="str">
        <f>CONCATENATE("VMW-NSX-0",Table13[[#This Row],[Configuration ID]])</f>
        <v>VMW-NSX-01420</v>
      </c>
      <c r="B189" s="8" t="s">
        <v>610</v>
      </c>
      <c r="C189" s="8">
        <v>1420</v>
      </c>
      <c r="D189" s="8" t="s">
        <v>648</v>
      </c>
      <c r="E189" s="8" t="s">
        <v>649</v>
      </c>
      <c r="F189" s="10" t="s">
        <v>27</v>
      </c>
      <c r="G189" s="10" t="s">
        <v>31</v>
      </c>
      <c r="H189" s="10" t="s">
        <v>231</v>
      </c>
      <c r="I189" s="10" t="s">
        <v>232</v>
      </c>
      <c r="J189" s="10" t="s">
        <v>31</v>
      </c>
      <c r="K189" s="10" t="s">
        <v>233</v>
      </c>
      <c r="L189" s="10" t="s">
        <v>232</v>
      </c>
    </row>
    <row r="190" spans="1:12" ht="108">
      <c r="A190" s="7" t="str">
        <f>CONCATENATE("VMW-NSX-0",Table13[[#This Row],[Configuration ID]])</f>
        <v>VMW-NSX-01421</v>
      </c>
      <c r="B190" s="8" t="s">
        <v>610</v>
      </c>
      <c r="C190" s="8">
        <v>1421</v>
      </c>
      <c r="D190" s="8" t="s">
        <v>267</v>
      </c>
      <c r="E190" s="8" t="s">
        <v>650</v>
      </c>
      <c r="F190" s="10" t="s">
        <v>52</v>
      </c>
      <c r="G190" s="10" t="s">
        <v>31</v>
      </c>
      <c r="H190" s="10" t="s">
        <v>269</v>
      </c>
      <c r="I190" s="10">
        <v>12</v>
      </c>
      <c r="J190" s="10" t="s">
        <v>28</v>
      </c>
      <c r="K190" s="10" t="s">
        <v>29</v>
      </c>
      <c r="L190" s="10">
        <v>15</v>
      </c>
    </row>
    <row r="191" spans="1:12" ht="148.5">
      <c r="A191" s="7" t="str">
        <f>CONCATENATE("VMW-NSX-0",Table13[[#This Row],[Configuration ID]])</f>
        <v>VMW-NSX-01422</v>
      </c>
      <c r="B191" s="8" t="s">
        <v>610</v>
      </c>
      <c r="C191" s="8">
        <v>1422</v>
      </c>
      <c r="D191" s="8" t="s">
        <v>651</v>
      </c>
      <c r="E191" s="8" t="s">
        <v>652</v>
      </c>
      <c r="F191" s="10" t="s">
        <v>27</v>
      </c>
      <c r="G191" s="10" t="s">
        <v>28</v>
      </c>
      <c r="H191" s="10" t="s">
        <v>29</v>
      </c>
      <c r="I191" s="10" t="s">
        <v>653</v>
      </c>
      <c r="J191" s="10" t="s">
        <v>31</v>
      </c>
      <c r="K191" s="10" t="s">
        <v>654</v>
      </c>
      <c r="L191" s="10" t="s">
        <v>653</v>
      </c>
    </row>
    <row r="192" spans="1:12" ht="161.25">
      <c r="A192" s="7" t="str">
        <f>CONCATENATE("VMW-NSX-0",Table13[[#This Row],[Configuration ID]])</f>
        <v>VMW-NSX-01423</v>
      </c>
      <c r="B192" s="8" t="s">
        <v>610</v>
      </c>
      <c r="C192" s="8">
        <v>1423</v>
      </c>
      <c r="D192" s="8" t="s">
        <v>655</v>
      </c>
      <c r="E192" s="8" t="s">
        <v>656</v>
      </c>
      <c r="F192" s="10" t="s">
        <v>27</v>
      </c>
      <c r="G192" s="10" t="s">
        <v>28</v>
      </c>
      <c r="H192" s="10" t="s">
        <v>29</v>
      </c>
      <c r="I192" s="10" t="s">
        <v>657</v>
      </c>
      <c r="J192" s="10" t="s">
        <v>31</v>
      </c>
      <c r="K192" s="10" t="s">
        <v>658</v>
      </c>
      <c r="L192" s="10" t="s">
        <v>657</v>
      </c>
    </row>
    <row r="193" spans="1:12" ht="161.25">
      <c r="A193" s="7" t="str">
        <f>CONCATENATE("VMW-NSX-0",Table13[[#This Row],[Configuration ID]])</f>
        <v>VMW-NSX-01429</v>
      </c>
      <c r="B193" s="8" t="s">
        <v>610</v>
      </c>
      <c r="C193" s="8">
        <v>1429</v>
      </c>
      <c r="D193" s="8" t="s">
        <v>659</v>
      </c>
      <c r="E193" s="8" t="s">
        <v>660</v>
      </c>
      <c r="F193" s="10" t="s">
        <v>52</v>
      </c>
      <c r="G193" s="10" t="s">
        <v>28</v>
      </c>
      <c r="H193" s="10" t="s">
        <v>29</v>
      </c>
      <c r="I193" s="10" t="s">
        <v>620</v>
      </c>
      <c r="J193" s="10" t="s">
        <v>31</v>
      </c>
      <c r="K193" s="10" t="s">
        <v>621</v>
      </c>
      <c r="L193" s="10" t="s">
        <v>620</v>
      </c>
    </row>
    <row r="194" spans="1:12" ht="377.25">
      <c r="A194" s="7" t="str">
        <f>CONCATENATE("VMW-NSX-0",Table13[[#This Row],[Configuration ID]])</f>
        <v>VMW-NSX-01430</v>
      </c>
      <c r="B194" s="8" t="s">
        <v>610</v>
      </c>
      <c r="C194" s="8">
        <v>1430</v>
      </c>
      <c r="D194" s="8" t="s">
        <v>661</v>
      </c>
      <c r="E194" s="8" t="s">
        <v>662</v>
      </c>
      <c r="F194" s="10" t="s">
        <v>52</v>
      </c>
      <c r="G194" s="10" t="s">
        <v>31</v>
      </c>
      <c r="H194" s="10" t="s">
        <v>96</v>
      </c>
      <c r="I194" s="10" t="s">
        <v>663</v>
      </c>
      <c r="J194" s="10" t="s">
        <v>31</v>
      </c>
      <c r="K194" s="10" t="s">
        <v>664</v>
      </c>
      <c r="L194" s="10" t="s">
        <v>663</v>
      </c>
    </row>
    <row r="195" spans="1:12" ht="108">
      <c r="A195" s="7" t="str">
        <f>CONCATENATE("VMW-NSX-0",Table13[[#This Row],[Configuration ID]])</f>
        <v>VMW-NSX-01431</v>
      </c>
      <c r="B195" s="8" t="s">
        <v>610</v>
      </c>
      <c r="C195" s="8">
        <v>1431</v>
      </c>
      <c r="D195" s="8" t="s">
        <v>665</v>
      </c>
      <c r="E195" s="8" t="s">
        <v>666</v>
      </c>
      <c r="F195" s="10" t="s">
        <v>52</v>
      </c>
      <c r="G195" s="10" t="s">
        <v>28</v>
      </c>
      <c r="H195" s="10" t="s">
        <v>29</v>
      </c>
      <c r="I195" s="10" t="s">
        <v>627</v>
      </c>
      <c r="J195" s="10" t="s">
        <v>31</v>
      </c>
      <c r="K195" s="10" t="s">
        <v>628</v>
      </c>
      <c r="L195" s="10" t="s">
        <v>627</v>
      </c>
    </row>
    <row r="196" spans="1:12" ht="121.5">
      <c r="A196" s="7" t="str">
        <f>CONCATENATE("VMW-NSX-0",Table13[[#This Row],[Configuration ID]])</f>
        <v>VMW-NSX-01432</v>
      </c>
      <c r="B196" s="8" t="s">
        <v>610</v>
      </c>
      <c r="C196" s="8">
        <v>1432</v>
      </c>
      <c r="D196" s="8" t="s">
        <v>667</v>
      </c>
      <c r="E196" s="8" t="s">
        <v>668</v>
      </c>
      <c r="F196" s="10" t="s">
        <v>52</v>
      </c>
      <c r="G196" s="10" t="s">
        <v>28</v>
      </c>
      <c r="H196" s="10" t="s">
        <v>29</v>
      </c>
      <c r="I196" s="10" t="s">
        <v>627</v>
      </c>
      <c r="J196" s="10" t="s">
        <v>31</v>
      </c>
      <c r="K196" s="10" t="s">
        <v>669</v>
      </c>
      <c r="L196" s="10" t="s">
        <v>627</v>
      </c>
    </row>
    <row r="197" spans="1:12" ht="189">
      <c r="A197" s="7" t="str">
        <f>CONCATENATE("VMW-NSX-0",Table13[[#This Row],[Configuration ID]])</f>
        <v>VMW-NSX-01437</v>
      </c>
      <c r="B197" s="8" t="s">
        <v>610</v>
      </c>
      <c r="C197" s="8">
        <v>1437</v>
      </c>
      <c r="D197" s="8" t="s">
        <v>670</v>
      </c>
      <c r="E197" s="8" t="s">
        <v>671</v>
      </c>
      <c r="F197" s="10" t="s">
        <v>52</v>
      </c>
      <c r="G197" s="10" t="s">
        <v>31</v>
      </c>
      <c r="H197" s="10" t="s">
        <v>409</v>
      </c>
      <c r="I197" s="10" t="s">
        <v>672</v>
      </c>
      <c r="J197" s="10" t="s">
        <v>31</v>
      </c>
      <c r="K197" s="10" t="s">
        <v>673</v>
      </c>
      <c r="L197" s="10" t="s">
        <v>672</v>
      </c>
    </row>
    <row r="198" spans="1:12" ht="202.5">
      <c r="A198" s="7" t="str">
        <f>CONCATENATE("VMW-NSX-0",Table13[[#This Row],[Configuration ID]])</f>
        <v>VMW-NSX-01438</v>
      </c>
      <c r="B198" s="8" t="s">
        <v>610</v>
      </c>
      <c r="C198" s="8">
        <v>1438</v>
      </c>
      <c r="D198" s="8" t="s">
        <v>674</v>
      </c>
      <c r="E198" s="8" t="s">
        <v>675</v>
      </c>
      <c r="F198" s="10" t="s">
        <v>52</v>
      </c>
      <c r="G198" s="10" t="s">
        <v>31</v>
      </c>
      <c r="H198" s="10" t="s">
        <v>409</v>
      </c>
      <c r="I198" s="10" t="s">
        <v>676</v>
      </c>
      <c r="J198" s="10" t="s">
        <v>31</v>
      </c>
      <c r="K198" s="10" t="s">
        <v>677</v>
      </c>
      <c r="L198" s="10" t="s">
        <v>676</v>
      </c>
    </row>
    <row r="199" spans="1:12" ht="256.5">
      <c r="A199" s="7" t="str">
        <f>CONCATENATE("VMW-NSX-0",Table13[[#This Row],[Configuration ID]])</f>
        <v>VMW-NSX-01442</v>
      </c>
      <c r="B199" s="8" t="s">
        <v>610</v>
      </c>
      <c r="C199" s="8">
        <v>1442</v>
      </c>
      <c r="D199" s="8" t="s">
        <v>678</v>
      </c>
      <c r="E199" s="8" t="s">
        <v>679</v>
      </c>
      <c r="F199" s="10" t="s">
        <v>52</v>
      </c>
      <c r="G199" s="10" t="s">
        <v>28</v>
      </c>
      <c r="H199" s="10" t="s">
        <v>29</v>
      </c>
      <c r="I199" s="10" t="s">
        <v>680</v>
      </c>
      <c r="J199" s="10" t="s">
        <v>31</v>
      </c>
      <c r="K199" s="10" t="s">
        <v>677</v>
      </c>
      <c r="L199" s="10" t="s">
        <v>680</v>
      </c>
    </row>
    <row r="200" spans="1:12" ht="282.75">
      <c r="A200" s="7" t="str">
        <f>CONCATENATE("VMW-NSX-0",Table13[[#This Row],[Configuration ID]])</f>
        <v>VMW-NSX-01452</v>
      </c>
      <c r="B200" s="8" t="s">
        <v>610</v>
      </c>
      <c r="C200" s="8">
        <v>1452</v>
      </c>
      <c r="D200" s="8" t="s">
        <v>681</v>
      </c>
      <c r="E200" s="8" t="s">
        <v>682</v>
      </c>
      <c r="F200" s="10" t="s">
        <v>52</v>
      </c>
      <c r="G200" s="10" t="s">
        <v>28</v>
      </c>
      <c r="H200" s="10" t="s">
        <v>29</v>
      </c>
      <c r="I200" s="10" t="s">
        <v>683</v>
      </c>
      <c r="J200" s="10" t="s">
        <v>31</v>
      </c>
      <c r="K200" s="10" t="s">
        <v>684</v>
      </c>
      <c r="L200" s="10" t="s">
        <v>683</v>
      </c>
    </row>
    <row r="201" spans="1:12" ht="337.5">
      <c r="A201" s="7" t="str">
        <f>CONCATENATE("VMW-NSX-0",Table13[[#This Row],[Configuration ID]])</f>
        <v>VMW-NSX-01453</v>
      </c>
      <c r="B201" s="8" t="s">
        <v>610</v>
      </c>
      <c r="C201" s="8">
        <v>1453</v>
      </c>
      <c r="D201" s="8" t="s">
        <v>685</v>
      </c>
      <c r="E201" s="8" t="s">
        <v>686</v>
      </c>
      <c r="F201" s="10" t="s">
        <v>52</v>
      </c>
      <c r="G201" s="10" t="s">
        <v>28</v>
      </c>
      <c r="H201" s="10" t="s">
        <v>29</v>
      </c>
      <c r="I201" s="10" t="s">
        <v>687</v>
      </c>
      <c r="J201" s="10" t="s">
        <v>31</v>
      </c>
      <c r="K201" s="10" t="s">
        <v>684</v>
      </c>
      <c r="L201" s="10" t="s">
        <v>687</v>
      </c>
    </row>
    <row r="202" spans="1:12" ht="135">
      <c r="A202" s="7" t="str">
        <f>CONCATENATE("VMW-NSX-0",Table13[[#This Row],[Configuration ID]])</f>
        <v>VMW-NSX-01459</v>
      </c>
      <c r="B202" s="8" t="s">
        <v>610</v>
      </c>
      <c r="C202" s="8">
        <v>1459</v>
      </c>
      <c r="D202" s="8" t="s">
        <v>688</v>
      </c>
      <c r="E202" s="8" t="s">
        <v>689</v>
      </c>
      <c r="F202" s="10" t="s">
        <v>52</v>
      </c>
      <c r="G202" s="10" t="s">
        <v>28</v>
      </c>
      <c r="H202" s="10" t="s">
        <v>29</v>
      </c>
      <c r="I202" s="10" t="s">
        <v>690</v>
      </c>
      <c r="J202" s="10" t="s">
        <v>28</v>
      </c>
      <c r="K202" s="10" t="s">
        <v>29</v>
      </c>
      <c r="L202" s="10" t="s">
        <v>690</v>
      </c>
    </row>
    <row r="203" spans="1:12" ht="216">
      <c r="A203" s="7" t="str">
        <f>CONCATENATE("VMW-NSX-0",Table13[[#This Row],[Configuration ID]])</f>
        <v>VMW-NSX-01460</v>
      </c>
      <c r="B203" s="8" t="s">
        <v>610</v>
      </c>
      <c r="C203" s="8">
        <v>1460</v>
      </c>
      <c r="D203" s="8" t="s">
        <v>691</v>
      </c>
      <c r="E203" s="8" t="s">
        <v>692</v>
      </c>
      <c r="F203" s="10" t="s">
        <v>52</v>
      </c>
      <c r="G203" s="10" t="s">
        <v>28</v>
      </c>
      <c r="H203" s="10" t="s">
        <v>29</v>
      </c>
      <c r="I203" s="10" t="s">
        <v>693</v>
      </c>
      <c r="J203" s="10" t="s">
        <v>31</v>
      </c>
      <c r="K203" s="10" t="s">
        <v>694</v>
      </c>
      <c r="L203" s="10" t="s">
        <v>693</v>
      </c>
    </row>
    <row r="204" spans="1:12" ht="269.25">
      <c r="A204" s="7" t="str">
        <f>CONCATENATE("VMW-NSX-0",Table13[[#This Row],[Configuration ID]])</f>
        <v>VMW-NSX-01465</v>
      </c>
      <c r="B204" s="8" t="s">
        <v>610</v>
      </c>
      <c r="C204" s="8">
        <v>1465</v>
      </c>
      <c r="D204" s="8" t="s">
        <v>695</v>
      </c>
      <c r="E204" s="8" t="s">
        <v>696</v>
      </c>
      <c r="F204" s="10" t="s">
        <v>27</v>
      </c>
      <c r="G204" s="10" t="s">
        <v>31</v>
      </c>
      <c r="H204" s="10" t="s">
        <v>697</v>
      </c>
      <c r="I204" s="10" t="s">
        <v>698</v>
      </c>
      <c r="J204" s="10" t="s">
        <v>31</v>
      </c>
      <c r="K204" s="10" t="s">
        <v>699</v>
      </c>
      <c r="L204" s="10" t="s">
        <v>698</v>
      </c>
    </row>
    <row r="205" spans="1:12" ht="324">
      <c r="A205" s="7" t="str">
        <f>CONCATENATE("VMW-NSX-0",Table13[[#This Row],[Configuration ID]])</f>
        <v>VMW-NSX-01466</v>
      </c>
      <c r="B205" s="8" t="s">
        <v>610</v>
      </c>
      <c r="C205" s="8">
        <v>1466</v>
      </c>
      <c r="D205" s="8" t="s">
        <v>700</v>
      </c>
      <c r="E205" s="8" t="s">
        <v>701</v>
      </c>
      <c r="F205" s="10" t="s">
        <v>52</v>
      </c>
      <c r="G205" s="10" t="s">
        <v>28</v>
      </c>
      <c r="H205" s="10" t="s">
        <v>29</v>
      </c>
      <c r="I205" s="10" t="s">
        <v>702</v>
      </c>
      <c r="J205" s="10" t="s">
        <v>31</v>
      </c>
      <c r="K205" s="10" t="s">
        <v>358</v>
      </c>
      <c r="L205" s="10" t="s">
        <v>702</v>
      </c>
    </row>
    <row r="206" spans="1:12" ht="81">
      <c r="A206" s="7" t="str">
        <f>CONCATENATE("VMW-NSX-0",Table13[[#This Row],[Configuration ID]])</f>
        <v>VMW-NSX-01468</v>
      </c>
      <c r="B206" s="8" t="s">
        <v>610</v>
      </c>
      <c r="C206" s="8">
        <v>1468</v>
      </c>
      <c r="D206" s="8" t="s">
        <v>703</v>
      </c>
      <c r="E206" s="8" t="s">
        <v>704</v>
      </c>
      <c r="F206" s="10" t="s">
        <v>52</v>
      </c>
      <c r="G206" s="10" t="s">
        <v>31</v>
      </c>
      <c r="H206" s="10" t="s">
        <v>475</v>
      </c>
      <c r="I206" s="10" t="s">
        <v>705</v>
      </c>
      <c r="J206" s="10" t="s">
        <v>31</v>
      </c>
      <c r="K206" s="10" t="s">
        <v>477</v>
      </c>
      <c r="L206" s="10" t="s">
        <v>705</v>
      </c>
    </row>
    <row r="207" spans="1:12" ht="174.75">
      <c r="A207" s="7" t="str">
        <f>CONCATENATE("VMW-NSX-0",Table13[[#This Row],[Configuration ID]])</f>
        <v>VMW-NSX-01469</v>
      </c>
      <c r="B207" s="8" t="s">
        <v>610</v>
      </c>
      <c r="C207" s="8">
        <v>1469</v>
      </c>
      <c r="D207" s="8" t="s">
        <v>706</v>
      </c>
      <c r="E207" s="8" t="s">
        <v>707</v>
      </c>
      <c r="F207" s="10" t="s">
        <v>52</v>
      </c>
      <c r="G207" s="10" t="s">
        <v>31</v>
      </c>
      <c r="H207" s="10" t="s">
        <v>96</v>
      </c>
      <c r="I207" s="10" t="s">
        <v>708</v>
      </c>
      <c r="J207" s="10" t="s">
        <v>31</v>
      </c>
      <c r="K207" s="10" t="s">
        <v>694</v>
      </c>
      <c r="L207" s="10" t="s">
        <v>708</v>
      </c>
    </row>
    <row r="208" spans="1:12" ht="282.75">
      <c r="A208" s="7" t="str">
        <f>CONCATENATE("VMW-NSX-0",Table13[[#This Row],[Configuration ID]])</f>
        <v>VMW-NSX-01470</v>
      </c>
      <c r="B208" s="8" t="s">
        <v>610</v>
      </c>
      <c r="C208" s="8">
        <v>1470</v>
      </c>
      <c r="D208" s="8" t="s">
        <v>709</v>
      </c>
      <c r="E208" s="8" t="s">
        <v>710</v>
      </c>
      <c r="F208" s="10" t="s">
        <v>52</v>
      </c>
      <c r="G208" s="10" t="s">
        <v>31</v>
      </c>
      <c r="H208" s="10">
        <v>7.2</v>
      </c>
      <c r="I208" s="10" t="s">
        <v>711</v>
      </c>
      <c r="J208" s="10" t="s">
        <v>31</v>
      </c>
      <c r="K208" s="10" t="s">
        <v>712</v>
      </c>
      <c r="L208" s="10" t="s">
        <v>711</v>
      </c>
    </row>
    <row r="209" spans="1:12" ht="256.5">
      <c r="A209" s="7" t="str">
        <f>CONCATENATE("VMW-NSX-0",Table13[[#This Row],[Configuration ID]])</f>
        <v>VMW-NSX-01536</v>
      </c>
      <c r="B209" s="8" t="s">
        <v>610</v>
      </c>
      <c r="C209" s="8">
        <v>1536</v>
      </c>
      <c r="D209" s="8" t="s">
        <v>713</v>
      </c>
      <c r="E209" s="8" t="s">
        <v>714</v>
      </c>
      <c r="F209" s="10" t="s">
        <v>52</v>
      </c>
      <c r="G209" s="10" t="s">
        <v>31</v>
      </c>
      <c r="H209" s="10">
        <v>7.2</v>
      </c>
      <c r="I209" s="10" t="s">
        <v>711</v>
      </c>
      <c r="J209" s="10" t="s">
        <v>31</v>
      </c>
      <c r="K209" s="10" t="s">
        <v>712</v>
      </c>
      <c r="L209" s="10" t="s">
        <v>711</v>
      </c>
    </row>
    <row r="210" spans="1:12" ht="189">
      <c r="A210" s="7" t="str">
        <f>CONCATENATE("VMW-NSX-0",Table13[[#This Row],[Configuration ID]])</f>
        <v>VMW-NSX-01477</v>
      </c>
      <c r="B210" s="8" t="s">
        <v>610</v>
      </c>
      <c r="C210" s="8">
        <v>1477</v>
      </c>
      <c r="D210" s="8" t="s">
        <v>715</v>
      </c>
      <c r="E210" s="8" t="s">
        <v>716</v>
      </c>
      <c r="F210" s="10" t="s">
        <v>27</v>
      </c>
      <c r="G210" s="10" t="s">
        <v>31</v>
      </c>
      <c r="H210" s="10" t="s">
        <v>96</v>
      </c>
      <c r="I210" s="10" t="s">
        <v>717</v>
      </c>
      <c r="J210" s="10" t="s">
        <v>31</v>
      </c>
      <c r="K210" s="10" t="s">
        <v>98</v>
      </c>
      <c r="L210" s="10" t="s">
        <v>717</v>
      </c>
    </row>
    <row r="211" spans="1:12" ht="189">
      <c r="A211" s="7" t="str">
        <f>CONCATENATE("VMW-NSX-0",Table13[[#This Row],[Configuration ID]])</f>
        <v>VMW-NSX-01494</v>
      </c>
      <c r="B211" s="8" t="s">
        <v>610</v>
      </c>
      <c r="C211" s="8">
        <v>1494</v>
      </c>
      <c r="D211" s="8" t="s">
        <v>718</v>
      </c>
      <c r="E211" s="8" t="s">
        <v>719</v>
      </c>
      <c r="F211" s="10" t="s">
        <v>52</v>
      </c>
      <c r="G211" s="10" t="s">
        <v>28</v>
      </c>
      <c r="H211" s="10" t="s">
        <v>29</v>
      </c>
      <c r="I211" s="10" t="s">
        <v>720</v>
      </c>
      <c r="J211" s="10" t="s">
        <v>28</v>
      </c>
      <c r="K211" s="10" t="s">
        <v>29</v>
      </c>
      <c r="L211" s="10" t="s">
        <v>720</v>
      </c>
    </row>
    <row r="212" spans="1:12" ht="189">
      <c r="A212" s="7" t="str">
        <f>CONCATENATE("VMW-NSX-0",Table13[[#This Row],[Configuration ID]])</f>
        <v>VMW-NSX-01495</v>
      </c>
      <c r="B212" s="8" t="s">
        <v>610</v>
      </c>
      <c r="C212" s="8">
        <v>1495</v>
      </c>
      <c r="D212" s="8" t="s">
        <v>721</v>
      </c>
      <c r="E212" s="8" t="s">
        <v>722</v>
      </c>
      <c r="F212" s="10" t="s">
        <v>52</v>
      </c>
      <c r="G212" s="10" t="s">
        <v>31</v>
      </c>
      <c r="H212" s="10" t="s">
        <v>723</v>
      </c>
      <c r="I212" s="10" t="s">
        <v>724</v>
      </c>
      <c r="J212" s="10" t="s">
        <v>31</v>
      </c>
      <c r="K212" s="10" t="s">
        <v>628</v>
      </c>
      <c r="L212" s="10" t="s">
        <v>724</v>
      </c>
    </row>
    <row r="213" spans="1:12" ht="189">
      <c r="A213" s="7" t="str">
        <f>CONCATENATE("VMW-NSX-0",Table13[[#This Row],[Configuration ID]])</f>
        <v>VMW-NSX-01496</v>
      </c>
      <c r="B213" s="8" t="s">
        <v>610</v>
      </c>
      <c r="C213" s="8">
        <v>1496</v>
      </c>
      <c r="D213" s="8" t="s">
        <v>725</v>
      </c>
      <c r="E213" s="8" t="s">
        <v>726</v>
      </c>
      <c r="F213" s="10" t="s">
        <v>52</v>
      </c>
      <c r="G213" s="10" t="s">
        <v>31</v>
      </c>
      <c r="H213" s="10" t="s">
        <v>723</v>
      </c>
      <c r="I213" s="10" t="s">
        <v>727</v>
      </c>
      <c r="J213" s="10" t="s">
        <v>31</v>
      </c>
      <c r="K213" s="10" t="s">
        <v>628</v>
      </c>
      <c r="L213" s="10" t="s">
        <v>727</v>
      </c>
    </row>
    <row r="214" spans="1:12" ht="81">
      <c r="A214" s="7" t="str">
        <f>CONCATENATE("VMW-NSX-0",Table13[[#This Row],[Configuration ID]])</f>
        <v>VMW-NSX-01497</v>
      </c>
      <c r="B214" s="8" t="s">
        <v>610</v>
      </c>
      <c r="C214" s="8">
        <v>1497</v>
      </c>
      <c r="D214" s="8" t="s">
        <v>728</v>
      </c>
      <c r="E214" s="8" t="s">
        <v>729</v>
      </c>
      <c r="F214" s="10" t="s">
        <v>27</v>
      </c>
      <c r="G214" s="10" t="s">
        <v>31</v>
      </c>
      <c r="H214" s="10" t="s">
        <v>643</v>
      </c>
      <c r="I214" s="10">
        <v>1800</v>
      </c>
      <c r="J214" s="10" t="s">
        <v>31</v>
      </c>
      <c r="K214" s="10" t="s">
        <v>72</v>
      </c>
      <c r="L214" s="10">
        <v>900</v>
      </c>
    </row>
    <row r="215" spans="1:12" ht="108">
      <c r="A215" s="7" t="str">
        <f>CONCATENATE("VMW-NSX-0",Table13[[#This Row],[Configuration ID]])</f>
        <v>VMW-NSX-01498</v>
      </c>
      <c r="B215" s="8" t="s">
        <v>610</v>
      </c>
      <c r="C215" s="8">
        <v>1498</v>
      </c>
      <c r="D215" s="8" t="s">
        <v>730</v>
      </c>
      <c r="E215" s="8" t="s">
        <v>731</v>
      </c>
      <c r="F215" s="10" t="s">
        <v>52</v>
      </c>
      <c r="G215" s="10" t="s">
        <v>28</v>
      </c>
      <c r="H215" s="10" t="s">
        <v>317</v>
      </c>
      <c r="I215" s="10">
        <v>10</v>
      </c>
      <c r="J215" s="10" t="s">
        <v>28</v>
      </c>
      <c r="K215" s="10" t="s">
        <v>29</v>
      </c>
      <c r="L215" s="10">
        <v>3</v>
      </c>
    </row>
    <row r="216" spans="1:12" ht="135">
      <c r="A216" s="7" t="str">
        <f>CONCATENATE("VMW-NSX-0",Table13[[#This Row],[Configuration ID]])</f>
        <v>VMW-NSX-01499</v>
      </c>
      <c r="B216" s="8" t="s">
        <v>610</v>
      </c>
      <c r="C216" s="8">
        <v>1499</v>
      </c>
      <c r="D216" s="8" t="s">
        <v>732</v>
      </c>
      <c r="E216" s="8" t="s">
        <v>733</v>
      </c>
      <c r="F216" s="10" t="s">
        <v>27</v>
      </c>
      <c r="G216" s="10" t="s">
        <v>28</v>
      </c>
      <c r="H216" s="10" t="s">
        <v>75</v>
      </c>
      <c r="I216" s="10">
        <v>900</v>
      </c>
      <c r="J216" s="10" t="s">
        <v>31</v>
      </c>
      <c r="K216" s="10" t="s">
        <v>47</v>
      </c>
      <c r="L216" s="10">
        <v>600</v>
      </c>
    </row>
    <row r="217" spans="1:12" ht="81">
      <c r="A217" s="7" t="str">
        <f>CONCATENATE("VMW-NSX-0",Table13[[#This Row],[Configuration ID]])</f>
        <v>VMW-NSX-01500</v>
      </c>
      <c r="B217" s="8" t="s">
        <v>610</v>
      </c>
      <c r="C217" s="8">
        <v>1500</v>
      </c>
      <c r="D217" s="8" t="s">
        <v>734</v>
      </c>
      <c r="E217" s="8" t="s">
        <v>735</v>
      </c>
      <c r="F217" s="10" t="s">
        <v>52</v>
      </c>
      <c r="G217" s="10" t="s">
        <v>31</v>
      </c>
      <c r="H217" s="10" t="s">
        <v>736</v>
      </c>
      <c r="I217" s="10" t="s">
        <v>737</v>
      </c>
      <c r="J217" s="10" t="s">
        <v>28</v>
      </c>
      <c r="K217" s="10" t="s">
        <v>29</v>
      </c>
      <c r="L217" s="10" t="s">
        <v>737</v>
      </c>
    </row>
    <row r="218" spans="1:12" ht="363.75">
      <c r="A218" s="7" t="str">
        <f>CONCATENATE("VMW-NSX-0",Table13[[#This Row],[Configuration ID]])</f>
        <v>VMW-NSX-01501</v>
      </c>
      <c r="B218" s="8" t="s">
        <v>610</v>
      </c>
      <c r="C218" s="8">
        <v>1501</v>
      </c>
      <c r="D218" s="8" t="s">
        <v>738</v>
      </c>
      <c r="E218" s="8" t="s">
        <v>739</v>
      </c>
      <c r="F218" s="10" t="s">
        <v>27</v>
      </c>
      <c r="G218" s="10" t="s">
        <v>31</v>
      </c>
      <c r="H218" s="10" t="s">
        <v>328</v>
      </c>
      <c r="I218" s="10" t="s">
        <v>740</v>
      </c>
      <c r="J218" s="10" t="s">
        <v>31</v>
      </c>
      <c r="K218" s="10" t="s">
        <v>330</v>
      </c>
      <c r="L218" s="10" t="s">
        <v>740</v>
      </c>
    </row>
    <row r="219" spans="1:12" ht="121.5">
      <c r="A219" s="7" t="str">
        <f>CONCATENATE("VMW-NSX-0",Table13[[#This Row],[Configuration ID]])</f>
        <v>VMW-NSX-01502</v>
      </c>
      <c r="B219" s="8" t="s">
        <v>610</v>
      </c>
      <c r="C219" s="8">
        <v>1502</v>
      </c>
      <c r="D219" s="8" t="s">
        <v>741</v>
      </c>
      <c r="E219" s="8" t="s">
        <v>742</v>
      </c>
      <c r="F219" s="10" t="s">
        <v>27</v>
      </c>
      <c r="G219" s="10" t="s">
        <v>28</v>
      </c>
      <c r="H219" s="10" t="s">
        <v>29</v>
      </c>
      <c r="I219" s="10" t="s">
        <v>743</v>
      </c>
      <c r="J219" s="10" t="s">
        <v>28</v>
      </c>
      <c r="K219" s="10" t="s">
        <v>29</v>
      </c>
      <c r="L219" s="10" t="s">
        <v>743</v>
      </c>
    </row>
    <row r="220" spans="1:12" ht="121.5">
      <c r="A220" s="7" t="str">
        <f>CONCATENATE("VMW-NSX-0",Table13[[#This Row],[Configuration ID]])</f>
        <v>VMW-NSX-01503</v>
      </c>
      <c r="B220" s="8" t="s">
        <v>610</v>
      </c>
      <c r="C220" s="8">
        <v>1503</v>
      </c>
      <c r="D220" s="8" t="s">
        <v>744</v>
      </c>
      <c r="E220" s="8" t="s">
        <v>745</v>
      </c>
      <c r="F220" s="10" t="s">
        <v>27</v>
      </c>
      <c r="G220" s="10" t="s">
        <v>31</v>
      </c>
      <c r="H220" s="10" t="s">
        <v>409</v>
      </c>
      <c r="I220" s="10" t="s">
        <v>746</v>
      </c>
      <c r="J220" s="10" t="s">
        <v>31</v>
      </c>
      <c r="K220" s="10" t="s">
        <v>747</v>
      </c>
      <c r="L220" s="10" t="s">
        <v>746</v>
      </c>
    </row>
    <row r="221" spans="1:12" ht="108">
      <c r="A221" s="7" t="str">
        <f>CONCATENATE("VMW-NSX-0",Table13[[#This Row],[Configuration ID]])</f>
        <v>VMW-NSX-01504</v>
      </c>
      <c r="B221" s="8" t="s">
        <v>610</v>
      </c>
      <c r="C221" s="8">
        <v>1504</v>
      </c>
      <c r="D221" s="8" t="s">
        <v>748</v>
      </c>
      <c r="E221" s="8" t="s">
        <v>749</v>
      </c>
      <c r="F221" s="10" t="s">
        <v>27</v>
      </c>
      <c r="G221" s="10" t="s">
        <v>31</v>
      </c>
      <c r="H221" s="10" t="s">
        <v>409</v>
      </c>
      <c r="I221" s="10" t="s">
        <v>750</v>
      </c>
      <c r="J221" s="10" t="s">
        <v>31</v>
      </c>
      <c r="K221" s="10" t="s">
        <v>747</v>
      </c>
      <c r="L221" s="10" t="s">
        <v>750</v>
      </c>
    </row>
    <row r="222" spans="1:12" ht="121.5">
      <c r="A222" s="7" t="str">
        <f>CONCATENATE("VMW-NSX-0",Table13[[#This Row],[Configuration ID]])</f>
        <v>VMW-NSX-01505</v>
      </c>
      <c r="B222" s="8" t="s">
        <v>610</v>
      </c>
      <c r="C222" s="8">
        <v>1505</v>
      </c>
      <c r="D222" s="8" t="s">
        <v>751</v>
      </c>
      <c r="E222" s="8" t="s">
        <v>752</v>
      </c>
      <c r="F222" s="10" t="s">
        <v>27</v>
      </c>
      <c r="G222" s="10" t="s">
        <v>31</v>
      </c>
      <c r="H222" s="10" t="s">
        <v>409</v>
      </c>
      <c r="I222" s="10" t="s">
        <v>753</v>
      </c>
      <c r="J222" s="10" t="s">
        <v>31</v>
      </c>
      <c r="K222" s="10" t="s">
        <v>747</v>
      </c>
      <c r="L222" s="10" t="s">
        <v>753</v>
      </c>
    </row>
    <row r="223" spans="1:12" ht="108">
      <c r="A223" s="7" t="str">
        <f>CONCATENATE("VMW-NSX-0",Table13[[#This Row],[Configuration ID]])</f>
        <v>VMW-NSX-01506</v>
      </c>
      <c r="B223" s="8" t="s">
        <v>610</v>
      </c>
      <c r="C223" s="8">
        <v>1506</v>
      </c>
      <c r="D223" s="8" t="s">
        <v>754</v>
      </c>
      <c r="E223" s="8" t="s">
        <v>755</v>
      </c>
      <c r="F223" s="10" t="s">
        <v>27</v>
      </c>
      <c r="G223" s="10" t="s">
        <v>31</v>
      </c>
      <c r="H223" s="10" t="s">
        <v>409</v>
      </c>
      <c r="I223" s="10" t="s">
        <v>756</v>
      </c>
      <c r="J223" s="10" t="s">
        <v>31</v>
      </c>
      <c r="K223" s="10" t="s">
        <v>747</v>
      </c>
      <c r="L223" s="10" t="s">
        <v>756</v>
      </c>
    </row>
    <row r="224" spans="1:12" ht="174.75">
      <c r="A224" s="7" t="str">
        <f>CONCATENATE("VMW-NSX-0",Table13[[#This Row],[Configuration ID]])</f>
        <v>VMW-NSX-01507</v>
      </c>
      <c r="B224" s="8" t="s">
        <v>610</v>
      </c>
      <c r="C224" s="8">
        <v>1507</v>
      </c>
      <c r="D224" s="8" t="s">
        <v>757</v>
      </c>
      <c r="E224" s="8" t="s">
        <v>758</v>
      </c>
      <c r="F224" s="10" t="s">
        <v>27</v>
      </c>
      <c r="G224" s="10" t="s">
        <v>31</v>
      </c>
      <c r="H224" s="10" t="s">
        <v>409</v>
      </c>
      <c r="I224" s="10" t="s">
        <v>759</v>
      </c>
      <c r="J224" s="10" t="s">
        <v>31</v>
      </c>
      <c r="K224" s="10" t="s">
        <v>747</v>
      </c>
      <c r="L224" s="10" t="s">
        <v>759</v>
      </c>
    </row>
    <row r="225" spans="1:12" ht="81">
      <c r="A225" s="7" t="str">
        <f>CONCATENATE("VMW-NSX-0",Table13[[#This Row],[Configuration ID]])</f>
        <v>VMW-NSX-01509</v>
      </c>
      <c r="B225" s="8" t="s">
        <v>610</v>
      </c>
      <c r="C225" s="8">
        <v>1509</v>
      </c>
      <c r="D225" s="8" t="s">
        <v>760</v>
      </c>
      <c r="E225" s="8" t="s">
        <v>761</v>
      </c>
      <c r="F225" s="10" t="s">
        <v>27</v>
      </c>
      <c r="G225" s="10" t="s">
        <v>31</v>
      </c>
      <c r="H225" s="10" t="s">
        <v>153</v>
      </c>
      <c r="I225" s="10" t="s">
        <v>762</v>
      </c>
      <c r="J225" s="10" t="s">
        <v>31</v>
      </c>
      <c r="K225" s="10" t="s">
        <v>155</v>
      </c>
      <c r="L225" s="10" t="s">
        <v>762</v>
      </c>
    </row>
    <row r="226" spans="1:12" ht="377.25">
      <c r="A226" s="7" t="str">
        <f>CONCATENATE("VMW-NSX-0",Table13[[#This Row],[Configuration ID]])</f>
        <v>VMW-NSX-01511</v>
      </c>
      <c r="B226" s="8" t="s">
        <v>610</v>
      </c>
      <c r="C226" s="8">
        <v>1511</v>
      </c>
      <c r="D226" s="8" t="s">
        <v>763</v>
      </c>
      <c r="E226" s="8" t="s">
        <v>764</v>
      </c>
      <c r="F226" s="10" t="s">
        <v>52</v>
      </c>
      <c r="G226" s="10" t="s">
        <v>31</v>
      </c>
      <c r="H226" s="10" t="s">
        <v>96</v>
      </c>
      <c r="I226" s="10" t="s">
        <v>663</v>
      </c>
      <c r="J226" s="10" t="s">
        <v>31</v>
      </c>
      <c r="K226" s="10" t="s">
        <v>664</v>
      </c>
      <c r="L226" s="10" t="s">
        <v>663</v>
      </c>
    </row>
    <row r="227" spans="1:12" ht="108">
      <c r="A227" s="7" t="str">
        <f>CONCATENATE("VMW-NSX-0",Table13[[#This Row],[Configuration ID]])</f>
        <v>VMW-NSX-01514</v>
      </c>
      <c r="B227" s="8" t="s">
        <v>610</v>
      </c>
      <c r="C227" s="8">
        <v>1514</v>
      </c>
      <c r="D227" s="8" t="s">
        <v>765</v>
      </c>
      <c r="E227" s="8" t="s">
        <v>766</v>
      </c>
      <c r="F227" s="10" t="s">
        <v>52</v>
      </c>
      <c r="G227" s="10" t="s">
        <v>28</v>
      </c>
      <c r="H227" s="10" t="s">
        <v>29</v>
      </c>
      <c r="I227" s="10" t="s">
        <v>620</v>
      </c>
      <c r="J227" s="10" t="s">
        <v>31</v>
      </c>
      <c r="K227" s="10" t="s">
        <v>621</v>
      </c>
      <c r="L227" s="10" t="s">
        <v>620</v>
      </c>
    </row>
    <row r="228" spans="1:12" ht="282.75">
      <c r="A228" s="7" t="str">
        <f>CONCATENATE("VMW-NSX-0",Table13[[#This Row],[Configuration ID]])</f>
        <v>VMW-NSX-01515</v>
      </c>
      <c r="B228" s="8" t="s">
        <v>610</v>
      </c>
      <c r="C228" s="8">
        <v>1515</v>
      </c>
      <c r="D228" s="8" t="s">
        <v>767</v>
      </c>
      <c r="E228" s="8" t="s">
        <v>768</v>
      </c>
      <c r="F228" s="10" t="s">
        <v>52</v>
      </c>
      <c r="G228" s="10" t="s">
        <v>28</v>
      </c>
      <c r="H228" s="10" t="s">
        <v>29</v>
      </c>
      <c r="I228" s="10" t="s">
        <v>687</v>
      </c>
      <c r="J228" s="10" t="s">
        <v>31</v>
      </c>
      <c r="K228" s="10" t="s">
        <v>684</v>
      </c>
      <c r="L228" s="10" t="s">
        <v>687</v>
      </c>
    </row>
    <row r="229" spans="1:12" ht="189">
      <c r="A229" s="7" t="str">
        <f>CONCATENATE("VMW-NSX-0",Table13[[#This Row],[Configuration ID]])</f>
        <v>VMW-NSX-01524</v>
      </c>
      <c r="B229" s="8" t="s">
        <v>610</v>
      </c>
      <c r="C229" s="8">
        <v>1524</v>
      </c>
      <c r="D229" s="8" t="s">
        <v>769</v>
      </c>
      <c r="E229" s="8" t="s">
        <v>770</v>
      </c>
      <c r="F229" s="10" t="s">
        <v>52</v>
      </c>
      <c r="G229" s="10" t="s">
        <v>28</v>
      </c>
      <c r="H229" s="10" t="s">
        <v>29</v>
      </c>
      <c r="I229" s="10" t="s">
        <v>771</v>
      </c>
      <c r="J229" s="10" t="s">
        <v>31</v>
      </c>
      <c r="K229" s="10" t="s">
        <v>141</v>
      </c>
      <c r="L229" s="10" t="s">
        <v>771</v>
      </c>
    </row>
    <row r="230" spans="1:12" ht="161.25">
      <c r="A230" s="7" t="str">
        <f>CONCATENATE("VMW-NSX-0",Table13[[#This Row],[Configuration ID]])</f>
        <v>VMW-NSX-01525</v>
      </c>
      <c r="B230" s="8" t="s">
        <v>610</v>
      </c>
      <c r="C230" s="8">
        <v>1525</v>
      </c>
      <c r="D230" s="8" t="s">
        <v>772</v>
      </c>
      <c r="E230" s="8" t="s">
        <v>773</v>
      </c>
      <c r="F230" s="10" t="s">
        <v>27</v>
      </c>
      <c r="G230" s="10" t="s">
        <v>31</v>
      </c>
      <c r="H230" s="10" t="s">
        <v>263</v>
      </c>
      <c r="I230" s="10">
        <v>1</v>
      </c>
      <c r="J230" s="10" t="s">
        <v>31</v>
      </c>
      <c r="K230" s="10" t="s">
        <v>264</v>
      </c>
      <c r="L230" s="10">
        <v>1</v>
      </c>
    </row>
    <row r="231" spans="1:12" ht="148.5">
      <c r="A231" s="7" t="str">
        <f>CONCATENATE("VMW-NSX-0",Table13[[#This Row],[Configuration ID]])</f>
        <v>VMW-NSX-01526</v>
      </c>
      <c r="B231" s="8" t="s">
        <v>610</v>
      </c>
      <c r="C231" s="8">
        <v>1526</v>
      </c>
      <c r="D231" s="8" t="s">
        <v>774</v>
      </c>
      <c r="E231" s="8" t="s">
        <v>775</v>
      </c>
      <c r="F231" s="10" t="s">
        <v>27</v>
      </c>
      <c r="G231" s="10" t="s">
        <v>31</v>
      </c>
      <c r="H231" s="10" t="s">
        <v>263</v>
      </c>
      <c r="I231" s="10">
        <v>1</v>
      </c>
      <c r="J231" s="10" t="s">
        <v>31</v>
      </c>
      <c r="K231" s="10" t="s">
        <v>264</v>
      </c>
      <c r="L231" s="10">
        <v>1</v>
      </c>
    </row>
    <row r="232" spans="1:12" ht="148.5">
      <c r="A232" s="7" t="str">
        <f>CONCATENATE("VMW-NSX-0",Table13[[#This Row],[Configuration ID]])</f>
        <v>VMW-NSX-01527</v>
      </c>
      <c r="B232" s="8" t="s">
        <v>610</v>
      </c>
      <c r="C232" s="8">
        <v>1527</v>
      </c>
      <c r="D232" s="8" t="s">
        <v>776</v>
      </c>
      <c r="E232" s="8" t="s">
        <v>777</v>
      </c>
      <c r="F232" s="10" t="s">
        <v>27</v>
      </c>
      <c r="G232" s="10" t="s">
        <v>31</v>
      </c>
      <c r="H232" s="10" t="s">
        <v>263</v>
      </c>
      <c r="I232" s="10">
        <v>1</v>
      </c>
      <c r="J232" s="10" t="s">
        <v>31</v>
      </c>
      <c r="K232" s="10" t="s">
        <v>264</v>
      </c>
      <c r="L232" s="10">
        <v>1</v>
      </c>
    </row>
    <row r="233" spans="1:12" ht="148.5">
      <c r="A233" s="7" t="str">
        <f>CONCATENATE("VMW-NSX-0",Table13[[#This Row],[Configuration ID]])</f>
        <v>VMW-NSX-01528</v>
      </c>
      <c r="B233" s="8" t="s">
        <v>610</v>
      </c>
      <c r="C233" s="8">
        <v>1528</v>
      </c>
      <c r="D233" s="8" t="s">
        <v>778</v>
      </c>
      <c r="E233" s="8" t="s">
        <v>779</v>
      </c>
      <c r="F233" s="10" t="s">
        <v>27</v>
      </c>
      <c r="G233" s="10" t="s">
        <v>31</v>
      </c>
      <c r="H233" s="10" t="s">
        <v>263</v>
      </c>
      <c r="I233" s="10">
        <v>1</v>
      </c>
      <c r="J233" s="10" t="s">
        <v>31</v>
      </c>
      <c r="K233" s="10" t="s">
        <v>264</v>
      </c>
      <c r="L233" s="10">
        <v>1</v>
      </c>
    </row>
    <row r="234" spans="1:12" ht="135">
      <c r="A234" s="7" t="str">
        <f>CONCATENATE("VMW-NSX-0",Table13[[#This Row],[Configuration ID]])</f>
        <v>VMW-NSX-01530</v>
      </c>
      <c r="B234" s="8" t="s">
        <v>610</v>
      </c>
      <c r="C234" s="8">
        <v>1530</v>
      </c>
      <c r="D234" s="8" t="s">
        <v>780</v>
      </c>
      <c r="E234" s="8" t="s">
        <v>781</v>
      </c>
      <c r="F234" s="10" t="s">
        <v>52</v>
      </c>
      <c r="G234" s="10" t="s">
        <v>28</v>
      </c>
      <c r="H234" s="10" t="s">
        <v>29</v>
      </c>
      <c r="I234" s="10">
        <v>8</v>
      </c>
      <c r="J234" s="10" t="s">
        <v>31</v>
      </c>
      <c r="K234" s="10" t="s">
        <v>782</v>
      </c>
      <c r="L234" s="10">
        <v>8</v>
      </c>
    </row>
    <row r="235" spans="1:12" ht="189">
      <c r="A235" s="7" t="str">
        <f>CONCATENATE("VMW-NSX-0",Table13[[#This Row],[Configuration ID]])</f>
        <v>VMW-NSX-01531</v>
      </c>
      <c r="B235" s="8" t="s">
        <v>610</v>
      </c>
      <c r="C235" s="8">
        <v>1531</v>
      </c>
      <c r="D235" s="8" t="s">
        <v>783</v>
      </c>
      <c r="E235" s="8" t="s">
        <v>784</v>
      </c>
      <c r="F235" s="10" t="s">
        <v>27</v>
      </c>
      <c r="G235" s="10" t="s">
        <v>28</v>
      </c>
      <c r="H235" s="10" t="s">
        <v>29</v>
      </c>
      <c r="I235" s="10" t="s">
        <v>785</v>
      </c>
      <c r="J235" s="10" t="s">
        <v>31</v>
      </c>
      <c r="K235" s="10" t="s">
        <v>673</v>
      </c>
      <c r="L235" s="10" t="s">
        <v>785</v>
      </c>
    </row>
    <row r="236" spans="1:12" ht="202.5">
      <c r="A236" s="7" t="str">
        <f>CONCATENATE("VMW-NSX-0",Table13[[#This Row],[Configuration ID]])</f>
        <v>VMW-NSX-01532</v>
      </c>
      <c r="B236" s="8" t="s">
        <v>610</v>
      </c>
      <c r="C236" s="8">
        <v>1532</v>
      </c>
      <c r="D236" s="8" t="s">
        <v>786</v>
      </c>
      <c r="E236" s="8" t="s">
        <v>787</v>
      </c>
      <c r="F236" s="10" t="s">
        <v>52</v>
      </c>
      <c r="G236" s="10" t="s">
        <v>28</v>
      </c>
      <c r="H236" s="10" t="s">
        <v>29</v>
      </c>
      <c r="I236" s="10" t="s">
        <v>788</v>
      </c>
      <c r="J236" s="10" t="s">
        <v>31</v>
      </c>
      <c r="K236" s="10" t="s">
        <v>673</v>
      </c>
      <c r="L236" s="10" t="s">
        <v>788</v>
      </c>
    </row>
    <row r="237" spans="1:12" ht="189">
      <c r="A237" s="7" t="str">
        <f>CONCATENATE("VMW-NSX-0",Table13[[#This Row],[Configuration ID]])</f>
        <v>VMW-NSX-01533</v>
      </c>
      <c r="B237" s="8" t="s">
        <v>610</v>
      </c>
      <c r="C237" s="8">
        <v>1533</v>
      </c>
      <c r="D237" s="8" t="s">
        <v>789</v>
      </c>
      <c r="E237" s="8" t="s">
        <v>790</v>
      </c>
      <c r="F237" s="10" t="s">
        <v>27</v>
      </c>
      <c r="G237" s="10" t="s">
        <v>28</v>
      </c>
      <c r="H237" s="10" t="s">
        <v>29</v>
      </c>
      <c r="I237" s="10" t="s">
        <v>785</v>
      </c>
      <c r="J237" s="10" t="s">
        <v>31</v>
      </c>
      <c r="K237" s="10" t="s">
        <v>673</v>
      </c>
      <c r="L237" s="10" t="s">
        <v>785</v>
      </c>
    </row>
    <row r="238" spans="1:12" ht="189">
      <c r="A238" s="7" t="str">
        <f>CONCATENATE("VMW-NSX-0",Table13[[#This Row],[Configuration ID]])</f>
        <v>VMW-NSX-01534</v>
      </c>
      <c r="B238" s="8" t="s">
        <v>610</v>
      </c>
      <c r="C238" s="8">
        <v>1534</v>
      </c>
      <c r="D238" s="8" t="s">
        <v>791</v>
      </c>
      <c r="E238" s="8" t="s">
        <v>792</v>
      </c>
      <c r="F238" s="10" t="s">
        <v>52</v>
      </c>
      <c r="G238" s="10" t="s">
        <v>28</v>
      </c>
      <c r="H238" s="10" t="s">
        <v>29</v>
      </c>
      <c r="I238" s="10" t="s">
        <v>788</v>
      </c>
      <c r="J238" s="10" t="s">
        <v>31</v>
      </c>
      <c r="K238" s="10" t="s">
        <v>673</v>
      </c>
      <c r="L238" s="10" t="s">
        <v>788</v>
      </c>
    </row>
    <row r="239" spans="1:12" ht="409.6">
      <c r="A239" s="7" t="str">
        <f>CONCATENATE("VMW-NSX-0",Table13[[#This Row],[Configuration ID]])</f>
        <v>VMW-NSX-01535</v>
      </c>
      <c r="B239" s="8" t="s">
        <v>610</v>
      </c>
      <c r="C239" s="8">
        <v>1535</v>
      </c>
      <c r="D239" s="8" t="s">
        <v>793</v>
      </c>
      <c r="E239" s="8" t="s">
        <v>794</v>
      </c>
      <c r="F239" s="10" t="s">
        <v>52</v>
      </c>
      <c r="G239" s="10" t="s">
        <v>28</v>
      </c>
      <c r="H239" s="10" t="s">
        <v>29</v>
      </c>
      <c r="I239" s="10" t="s">
        <v>795</v>
      </c>
      <c r="J239" s="10" t="s">
        <v>31</v>
      </c>
      <c r="K239" s="10" t="s">
        <v>673</v>
      </c>
      <c r="L239" s="10" t="s">
        <v>795</v>
      </c>
    </row>
    <row r="240" spans="1:12" ht="409.6">
      <c r="A240" s="7" t="str">
        <f>CONCATENATE("VMW-SDDC-0",Table13[[#This Row],[Configuration ID]])</f>
        <v>VMW-SDDC-01600</v>
      </c>
      <c r="B240" s="8" t="s">
        <v>796</v>
      </c>
      <c r="C240" s="8">
        <v>1600</v>
      </c>
      <c r="D240" s="8" t="s">
        <v>797</v>
      </c>
      <c r="E240" s="8" t="s">
        <v>798</v>
      </c>
      <c r="F240" s="10" t="s">
        <v>52</v>
      </c>
      <c r="G240" s="10" t="s">
        <v>31</v>
      </c>
      <c r="H240" s="10" t="s">
        <v>475</v>
      </c>
      <c r="I240" s="10" t="s">
        <v>799</v>
      </c>
      <c r="J240" s="10" t="s">
        <v>31</v>
      </c>
      <c r="K240" s="10" t="s">
        <v>477</v>
      </c>
      <c r="L240" s="10" t="s">
        <v>799</v>
      </c>
    </row>
    <row r="241" spans="1:12" ht="256.5">
      <c r="A241" s="7" t="str">
        <f>CONCATENATE("VMW-SDDC-0",Table13[[#This Row],[Configuration ID]])</f>
        <v>VMW-SDDC-01601</v>
      </c>
      <c r="B241" s="8" t="s">
        <v>796</v>
      </c>
      <c r="C241" s="8">
        <v>1601</v>
      </c>
      <c r="D241" s="8" t="s">
        <v>800</v>
      </c>
      <c r="E241" s="8" t="s">
        <v>801</v>
      </c>
      <c r="F241" s="10" t="s">
        <v>52</v>
      </c>
      <c r="G241" s="10" t="s">
        <v>31</v>
      </c>
      <c r="H241" s="10" t="s">
        <v>170</v>
      </c>
      <c r="I241" s="10" t="s">
        <v>802</v>
      </c>
      <c r="J241" s="10" t="s">
        <v>31</v>
      </c>
      <c r="K241" s="10" t="s">
        <v>172</v>
      </c>
      <c r="L241" s="10" t="s">
        <v>802</v>
      </c>
    </row>
    <row r="242" spans="1:12" ht="409.6">
      <c r="A242" s="7" t="str">
        <f>CONCATENATE("VMW-SDDC-0",Table13[[#This Row],[Configuration ID]])</f>
        <v>VMW-SDDC-01602</v>
      </c>
      <c r="B242" s="8" t="s">
        <v>796</v>
      </c>
      <c r="C242" s="8">
        <v>1602</v>
      </c>
      <c r="D242" s="8" t="s">
        <v>803</v>
      </c>
      <c r="E242" s="8" t="s">
        <v>804</v>
      </c>
      <c r="F242" s="10" t="s">
        <v>52</v>
      </c>
      <c r="G242" s="10" t="s">
        <v>31</v>
      </c>
      <c r="H242" s="10" t="s">
        <v>153</v>
      </c>
      <c r="I242" s="10" t="s">
        <v>805</v>
      </c>
      <c r="J242" s="10" t="s">
        <v>31</v>
      </c>
      <c r="K242" s="10" t="s">
        <v>155</v>
      </c>
      <c r="L242" s="10" t="s">
        <v>805</v>
      </c>
    </row>
    <row r="243" spans="1:12" ht="148.5">
      <c r="A243" s="7" t="str">
        <f>CONCATENATE("VMW-SDDC-0",Table13[[#This Row],[Configuration ID]])</f>
        <v>VMW-SDDC-01603</v>
      </c>
      <c r="B243" s="8" t="s">
        <v>796</v>
      </c>
      <c r="C243" s="8">
        <v>1603</v>
      </c>
      <c r="D243" s="8" t="s">
        <v>806</v>
      </c>
      <c r="E243" s="8" t="s">
        <v>807</v>
      </c>
      <c r="F243" s="10" t="s">
        <v>52</v>
      </c>
      <c r="G243" s="10" t="s">
        <v>31</v>
      </c>
      <c r="H243" s="10" t="s">
        <v>808</v>
      </c>
      <c r="I243" s="10" t="s">
        <v>809</v>
      </c>
      <c r="J243" s="10" t="s">
        <v>28</v>
      </c>
      <c r="K243" s="10" t="s">
        <v>29</v>
      </c>
      <c r="L243" s="10" t="s">
        <v>809</v>
      </c>
    </row>
    <row r="244" spans="1:12" ht="94.5">
      <c r="A244" s="7" t="str">
        <f>CONCATENATE("VMW-SDDC-0",Table13[[#This Row],[Configuration ID]])</f>
        <v>VMW-SDDC-01604</v>
      </c>
      <c r="B244" s="8" t="s">
        <v>796</v>
      </c>
      <c r="C244" s="8">
        <v>1604</v>
      </c>
      <c r="D244" s="8" t="s">
        <v>810</v>
      </c>
      <c r="E244" s="8" t="s">
        <v>811</v>
      </c>
      <c r="F244" s="10" t="s">
        <v>52</v>
      </c>
      <c r="G244" s="10" t="s">
        <v>28</v>
      </c>
      <c r="H244" s="10" t="s">
        <v>29</v>
      </c>
      <c r="I244" s="10" t="s">
        <v>812</v>
      </c>
      <c r="J244" s="10" t="s">
        <v>31</v>
      </c>
      <c r="K244" s="10" t="s">
        <v>813</v>
      </c>
      <c r="L244" s="10" t="s">
        <v>812</v>
      </c>
    </row>
    <row r="245" spans="1:12" ht="135">
      <c r="A245" s="7" t="str">
        <f>CONCATENATE("VMW-SDDC-0",Table13[[#This Row],[Configuration ID]])</f>
        <v>VMW-SDDC-01605</v>
      </c>
      <c r="B245" s="8" t="s">
        <v>796</v>
      </c>
      <c r="C245" s="8">
        <v>1605</v>
      </c>
      <c r="D245" s="8" t="s">
        <v>814</v>
      </c>
      <c r="E245" s="8" t="s">
        <v>815</v>
      </c>
      <c r="F245" s="10" t="s">
        <v>52</v>
      </c>
      <c r="G245" s="10" t="s">
        <v>31</v>
      </c>
      <c r="H245" s="10" t="s">
        <v>274</v>
      </c>
      <c r="I245" s="10" t="s">
        <v>816</v>
      </c>
      <c r="J245" s="10" t="s">
        <v>31</v>
      </c>
      <c r="K245" s="10" t="s">
        <v>276</v>
      </c>
      <c r="L245" s="10" t="s">
        <v>816</v>
      </c>
    </row>
    <row r="246" spans="1:12" ht="121.5">
      <c r="A246" s="7" t="str">
        <f>CONCATENATE("VMW-SDDC-0",Table13[[#This Row],[Configuration ID]])</f>
        <v>VMW-SDDC-01607</v>
      </c>
      <c r="B246" s="8" t="s">
        <v>796</v>
      </c>
      <c r="C246" s="8">
        <v>1607</v>
      </c>
      <c r="D246" s="8" t="s">
        <v>817</v>
      </c>
      <c r="E246" s="8" t="s">
        <v>818</v>
      </c>
      <c r="F246" s="10" t="s">
        <v>52</v>
      </c>
      <c r="G246" s="10" t="s">
        <v>28</v>
      </c>
      <c r="H246" s="10" t="s">
        <v>29</v>
      </c>
      <c r="I246" s="10" t="s">
        <v>819</v>
      </c>
      <c r="J246" s="10" t="s">
        <v>31</v>
      </c>
      <c r="K246" s="10" t="s">
        <v>116</v>
      </c>
      <c r="L246" s="10" t="s">
        <v>819</v>
      </c>
    </row>
    <row r="247" spans="1:12" ht="310.5">
      <c r="A247" s="7" t="str">
        <f>CONCATENATE("VMW-SDDC-0",Table13[[#This Row],[Configuration ID]])</f>
        <v>VMW-SDDC-01608</v>
      </c>
      <c r="B247" s="8" t="s">
        <v>796</v>
      </c>
      <c r="C247" s="8">
        <v>1608</v>
      </c>
      <c r="D247" s="8" t="s">
        <v>820</v>
      </c>
      <c r="E247" s="8" t="s">
        <v>821</v>
      </c>
      <c r="F247" s="10" t="s">
        <v>52</v>
      </c>
      <c r="G247" s="10" t="s">
        <v>31</v>
      </c>
      <c r="H247" s="10" t="s">
        <v>328</v>
      </c>
      <c r="I247" s="10" t="s">
        <v>343</v>
      </c>
      <c r="J247" s="10" t="s">
        <v>31</v>
      </c>
      <c r="K247" s="10" t="s">
        <v>330</v>
      </c>
      <c r="L247" s="10" t="s">
        <v>343</v>
      </c>
    </row>
    <row r="248" spans="1:12" ht="174.75">
      <c r="A248" s="7" t="str">
        <f>CONCATENATE("VMW-SDDC-0",Table13[[#This Row],[Configuration ID]])</f>
        <v>VMW-SDDC-01609</v>
      </c>
      <c r="B248" s="8" t="s">
        <v>796</v>
      </c>
      <c r="C248" s="8">
        <v>1609</v>
      </c>
      <c r="D248" s="8" t="s">
        <v>822</v>
      </c>
      <c r="E248" s="8" t="s">
        <v>823</v>
      </c>
      <c r="F248" s="10" t="s">
        <v>52</v>
      </c>
      <c r="G248" s="10" t="s">
        <v>31</v>
      </c>
      <c r="H248" s="10" t="s">
        <v>824</v>
      </c>
      <c r="I248" s="10" t="s">
        <v>825</v>
      </c>
      <c r="J248" s="10" t="s">
        <v>31</v>
      </c>
      <c r="K248" s="10" t="s">
        <v>300</v>
      </c>
      <c r="L248" s="10" t="s">
        <v>825</v>
      </c>
    </row>
    <row r="249" spans="1:12" ht="337.5">
      <c r="A249" s="7" t="str">
        <f>CONCATENATE("VMW-SDDC-0",Table13[[#This Row],[Configuration ID]])</f>
        <v>VMW-SDDC-01610</v>
      </c>
      <c r="B249" s="8" t="s">
        <v>796</v>
      </c>
      <c r="C249" s="8">
        <v>1610</v>
      </c>
      <c r="D249" s="8" t="s">
        <v>826</v>
      </c>
      <c r="E249" s="8" t="s">
        <v>827</v>
      </c>
      <c r="F249" s="10" t="s">
        <v>27</v>
      </c>
      <c r="G249" s="10" t="s">
        <v>28</v>
      </c>
      <c r="H249" s="10" t="s">
        <v>29</v>
      </c>
      <c r="I249" s="10" t="b">
        <v>1</v>
      </c>
      <c r="J249" s="10" t="s">
        <v>31</v>
      </c>
      <c r="K249" s="10" t="s">
        <v>828</v>
      </c>
      <c r="L249" s="10" t="b">
        <v>1</v>
      </c>
    </row>
    <row r="250" spans="1:12" ht="216">
      <c r="A250" s="7" t="str">
        <f>CONCATENATE("VMW-SDDC-0",Table13[[#This Row],[Configuration ID]])</f>
        <v>VMW-SDDC-01611</v>
      </c>
      <c r="B250" s="8" t="s">
        <v>796</v>
      </c>
      <c r="C250" s="8">
        <v>1611</v>
      </c>
      <c r="D250" s="8" t="s">
        <v>829</v>
      </c>
      <c r="E250" s="8" t="s">
        <v>830</v>
      </c>
      <c r="F250" s="10" t="s">
        <v>27</v>
      </c>
      <c r="G250" s="10" t="s">
        <v>28</v>
      </c>
      <c r="H250" s="10" t="s">
        <v>29</v>
      </c>
      <c r="I250" s="10" t="s">
        <v>585</v>
      </c>
      <c r="J250" s="10" t="s">
        <v>28</v>
      </c>
      <c r="K250" s="10" t="s">
        <v>29</v>
      </c>
      <c r="L250" s="10" t="s">
        <v>585</v>
      </c>
    </row>
    <row r="251" spans="1:12" ht="77.25" customHeight="1">
      <c r="A251" s="7" t="str">
        <f>CONCATENATE("VMW-ESXI-0",Table13[[#This Row],[Configuration ID]])</f>
        <v>VMW-ESXI-01128</v>
      </c>
      <c r="B251" s="8" t="s">
        <v>24</v>
      </c>
      <c r="C251" s="8">
        <v>1128</v>
      </c>
      <c r="D251" s="8" t="s">
        <v>831</v>
      </c>
      <c r="E251" s="8" t="s">
        <v>832</v>
      </c>
      <c r="F251" s="10" t="s">
        <v>52</v>
      </c>
      <c r="G251" s="10" t="s">
        <v>31</v>
      </c>
      <c r="H251" s="10" t="s">
        <v>96</v>
      </c>
      <c r="I251" s="10" t="s">
        <v>833</v>
      </c>
      <c r="J251" s="10" t="s">
        <v>31</v>
      </c>
      <c r="K251" s="10" t="s">
        <v>98</v>
      </c>
      <c r="L251" s="10" t="s">
        <v>833</v>
      </c>
    </row>
    <row r="252" spans="1:12" ht="157.5" customHeight="1">
      <c r="A252" s="7" t="str">
        <f>CONCATENATE("VMW-ESXI-0",Table13[[#This Row],[Configuration ID]])</f>
        <v>VMW-ESXI-01154</v>
      </c>
      <c r="B252" s="8" t="s">
        <v>24</v>
      </c>
      <c r="C252" s="8">
        <v>1154</v>
      </c>
      <c r="D252" s="8" t="s">
        <v>834</v>
      </c>
      <c r="E252" s="8" t="s">
        <v>835</v>
      </c>
      <c r="F252" s="10" t="s">
        <v>52</v>
      </c>
      <c r="G252" s="10" t="s">
        <v>31</v>
      </c>
      <c r="H252" s="10" t="s">
        <v>836</v>
      </c>
      <c r="I252" s="10" t="s">
        <v>434</v>
      </c>
      <c r="J252" s="10" t="s">
        <v>31</v>
      </c>
      <c r="K252" s="10" t="s">
        <v>837</v>
      </c>
      <c r="L252" s="10" t="s">
        <v>434</v>
      </c>
    </row>
    <row r="253" spans="1:12" ht="295.5" customHeight="1">
      <c r="A253" s="7" t="str">
        <f>CONCATENATE("VMW-ESXI-0",Table13[[#This Row],[Configuration ID]])</f>
        <v>VMW-ESXI-01155</v>
      </c>
      <c r="B253" s="8" t="s">
        <v>24</v>
      </c>
      <c r="C253" s="8">
        <v>1155</v>
      </c>
      <c r="D253" s="8" t="s">
        <v>838</v>
      </c>
      <c r="E253" s="8" t="s">
        <v>839</v>
      </c>
      <c r="F253" s="10" t="s">
        <v>27</v>
      </c>
      <c r="G253" s="10" t="s">
        <v>28</v>
      </c>
      <c r="H253" s="10" t="s">
        <v>29</v>
      </c>
      <c r="I253" s="10" t="b">
        <v>0</v>
      </c>
      <c r="J253" s="10" t="s">
        <v>31</v>
      </c>
      <c r="K253" s="10" t="s">
        <v>418</v>
      </c>
      <c r="L253" s="10" t="b">
        <v>0</v>
      </c>
    </row>
    <row r="254" spans="1:12" ht="107.25" customHeight="1">
      <c r="A254" s="7" t="str">
        <f>CONCATENATE("VMW-ESXI-0",Table13[[#This Row],[Configuration ID]])</f>
        <v>VMW-ESXI-01156</v>
      </c>
      <c r="B254" s="8" t="s">
        <v>24</v>
      </c>
      <c r="C254" s="8">
        <v>1156</v>
      </c>
      <c r="D254" s="8" t="s">
        <v>840</v>
      </c>
      <c r="E254" s="8" t="s">
        <v>841</v>
      </c>
      <c r="F254" s="10" t="s">
        <v>27</v>
      </c>
      <c r="G254" s="10" t="s">
        <v>28</v>
      </c>
      <c r="H254" s="10" t="s">
        <v>29</v>
      </c>
      <c r="I254" s="10" t="s">
        <v>36</v>
      </c>
      <c r="J254" s="10" t="s">
        <v>31</v>
      </c>
      <c r="K254" s="10" t="s">
        <v>243</v>
      </c>
      <c r="L254" s="10" t="s">
        <v>36</v>
      </c>
    </row>
  </sheetData>
  <autoFilter ref="A1:A255" xr:uid="{D0F6A147-C1E0-4CA8-AFAE-CF1A640EC756}"/>
  <phoneticPr fontId="3" type="noConversion"/>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0DFE79-683E-409F-A123-D979D24A97D9}">
  <dimension ref="A1:F3"/>
  <sheetViews>
    <sheetView tabSelected="1" workbookViewId="0">
      <selection activeCell="A2" sqref="A2"/>
    </sheetView>
  </sheetViews>
  <sheetFormatPr defaultRowHeight="12.75"/>
  <cols>
    <col min="1" max="1" width="30.75" style="14" customWidth="1"/>
    <col min="2" max="2" width="25.375" style="14" customWidth="1"/>
    <col min="3" max="3" width="21.5" style="14" customWidth="1"/>
    <col min="4" max="6" width="54.625" style="14" customWidth="1"/>
    <col min="7" max="16384" width="9" style="12"/>
  </cols>
  <sheetData>
    <row r="1" spans="1:6" s="22" customFormat="1" ht="73.5" customHeight="1">
      <c r="A1" s="19" t="s">
        <v>12</v>
      </c>
      <c r="B1" s="20" t="s">
        <v>13</v>
      </c>
      <c r="C1" s="17" t="s">
        <v>14</v>
      </c>
      <c r="D1" s="17" t="s">
        <v>15</v>
      </c>
      <c r="E1" s="21" t="s">
        <v>16</v>
      </c>
      <c r="F1" s="21" t="s">
        <v>842</v>
      </c>
    </row>
    <row r="2" spans="1:6" ht="409.6">
      <c r="A2" s="15" t="s">
        <v>843</v>
      </c>
      <c r="B2" s="15" t="s">
        <v>81</v>
      </c>
      <c r="C2" s="16">
        <v>1231</v>
      </c>
      <c r="D2" s="16" t="s">
        <v>844</v>
      </c>
      <c r="E2" s="16" t="s">
        <v>845</v>
      </c>
      <c r="F2" s="16" t="s">
        <v>846</v>
      </c>
    </row>
    <row r="3" spans="1:6" ht="404.25">
      <c r="A3" s="13" t="s">
        <v>847</v>
      </c>
      <c r="B3" s="7" t="s">
        <v>24</v>
      </c>
      <c r="C3" s="8">
        <v>115</v>
      </c>
      <c r="D3" s="8" t="s">
        <v>407</v>
      </c>
      <c r="E3" s="8" t="s">
        <v>848</v>
      </c>
      <c r="F3" s="8" t="s">
        <v>849</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eb3a237d-4129-4a2a-8fb3-b20be8ca4bd3" xsi:nil="true"/>
    <lcf76f155ced4ddcb4097134ff3c332f xmlns="363e6082-abca-4864-8aba-eceb5030d2c8">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8E228839920596439FF7E04559222D60" ma:contentTypeVersion="18" ma:contentTypeDescription="Create a new document." ma:contentTypeScope="" ma:versionID="10fdfd8ccf9d8a73e5ae3b98452964fc">
  <xsd:schema xmlns:xsd="http://www.w3.org/2001/XMLSchema" xmlns:xs="http://www.w3.org/2001/XMLSchema" xmlns:p="http://schemas.microsoft.com/office/2006/metadata/properties" xmlns:ns2="363e6082-abca-4864-8aba-eceb5030d2c8" xmlns:ns3="ae63231b-b8ab-4732-90ce-c63877781bea" xmlns:ns4="eb3a237d-4129-4a2a-8fb3-b20be8ca4bd3" targetNamespace="http://schemas.microsoft.com/office/2006/metadata/properties" ma:root="true" ma:fieldsID="0e4dda16773e962fc6d82d10aba681d2" ns2:_="" ns3:_="" ns4:_="">
    <xsd:import namespace="363e6082-abca-4864-8aba-eceb5030d2c8"/>
    <xsd:import namespace="ae63231b-b8ab-4732-90ce-c63877781bea"/>
    <xsd:import namespace="eb3a237d-4129-4a2a-8fb3-b20be8ca4bd3"/>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Location" minOccurs="0"/>
                <xsd:element ref="ns2:MediaServiceAutoTags" minOccurs="0"/>
                <xsd:element ref="ns3:SharedWithUsers" minOccurs="0"/>
                <xsd:element ref="ns3:SharedWithDetails" minOccurs="0"/>
                <xsd:element ref="ns2:MediaServiceOCR" minOccurs="0"/>
                <xsd:element ref="ns2:MediaServiceEventHashCode" minOccurs="0"/>
                <xsd:element ref="ns2:MediaServiceGenerationTime" minOccurs="0"/>
                <xsd:element ref="ns2:MediaServiceAutoKeyPoints" minOccurs="0"/>
                <xsd:element ref="ns2:MediaServiceKeyPoints" minOccurs="0"/>
                <xsd:element ref="ns2:MediaLengthInSeconds" minOccurs="0"/>
                <xsd:element ref="ns2:lcf76f155ced4ddcb4097134ff3c332f" minOccurs="0"/>
                <xsd:element ref="ns4:TaxCatchAll"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63e6082-abca-4864-8aba-eceb5030d2c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Location" ma:index="11" nillable="true" ma:displayName="MediaServiceLocation" ma:internalName="MediaServiceLocation" ma:readOnly="true">
      <xsd:simpleType>
        <xsd:restriction base="dms:Text"/>
      </xsd:simpleType>
    </xsd:element>
    <xsd:element name="MediaServiceAutoTags" ma:index="12" nillable="true" ma:displayName="MediaServiceAutoTags" ma:internalName="MediaServiceAutoTags" ma:readOnly="true">
      <xsd:simpleType>
        <xsd:restriction base="dms:Text"/>
      </xsd:simpleType>
    </xsd:element>
    <xsd:element name="MediaServiceOCR" ma:index="15" nillable="true" ma:displayName="MediaServiceOCR" ma:internalName="MediaServiceOCR" ma:readOnly="true">
      <xsd:simpleType>
        <xsd:restriction base="dms:Note">
          <xsd:maxLength value="255"/>
        </xsd:restriction>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LengthInSeconds" ma:index="20" nillable="true" ma:displayName="Length (seconds)"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95e2881d-93c9-4b6d-a08c-48bb4ed1ec65"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ae63231b-b8ab-4732-90ce-c63877781bea"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eb3a237d-4129-4a2a-8fb3-b20be8ca4bd3"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459e2592-d5e3-4936-a656-d47d6014ce40}" ma:internalName="TaxCatchAll" ma:showField="CatchAllData" ma:web="ae63231b-b8ab-4732-90ce-c63877781be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2DE6B4B-A5E7-4830-9CEA-99EC0FAD9DB8}"/>
</file>

<file path=customXml/itemProps2.xml><?xml version="1.0" encoding="utf-8"?>
<ds:datastoreItem xmlns:ds="http://schemas.openxmlformats.org/officeDocument/2006/customXml" ds:itemID="{9373F970-5715-4AB1-AA25-6D634C873E3C}"/>
</file>

<file path=customXml/itemProps3.xml><?xml version="1.0" encoding="utf-8"?>
<ds:datastoreItem xmlns:ds="http://schemas.openxmlformats.org/officeDocument/2006/customXml" ds:itemID="{7354976F-0C40-4BF6-BB6E-9FE264BCD536}"/>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cp:keywords/>
  <dc:description/>
  <cp:lastModifiedBy>Madhusudan Malavalli Indrachar</cp:lastModifiedBy>
  <cp:revision/>
  <dcterms:created xsi:type="dcterms:W3CDTF">2023-06-05T23:12:38Z</dcterms:created>
  <dcterms:modified xsi:type="dcterms:W3CDTF">2024-07-23T10:11:54Z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0x0101008E228839920596439FF7E04559222D60</vt:lpwstr>
  </property>
  <property fmtid="{D5CDD505-2E9C-101B-9397-08002B2CF9AE}" pid="3" name="MediaServiceImageTags">
    <vt:lpwstr/>
  </property>
</Properties>
</file>