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edik\Desktop\Vedzita\NMIMS MPSTME\Subjects\Sem 3\Group project\"/>
    </mc:Choice>
  </mc:AlternateContent>
  <xr:revisionPtr revIDLastSave="0" documentId="13_ncr:1_{630BEF5B-FA27-4801-827B-2BEE772876DA}" xr6:coauthVersionLast="47" xr6:coauthVersionMax="47" xr10:uidLastSave="{00000000-0000-0000-0000-000000000000}"/>
  <bookViews>
    <workbookView xWindow="-108" yWindow="-108" windowWidth="23256" windowHeight="12576" firstSheet="7" activeTab="11" xr2:uid="{00000000-000D-0000-FFFF-FFFF00000000}"/>
  </bookViews>
  <sheets>
    <sheet name="Original database" sheetId="1" r:id="rId1"/>
    <sheet name="planning chart" sheetId="2" r:id="rId2"/>
    <sheet name="personal dri" sheetId="3" r:id="rId3"/>
    <sheet name="Categorisation" sheetId="4" r:id="rId4"/>
    <sheet name="extra calcs ,)" sheetId="5" r:id="rId5"/>
    <sheet name="Answer Report 1" sheetId="26" r:id="rId6"/>
    <sheet name="Sensitivity Report 1" sheetId="27" r:id="rId7"/>
    <sheet name="Limits Report 1" sheetId="28" r:id="rId8"/>
    <sheet name="Answer Report 2" sheetId="29" r:id="rId9"/>
    <sheet name="Sensitivity Report 2" sheetId="30" r:id="rId10"/>
    <sheet name="Limits Report 2" sheetId="31" r:id="rId11"/>
    <sheet name="model" sheetId="6" r:id="rId12"/>
    <sheet name="breakfast_modelling" sheetId="7" r:id="rId13"/>
    <sheet name="lunch_modelling" sheetId="8" r:id="rId14"/>
    <sheet name="dinner_modelling" sheetId="9" r:id="rId15"/>
    <sheet name="Breakfast_code" sheetId="10" r:id="rId16"/>
    <sheet name="Lunch_code" sheetId="11" r:id="rId17"/>
    <sheet name="Dinner_code" sheetId="12" r:id="rId18"/>
  </sheets>
  <definedNames>
    <definedName name="solver_adj" localSheetId="12" hidden="1">breakfast_modelling!$B$36:$AA$36</definedName>
    <definedName name="solver_cvg" localSheetId="12" hidden="1">0.0001</definedName>
    <definedName name="solver_drv" localSheetId="12" hidden="1">2</definedName>
    <definedName name="solver_eng" localSheetId="12" hidden="1">2</definedName>
    <definedName name="solver_est" localSheetId="12" hidden="1">1</definedName>
    <definedName name="solver_itr" localSheetId="12" hidden="1">2147483647</definedName>
    <definedName name="solver_lhs1" localSheetId="12" hidden="1">breakfast_modelling!$AC$4:$AC$30</definedName>
    <definedName name="solver_lhs2" localSheetId="12" hidden="1">breakfast_modelling!$AC$4:$AC$30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1</definedName>
    <definedName name="solver_nod" localSheetId="12" hidden="1">2147483647</definedName>
    <definedName name="solver_num" localSheetId="12" hidden="1">1</definedName>
    <definedName name="solver_nwt" localSheetId="12" hidden="1">1</definedName>
    <definedName name="solver_opt" localSheetId="12" hidden="1">breakfast_modelling!$AC$34</definedName>
    <definedName name="solver_pre" localSheetId="12" hidden="1">0.000001</definedName>
    <definedName name="solver_rbv" localSheetId="12" hidden="1">2</definedName>
    <definedName name="solver_rel1" localSheetId="12" hidden="1">3</definedName>
    <definedName name="solver_rel2" localSheetId="12" hidden="1">3</definedName>
    <definedName name="solver_rhs1" localSheetId="12" hidden="1">breakfast_modelling!$AE$4:$AE$30</definedName>
    <definedName name="solver_rhs2" localSheetId="12" hidden="1">breakfast_modelling!$AE$4:$AE$30</definedName>
    <definedName name="solver_rlx" localSheetId="12" hidden="1">2</definedName>
    <definedName name="solver_rsd" localSheetId="12" hidden="1">0</definedName>
    <definedName name="solver_scl" localSheetId="12" hidden="1">2</definedName>
    <definedName name="solver_sho" localSheetId="12" hidden="1">2</definedName>
    <definedName name="solver_sho" localSheetId="7" hidden="1">2</definedName>
    <definedName name="solver_sho" localSheetId="10" hidden="1">2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12" hidden="1">2</definedName>
    <definedName name="solver_val" localSheetId="12" hidden="1">0</definedName>
    <definedName name="solver_ver" localSheetId="1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4" i="7" l="1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4" i="7"/>
  <c r="AK10" i="7"/>
  <c r="AJ10" i="7"/>
  <c r="AI10" i="7"/>
  <c r="AK9" i="7"/>
  <c r="AJ9" i="7"/>
  <c r="AI9" i="7"/>
  <c r="AK8" i="7"/>
  <c r="AJ8" i="7"/>
  <c r="AI8" i="7"/>
  <c r="AK7" i="7"/>
  <c r="AJ7" i="7"/>
  <c r="AI7" i="7"/>
  <c r="AK6" i="7"/>
  <c r="AJ6" i="7"/>
  <c r="AI6" i="7"/>
  <c r="AK5" i="7"/>
  <c r="AJ5" i="7"/>
  <c r="AI5" i="7"/>
  <c r="AK4" i="7"/>
  <c r="AJ4" i="7"/>
  <c r="AI4" i="7"/>
  <c r="AG10" i="7"/>
  <c r="AF10" i="7"/>
  <c r="AE10" i="7"/>
  <c r="AG9" i="7"/>
  <c r="AF9" i="7"/>
  <c r="AE9" i="7"/>
  <c r="AG8" i="7"/>
  <c r="AF8" i="7"/>
  <c r="AE8" i="7"/>
  <c r="AG7" i="7"/>
  <c r="AF7" i="7"/>
  <c r="AE7" i="7"/>
  <c r="AG6" i="7"/>
  <c r="AF6" i="7"/>
  <c r="AE6" i="7"/>
  <c r="AG5" i="7"/>
  <c r="AF5" i="7"/>
  <c r="AE5" i="7"/>
  <c r="AG4" i="7"/>
  <c r="AF4" i="7"/>
  <c r="AE4" i="7"/>
  <c r="F33" i="12"/>
  <c r="F32" i="12"/>
  <c r="F31" i="12"/>
  <c r="E31" i="12"/>
  <c r="F30" i="12"/>
  <c r="E30" i="12"/>
  <c r="D30" i="12"/>
  <c r="F29" i="12"/>
  <c r="D29" i="12"/>
  <c r="F28" i="12"/>
  <c r="J36" i="11"/>
  <c r="I36" i="11"/>
  <c r="F36" i="11"/>
  <c r="I35" i="11"/>
  <c r="H35" i="11"/>
  <c r="F35" i="11"/>
  <c r="H34" i="11"/>
  <c r="G34" i="11"/>
  <c r="F34" i="11"/>
  <c r="G33" i="11"/>
  <c r="F33" i="11"/>
  <c r="F32" i="11"/>
  <c r="E32" i="11"/>
  <c r="F31" i="11"/>
  <c r="D31" i="11"/>
  <c r="F35" i="10"/>
  <c r="D35" i="10"/>
  <c r="J34" i="10"/>
  <c r="F34" i="10"/>
  <c r="I33" i="10"/>
  <c r="F33" i="10"/>
  <c r="I32" i="10"/>
  <c r="F32" i="10"/>
  <c r="H31" i="10"/>
  <c r="F31" i="10"/>
  <c r="G30" i="10"/>
  <c r="F30" i="10"/>
  <c r="J11" i="5"/>
  <c r="J33" i="12" s="1"/>
  <c r="I11" i="5"/>
  <c r="J32" i="10" s="1"/>
  <c r="G11" i="5"/>
  <c r="J35" i="11" s="1"/>
  <c r="F11" i="5"/>
  <c r="J31" i="10" s="1"/>
  <c r="D11" i="5"/>
  <c r="J34" i="11" s="1"/>
  <c r="C11" i="5"/>
  <c r="J28" i="12" s="1"/>
  <c r="J10" i="5"/>
  <c r="I33" i="12" s="1"/>
  <c r="I10" i="5"/>
  <c r="I33" i="11" s="1"/>
  <c r="G10" i="5"/>
  <c r="I32" i="12" s="1"/>
  <c r="F10" i="5"/>
  <c r="I31" i="10" s="1"/>
  <c r="D10" i="5"/>
  <c r="I34" i="11" s="1"/>
  <c r="C10" i="5"/>
  <c r="I30" i="10" s="1"/>
  <c r="J9" i="5"/>
  <c r="H33" i="12" s="1"/>
  <c r="I9" i="5"/>
  <c r="H32" i="10" s="1"/>
  <c r="G9" i="5"/>
  <c r="H32" i="12" s="1"/>
  <c r="F9" i="5"/>
  <c r="H32" i="11" s="1"/>
  <c r="D9" i="5"/>
  <c r="H31" i="12" s="1"/>
  <c r="C9" i="5"/>
  <c r="H30" i="10" s="1"/>
  <c r="J8" i="5"/>
  <c r="G33" i="12" s="1"/>
  <c r="I8" i="5"/>
  <c r="G30" i="12" s="1"/>
  <c r="G8" i="5"/>
  <c r="G32" i="12" s="1"/>
  <c r="F8" i="5"/>
  <c r="G32" i="11" s="1"/>
  <c r="D8" i="5"/>
  <c r="G31" i="12" s="1"/>
  <c r="C8" i="5"/>
  <c r="G31" i="11" s="1"/>
  <c r="J6" i="5"/>
  <c r="E35" i="10" s="1"/>
  <c r="I6" i="5"/>
  <c r="E33" i="11" s="1"/>
  <c r="G6" i="5"/>
  <c r="E34" i="10" s="1"/>
  <c r="F6" i="5"/>
  <c r="E29" i="12" s="1"/>
  <c r="D6" i="5"/>
  <c r="E34" i="11" s="1"/>
  <c r="C6" i="5"/>
  <c r="E28" i="12" s="1"/>
  <c r="J5" i="5"/>
  <c r="D36" i="11" s="1"/>
  <c r="I5" i="5"/>
  <c r="D33" i="11" s="1"/>
  <c r="G5" i="5"/>
  <c r="D34" i="10" s="1"/>
  <c r="F5" i="5"/>
  <c r="D32" i="11" s="1"/>
  <c r="D5" i="5"/>
  <c r="D33" i="10" s="1"/>
  <c r="C5" i="5"/>
  <c r="D28" i="12" s="1"/>
  <c r="J33" i="10" l="1"/>
  <c r="J30" i="10"/>
  <c r="D32" i="10"/>
  <c r="E33" i="10"/>
  <c r="G35" i="10"/>
  <c r="H31" i="11"/>
  <c r="I32" i="11"/>
  <c r="J33" i="11"/>
  <c r="D35" i="11"/>
  <c r="E36" i="11"/>
  <c r="G29" i="12"/>
  <c r="H30" i="12"/>
  <c r="I31" i="12"/>
  <c r="J32" i="12"/>
  <c r="D31" i="10"/>
  <c r="E32" i="10"/>
  <c r="G34" i="10"/>
  <c r="H35" i="10"/>
  <c r="I31" i="11"/>
  <c r="J32" i="11"/>
  <c r="D34" i="11"/>
  <c r="E35" i="11"/>
  <c r="G28" i="12"/>
  <c r="H29" i="12"/>
  <c r="I30" i="12"/>
  <c r="J31" i="12"/>
  <c r="D33" i="12"/>
  <c r="E31" i="11"/>
  <c r="D30" i="10"/>
  <c r="E31" i="10"/>
  <c r="G33" i="10"/>
  <c r="H34" i="10"/>
  <c r="I35" i="10"/>
  <c r="J31" i="11"/>
  <c r="G36" i="11"/>
  <c r="H28" i="12"/>
  <c r="I29" i="12"/>
  <c r="J30" i="12"/>
  <c r="D32" i="12"/>
  <c r="E33" i="12"/>
  <c r="G31" i="10"/>
  <c r="E30" i="10"/>
  <c r="G32" i="10"/>
  <c r="H33" i="10"/>
  <c r="I34" i="10"/>
  <c r="J35" i="10"/>
  <c r="G35" i="11"/>
  <c r="H36" i="11"/>
  <c r="I28" i="12"/>
  <c r="J29" i="12"/>
  <c r="D31" i="12"/>
  <c r="E32" i="12"/>
  <c r="H33" i="11"/>
</calcChain>
</file>

<file path=xl/sharedStrings.xml><?xml version="1.0" encoding="utf-8"?>
<sst xmlns="http://schemas.openxmlformats.org/spreadsheetml/2006/main" count="1648" uniqueCount="351">
  <si>
    <t>Name</t>
  </si>
  <si>
    <t>Calories (kcal)</t>
  </si>
  <si>
    <t>Carbohydrates (g)</t>
  </si>
  <si>
    <t>Total Sugar (g)</t>
  </si>
  <si>
    <t>Protein (g)</t>
  </si>
  <si>
    <t>Total Fat (g)</t>
  </si>
  <si>
    <t>Saturated Fat (g)</t>
  </si>
  <si>
    <t xml:space="preserve">Monounsaturated Fat (g)       </t>
  </si>
  <si>
    <t>Polyunsaturated Fat (g)</t>
  </si>
  <si>
    <t>Total Fiber (g)</t>
  </si>
  <si>
    <t>Cholesterol (mg)</t>
  </si>
  <si>
    <t>Vitamin B6 (mg)</t>
  </si>
  <si>
    <t>Vitamin A (IU)</t>
  </si>
  <si>
    <t>Vitamin B12 (ug)</t>
  </si>
  <si>
    <t>Vitamin C (mg)</t>
  </si>
  <si>
    <t>Vitamin D (IU)</t>
  </si>
  <si>
    <t>Vitamin E (IU)</t>
  </si>
  <si>
    <t>Vitamin K (ug)</t>
  </si>
  <si>
    <t>Thiamin (mg)</t>
  </si>
  <si>
    <t>Riboflavin (mg)</t>
  </si>
  <si>
    <t>Niacin (mg)</t>
  </si>
  <si>
    <t>Folate (ug)</t>
  </si>
  <si>
    <t>Pantothenic Acid (mg)</t>
  </si>
  <si>
    <t>Choline (mg)</t>
  </si>
  <si>
    <t>Calcium (g)</t>
  </si>
  <si>
    <t>Copper (mg)</t>
  </si>
  <si>
    <t>Iron (mg)</t>
  </si>
  <si>
    <t>Magnesium (mg)</t>
  </si>
  <si>
    <t>Manganese (mg)</t>
  </si>
  <si>
    <t>Phosphorus (g)</t>
  </si>
  <si>
    <t>Potassium (g)</t>
  </si>
  <si>
    <t>Selenium (ug)</t>
  </si>
  <si>
    <t>Sodium (g)</t>
  </si>
  <si>
    <t>Zinc (mg)</t>
  </si>
  <si>
    <t>grapes</t>
  </si>
  <si>
    <t>melon</t>
  </si>
  <si>
    <t>watermelon</t>
  </si>
  <si>
    <t>tangerine</t>
  </si>
  <si>
    <t>lemon</t>
  </si>
  <si>
    <t>banana</t>
  </si>
  <si>
    <t>pineapple</t>
  </si>
  <si>
    <t>red apple</t>
  </si>
  <si>
    <t>green apple</t>
  </si>
  <si>
    <t>pear</t>
  </si>
  <si>
    <t>peach</t>
  </si>
  <si>
    <t>cherries</t>
  </si>
  <si>
    <t>strawberry</t>
  </si>
  <si>
    <t>kiwifruit</t>
  </si>
  <si>
    <t>tomato</t>
  </si>
  <si>
    <t>avocado</t>
  </si>
  <si>
    <t>eggplant</t>
  </si>
  <si>
    <t>potato</t>
  </si>
  <si>
    <t>carrot</t>
  </si>
  <si>
    <t>corn</t>
  </si>
  <si>
    <t>hot pepper</t>
  </si>
  <si>
    <t>cucumber</t>
  </si>
  <si>
    <t>mushroom</t>
  </si>
  <si>
    <t>peanuts</t>
  </si>
  <si>
    <t>chestnut</t>
  </si>
  <si>
    <t>bread</t>
  </si>
  <si>
    <t>croissant</t>
  </si>
  <si>
    <t>french bread</t>
  </si>
  <si>
    <t>pancakes</t>
  </si>
  <si>
    <t>cheese</t>
  </si>
  <si>
    <t>beef</t>
  </si>
  <si>
    <t>chicken</t>
  </si>
  <si>
    <t>bacon</t>
  </si>
  <si>
    <t>hamburger</t>
  </si>
  <si>
    <t>french fries</t>
  </si>
  <si>
    <t>pizza</t>
  </si>
  <si>
    <t>hotdog</t>
  </si>
  <si>
    <t>taco</t>
  </si>
  <si>
    <t>burrito</t>
  </si>
  <si>
    <t>popcorn</t>
  </si>
  <si>
    <t>rice crackers</t>
  </si>
  <si>
    <t>rice</t>
  </si>
  <si>
    <t>spaghetti</t>
  </si>
  <si>
    <t>fried shrimp</t>
  </si>
  <si>
    <t>ice cream</t>
  </si>
  <si>
    <t>doughnut</t>
  </si>
  <si>
    <t>cookie</t>
  </si>
  <si>
    <t>cake</t>
  </si>
  <si>
    <t>chocolate bar</t>
  </si>
  <si>
    <t>candy</t>
  </si>
  <si>
    <t>custard flan</t>
  </si>
  <si>
    <t>honey</t>
  </si>
  <si>
    <t>milk</t>
  </si>
  <si>
    <t>black tea</t>
  </si>
  <si>
    <t>sake</t>
  </si>
  <si>
    <t>champagne</t>
  </si>
  <si>
    <t>red wine</t>
  </si>
  <si>
    <t>beer</t>
  </si>
  <si>
    <t>Thin(Female)</t>
  </si>
  <si>
    <t>Thin(Male)</t>
  </si>
  <si>
    <t>Monday</t>
  </si>
  <si>
    <t>Tuesday</t>
  </si>
  <si>
    <t>Wednesday</t>
  </si>
  <si>
    <t>Breakfast</t>
  </si>
  <si>
    <t>Lunch</t>
  </si>
  <si>
    <t>Dinner</t>
  </si>
  <si>
    <t>Category</t>
  </si>
  <si>
    <r>
      <rPr>
        <b/>
        <sz val="10"/>
        <color rgb="FF000000"/>
        <rFont val="Arial"/>
        <family val="2"/>
      </rPr>
      <t>BMI range - kg/m</t>
    </r>
    <r>
      <rPr>
        <b/>
        <vertAlign val="superscript"/>
        <sz val="10"/>
        <color rgb="FF000000"/>
        <rFont val="Arial"/>
        <family val="2"/>
      </rPr>
      <t>2</t>
    </r>
  </si>
  <si>
    <t>Thin</t>
  </si>
  <si>
    <t>Severe Thinness</t>
  </si>
  <si>
    <t>&lt; 16</t>
  </si>
  <si>
    <t>Normal(Female)</t>
  </si>
  <si>
    <t>Normal(Male)</t>
  </si>
  <si>
    <t>Moderate Thinness</t>
  </si>
  <si>
    <t>16 - 17</t>
  </si>
  <si>
    <t>Mild Thinness</t>
  </si>
  <si>
    <t>17 - 18.5</t>
  </si>
  <si>
    <t>Normal</t>
  </si>
  <si>
    <t>18.5 - 25</t>
  </si>
  <si>
    <t>Overweight</t>
  </si>
  <si>
    <t>25 - 30</t>
  </si>
  <si>
    <t>Obese</t>
  </si>
  <si>
    <t>Obese Class I</t>
  </si>
  <si>
    <t>30 - 35</t>
  </si>
  <si>
    <t>Obese Class II</t>
  </si>
  <si>
    <t>35 - 40</t>
  </si>
  <si>
    <t>Obese Class III</t>
  </si>
  <si>
    <t>&gt; 40</t>
  </si>
  <si>
    <t>Obese(Female)</t>
  </si>
  <si>
    <t>Obese(Male)</t>
  </si>
  <si>
    <t>Sedantary</t>
  </si>
  <si>
    <t>Moderately Active</t>
  </si>
  <si>
    <t>Active</t>
  </si>
  <si>
    <t xml:space="preserve">Fruits </t>
  </si>
  <si>
    <t>Breads, Rice and Cereals</t>
  </si>
  <si>
    <t>Dairy &amp; Meat</t>
  </si>
  <si>
    <t>Vegetables</t>
  </si>
  <si>
    <t>Sweets</t>
  </si>
  <si>
    <t>Alcohol</t>
  </si>
  <si>
    <t>Cheese</t>
  </si>
  <si>
    <t>Pancakes</t>
  </si>
  <si>
    <t>Hamburger</t>
  </si>
  <si>
    <t>Woman</t>
  </si>
  <si>
    <t>Man</t>
  </si>
  <si>
    <t>Calories/day</t>
  </si>
  <si>
    <t>max</t>
  </si>
  <si>
    <t>Carbohydrates</t>
  </si>
  <si>
    <t>Protein</t>
  </si>
  <si>
    <t>Fats</t>
  </si>
  <si>
    <t>Vitamins</t>
  </si>
  <si>
    <t>Minerals</t>
  </si>
  <si>
    <t>Requirements</t>
  </si>
  <si>
    <t>fats</t>
  </si>
  <si>
    <t>Calories</t>
  </si>
  <si>
    <t>z=7x+8y</t>
  </si>
  <si>
    <t>st</t>
  </si>
  <si>
    <t>2x+2y&gt;=3</t>
  </si>
  <si>
    <t>x+6y&gt;=4</t>
  </si>
  <si>
    <t>x,y&gt;=0</t>
  </si>
  <si>
    <t>Women</t>
  </si>
  <si>
    <t>Men</t>
  </si>
  <si>
    <t>Monounsaturated Fat (g)</t>
  </si>
  <si>
    <t xml:space="preserve">Requirements </t>
  </si>
  <si>
    <t xml:space="preserve">woman </t>
  </si>
  <si>
    <t>thin</t>
  </si>
  <si>
    <t>normal</t>
  </si>
  <si>
    <t>obese</t>
  </si>
  <si>
    <t xml:space="preserve">man </t>
  </si>
  <si>
    <t>Number</t>
  </si>
  <si>
    <t>Used</t>
  </si>
  <si>
    <t>Microsoft Excel 16.0 Answer Report</t>
  </si>
  <si>
    <t>Worksheet: [Diet_chart.xlsx]breakfast_modelling</t>
  </si>
  <si>
    <t>Result: Solver found a solution.  All Constraints and optimality conditions are satisfied.</t>
  </si>
  <si>
    <t>Solver Engine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</si>
  <si>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</si>
  <si>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</si>
  <si>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</si>
  <si>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</si>
  <si>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</si>
  <si>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</si>
  <si>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</si>
  <si>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</si>
  <si>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</si>
  <si>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</si>
  <si>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</si>
  <si>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</si>
  <si>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</si>
  <si>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</si>
  <si>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Number grapes</t>
  </si>
  <si>
    <t>Contin</t>
  </si>
  <si>
    <t>Number melon</t>
  </si>
  <si>
    <t>Number watermelon</t>
  </si>
  <si>
    <t>Number tangerine</t>
  </si>
  <si>
    <t>Number banana</t>
  </si>
  <si>
    <t>Number pineapple</t>
  </si>
  <si>
    <t>Number red apple</t>
  </si>
  <si>
    <t>Number green apple</t>
  </si>
  <si>
    <t>Number pear</t>
  </si>
  <si>
    <t>Number peach</t>
  </si>
  <si>
    <t>Number cherries</t>
  </si>
  <si>
    <t>Number strawberry</t>
  </si>
  <si>
    <t>Number kiwifruit</t>
  </si>
  <si>
    <t>Number peanuts</t>
  </si>
  <si>
    <t>Number bread</t>
  </si>
  <si>
    <t>Number croissant</t>
  </si>
  <si>
    <t>Number french bread</t>
  </si>
  <si>
    <t>Number pancakes</t>
  </si>
  <si>
    <t>Number cheese</t>
  </si>
  <si>
    <t>Number bacon</t>
  </si>
  <si>
    <t>Number popcorn</t>
  </si>
  <si>
    <t>Number rice crackers</t>
  </si>
  <si>
    <t>Number cookie</t>
  </si>
  <si>
    <t>Number honey</t>
  </si>
  <si>
    <t>Number milk</t>
  </si>
  <si>
    <t>Number black tea</t>
  </si>
  <si>
    <t>$AC$4</t>
  </si>
  <si>
    <t>Carbohydrates (g) Used</t>
  </si>
  <si>
    <t>Not Binding</t>
  </si>
  <si>
    <t>$AC$5</t>
  </si>
  <si>
    <t>Total Sugar (g) Used</t>
  </si>
  <si>
    <t>$AC$6</t>
  </si>
  <si>
    <t>Protein (g) Used</t>
  </si>
  <si>
    <t>$AC$7</t>
  </si>
  <si>
    <t>Total Fat (g) Used</t>
  </si>
  <si>
    <t>$AC$8</t>
  </si>
  <si>
    <t>Saturated Fat (g) Used</t>
  </si>
  <si>
    <t>$AC$9</t>
  </si>
  <si>
    <t>Monounsaturated Fat (g) Used</t>
  </si>
  <si>
    <t>$AC$10</t>
  </si>
  <si>
    <t>Polyunsaturated Fat (g) Used</t>
  </si>
  <si>
    <t>$AC$11</t>
  </si>
  <si>
    <t>Total Fiber (g) Used</t>
  </si>
  <si>
    <t>$AC$12</t>
  </si>
  <si>
    <t>Vitamin B6 (mg) Used</t>
  </si>
  <si>
    <t>$AC$13</t>
  </si>
  <si>
    <t>Vitamin A (IU) Used</t>
  </si>
  <si>
    <t>$AC$14</t>
  </si>
  <si>
    <t>Vitamin C (mg) Used</t>
  </si>
  <si>
    <t>$AC$15</t>
  </si>
  <si>
    <t>$AC$16</t>
  </si>
  <si>
    <t>Vitamin E (IU) Used</t>
  </si>
  <si>
    <t>$AC$17</t>
  </si>
  <si>
    <t>Vitamin K (ug) Used</t>
  </si>
  <si>
    <t>$AC$18</t>
  </si>
  <si>
    <t>Thiamin (mg) Used</t>
  </si>
  <si>
    <t>$AC$19</t>
  </si>
  <si>
    <t>Riboflavin (mg) Used</t>
  </si>
  <si>
    <t>$AC$20</t>
  </si>
  <si>
    <t>Niacin (mg) Used</t>
  </si>
  <si>
    <t>$AC$21</t>
  </si>
  <si>
    <t>Folate (ug) Used</t>
  </si>
  <si>
    <t>$AC$22</t>
  </si>
  <si>
    <t>Pantothenic Acid (mg) Used</t>
  </si>
  <si>
    <t>$AC$23</t>
  </si>
  <si>
    <t>Choline (mg) Used</t>
  </si>
  <si>
    <t>$AC$24</t>
  </si>
  <si>
    <t>Calcium (g) Used</t>
  </si>
  <si>
    <t>$AC$25</t>
  </si>
  <si>
    <t>Copper (mg) Used</t>
  </si>
  <si>
    <t>$AC$26</t>
  </si>
  <si>
    <t>Iron (mg) Used</t>
  </si>
  <si>
    <t>$AC$27</t>
  </si>
  <si>
    <t>Magnesium (mg) Used</t>
  </si>
  <si>
    <t>$AC$28</t>
  </si>
  <si>
    <t>Manganese (mg) Used</t>
  </si>
  <si>
    <t>$AC$29</t>
  </si>
  <si>
    <t>Phosphorus (g) Used</t>
  </si>
  <si>
    <t>$AC$30</t>
  </si>
  <si>
    <t>Selenium (ug) Used</t>
  </si>
  <si>
    <t>Zinc (mg) Used</t>
  </si>
  <si>
    <t>Engine: Simplex LP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</si>
  <si>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</si>
  <si>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</si>
  <si>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</si>
  <si>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</si>
  <si>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</si>
  <si>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</si>
  <si>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</si>
  <si>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</si>
  <si>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</si>
  <si>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</si>
  <si>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</si>
  <si>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</si>
  <si>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</si>
  <si>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</si>
  <si>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</si>
  <si>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</si>
  <si>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</si>
  <si>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</si>
  <si>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</si>
  <si>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</si>
  <si>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$AC$15&gt;=$AE$15</t>
  </si>
  <si>
    <t>Report Created: 10/13/2021 9:16:32 PM</t>
  </si>
  <si>
    <t>Solution Time: 0.188 Seconds.</t>
  </si>
  <si>
    <t>Iterations: 44 Subproblems: 0</t>
  </si>
  <si>
    <t>$AC$34</t>
  </si>
  <si>
    <t>Calories (kcal) Used</t>
  </si>
  <si>
    <t>$B$36</t>
  </si>
  <si>
    <t>$C$36</t>
  </si>
  <si>
    <t>$D$36</t>
  </si>
  <si>
    <t>$E$36</t>
  </si>
  <si>
    <t>$F$36</t>
  </si>
  <si>
    <t>$G$36</t>
  </si>
  <si>
    <t>$H$36</t>
  </si>
  <si>
    <t>$I$36</t>
  </si>
  <si>
    <t>$J$36</t>
  </si>
  <si>
    <t>$K$36</t>
  </si>
  <si>
    <t>$L$36</t>
  </si>
  <si>
    <t>$M$36</t>
  </si>
  <si>
    <t>$N$36</t>
  </si>
  <si>
    <t>$O$36</t>
  </si>
  <si>
    <t>$P$36</t>
  </si>
  <si>
    <t>$Q$36</t>
  </si>
  <si>
    <t>$R$36</t>
  </si>
  <si>
    <t>$S$36</t>
  </si>
  <si>
    <t>$T$36</t>
  </si>
  <si>
    <t>$U$36</t>
  </si>
  <si>
    <t>$V$36</t>
  </si>
  <si>
    <t>$W$36</t>
  </si>
  <si>
    <t>$X$36</t>
  </si>
  <si>
    <t>$Y$36</t>
  </si>
  <si>
    <t>$Z$36</t>
  </si>
  <si>
    <t>$AA$36</t>
  </si>
  <si>
    <t>$AC$4&gt;=$AE$4</t>
  </si>
  <si>
    <t>$AC$5&gt;=$AE$5</t>
  </si>
  <si>
    <t>$AC$6&gt;=$AE$6</t>
  </si>
  <si>
    <t>$AC$7&gt;=$AE$7</t>
  </si>
  <si>
    <t>$AC$8&gt;=$AE$8</t>
  </si>
  <si>
    <t>$AC$9&gt;=$AE$9</t>
  </si>
  <si>
    <t>Binding</t>
  </si>
  <si>
    <t>$AC$10&gt;=$AE$10</t>
  </si>
  <si>
    <t>$AC$11&gt;=$AE$11</t>
  </si>
  <si>
    <t>$AC$12&gt;=$AE$12</t>
  </si>
  <si>
    <t>$AC$13&gt;=$AE$13</t>
  </si>
  <si>
    <t>$AC$14&gt;=$AE$14</t>
  </si>
  <si>
    <t>$AC$16&gt;=$AE$16</t>
  </si>
  <si>
    <t>$AC$17&gt;=$AE$17</t>
  </si>
  <si>
    <t>$AC$18&gt;=$AE$18</t>
  </si>
  <si>
    <t>$AC$19&gt;=$AE$19</t>
  </si>
  <si>
    <t>$AC$20&gt;=$AE$20</t>
  </si>
  <si>
    <t>$AC$21&gt;=$AE$21</t>
  </si>
  <si>
    <t>$AC$22&gt;=$AE$22</t>
  </si>
  <si>
    <t>$AC$23&gt;=$AE$23</t>
  </si>
  <si>
    <t>$AC$24&gt;=$AE$24</t>
  </si>
  <si>
    <t>$AC$25&gt;=$AE$25</t>
  </si>
  <si>
    <t>$AC$26&gt;=$AE$26</t>
  </si>
  <si>
    <t>$AC$27&gt;=$AE$27</t>
  </si>
  <si>
    <t>$AC$28&gt;=$AE$28</t>
  </si>
  <si>
    <t>$AC$29&gt;=$AE$29</t>
  </si>
  <si>
    <t>$AC$30&gt;=$AE$30</t>
  </si>
  <si>
    <t>Report Created: 10/13/2021 9:16:33 PM</t>
  </si>
  <si>
    <t>Report Created: 10/13/2021 9:16:35 PM</t>
  </si>
  <si>
    <t>Report Created: 10/13/2021 9:18:52 PM</t>
  </si>
  <si>
    <t>Solution Time: 0.172 Seconds.</t>
  </si>
  <si>
    <t>Report Created: 10/13/2021 9:18:54 PM</t>
  </si>
  <si>
    <t>Report Created: 10/13/2021 9:18:55 PM</t>
  </si>
  <si>
    <t xml:space="preserve"> 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</si>
</sst>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b/>
      <sz val="12"/>
      <color theme="1"/>
      <name val="Calibri"/>
      <family val="2"/>
    </font>
    <font>
      <b/>
      <sz val="12"/>
      <color rgb="FF2E2E3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1"/>
      <color rgb="FF000000"/>
      <name val="Calibri"/>
      <family val="2"/>
    </font>
    <font>
      <sz val="11"/>
      <color rgb="FF1155CC"/>
      <name val="Calibri"/>
      <family val="2"/>
    </font>
    <font>
      <b/>
      <vertAlign val="superscript"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741B47"/>
        <bgColor rgb="FF741B47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0" borderId="1" xfId="0" applyFont="1" applyBorder="1"/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vertical="center" wrapText="1"/>
    </xf>
    <xf numFmtId="0" fontId="7" fillId="5" borderId="5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6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wrapText="1"/>
    </xf>
    <xf numFmtId="0" fontId="10" fillId="7" borderId="6" xfId="0" applyFont="1" applyFill="1" applyBorder="1" applyAlignment="1">
      <alignment vertical="center" wrapText="1"/>
    </xf>
    <xf numFmtId="0" fontId="4" fillId="8" borderId="8" xfId="0" applyFont="1" applyFill="1" applyBorder="1" applyAlignment="1"/>
    <xf numFmtId="0" fontId="4" fillId="9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12" borderId="9" xfId="0" applyFont="1" applyFill="1" applyBorder="1" applyAlignment="1"/>
    <xf numFmtId="0" fontId="11" fillId="4" borderId="9" xfId="0" applyFont="1" applyFill="1" applyBorder="1" applyAlignment="1"/>
    <xf numFmtId="0" fontId="11" fillId="13" borderId="9" xfId="0" applyFont="1" applyFill="1" applyBorder="1" applyAlignment="1"/>
    <xf numFmtId="0" fontId="13" fillId="12" borderId="0" xfId="0" applyFont="1" applyFill="1"/>
    <xf numFmtId="0" fontId="13" fillId="4" borderId="0" xfId="0" applyFont="1" applyFill="1"/>
    <xf numFmtId="0" fontId="13" fillId="13" borderId="0" xfId="0" applyFont="1" applyFill="1"/>
    <xf numFmtId="0" fontId="13" fillId="12" borderId="10" xfId="0" applyFont="1" applyFill="1" applyBorder="1"/>
    <xf numFmtId="0" fontId="13" fillId="4" borderId="11" xfId="0" applyFont="1" applyFill="1" applyBorder="1"/>
    <xf numFmtId="0" fontId="13" fillId="13" borderId="12" xfId="0" applyFont="1" applyFill="1" applyBorder="1"/>
    <xf numFmtId="0" fontId="13" fillId="12" borderId="13" xfId="0" applyFont="1" applyFill="1" applyBorder="1"/>
    <xf numFmtId="0" fontId="13" fillId="13" borderId="14" xfId="0" applyFont="1" applyFill="1" applyBorder="1"/>
    <xf numFmtId="0" fontId="13" fillId="4" borderId="0" xfId="0" applyFont="1" applyFill="1" applyAlignment="1"/>
    <xf numFmtId="0" fontId="14" fillId="4" borderId="0" xfId="0" applyFont="1" applyFill="1"/>
    <xf numFmtId="0" fontId="13" fillId="12" borderId="0" xfId="0" applyFont="1" applyFill="1" applyAlignment="1"/>
    <xf numFmtId="0" fontId="13" fillId="4" borderId="0" xfId="0" applyFont="1" applyFill="1"/>
    <xf numFmtId="0" fontId="13" fillId="13" borderId="14" xfId="0" applyFont="1" applyFill="1" applyBorder="1"/>
    <xf numFmtId="0" fontId="13" fillId="12" borderId="13" xfId="0" applyFont="1" applyFill="1" applyBorder="1" applyAlignment="1"/>
    <xf numFmtId="0" fontId="13" fillId="13" borderId="14" xfId="0" applyFont="1" applyFill="1" applyBorder="1" applyAlignment="1"/>
    <xf numFmtId="0" fontId="13" fillId="4" borderId="0" xfId="0" applyFont="1" applyFill="1" applyAlignment="1"/>
    <xf numFmtId="0" fontId="13" fillId="12" borderId="15" xfId="0" applyFont="1" applyFill="1" applyBorder="1"/>
    <xf numFmtId="0" fontId="13" fillId="4" borderId="16" xfId="0" applyFont="1" applyFill="1" applyBorder="1" applyAlignment="1"/>
    <xf numFmtId="0" fontId="13" fillId="13" borderId="17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4" fillId="12" borderId="0" xfId="0" applyFont="1" applyFill="1"/>
    <xf numFmtId="0" fontId="3" fillId="12" borderId="0" xfId="0" applyFont="1" applyFill="1" applyAlignment="1">
      <alignment horizontal="center"/>
    </xf>
    <xf numFmtId="0" fontId="3" fillId="0" borderId="0" xfId="0" applyFont="1" applyAlignment="1"/>
    <xf numFmtId="0" fontId="3" fillId="12" borderId="0" xfId="0" applyFont="1" applyFill="1" applyAlignment="1">
      <alignment horizontal="center"/>
    </xf>
    <xf numFmtId="0" fontId="3" fillId="12" borderId="0" xfId="0" applyFont="1" applyFill="1" applyAlignment="1"/>
    <xf numFmtId="0" fontId="4" fillId="14" borderId="0" xfId="0" applyFont="1" applyFill="1"/>
    <xf numFmtId="0" fontId="3" fillId="14" borderId="0" xfId="0" applyFont="1" applyFill="1" applyAlignment="1"/>
    <xf numFmtId="2" fontId="3" fillId="0" borderId="0" xfId="0" applyNumberFormat="1" applyFont="1" applyAlignment="1"/>
    <xf numFmtId="2" fontId="3" fillId="0" borderId="0" xfId="0" applyNumberFormat="1" applyFont="1"/>
    <xf numFmtId="2" fontId="15" fillId="0" borderId="0" xfId="0" applyNumberFormat="1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2" fontId="15" fillId="4" borderId="0" xfId="0" applyNumberFormat="1" applyFont="1" applyFill="1" applyAlignment="1">
      <alignment horizontal="right"/>
    </xf>
    <xf numFmtId="2" fontId="4" fillId="0" borderId="0" xfId="0" applyNumberFormat="1" applyFont="1"/>
    <xf numFmtId="2" fontId="15" fillId="15" borderId="0" xfId="0" applyNumberFormat="1" applyFont="1" applyFill="1" applyAlignment="1">
      <alignment horizontal="right"/>
    </xf>
    <xf numFmtId="2" fontId="4" fillId="15" borderId="0" xfId="0" applyNumberFormat="1" applyFont="1" applyFill="1"/>
    <xf numFmtId="2" fontId="15" fillId="10" borderId="0" xfId="0" applyNumberFormat="1" applyFont="1" applyFill="1" applyAlignment="1">
      <alignment horizontal="right"/>
    </xf>
    <xf numFmtId="2" fontId="15" fillId="16" borderId="0" xfId="0" applyNumberFormat="1" applyFont="1" applyFill="1" applyAlignment="1">
      <alignment horizontal="right"/>
    </xf>
    <xf numFmtId="2" fontId="15" fillId="17" borderId="0" xfId="0" applyNumberFormat="1" applyFont="1" applyFill="1" applyAlignment="1">
      <alignment horizontal="right"/>
    </xf>
    <xf numFmtId="2" fontId="15" fillId="18" borderId="0" xfId="0" applyNumberFormat="1" applyFont="1" applyFill="1" applyAlignment="1">
      <alignment horizontal="right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right"/>
    </xf>
    <xf numFmtId="2" fontId="15" fillId="4" borderId="0" xfId="0" applyNumberFormat="1" applyFont="1" applyFill="1" applyAlignment="1">
      <alignment horizontal="right"/>
    </xf>
    <xf numFmtId="2" fontId="15" fillId="15" borderId="0" xfId="0" applyNumberFormat="1" applyFont="1" applyFill="1" applyAlignment="1">
      <alignment horizontal="right"/>
    </xf>
    <xf numFmtId="2" fontId="15" fillId="10" borderId="0" xfId="0" applyNumberFormat="1" applyFont="1" applyFill="1" applyAlignment="1"/>
    <xf numFmtId="2" fontId="15" fillId="10" borderId="0" xfId="0" applyNumberFormat="1" applyFont="1" applyFill="1" applyAlignment="1">
      <alignment horizontal="right"/>
    </xf>
    <xf numFmtId="2" fontId="15" fillId="16" borderId="0" xfId="0" applyNumberFormat="1" applyFont="1" applyFill="1" applyAlignment="1"/>
    <xf numFmtId="2" fontId="15" fillId="16" borderId="0" xfId="0" applyNumberFormat="1" applyFont="1" applyFill="1" applyAlignment="1">
      <alignment horizontal="right"/>
    </xf>
    <xf numFmtId="2" fontId="15" fillId="17" borderId="0" xfId="0" applyNumberFormat="1" applyFont="1" applyFill="1" applyAlignment="1"/>
    <xf numFmtId="2" fontId="15" fillId="17" borderId="0" xfId="0" applyNumberFormat="1" applyFont="1" applyFill="1" applyAlignment="1">
      <alignment horizontal="right"/>
    </xf>
    <xf numFmtId="2" fontId="15" fillId="18" borderId="0" xfId="0" applyNumberFormat="1" applyFont="1" applyFill="1" applyAlignment="1"/>
    <xf numFmtId="2" fontId="15" fillId="18" borderId="0" xfId="0" applyNumberFormat="1" applyFont="1" applyFill="1" applyAlignment="1">
      <alignment horizontal="right"/>
    </xf>
    <xf numFmtId="2" fontId="15" fillId="4" borderId="0" xfId="0" applyNumberFormat="1" applyFont="1" applyFill="1" applyAlignment="1"/>
    <xf numFmtId="0" fontId="15" fillId="4" borderId="0" xfId="0" applyFont="1" applyFill="1" applyAlignment="1">
      <alignment horizontal="right"/>
    </xf>
    <xf numFmtId="2" fontId="15" fillId="15" borderId="0" xfId="0" applyNumberFormat="1" applyFont="1" applyFill="1" applyAlignment="1"/>
    <xf numFmtId="0" fontId="15" fillId="15" borderId="0" xfId="0" applyFont="1" applyFill="1" applyAlignment="1">
      <alignment horizontal="right"/>
    </xf>
    <xf numFmtId="0" fontId="15" fillId="10" borderId="0" xfId="0" applyFont="1" applyFill="1" applyAlignment="1">
      <alignment horizontal="right"/>
    </xf>
    <xf numFmtId="0" fontId="15" fillId="16" borderId="0" xfId="0" applyFont="1" applyFill="1" applyAlignment="1">
      <alignment horizontal="right"/>
    </xf>
    <xf numFmtId="0" fontId="15" fillId="17" borderId="0" xfId="0" applyFont="1" applyFill="1" applyAlignment="1">
      <alignment horizontal="right"/>
    </xf>
    <xf numFmtId="0" fontId="15" fillId="18" borderId="0" xfId="0" applyFont="1" applyFill="1" applyAlignment="1">
      <alignment horizontal="right"/>
    </xf>
    <xf numFmtId="2" fontId="15" fillId="0" borderId="0" xfId="0" applyNumberFormat="1" applyFont="1" applyFill="1" applyAlignment="1">
      <alignment horizontal="right"/>
    </xf>
    <xf numFmtId="0" fontId="18" fillId="0" borderId="0" xfId="0" applyFont="1" applyAlignment="1"/>
    <xf numFmtId="0" fontId="19" fillId="0" borderId="0" xfId="0" applyFont="1" applyAlignment="1"/>
    <xf numFmtId="0" fontId="0" fillId="0" borderId="24" xfId="0" applyFill="1" applyBorder="1" applyAlignment="1"/>
    <xf numFmtId="0" fontId="20" fillId="0" borderId="23" xfId="0" applyFont="1" applyFill="1" applyBorder="1" applyAlignment="1">
      <alignment horizontal="center"/>
    </xf>
    <xf numFmtId="0" fontId="0" fillId="0" borderId="25" xfId="0" applyFill="1" applyBorder="1" applyAlignment="1"/>
    <xf numFmtId="0" fontId="0" fillId="0" borderId="24" xfId="0" applyNumberFormat="1" applyFill="1" applyBorder="1" applyAlignment="1"/>
    <xf numFmtId="0" fontId="0" fillId="0" borderId="25" xfId="0" applyNumberFormat="1" applyFill="1" applyBorder="1" applyAlignment="1"/>
    <xf numFmtId="0" fontId="20" fillId="0" borderId="21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4" fillId="5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7" xfId="0" applyFont="1" applyBorder="1"/>
    <xf numFmtId="0" fontId="4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19" xfId="0" applyFont="1" applyBorder="1"/>
    <xf numFmtId="0" fontId="3" fillId="0" borderId="0" xfId="0" applyFont="1"/>
    <xf numFmtId="0" fontId="15" fillId="0" borderId="18" xfId="0" applyFont="1" applyBorder="1" applyAlignment="1">
      <alignment horizontal="center"/>
    </xf>
    <xf numFmtId="0" fontId="8" fillId="0" borderId="20" xfId="0" applyFont="1" applyBorder="1"/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zoomScale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12.59765625" defaultRowHeight="15" customHeight="1" x14ac:dyDescent="0.25"/>
  <cols>
    <col min="1" max="1" width="22" customWidth="1"/>
    <col min="2" max="2" width="25.19921875" customWidth="1"/>
    <col min="3" max="3" width="16.3984375" customWidth="1"/>
    <col min="4" max="4" width="14.8984375" customWidth="1"/>
    <col min="5" max="5" width="9.8984375" customWidth="1"/>
    <col min="6" max="6" width="14.59765625" customWidth="1"/>
    <col min="7" max="7" width="14.3984375" customWidth="1"/>
    <col min="8" max="8" width="23.09765625" customWidth="1"/>
    <col min="9" max="9" width="19.69921875" customWidth="1"/>
    <col min="10" max="10" width="25.09765625" customWidth="1"/>
    <col min="11" max="11" width="21.19921875" customWidth="1"/>
    <col min="12" max="12" width="13" customWidth="1"/>
    <col min="13" max="13" width="15" customWidth="1"/>
    <col min="14" max="14" width="14.19921875" customWidth="1"/>
    <col min="15" max="15" width="12.19921875" customWidth="1"/>
    <col min="16" max="16" width="14.69921875" customWidth="1"/>
    <col min="17" max="17" width="13.09765625" customWidth="1"/>
    <col min="18" max="18" width="12.19921875" customWidth="1"/>
    <col min="19" max="19" width="12" customWidth="1"/>
    <col min="20" max="20" width="12.69921875" customWidth="1"/>
    <col min="21" max="21" width="11.8984375" customWidth="1"/>
    <col min="22" max="22" width="13.5" customWidth="1"/>
    <col min="23" max="23" width="10.59765625" customWidth="1"/>
    <col min="24" max="24" width="10.19921875" customWidth="1"/>
    <col min="25" max="25" width="20.3984375" customWidth="1"/>
    <col min="26" max="26" width="11.59765625" customWidth="1"/>
    <col min="27" max="27" width="10.59765625" customWidth="1"/>
    <col min="28" max="28" width="11.5" customWidth="1"/>
    <col min="29" max="29" width="8.3984375" customWidth="1"/>
    <col min="30" max="30" width="15.09765625" customWidth="1"/>
    <col min="31" max="31" width="15.5" customWidth="1"/>
    <col min="32" max="32" width="14" customWidth="1"/>
    <col min="33" max="33" width="12.5" customWidth="1"/>
    <col min="34" max="34" width="12.69921875" customWidth="1"/>
  </cols>
  <sheetData>
    <row r="1" spans="1:3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4.25" customHeight="1" x14ac:dyDescent="0.3">
      <c r="A2" s="3" t="s">
        <v>34</v>
      </c>
      <c r="B2" s="4">
        <v>0.69</v>
      </c>
      <c r="C2" s="4">
        <v>0.18099999999999999</v>
      </c>
      <c r="D2" s="4">
        <v>0.15479999999999999</v>
      </c>
      <c r="E2" s="4">
        <v>7.1999999999999998E-3</v>
      </c>
      <c r="F2" s="4">
        <v>1.6000000000000001E-3</v>
      </c>
      <c r="G2" s="4">
        <v>5.4000000000000001E-4</v>
      </c>
      <c r="H2" s="4">
        <v>6.9999999999999994E-5</v>
      </c>
      <c r="I2" s="4">
        <v>4.8000000000000001E-4</v>
      </c>
      <c r="J2" s="4">
        <v>8.9999999999999993E-3</v>
      </c>
      <c r="K2" s="4">
        <v>0</v>
      </c>
      <c r="L2" s="4">
        <v>8.5999999999999998E-4</v>
      </c>
      <c r="M2" s="4">
        <v>0.66</v>
      </c>
      <c r="N2" s="4">
        <v>0</v>
      </c>
      <c r="O2" s="4">
        <v>3.2000000000000001E-2</v>
      </c>
      <c r="P2" s="4">
        <v>0</v>
      </c>
      <c r="Q2" s="4">
        <v>1.9E-3</v>
      </c>
      <c r="R2" s="4">
        <v>0.14599999999999999</v>
      </c>
      <c r="S2" s="4">
        <v>6.8999999999999997E-4</v>
      </c>
      <c r="T2" s="4">
        <v>6.9999999999999999E-4</v>
      </c>
      <c r="U2" s="4">
        <v>1.8799999999999999E-3</v>
      </c>
      <c r="V2" s="4">
        <v>0.02</v>
      </c>
      <c r="W2" s="4">
        <v>5.0000000000000001E-4</v>
      </c>
      <c r="X2" s="4">
        <v>5.6000000000000001E-2</v>
      </c>
      <c r="Y2" s="4">
        <v>0.1</v>
      </c>
      <c r="Z2" s="4">
        <v>1.2700000000000001E-3</v>
      </c>
      <c r="AA2" s="4">
        <v>3.5999999999999999E-3</v>
      </c>
      <c r="AB2" s="4">
        <v>7.0000000000000007E-2</v>
      </c>
      <c r="AC2" s="4">
        <v>7.1000000000000002E-4</v>
      </c>
      <c r="AD2" s="4">
        <v>0.2</v>
      </c>
      <c r="AE2" s="4">
        <v>1.91</v>
      </c>
      <c r="AF2" s="4">
        <v>1E-3</v>
      </c>
      <c r="AG2" s="4">
        <v>0.02</v>
      </c>
      <c r="AH2" s="4">
        <v>6.9999999999999999E-4</v>
      </c>
    </row>
    <row r="3" spans="1:34" ht="14.25" customHeight="1" x14ac:dyDescent="0.3">
      <c r="A3" s="3" t="s">
        <v>35</v>
      </c>
      <c r="B3" s="4">
        <v>0.28000000000000003</v>
      </c>
      <c r="C3" s="4">
        <v>6.5799999999999997E-2</v>
      </c>
      <c r="D3" s="4">
        <v>5.6899999999999999E-2</v>
      </c>
      <c r="E3" s="4">
        <v>1.11E-2</v>
      </c>
      <c r="F3" s="4">
        <v>1E-3</v>
      </c>
      <c r="G3" s="4">
        <v>2.5000000000000001E-4</v>
      </c>
      <c r="H3" s="4">
        <v>2.0000000000000002E-5</v>
      </c>
      <c r="I3" s="4">
        <v>3.8999999999999999E-4</v>
      </c>
      <c r="J3" s="4">
        <v>8.9999999999999993E-3</v>
      </c>
      <c r="K3" s="4">
        <v>0</v>
      </c>
      <c r="L3" s="4">
        <v>1.6299999999999999E-3</v>
      </c>
      <c r="M3" s="4">
        <v>0</v>
      </c>
      <c r="N3" s="4">
        <v>0</v>
      </c>
      <c r="O3" s="4">
        <v>0.218</v>
      </c>
      <c r="P3" s="4">
        <v>0</v>
      </c>
      <c r="Q3" s="4">
        <v>5.0000000000000001E-4</v>
      </c>
      <c r="R3" s="4">
        <v>2.5000000000000001E-2</v>
      </c>
      <c r="S3" s="4">
        <v>1.4999999999999999E-4</v>
      </c>
      <c r="T3" s="4">
        <v>3.1E-4</v>
      </c>
      <c r="U3" s="4">
        <v>2.32E-3</v>
      </c>
      <c r="V3" s="4">
        <v>0.08</v>
      </c>
      <c r="W3" s="4">
        <v>8.4000000000000003E-4</v>
      </c>
      <c r="X3" s="4">
        <v>7.5999999999999998E-2</v>
      </c>
      <c r="Y3" s="4">
        <v>0.11</v>
      </c>
      <c r="Z3" s="4">
        <v>5.9999999999999995E-4</v>
      </c>
      <c r="AA3" s="4">
        <v>3.3999999999999998E-3</v>
      </c>
      <c r="AB3" s="4">
        <v>0.11</v>
      </c>
      <c r="AC3" s="4">
        <v>3.5E-4</v>
      </c>
      <c r="AD3" s="4">
        <v>0.05</v>
      </c>
      <c r="AE3" s="4">
        <v>1.82</v>
      </c>
      <c r="AF3" s="4">
        <v>4.0000000000000001E-3</v>
      </c>
      <c r="AG3" s="4">
        <v>0.09</v>
      </c>
      <c r="AH3" s="4">
        <v>6.9999999999999999E-4</v>
      </c>
    </row>
    <row r="4" spans="1:34" ht="14.25" customHeight="1" x14ac:dyDescent="0.3">
      <c r="A4" s="3" t="s">
        <v>36</v>
      </c>
      <c r="B4" s="4">
        <v>0.3</v>
      </c>
      <c r="C4" s="4">
        <v>7.5499999999999998E-2</v>
      </c>
      <c r="D4" s="4">
        <v>6.2E-2</v>
      </c>
      <c r="E4" s="4">
        <v>6.1000000000000004E-3</v>
      </c>
      <c r="F4" s="4">
        <v>1.5E-3</v>
      </c>
      <c r="G4" s="4">
        <v>1.6000000000000001E-4</v>
      </c>
      <c r="H4" s="4">
        <v>3.6999999999999999E-4</v>
      </c>
      <c r="I4" s="4">
        <v>5.0000000000000001E-4</v>
      </c>
      <c r="J4" s="4">
        <v>4.0000000000000001E-3</v>
      </c>
      <c r="K4" s="4">
        <v>0</v>
      </c>
      <c r="L4" s="4">
        <v>4.4999999999999999E-4</v>
      </c>
      <c r="M4" s="4">
        <v>5.69</v>
      </c>
      <c r="N4" s="4">
        <v>0</v>
      </c>
      <c r="O4" s="4">
        <v>8.1000000000000003E-2</v>
      </c>
      <c r="P4" s="4">
        <v>0</v>
      </c>
      <c r="Q4" s="4">
        <v>5.0000000000000001E-4</v>
      </c>
      <c r="R4" s="4">
        <v>1E-3</v>
      </c>
      <c r="S4" s="4">
        <v>3.3E-4</v>
      </c>
      <c r="T4" s="4">
        <v>2.1000000000000001E-4</v>
      </c>
      <c r="U4" s="4">
        <v>1.7799999999999999E-3</v>
      </c>
      <c r="V4" s="4">
        <v>0.03</v>
      </c>
      <c r="W4" s="4">
        <v>2.2100000000000002E-3</v>
      </c>
      <c r="X4" s="4">
        <v>4.1000000000000002E-2</v>
      </c>
      <c r="Y4" s="4">
        <v>7.0000000000000007E-2</v>
      </c>
      <c r="Z4" s="4">
        <v>4.2000000000000002E-4</v>
      </c>
      <c r="AA4" s="4">
        <v>2.3999999999999998E-3</v>
      </c>
      <c r="AB4" s="4">
        <v>0.1</v>
      </c>
      <c r="AC4" s="4">
        <v>3.8000000000000002E-4</v>
      </c>
      <c r="AD4" s="4">
        <v>0.11</v>
      </c>
      <c r="AE4" s="4">
        <v>1.1200000000000001</v>
      </c>
      <c r="AF4" s="4">
        <v>4.0000000000000001E-3</v>
      </c>
      <c r="AG4" s="4">
        <v>0.01</v>
      </c>
      <c r="AH4" s="4">
        <v>1E-3</v>
      </c>
    </row>
    <row r="5" spans="1:34" ht="14.25" customHeight="1" x14ac:dyDescent="0.3">
      <c r="A5" s="3" t="s">
        <v>37</v>
      </c>
      <c r="B5" s="4">
        <v>0.53</v>
      </c>
      <c r="C5" s="4">
        <v>0.13339999999999999</v>
      </c>
      <c r="D5" s="4">
        <v>0.10580000000000001</v>
      </c>
      <c r="E5" s="4">
        <v>8.0999999999999996E-3</v>
      </c>
      <c r="F5" s="4">
        <v>3.0999999999999999E-3</v>
      </c>
      <c r="G5" s="4">
        <v>3.8999999999999999E-4</v>
      </c>
      <c r="H5" s="4">
        <v>5.9999999999999995E-4</v>
      </c>
      <c r="I5" s="4">
        <v>6.4999999999999997E-4</v>
      </c>
      <c r="J5" s="4">
        <v>1.7999999999999999E-2</v>
      </c>
      <c r="K5" s="4">
        <v>0</v>
      </c>
      <c r="L5" s="4">
        <v>7.7999999999999999E-4</v>
      </c>
      <c r="M5" s="4">
        <v>6.81</v>
      </c>
      <c r="N5" s="4">
        <v>0</v>
      </c>
      <c r="O5" s="4">
        <v>0.26700000000000002</v>
      </c>
      <c r="P5" s="4">
        <v>0</v>
      </c>
      <c r="Q5" s="4">
        <v>2E-3</v>
      </c>
      <c r="R5" s="4">
        <v>0</v>
      </c>
      <c r="S5" s="4">
        <v>5.8E-4</v>
      </c>
      <c r="T5" s="4">
        <v>3.6000000000000002E-4</v>
      </c>
      <c r="U5" s="4">
        <v>3.7599999999999999E-3</v>
      </c>
      <c r="V5" s="4">
        <v>0.16</v>
      </c>
      <c r="W5" s="4">
        <v>2.16E-3</v>
      </c>
      <c r="X5" s="4">
        <v>0.10199999999999999</v>
      </c>
      <c r="Y5" s="4">
        <v>0.37</v>
      </c>
      <c r="Z5" s="4">
        <v>4.2000000000000002E-4</v>
      </c>
      <c r="AA5" s="4">
        <v>1.5E-3</v>
      </c>
      <c r="AB5" s="4">
        <v>0.12</v>
      </c>
      <c r="AC5" s="4">
        <v>3.8999999999999999E-4</v>
      </c>
      <c r="AD5" s="4">
        <v>0.2</v>
      </c>
      <c r="AE5" s="4">
        <v>1.66</v>
      </c>
      <c r="AF5" s="4">
        <v>1E-3</v>
      </c>
      <c r="AG5" s="4">
        <v>0.02</v>
      </c>
      <c r="AH5" s="4">
        <v>6.9999999999999999E-4</v>
      </c>
    </row>
    <row r="6" spans="1:34" ht="14.25" customHeight="1" x14ac:dyDescent="0.3">
      <c r="A6" s="3" t="s">
        <v>38</v>
      </c>
      <c r="B6" s="4">
        <v>0.28999999999999998</v>
      </c>
      <c r="C6" s="4">
        <v>9.3200000000000005E-2</v>
      </c>
      <c r="D6" s="4">
        <v>2.5000000000000001E-2</v>
      </c>
      <c r="E6" s="4">
        <v>1.0999999999999999E-2</v>
      </c>
      <c r="F6" s="4">
        <v>3.0000000000000001E-3</v>
      </c>
      <c r="G6" s="4">
        <v>3.8999999999999999E-4</v>
      </c>
      <c r="H6" s="4">
        <v>1.1E-4</v>
      </c>
      <c r="I6" s="4">
        <v>8.8999999999999995E-4</v>
      </c>
      <c r="J6" s="4">
        <v>2.8000000000000001E-2</v>
      </c>
      <c r="K6" s="4">
        <v>0</v>
      </c>
      <c r="L6" s="4">
        <v>8.0000000000000004E-4</v>
      </c>
      <c r="M6" s="4">
        <v>0.22</v>
      </c>
      <c r="N6" s="4">
        <v>0</v>
      </c>
      <c r="O6" s="4">
        <v>0.53</v>
      </c>
      <c r="P6" s="4">
        <v>0</v>
      </c>
      <c r="Q6" s="4">
        <v>1.5E-3</v>
      </c>
      <c r="R6" s="4">
        <v>0</v>
      </c>
      <c r="S6" s="4">
        <v>4.0000000000000002E-4</v>
      </c>
      <c r="T6" s="4">
        <v>2.0000000000000001E-4</v>
      </c>
      <c r="U6" s="4">
        <v>1E-3</v>
      </c>
      <c r="V6" s="4">
        <v>0.11</v>
      </c>
      <c r="W6" s="4">
        <v>1.9E-3</v>
      </c>
      <c r="X6" s="4">
        <v>5.0999999999999997E-2</v>
      </c>
      <c r="Y6" s="4">
        <v>0.26</v>
      </c>
      <c r="Z6" s="4">
        <v>3.6999999999999999E-4</v>
      </c>
      <c r="AA6" s="4">
        <v>6.0000000000000001E-3</v>
      </c>
      <c r="AB6" s="4">
        <v>0.08</v>
      </c>
      <c r="AC6" s="4">
        <v>2.9999999999999997E-4</v>
      </c>
      <c r="AD6" s="4">
        <v>0.16</v>
      </c>
      <c r="AE6" s="4">
        <v>1.38</v>
      </c>
      <c r="AF6" s="4">
        <v>4.0000000000000001E-3</v>
      </c>
      <c r="AG6" s="4">
        <v>0.02</v>
      </c>
      <c r="AH6" s="4">
        <v>5.9999999999999995E-4</v>
      </c>
    </row>
    <row r="7" spans="1:34" ht="14.25" customHeight="1" x14ac:dyDescent="0.3">
      <c r="A7" s="3" t="s">
        <v>39</v>
      </c>
      <c r="B7" s="4">
        <v>0.89</v>
      </c>
      <c r="C7" s="4">
        <v>0.22839999999999999</v>
      </c>
      <c r="D7" s="4">
        <v>0.12230000000000001</v>
      </c>
      <c r="E7" s="4">
        <v>1.09E-2</v>
      </c>
      <c r="F7" s="4">
        <v>3.3E-3</v>
      </c>
      <c r="G7" s="4">
        <v>1.1199999999999999E-3</v>
      </c>
      <c r="H7" s="4">
        <v>3.2000000000000003E-4</v>
      </c>
      <c r="I7" s="4">
        <v>7.2999999999999996E-4</v>
      </c>
      <c r="J7" s="4">
        <v>2.5999999999999999E-2</v>
      </c>
      <c r="K7" s="4">
        <v>0</v>
      </c>
      <c r="L7" s="4">
        <v>3.6700000000000001E-3</v>
      </c>
      <c r="M7" s="4">
        <v>0.64</v>
      </c>
      <c r="N7" s="4">
        <v>0</v>
      </c>
      <c r="O7" s="4">
        <v>8.6999999999999994E-2</v>
      </c>
      <c r="P7" s="4">
        <v>0</v>
      </c>
      <c r="Q7" s="4">
        <v>1E-3</v>
      </c>
      <c r="R7" s="4">
        <v>5.0000000000000001E-3</v>
      </c>
      <c r="S7" s="4">
        <v>3.1E-4</v>
      </c>
      <c r="T7" s="4">
        <v>7.2999999999999996E-4</v>
      </c>
      <c r="U7" s="4">
        <v>6.6499999999999997E-3</v>
      </c>
      <c r="V7" s="4">
        <v>0.2</v>
      </c>
      <c r="W7" s="4">
        <v>3.3400000000000001E-3</v>
      </c>
      <c r="X7" s="4">
        <v>9.8000000000000004E-2</v>
      </c>
      <c r="Y7" s="4">
        <v>0.05</v>
      </c>
      <c r="Z7" s="4">
        <v>7.7999999999999999E-4</v>
      </c>
      <c r="AA7" s="4">
        <v>2.5999999999999999E-3</v>
      </c>
      <c r="AB7" s="4">
        <v>0.27</v>
      </c>
      <c r="AC7" s="4">
        <v>2.7000000000000001E-3</v>
      </c>
      <c r="AD7" s="4">
        <v>0.22</v>
      </c>
      <c r="AE7" s="4">
        <v>3.58</v>
      </c>
      <c r="AF7" s="4">
        <v>0.01</v>
      </c>
      <c r="AG7" s="4">
        <v>0.01</v>
      </c>
      <c r="AH7" s="4">
        <v>1.5E-3</v>
      </c>
    </row>
    <row r="8" spans="1:34" ht="14.25" customHeight="1" x14ac:dyDescent="0.3">
      <c r="A8" s="3" t="s">
        <v>40</v>
      </c>
      <c r="B8" s="4">
        <v>0.5</v>
      </c>
      <c r="C8" s="4">
        <v>0.13120000000000001</v>
      </c>
      <c r="D8" s="4">
        <v>9.8500000000000004E-2</v>
      </c>
      <c r="E8" s="4">
        <v>5.4000000000000003E-3</v>
      </c>
      <c r="F8" s="4">
        <v>1.1999999999999999E-3</v>
      </c>
      <c r="G8" s="4">
        <v>9.0000000000000006E-5</v>
      </c>
      <c r="H8" s="4">
        <v>1.2999999999999999E-4</v>
      </c>
      <c r="I8" s="4">
        <v>4.0000000000000002E-4</v>
      </c>
      <c r="J8" s="4">
        <v>1.4E-2</v>
      </c>
      <c r="K8" s="4">
        <v>0</v>
      </c>
      <c r="L8" s="4">
        <v>1.1199999999999999E-3</v>
      </c>
      <c r="M8" s="4">
        <v>0.57999999999999996</v>
      </c>
      <c r="N8" s="4">
        <v>0</v>
      </c>
      <c r="O8" s="4">
        <v>0.47799999999999998</v>
      </c>
      <c r="P8" s="4">
        <v>0</v>
      </c>
      <c r="Q8" s="4">
        <v>2.0000000000000001E-4</v>
      </c>
      <c r="R8" s="4">
        <v>7.0000000000000001E-3</v>
      </c>
      <c r="S8" s="4">
        <v>7.9000000000000001E-4</v>
      </c>
      <c r="T8" s="4">
        <v>3.2000000000000003E-4</v>
      </c>
      <c r="U8" s="4">
        <v>5.0000000000000001E-3</v>
      </c>
      <c r="V8" s="4">
        <v>0.18</v>
      </c>
      <c r="W8" s="4">
        <v>2.1299999999999999E-3</v>
      </c>
      <c r="X8" s="4">
        <v>5.5E-2</v>
      </c>
      <c r="Y8" s="4">
        <v>0.13</v>
      </c>
      <c r="Z8" s="4">
        <v>1.1000000000000001E-3</v>
      </c>
      <c r="AA8" s="4">
        <v>2.8999999999999998E-3</v>
      </c>
      <c r="AB8" s="4">
        <v>0.12</v>
      </c>
      <c r="AC8" s="4">
        <v>9.2700000000000005E-3</v>
      </c>
      <c r="AD8" s="4">
        <v>0.08</v>
      </c>
      <c r="AE8" s="4">
        <v>1.0900000000000001</v>
      </c>
      <c r="AF8" s="4">
        <v>1E-3</v>
      </c>
      <c r="AG8" s="4">
        <v>0.01</v>
      </c>
      <c r="AH8" s="4">
        <v>1.1999999999999999E-3</v>
      </c>
    </row>
    <row r="9" spans="1:34" ht="14.25" customHeight="1" x14ac:dyDescent="0.3">
      <c r="A9" s="3" t="s">
        <v>41</v>
      </c>
      <c r="B9" s="4">
        <v>0.63</v>
      </c>
      <c r="C9" s="4">
        <v>0.1522</v>
      </c>
      <c r="D9" s="4">
        <v>0.1168</v>
      </c>
      <c r="E9" s="4">
        <v>2E-3</v>
      </c>
      <c r="F9" s="4">
        <v>1.8E-3</v>
      </c>
      <c r="G9" s="4">
        <v>0</v>
      </c>
      <c r="H9" s="4">
        <v>0</v>
      </c>
      <c r="I9" s="4">
        <v>0</v>
      </c>
      <c r="J9" s="4">
        <v>2.1000000000000001E-2</v>
      </c>
      <c r="K9" s="4">
        <v>0</v>
      </c>
      <c r="L9" s="4">
        <v>4.4999999999999999E-4</v>
      </c>
      <c r="M9" s="4">
        <v>0.38</v>
      </c>
      <c r="N9" s="4">
        <v>0</v>
      </c>
      <c r="O9" s="4">
        <v>0</v>
      </c>
      <c r="P9" s="4">
        <v>0</v>
      </c>
      <c r="Q9" s="4">
        <v>1.8E-3</v>
      </c>
      <c r="R9" s="4">
        <v>0.01</v>
      </c>
      <c r="S9" s="4">
        <v>1.2999999999999999E-4</v>
      </c>
      <c r="T9" s="4">
        <v>2.5999999999999998E-4</v>
      </c>
      <c r="U9" s="4">
        <v>6.9999999999999999E-4</v>
      </c>
      <c r="V9" s="4">
        <v>0.03</v>
      </c>
      <c r="W9" s="4">
        <v>5.1000000000000004E-4</v>
      </c>
      <c r="X9" s="4">
        <v>3.4000000000000002E-2</v>
      </c>
      <c r="Y9" s="4">
        <v>7.0000000000000007E-2</v>
      </c>
      <c r="Z9" s="4">
        <v>2.5000000000000001E-4</v>
      </c>
      <c r="AA9" s="4">
        <v>1E-3</v>
      </c>
      <c r="AB9" s="4">
        <v>0.05</v>
      </c>
      <c r="AC9" s="4">
        <v>3.1E-4</v>
      </c>
      <c r="AD9" s="4">
        <v>0.13</v>
      </c>
      <c r="AE9" s="4">
        <v>1.0900000000000001</v>
      </c>
      <c r="AF9" s="4">
        <v>0</v>
      </c>
      <c r="AG9" s="4">
        <v>0.01</v>
      </c>
      <c r="AH9" s="4">
        <v>4.0000000000000002E-4</v>
      </c>
    </row>
    <row r="10" spans="1:34" ht="14.25" customHeight="1" x14ac:dyDescent="0.3">
      <c r="A10" s="3" t="s">
        <v>42</v>
      </c>
      <c r="B10" s="4">
        <v>0.57999999999999996</v>
      </c>
      <c r="C10" s="4">
        <v>0.1361</v>
      </c>
      <c r="D10" s="4">
        <v>9.5899999999999999E-2</v>
      </c>
      <c r="E10" s="4">
        <v>4.4000000000000003E-3</v>
      </c>
      <c r="F10" s="4">
        <v>1.9E-3</v>
      </c>
      <c r="G10" s="4">
        <v>0</v>
      </c>
      <c r="H10" s="4">
        <v>0</v>
      </c>
      <c r="I10" s="4">
        <v>0</v>
      </c>
      <c r="J10" s="4">
        <v>2.8000000000000001E-2</v>
      </c>
      <c r="K10" s="4">
        <v>0</v>
      </c>
      <c r="L10" s="4">
        <v>3.6999999999999999E-4</v>
      </c>
      <c r="M10" s="4">
        <v>1</v>
      </c>
      <c r="N10" s="4">
        <v>0</v>
      </c>
      <c r="O10" s="4">
        <v>0</v>
      </c>
      <c r="P10" s="4">
        <v>0</v>
      </c>
      <c r="Q10" s="4">
        <v>1.8E-3</v>
      </c>
      <c r="R10" s="4">
        <v>3.2000000000000001E-2</v>
      </c>
      <c r="S10" s="4">
        <v>1.9000000000000001E-4</v>
      </c>
      <c r="T10" s="4">
        <v>2.5000000000000001E-4</v>
      </c>
      <c r="U10" s="4">
        <v>1.2600000000000001E-3</v>
      </c>
      <c r="V10" s="4">
        <v>0.03</v>
      </c>
      <c r="W10" s="4">
        <v>5.5999999999999995E-4</v>
      </c>
      <c r="X10" s="4">
        <v>3.4000000000000002E-2</v>
      </c>
      <c r="Y10" s="4">
        <v>0.05</v>
      </c>
      <c r="Z10" s="4">
        <v>3.1E-4</v>
      </c>
      <c r="AA10" s="4">
        <v>1.5E-3</v>
      </c>
      <c r="AB10" s="4">
        <v>0.05</v>
      </c>
      <c r="AC10" s="4">
        <v>4.4000000000000002E-4</v>
      </c>
      <c r="AD10" s="4">
        <v>0.12</v>
      </c>
      <c r="AE10" s="4">
        <v>1.2</v>
      </c>
      <c r="AF10" s="4">
        <v>1E-3</v>
      </c>
      <c r="AG10" s="4">
        <v>0.01</v>
      </c>
      <c r="AH10" s="4">
        <v>4.0000000000000002E-4</v>
      </c>
    </row>
    <row r="11" spans="1:34" ht="14.25" customHeight="1" x14ac:dyDescent="0.3">
      <c r="A11" s="3" t="s">
        <v>43</v>
      </c>
      <c r="B11" s="4">
        <v>0.56999999999999995</v>
      </c>
      <c r="C11" s="4">
        <v>0.15229999999999999</v>
      </c>
      <c r="D11" s="4">
        <v>9.7500000000000003E-2</v>
      </c>
      <c r="E11" s="4">
        <v>3.5999999999999999E-3</v>
      </c>
      <c r="F11" s="4">
        <v>1.4E-3</v>
      </c>
      <c r="G11" s="4">
        <v>2.2000000000000001E-4</v>
      </c>
      <c r="H11" s="4">
        <v>8.4000000000000003E-4</v>
      </c>
      <c r="I11" s="4">
        <v>9.3999999999999997E-4</v>
      </c>
      <c r="J11" s="4">
        <v>3.1E-2</v>
      </c>
      <c r="K11" s="4">
        <v>0</v>
      </c>
      <c r="L11" s="4">
        <v>2.9E-4</v>
      </c>
      <c r="M11" s="4">
        <v>0.25</v>
      </c>
      <c r="N11" s="4">
        <v>0</v>
      </c>
      <c r="O11" s="4">
        <v>4.2999999999999997E-2</v>
      </c>
      <c r="P11" s="4">
        <v>0</v>
      </c>
      <c r="Q11" s="4">
        <v>1.1999999999999999E-3</v>
      </c>
      <c r="R11" s="4">
        <v>4.3999999999999997E-2</v>
      </c>
      <c r="S11" s="4">
        <v>1.2E-4</v>
      </c>
      <c r="T11" s="4">
        <v>2.5999999999999998E-4</v>
      </c>
      <c r="U11" s="4">
        <v>1.6100000000000001E-3</v>
      </c>
      <c r="V11" s="4">
        <v>7.0000000000000007E-2</v>
      </c>
      <c r="W11" s="4">
        <v>4.8999999999999998E-4</v>
      </c>
      <c r="X11" s="4">
        <v>5.0999999999999997E-2</v>
      </c>
      <c r="Y11" s="4">
        <v>0.09</v>
      </c>
      <c r="Z11" s="4">
        <v>8.1999999999999998E-4</v>
      </c>
      <c r="AA11" s="4">
        <v>1.8E-3</v>
      </c>
      <c r="AB11" s="4">
        <v>7.0000000000000007E-2</v>
      </c>
      <c r="AC11" s="4">
        <v>4.8000000000000001E-4</v>
      </c>
      <c r="AD11" s="4">
        <v>0.12</v>
      </c>
      <c r="AE11" s="4">
        <v>1.1599999999999999</v>
      </c>
      <c r="AF11" s="4">
        <v>1E-3</v>
      </c>
      <c r="AG11" s="4">
        <v>0.01</v>
      </c>
      <c r="AH11" s="4">
        <v>1E-3</v>
      </c>
    </row>
    <row r="12" spans="1:34" ht="14.25" customHeight="1" x14ac:dyDescent="0.3">
      <c r="A12" s="3" t="s">
        <v>44</v>
      </c>
      <c r="B12" s="4">
        <v>0.39</v>
      </c>
      <c r="C12" s="4">
        <v>9.5399999999999999E-2</v>
      </c>
      <c r="D12" s="4">
        <v>8.3900000000000002E-2</v>
      </c>
      <c r="E12" s="4">
        <v>9.1000000000000004E-3</v>
      </c>
      <c r="F12" s="4">
        <v>2.5000000000000001E-3</v>
      </c>
      <c r="G12" s="4">
        <v>1.9000000000000001E-4</v>
      </c>
      <c r="H12" s="4">
        <v>6.7000000000000002E-4</v>
      </c>
      <c r="I12" s="4">
        <v>8.5999999999999998E-4</v>
      </c>
      <c r="J12" s="4">
        <v>1.4999999999999999E-2</v>
      </c>
      <c r="K12" s="4">
        <v>0</v>
      </c>
      <c r="L12" s="4">
        <v>2.5000000000000001E-4</v>
      </c>
      <c r="M12" s="4">
        <v>3.26</v>
      </c>
      <c r="N12" s="4">
        <v>0</v>
      </c>
      <c r="O12" s="4">
        <v>6.6000000000000003E-2</v>
      </c>
      <c r="P12" s="4">
        <v>0</v>
      </c>
      <c r="Q12" s="4">
        <v>7.3000000000000001E-3</v>
      </c>
      <c r="R12" s="4">
        <v>2.5999999999999999E-2</v>
      </c>
      <c r="S12" s="4">
        <v>2.4000000000000001E-4</v>
      </c>
      <c r="T12" s="4">
        <v>3.1E-4</v>
      </c>
      <c r="U12" s="4">
        <v>8.0599999999999995E-3</v>
      </c>
      <c r="V12" s="4">
        <v>0.04</v>
      </c>
      <c r="W12" s="4">
        <v>1.5299999999999999E-3</v>
      </c>
      <c r="X12" s="4">
        <v>6.0999999999999999E-2</v>
      </c>
      <c r="Y12" s="4">
        <v>0.06</v>
      </c>
      <c r="Z12" s="4">
        <v>6.8000000000000005E-4</v>
      </c>
      <c r="AA12" s="4">
        <v>2.5000000000000001E-3</v>
      </c>
      <c r="AB12" s="4">
        <v>0.09</v>
      </c>
      <c r="AC12" s="4">
        <v>6.0999999999999997E-4</v>
      </c>
      <c r="AD12" s="4">
        <v>0.2</v>
      </c>
      <c r="AE12" s="4">
        <v>1.9</v>
      </c>
      <c r="AF12" s="4">
        <v>1E-3</v>
      </c>
      <c r="AG12" s="4">
        <v>0</v>
      </c>
      <c r="AH12" s="4">
        <v>1.6999999999999999E-3</v>
      </c>
    </row>
    <row r="13" spans="1:34" ht="14.25" customHeight="1" x14ac:dyDescent="0.3">
      <c r="A13" s="3" t="s">
        <v>45</v>
      </c>
      <c r="B13" s="4">
        <v>0.63</v>
      </c>
      <c r="C13" s="4">
        <v>0.16009999999999999</v>
      </c>
      <c r="D13" s="4">
        <v>0.12820000000000001</v>
      </c>
      <c r="E13" s="4">
        <v>1.06E-2</v>
      </c>
      <c r="F13" s="4">
        <v>2E-3</v>
      </c>
      <c r="G13" s="4">
        <v>3.8000000000000002E-4</v>
      </c>
      <c r="H13" s="4">
        <v>4.6999999999999999E-4</v>
      </c>
      <c r="I13" s="4">
        <v>5.1999999999999995E-4</v>
      </c>
      <c r="J13" s="4">
        <v>2.1000000000000001E-2</v>
      </c>
      <c r="K13" s="4">
        <v>0</v>
      </c>
      <c r="L13" s="4">
        <v>4.8999999999999998E-4</v>
      </c>
      <c r="M13" s="4">
        <v>0.64</v>
      </c>
      <c r="N13" s="4">
        <v>0</v>
      </c>
      <c r="O13" s="4">
        <v>7.0000000000000007E-2</v>
      </c>
      <c r="P13" s="4">
        <v>0</v>
      </c>
      <c r="Q13" s="4">
        <v>6.9999999999999999E-4</v>
      </c>
      <c r="R13" s="4">
        <v>2.1000000000000001E-2</v>
      </c>
      <c r="S13" s="4">
        <v>2.7E-4</v>
      </c>
      <c r="T13" s="4">
        <v>3.3E-4</v>
      </c>
      <c r="U13" s="4">
        <v>1.5399999999999999E-3</v>
      </c>
      <c r="V13" s="4">
        <v>0.04</v>
      </c>
      <c r="W13" s="4">
        <v>1.99E-3</v>
      </c>
      <c r="X13" s="4">
        <v>6.0999999999999999E-2</v>
      </c>
      <c r="Y13" s="4">
        <v>0.13</v>
      </c>
      <c r="Z13" s="4">
        <v>5.9999999999999995E-4</v>
      </c>
      <c r="AA13" s="4">
        <v>3.5999999999999999E-3</v>
      </c>
      <c r="AB13" s="4">
        <v>0.11</v>
      </c>
      <c r="AC13" s="4">
        <v>6.9999999999999999E-4</v>
      </c>
      <c r="AD13" s="4">
        <v>0.21</v>
      </c>
      <c r="AE13" s="4">
        <v>2.2200000000000002</v>
      </c>
      <c r="AF13" s="4">
        <v>0</v>
      </c>
      <c r="AG13" s="4">
        <v>0</v>
      </c>
      <c r="AH13" s="4">
        <v>6.9999999999999999E-4</v>
      </c>
    </row>
    <row r="14" spans="1:34" ht="14.25" customHeight="1" x14ac:dyDescent="0.3">
      <c r="A14" s="3" t="s">
        <v>46</v>
      </c>
      <c r="B14" s="4">
        <v>0.32</v>
      </c>
      <c r="C14" s="4">
        <v>7.6799999999999993E-2</v>
      </c>
      <c r="D14" s="4">
        <v>4.8899999999999999E-2</v>
      </c>
      <c r="E14" s="4">
        <v>6.7000000000000002E-3</v>
      </c>
      <c r="F14" s="4">
        <v>3.0000000000000001E-3</v>
      </c>
      <c r="G14" s="4">
        <v>1.4999999999999999E-4</v>
      </c>
      <c r="H14" s="4">
        <v>4.2999999999999999E-4</v>
      </c>
      <c r="I14" s="4">
        <v>1.5499999999999999E-3</v>
      </c>
      <c r="J14" s="4">
        <v>0.02</v>
      </c>
      <c r="K14" s="4">
        <v>0</v>
      </c>
      <c r="L14" s="4">
        <v>4.6999999999999999E-4</v>
      </c>
      <c r="M14" s="4">
        <v>0.12</v>
      </c>
      <c r="N14" s="4">
        <v>0</v>
      </c>
      <c r="O14" s="4">
        <v>0.58799999999999997</v>
      </c>
      <c r="P14" s="4">
        <v>0</v>
      </c>
      <c r="Q14" s="4">
        <v>2.8999999999999998E-3</v>
      </c>
      <c r="R14" s="4">
        <v>2.1999999999999999E-2</v>
      </c>
      <c r="S14" s="4">
        <v>2.4000000000000001E-4</v>
      </c>
      <c r="T14" s="4">
        <v>2.2000000000000001E-4</v>
      </c>
      <c r="U14" s="4">
        <v>3.8600000000000001E-3</v>
      </c>
      <c r="V14" s="4">
        <v>0.24</v>
      </c>
      <c r="W14" s="4">
        <v>1.25E-3</v>
      </c>
      <c r="X14" s="4">
        <v>5.7000000000000002E-2</v>
      </c>
      <c r="Y14" s="4">
        <v>0.16</v>
      </c>
      <c r="Z14" s="4">
        <v>4.8000000000000001E-4</v>
      </c>
      <c r="AA14" s="4">
        <v>4.1000000000000003E-3</v>
      </c>
      <c r="AB14" s="4">
        <v>0.13</v>
      </c>
      <c r="AC14" s="4">
        <v>3.8600000000000001E-3</v>
      </c>
      <c r="AD14" s="4">
        <v>0.24</v>
      </c>
      <c r="AE14" s="4">
        <v>1.53</v>
      </c>
      <c r="AF14" s="4">
        <v>4.0000000000000001E-3</v>
      </c>
      <c r="AG14" s="4">
        <v>0.01</v>
      </c>
      <c r="AH14" s="4">
        <v>1.4E-3</v>
      </c>
    </row>
    <row r="15" spans="1:34" ht="14.25" customHeight="1" x14ac:dyDescent="0.3">
      <c r="A15" s="3" t="s">
        <v>47</v>
      </c>
      <c r="B15" s="4">
        <v>0.61</v>
      </c>
      <c r="C15" s="4">
        <v>0.14660000000000001</v>
      </c>
      <c r="D15" s="4">
        <v>8.9899999999999994E-2</v>
      </c>
      <c r="E15" s="4">
        <v>1.14E-2</v>
      </c>
      <c r="F15" s="4">
        <v>5.1999999999999998E-3</v>
      </c>
      <c r="G15" s="4">
        <v>2.9E-4</v>
      </c>
      <c r="H15" s="4">
        <v>4.6999999999999999E-4</v>
      </c>
      <c r="I15" s="4">
        <v>2.8700000000000002E-3</v>
      </c>
      <c r="J15" s="4">
        <v>0.03</v>
      </c>
      <c r="K15" s="4">
        <v>0</v>
      </c>
      <c r="L15" s="4">
        <v>6.3000000000000003E-4</v>
      </c>
      <c r="M15" s="4">
        <v>0.87</v>
      </c>
      <c r="N15" s="4">
        <v>0</v>
      </c>
      <c r="O15" s="4">
        <v>0.92700000000000005</v>
      </c>
      <c r="P15" s="4">
        <v>0</v>
      </c>
      <c r="Q15" s="4">
        <v>1.46E-2</v>
      </c>
      <c r="R15" s="4">
        <v>0.40300000000000002</v>
      </c>
      <c r="S15" s="4">
        <v>2.7E-4</v>
      </c>
      <c r="T15" s="4">
        <v>2.5000000000000001E-4</v>
      </c>
      <c r="U15" s="4">
        <v>3.4099999999999998E-3</v>
      </c>
      <c r="V15" s="4">
        <v>0.25</v>
      </c>
      <c r="W15" s="4">
        <v>1.83E-3</v>
      </c>
      <c r="X15" s="4">
        <v>7.8E-2</v>
      </c>
      <c r="Y15" s="4">
        <v>0.34</v>
      </c>
      <c r="Z15" s="4">
        <v>1.2999999999999999E-3</v>
      </c>
      <c r="AA15" s="4">
        <v>3.0999999999999999E-3</v>
      </c>
      <c r="AB15" s="4">
        <v>0.17</v>
      </c>
      <c r="AC15" s="4">
        <v>9.7999999999999997E-4</v>
      </c>
      <c r="AD15" s="4">
        <v>0.34</v>
      </c>
      <c r="AE15" s="4">
        <v>3.12</v>
      </c>
      <c r="AF15" s="4">
        <v>2E-3</v>
      </c>
      <c r="AG15" s="4">
        <v>0.03</v>
      </c>
      <c r="AH15" s="4">
        <v>1.4E-3</v>
      </c>
    </row>
    <row r="16" spans="1:34" ht="14.25" customHeight="1" x14ac:dyDescent="0.3">
      <c r="A16" s="3" t="s">
        <v>48</v>
      </c>
      <c r="B16" s="4">
        <v>0.18</v>
      </c>
      <c r="C16" s="4">
        <v>3.8899999999999997E-2</v>
      </c>
      <c r="D16" s="4">
        <v>2.63E-2</v>
      </c>
      <c r="E16" s="4">
        <v>8.8000000000000005E-3</v>
      </c>
      <c r="F16" s="4">
        <v>2E-3</v>
      </c>
      <c r="G16" s="4">
        <v>2.7999999999999998E-4</v>
      </c>
      <c r="H16" s="4">
        <v>3.1E-4</v>
      </c>
      <c r="I16" s="4">
        <v>8.3000000000000001E-4</v>
      </c>
      <c r="J16" s="4">
        <v>1.2E-2</v>
      </c>
      <c r="K16" s="4">
        <v>0</v>
      </c>
      <c r="L16" s="4">
        <v>8.0000000000000004E-4</v>
      </c>
      <c r="M16" s="4">
        <v>8.33</v>
      </c>
      <c r="N16" s="4">
        <v>0</v>
      </c>
      <c r="O16" s="4">
        <v>0.13700000000000001</v>
      </c>
      <c r="P16" s="4">
        <v>0</v>
      </c>
      <c r="Q16" s="4">
        <v>5.4000000000000003E-3</v>
      </c>
      <c r="R16" s="4">
        <v>7.9000000000000001E-2</v>
      </c>
      <c r="S16" s="4">
        <v>3.6999999999999999E-4</v>
      </c>
      <c r="T16" s="4">
        <v>1.9000000000000001E-4</v>
      </c>
      <c r="U16" s="4">
        <v>5.94E-3</v>
      </c>
      <c r="V16" s="4">
        <v>0.15</v>
      </c>
      <c r="W16" s="4">
        <v>8.8999999999999995E-4</v>
      </c>
      <c r="X16" s="4">
        <v>6.7000000000000004E-2</v>
      </c>
      <c r="Y16" s="4">
        <v>0.1</v>
      </c>
      <c r="Z16" s="4">
        <v>5.9000000000000003E-4</v>
      </c>
      <c r="AA16" s="4">
        <v>2.7000000000000001E-3</v>
      </c>
      <c r="AB16" s="4">
        <v>0.11</v>
      </c>
      <c r="AC16" s="4">
        <v>1.14E-3</v>
      </c>
      <c r="AD16" s="4">
        <v>0.24</v>
      </c>
      <c r="AE16" s="4">
        <v>2.37</v>
      </c>
      <c r="AF16" s="4">
        <v>0</v>
      </c>
      <c r="AG16" s="4">
        <v>0.05</v>
      </c>
      <c r="AH16" s="4">
        <v>1.6999999999999999E-3</v>
      </c>
    </row>
    <row r="17" spans="1:34" ht="14.25" customHeight="1" x14ac:dyDescent="0.3">
      <c r="A17" s="3" t="s">
        <v>49</v>
      </c>
      <c r="B17" s="4">
        <v>1.6</v>
      </c>
      <c r="C17" s="4">
        <v>8.5300000000000001E-2</v>
      </c>
      <c r="D17" s="4">
        <v>6.6E-3</v>
      </c>
      <c r="E17" s="4">
        <v>0.02</v>
      </c>
      <c r="F17" s="4">
        <v>0.14660000000000001</v>
      </c>
      <c r="G17" s="4">
        <v>2.1260000000000001E-2</v>
      </c>
      <c r="H17" s="4">
        <v>9.7989999999999994E-2</v>
      </c>
      <c r="I17" s="4">
        <v>1.8159999999999999E-2</v>
      </c>
      <c r="J17" s="4">
        <v>6.7000000000000004E-2</v>
      </c>
      <c r="K17" s="4">
        <v>0</v>
      </c>
      <c r="L17" s="4">
        <v>2.5699999999999998E-3</v>
      </c>
      <c r="M17" s="4">
        <v>1.46</v>
      </c>
      <c r="N17" s="4">
        <v>0</v>
      </c>
      <c r="O17" s="4">
        <v>0.1</v>
      </c>
      <c r="P17" s="4">
        <v>0</v>
      </c>
      <c r="Q17" s="4">
        <v>2.07E-2</v>
      </c>
      <c r="R17" s="4">
        <v>0.21</v>
      </c>
      <c r="S17" s="4">
        <v>6.7000000000000002E-4</v>
      </c>
      <c r="T17" s="4">
        <v>1.2999999999999999E-3</v>
      </c>
      <c r="U17" s="4">
        <v>1.738E-2</v>
      </c>
      <c r="V17" s="4">
        <v>0.81</v>
      </c>
      <c r="W17" s="4">
        <v>1.389E-2</v>
      </c>
      <c r="X17" s="4">
        <v>0.14199999999999999</v>
      </c>
      <c r="Y17" s="4">
        <v>0.12</v>
      </c>
      <c r="Z17" s="4">
        <v>1.9E-3</v>
      </c>
      <c r="AA17" s="4">
        <v>5.4999999999999997E-3</v>
      </c>
      <c r="AB17" s="4">
        <v>0.28999999999999998</v>
      </c>
      <c r="AC17" s="4">
        <v>1.42E-3</v>
      </c>
      <c r="AD17" s="4">
        <v>0.52</v>
      </c>
      <c r="AE17" s="4">
        <v>4.8499999999999996</v>
      </c>
      <c r="AF17" s="4">
        <v>4.0000000000000001E-3</v>
      </c>
      <c r="AG17" s="4">
        <v>7.0000000000000007E-2</v>
      </c>
      <c r="AH17" s="4">
        <v>6.4000000000000003E-3</v>
      </c>
    </row>
    <row r="18" spans="1:34" ht="14.25" customHeight="1" x14ac:dyDescent="0.3">
      <c r="A18" s="3" t="s">
        <v>50</v>
      </c>
      <c r="B18" s="4">
        <v>0.25</v>
      </c>
      <c r="C18" s="4">
        <v>5.8799999999999998E-2</v>
      </c>
      <c r="D18" s="4">
        <v>3.5299999999999998E-2</v>
      </c>
      <c r="E18" s="4">
        <v>9.7999999999999997E-3</v>
      </c>
      <c r="F18" s="4">
        <v>1.8E-3</v>
      </c>
      <c r="G18" s="4">
        <v>3.4000000000000002E-4</v>
      </c>
      <c r="H18" s="4">
        <v>1.6000000000000001E-4</v>
      </c>
      <c r="I18" s="4">
        <v>7.6000000000000004E-4</v>
      </c>
      <c r="J18" s="4">
        <v>0.03</v>
      </c>
      <c r="K18" s="4">
        <v>0</v>
      </c>
      <c r="L18" s="4">
        <v>8.4000000000000003E-4</v>
      </c>
      <c r="M18" s="4">
        <v>0.23</v>
      </c>
      <c r="N18" s="4">
        <v>0</v>
      </c>
      <c r="O18" s="4">
        <v>2.1999999999999999E-2</v>
      </c>
      <c r="P18" s="4">
        <v>0</v>
      </c>
      <c r="Q18" s="4">
        <v>3.0000000000000001E-3</v>
      </c>
      <c r="R18" s="4">
        <v>3.5000000000000003E-2</v>
      </c>
      <c r="S18" s="4">
        <v>3.8999999999999999E-4</v>
      </c>
      <c r="T18" s="4">
        <v>3.6999999999999999E-4</v>
      </c>
      <c r="U18" s="4">
        <v>6.4900000000000001E-3</v>
      </c>
      <c r="V18" s="4">
        <v>0.22</v>
      </c>
      <c r="W18" s="4">
        <v>2.81E-3</v>
      </c>
      <c r="X18" s="4">
        <v>6.9000000000000006E-2</v>
      </c>
      <c r="Y18" s="4">
        <v>0.09</v>
      </c>
      <c r="Z18" s="4">
        <v>8.0999999999999996E-4</v>
      </c>
      <c r="AA18" s="4">
        <v>2.3E-3</v>
      </c>
      <c r="AB18" s="4">
        <v>0.14000000000000001</v>
      </c>
      <c r="AC18" s="4">
        <v>2.32E-3</v>
      </c>
      <c r="AD18" s="4">
        <v>0.24</v>
      </c>
      <c r="AE18" s="4">
        <v>2.29</v>
      </c>
      <c r="AF18" s="4">
        <v>3.0000000000000001E-3</v>
      </c>
      <c r="AG18" s="4">
        <v>0.02</v>
      </c>
      <c r="AH18" s="4">
        <v>1.6000000000000001E-3</v>
      </c>
    </row>
    <row r="19" spans="1:34" ht="14.25" customHeight="1" x14ac:dyDescent="0.3">
      <c r="A19" s="3" t="s">
        <v>51</v>
      </c>
      <c r="B19" s="4">
        <v>0.9</v>
      </c>
      <c r="C19" s="4">
        <v>0.20710000000000001</v>
      </c>
      <c r="D19" s="4">
        <v>6.4799999999999996E-2</v>
      </c>
      <c r="E19" s="4">
        <v>2.01E-2</v>
      </c>
      <c r="F19" s="4">
        <v>1.5E-3</v>
      </c>
      <c r="G19" s="4">
        <v>5.1999999999999995E-4</v>
      </c>
      <c r="H19" s="4">
        <v>2.0000000000000002E-5</v>
      </c>
      <c r="I19" s="4">
        <v>9.2000000000000003E-4</v>
      </c>
      <c r="J19" s="4">
        <v>3.3000000000000002E-2</v>
      </c>
      <c r="K19" s="4">
        <v>0</v>
      </c>
      <c r="L19" s="4">
        <v>2.8600000000000001E-3</v>
      </c>
      <c r="M19" s="4">
        <v>192.18</v>
      </c>
      <c r="N19" s="4">
        <v>0</v>
      </c>
      <c r="O19" s="4">
        <v>0.19600000000000001</v>
      </c>
      <c r="P19" s="4">
        <v>0</v>
      </c>
      <c r="Q19" s="4">
        <v>7.1000000000000004E-3</v>
      </c>
      <c r="R19" s="4">
        <v>2.3E-2</v>
      </c>
      <c r="S19" s="4">
        <v>1.07E-3</v>
      </c>
      <c r="T19" s="4">
        <v>1.06E-3</v>
      </c>
      <c r="U19" s="4">
        <v>1.487E-2</v>
      </c>
      <c r="V19" s="4">
        <v>0.06</v>
      </c>
      <c r="W19" s="4">
        <v>8.8400000000000006E-3</v>
      </c>
      <c r="X19" s="4">
        <v>0.13100000000000001</v>
      </c>
      <c r="Y19" s="4">
        <v>0.38</v>
      </c>
      <c r="Z19" s="4">
        <v>1.6100000000000001E-3</v>
      </c>
      <c r="AA19" s="4">
        <v>6.8999999999999999E-3</v>
      </c>
      <c r="AB19" s="4">
        <v>0.27</v>
      </c>
      <c r="AC19" s="4">
        <v>4.9699999999999996E-3</v>
      </c>
      <c r="AD19" s="4">
        <v>0.54</v>
      </c>
      <c r="AE19" s="4">
        <v>4.75</v>
      </c>
      <c r="AF19" s="4">
        <v>2E-3</v>
      </c>
      <c r="AG19" s="4">
        <v>0.36</v>
      </c>
      <c r="AH19" s="4">
        <v>3.2000000000000002E-3</v>
      </c>
    </row>
    <row r="20" spans="1:34" ht="14.25" customHeight="1" x14ac:dyDescent="0.3">
      <c r="A20" s="3" t="s">
        <v>52</v>
      </c>
      <c r="B20" s="4">
        <v>0.41</v>
      </c>
      <c r="C20" s="4">
        <v>9.5799999999999996E-2</v>
      </c>
      <c r="D20" s="4">
        <v>4.7399999999999998E-2</v>
      </c>
      <c r="E20" s="4">
        <v>9.2999999999999992E-3</v>
      </c>
      <c r="F20" s="4">
        <v>2.3999999999999998E-3</v>
      </c>
      <c r="G20" s="4">
        <v>3.6999999999999999E-4</v>
      </c>
      <c r="H20" s="4">
        <v>1.3999999999999999E-4</v>
      </c>
      <c r="I20" s="4">
        <v>1.17E-3</v>
      </c>
      <c r="J20" s="4">
        <v>2.8000000000000001E-2</v>
      </c>
      <c r="K20" s="4">
        <v>0</v>
      </c>
      <c r="L20" s="4">
        <v>1.3799999999999999E-3</v>
      </c>
      <c r="M20" s="4">
        <v>167.06</v>
      </c>
      <c r="N20" s="4">
        <v>0</v>
      </c>
      <c r="O20" s="4">
        <v>5.8999999999999997E-2</v>
      </c>
      <c r="P20" s="4">
        <v>0</v>
      </c>
      <c r="Q20" s="4">
        <v>6.6E-3</v>
      </c>
      <c r="R20" s="4">
        <v>0.13200000000000001</v>
      </c>
      <c r="S20" s="4">
        <v>6.6E-4</v>
      </c>
      <c r="T20" s="4">
        <v>5.8E-4</v>
      </c>
      <c r="U20" s="4">
        <v>9.8300000000000002E-3</v>
      </c>
      <c r="V20" s="4">
        <v>0.19</v>
      </c>
      <c r="W20" s="4">
        <v>2.7299999999999998E-3</v>
      </c>
      <c r="X20" s="4">
        <v>8.7999999999999995E-2</v>
      </c>
      <c r="Y20" s="4">
        <v>0.33</v>
      </c>
      <c r="Z20" s="4">
        <v>4.4999999999999999E-4</v>
      </c>
      <c r="AA20" s="4">
        <v>3.0000000000000001E-3</v>
      </c>
      <c r="AB20" s="4">
        <v>0.12</v>
      </c>
      <c r="AC20" s="4">
        <v>1.4300000000000001E-3</v>
      </c>
      <c r="AD20" s="4">
        <v>0.35</v>
      </c>
      <c r="AE20" s="4">
        <v>3.2</v>
      </c>
      <c r="AF20" s="4">
        <v>1E-3</v>
      </c>
      <c r="AG20" s="4">
        <v>0.69</v>
      </c>
      <c r="AH20" s="4">
        <v>2.3999999999999998E-3</v>
      </c>
    </row>
    <row r="21" spans="1:34" ht="14.25" customHeight="1" x14ac:dyDescent="0.3">
      <c r="A21" s="3" t="s">
        <v>53</v>
      </c>
      <c r="B21" s="4">
        <v>0.96</v>
      </c>
      <c r="C21" s="4">
        <v>0.20979999999999999</v>
      </c>
      <c r="D21" s="4">
        <v>4.5400000000000003E-2</v>
      </c>
      <c r="E21" s="4">
        <v>3.4099999999999998E-2</v>
      </c>
      <c r="F21" s="4">
        <v>1.4999999999999999E-2</v>
      </c>
      <c r="G21" s="4">
        <v>1.97E-3</v>
      </c>
      <c r="H21" s="4">
        <v>3.7399999999999998E-3</v>
      </c>
      <c r="I21" s="4">
        <v>6.0299999999999998E-3</v>
      </c>
      <c r="J21" s="4">
        <v>2.4E-2</v>
      </c>
      <c r="K21" s="4">
        <v>0</v>
      </c>
      <c r="L21" s="4">
        <v>1.39E-3</v>
      </c>
      <c r="M21" s="4">
        <v>2.63</v>
      </c>
      <c r="N21" s="4">
        <v>0</v>
      </c>
      <c r="O21" s="4">
        <v>5.5E-2</v>
      </c>
      <c r="P21" s="4">
        <v>0</v>
      </c>
      <c r="Q21" s="4">
        <v>8.9999999999999998E-4</v>
      </c>
      <c r="R21" s="4">
        <v>4.0000000000000001E-3</v>
      </c>
      <c r="S21" s="4">
        <v>9.3000000000000005E-4</v>
      </c>
      <c r="T21" s="4">
        <v>5.6999999999999998E-4</v>
      </c>
      <c r="U21" s="4">
        <v>1.6830000000000001E-2</v>
      </c>
      <c r="V21" s="4">
        <v>0.23</v>
      </c>
      <c r="W21" s="4">
        <v>7.92E-3</v>
      </c>
      <c r="X21" s="4">
        <v>0.29099999999999998</v>
      </c>
      <c r="Y21" s="4">
        <v>0.03</v>
      </c>
      <c r="Z21" s="4">
        <v>4.8999999999999998E-4</v>
      </c>
      <c r="AA21" s="4">
        <v>4.4999999999999997E-3</v>
      </c>
      <c r="AB21" s="4">
        <v>0.26</v>
      </c>
      <c r="AC21" s="4">
        <v>1.67E-3</v>
      </c>
      <c r="AD21" s="4">
        <v>0.77</v>
      </c>
      <c r="AE21" s="4">
        <v>2.1800000000000002</v>
      </c>
      <c r="AF21" s="4">
        <v>2E-3</v>
      </c>
      <c r="AG21" s="4">
        <v>0.01</v>
      </c>
      <c r="AH21" s="4">
        <v>6.1999999999999998E-3</v>
      </c>
    </row>
    <row r="22" spans="1:34" ht="14.25" customHeight="1" x14ac:dyDescent="0.3">
      <c r="A22" s="3" t="s">
        <v>54</v>
      </c>
      <c r="B22" s="4">
        <v>0.4</v>
      </c>
      <c r="C22" s="4">
        <v>8.8099999999999998E-2</v>
      </c>
      <c r="D22" s="4">
        <v>5.2999999999999999E-2</v>
      </c>
      <c r="E22" s="4">
        <v>1.8700000000000001E-2</v>
      </c>
      <c r="F22" s="4">
        <v>4.4000000000000003E-3</v>
      </c>
      <c r="G22" s="4">
        <v>4.2000000000000002E-4</v>
      </c>
      <c r="H22" s="4">
        <v>2.4000000000000001E-4</v>
      </c>
      <c r="I22" s="4">
        <v>2.3900000000000002E-3</v>
      </c>
      <c r="J22" s="4">
        <v>1.4999999999999999E-2</v>
      </c>
      <c r="K22" s="4">
        <v>0</v>
      </c>
      <c r="L22" s="4">
        <v>5.0600000000000003E-3</v>
      </c>
      <c r="M22" s="4">
        <v>9.52</v>
      </c>
      <c r="N22" s="4">
        <v>0</v>
      </c>
      <c r="O22" s="4">
        <v>1.4370000000000001</v>
      </c>
      <c r="P22" s="4">
        <v>0</v>
      </c>
      <c r="Q22" s="4">
        <v>6.8999999999999999E-3</v>
      </c>
      <c r="R22" s="4">
        <v>0.14000000000000001</v>
      </c>
      <c r="S22" s="4">
        <v>7.2000000000000005E-4</v>
      </c>
      <c r="T22" s="4">
        <v>8.5999999999999998E-4</v>
      </c>
      <c r="U22" s="4">
        <v>1.244E-2</v>
      </c>
      <c r="V22" s="4">
        <v>0.23</v>
      </c>
      <c r="W22" s="4">
        <v>2.0100000000000001E-3</v>
      </c>
      <c r="X22" s="4">
        <v>0.109</v>
      </c>
      <c r="Y22" s="4">
        <v>0.14000000000000001</v>
      </c>
      <c r="Z22" s="4">
        <v>1.2899999999999999E-3</v>
      </c>
      <c r="AA22" s="4">
        <v>1.03E-2</v>
      </c>
      <c r="AB22" s="4">
        <v>0.23</v>
      </c>
      <c r="AC22" s="4">
        <v>1.8699999999999999E-3</v>
      </c>
      <c r="AD22" s="4">
        <v>0.43</v>
      </c>
      <c r="AE22" s="4">
        <v>3.22</v>
      </c>
      <c r="AF22" s="4">
        <v>5.0000000000000001E-3</v>
      </c>
      <c r="AG22" s="4">
        <v>0.09</v>
      </c>
      <c r="AH22" s="4">
        <v>2.5999999999999999E-3</v>
      </c>
    </row>
    <row r="23" spans="1:34" ht="14.25" customHeight="1" x14ac:dyDescent="0.3">
      <c r="A23" s="3" t="s">
        <v>55</v>
      </c>
      <c r="B23" s="4">
        <v>0.15</v>
      </c>
      <c r="C23" s="4">
        <v>3.6299999999999999E-2</v>
      </c>
      <c r="D23" s="4">
        <v>1.67E-2</v>
      </c>
      <c r="E23" s="4">
        <v>6.4999999999999997E-3</v>
      </c>
      <c r="F23" s="4">
        <v>1.1000000000000001E-3</v>
      </c>
      <c r="G23" s="4">
        <v>3.6999999999999999E-4</v>
      </c>
      <c r="H23" s="4">
        <v>5.0000000000000002E-5</v>
      </c>
      <c r="I23" s="4">
        <v>3.2000000000000003E-4</v>
      </c>
      <c r="J23" s="4">
        <v>5.0000000000000001E-3</v>
      </c>
      <c r="K23" s="4">
        <v>0</v>
      </c>
      <c r="L23" s="4">
        <v>4.0000000000000002E-4</v>
      </c>
      <c r="M23" s="4">
        <v>1.05</v>
      </c>
      <c r="N23" s="4">
        <v>0</v>
      </c>
      <c r="O23" s="4">
        <v>2.8000000000000001E-2</v>
      </c>
      <c r="P23" s="4">
        <v>0</v>
      </c>
      <c r="Q23" s="4">
        <v>2.9999999999999997E-4</v>
      </c>
      <c r="R23" s="4">
        <v>0.16400000000000001</v>
      </c>
      <c r="S23" s="4">
        <v>2.7E-4</v>
      </c>
      <c r="T23" s="4">
        <v>3.3E-4</v>
      </c>
      <c r="U23" s="4">
        <v>9.7999999999999997E-4</v>
      </c>
      <c r="V23" s="4">
        <v>7.0000000000000007E-2</v>
      </c>
      <c r="W23" s="4">
        <v>2.5899999999999999E-3</v>
      </c>
      <c r="X23" s="4">
        <v>0.06</v>
      </c>
      <c r="Y23" s="4">
        <v>0.16</v>
      </c>
      <c r="Z23" s="4">
        <v>4.0999999999999999E-4</v>
      </c>
      <c r="AA23" s="4">
        <v>2.8E-3</v>
      </c>
      <c r="AB23" s="4">
        <v>0.13</v>
      </c>
      <c r="AC23" s="4">
        <v>7.9000000000000001E-4</v>
      </c>
      <c r="AD23" s="4">
        <v>0.24</v>
      </c>
      <c r="AE23" s="4">
        <v>1.47</v>
      </c>
      <c r="AF23" s="4">
        <v>3.0000000000000001E-3</v>
      </c>
      <c r="AG23" s="4">
        <v>0.02</v>
      </c>
      <c r="AH23" s="4">
        <v>2E-3</v>
      </c>
    </row>
    <row r="24" spans="1:34" ht="14.25" customHeight="1" x14ac:dyDescent="0.3">
      <c r="A24" s="3" t="s">
        <v>56</v>
      </c>
      <c r="B24" s="4">
        <v>0.22</v>
      </c>
      <c r="C24" s="4">
        <v>3.2599999999999997E-2</v>
      </c>
      <c r="D24" s="4">
        <v>1.9800000000000002E-2</v>
      </c>
      <c r="E24" s="4">
        <v>3.09E-2</v>
      </c>
      <c r="F24" s="4">
        <v>3.3999999999999998E-3</v>
      </c>
      <c r="G24" s="4">
        <v>5.0000000000000001E-4</v>
      </c>
      <c r="H24" s="4">
        <v>0</v>
      </c>
      <c r="I24" s="4">
        <v>1.6000000000000001E-3</v>
      </c>
      <c r="J24" s="4">
        <v>0.01</v>
      </c>
      <c r="K24" s="4">
        <v>0</v>
      </c>
      <c r="L24" s="4">
        <v>1.0399999999999999E-3</v>
      </c>
      <c r="M24" s="4">
        <v>0</v>
      </c>
      <c r="N24" s="4">
        <v>4.0000000000000002E-4</v>
      </c>
      <c r="O24" s="4">
        <v>2.1000000000000001E-2</v>
      </c>
      <c r="P24" s="4">
        <v>7.0000000000000007E-2</v>
      </c>
      <c r="Q24" s="4">
        <v>1E-4</v>
      </c>
      <c r="R24" s="4">
        <v>0</v>
      </c>
      <c r="S24" s="4">
        <v>8.0999999999999996E-4</v>
      </c>
      <c r="T24" s="4">
        <v>4.0200000000000001E-3</v>
      </c>
      <c r="U24" s="4">
        <v>3.6069999999999998E-2</v>
      </c>
      <c r="V24" s="4">
        <v>0.17</v>
      </c>
      <c r="W24" s="4">
        <v>1.4970000000000001E-2</v>
      </c>
      <c r="X24" s="4">
        <v>0.17299999999999999</v>
      </c>
      <c r="Y24" s="4">
        <v>0.03</v>
      </c>
      <c r="Z24" s="4">
        <v>3.1800000000000001E-3</v>
      </c>
      <c r="AA24" s="4">
        <v>5.0000000000000001E-3</v>
      </c>
      <c r="AB24" s="4">
        <v>0.09</v>
      </c>
      <c r="AC24" s="4">
        <v>4.6999999999999999E-4</v>
      </c>
      <c r="AD24" s="4">
        <v>0.86</v>
      </c>
      <c r="AE24" s="4">
        <v>3.18</v>
      </c>
      <c r="AF24" s="4">
        <v>9.2999999999999999E-2</v>
      </c>
      <c r="AG24" s="4">
        <v>0.05</v>
      </c>
      <c r="AH24" s="4">
        <v>5.1999999999999998E-3</v>
      </c>
    </row>
    <row r="25" spans="1:34" ht="14.25" customHeight="1" x14ac:dyDescent="0.3">
      <c r="A25" s="3" t="s">
        <v>57</v>
      </c>
      <c r="B25" s="4">
        <v>5.67</v>
      </c>
      <c r="C25" s="4">
        <v>0.1613</v>
      </c>
      <c r="D25" s="4">
        <v>4.7199999999999999E-2</v>
      </c>
      <c r="E25" s="4">
        <v>0.25800000000000001</v>
      </c>
      <c r="F25" s="4">
        <v>0.4924</v>
      </c>
      <c r="G25" s="4">
        <v>6.2789999999999999E-2</v>
      </c>
      <c r="H25" s="4">
        <v>0.24426</v>
      </c>
      <c r="I25" s="4">
        <v>0.15558</v>
      </c>
      <c r="J25" s="4">
        <v>8.5000000000000006E-2</v>
      </c>
      <c r="K25" s="4">
        <v>0</v>
      </c>
      <c r="L25" s="4">
        <v>3.48E-3</v>
      </c>
      <c r="M25" s="4">
        <v>0</v>
      </c>
      <c r="N25" s="4">
        <v>0</v>
      </c>
      <c r="O25" s="4">
        <v>0</v>
      </c>
      <c r="P25" s="4">
        <v>0</v>
      </c>
      <c r="Q25" s="4">
        <v>8.3299999999999999E-2</v>
      </c>
      <c r="R25" s="4">
        <v>0</v>
      </c>
      <c r="S25" s="4">
        <v>6.4000000000000003E-3</v>
      </c>
      <c r="T25" s="4">
        <v>1.3500000000000001E-3</v>
      </c>
      <c r="U25" s="4">
        <v>0.12066</v>
      </c>
      <c r="V25" s="4">
        <v>2.4</v>
      </c>
      <c r="W25" s="4">
        <v>1.7670000000000002E-2</v>
      </c>
      <c r="X25" s="4">
        <v>0.52500000000000002</v>
      </c>
      <c r="Y25" s="4">
        <v>0.92</v>
      </c>
      <c r="Z25" s="4">
        <v>1.1440000000000001E-2</v>
      </c>
      <c r="AA25" s="4">
        <v>4.58E-2</v>
      </c>
      <c r="AB25" s="4">
        <v>1.68</v>
      </c>
      <c r="AC25" s="4">
        <v>1.934E-2</v>
      </c>
      <c r="AD25" s="4">
        <v>3.76</v>
      </c>
      <c r="AE25" s="4">
        <v>7.05</v>
      </c>
      <c r="AF25" s="4">
        <v>7.1999999999999995E-2</v>
      </c>
      <c r="AG25" s="4">
        <v>0.18</v>
      </c>
      <c r="AH25" s="4">
        <v>3.27E-2</v>
      </c>
    </row>
    <row r="26" spans="1:34" ht="14.25" customHeight="1" x14ac:dyDescent="0.3">
      <c r="A26" s="3" t="s">
        <v>58</v>
      </c>
      <c r="B26" s="4">
        <v>1.96</v>
      </c>
      <c r="C26" s="4">
        <v>0.44169999999999998</v>
      </c>
      <c r="D26" s="4">
        <v>0</v>
      </c>
      <c r="E26" s="4">
        <v>1.6299999999999999E-2</v>
      </c>
      <c r="F26" s="4">
        <v>1.2500000000000001E-2</v>
      </c>
      <c r="G26" s="4">
        <v>2.3500000000000001E-3</v>
      </c>
      <c r="H26" s="4">
        <v>4.3E-3</v>
      </c>
      <c r="I26" s="4">
        <v>4.9300000000000004E-3</v>
      </c>
      <c r="J26" s="4">
        <v>0</v>
      </c>
      <c r="K26" s="4">
        <v>0</v>
      </c>
      <c r="L26" s="4">
        <v>3.5200000000000001E-3</v>
      </c>
      <c r="M26" s="4">
        <v>0.26</v>
      </c>
      <c r="N26" s="4">
        <v>0</v>
      </c>
      <c r="O26" s="4">
        <v>0.40200000000000002</v>
      </c>
      <c r="P26" s="4">
        <v>0</v>
      </c>
      <c r="Q26" s="4">
        <v>0</v>
      </c>
      <c r="R26" s="4">
        <v>0</v>
      </c>
      <c r="S26" s="4">
        <v>1.4400000000000001E-3</v>
      </c>
      <c r="T26" s="4">
        <v>1.6000000000000001E-4</v>
      </c>
      <c r="U26" s="4">
        <v>1.102E-2</v>
      </c>
      <c r="V26" s="4">
        <v>0.57999999999999996</v>
      </c>
      <c r="W26" s="4">
        <v>4.7600000000000003E-3</v>
      </c>
      <c r="X26" s="4">
        <v>0</v>
      </c>
      <c r="Y26" s="4">
        <v>0.19</v>
      </c>
      <c r="Z26" s="4">
        <v>4.1799999999999997E-3</v>
      </c>
      <c r="AA26" s="4">
        <v>9.4000000000000004E-3</v>
      </c>
      <c r="AB26" s="4">
        <v>0.3</v>
      </c>
      <c r="AC26" s="4">
        <v>3.3600000000000001E-3</v>
      </c>
      <c r="AD26" s="4">
        <v>0.38</v>
      </c>
      <c r="AE26" s="4">
        <v>4.84</v>
      </c>
      <c r="AF26" s="4">
        <v>0</v>
      </c>
      <c r="AG26" s="4">
        <v>0.02</v>
      </c>
      <c r="AH26" s="4">
        <v>4.8999999999999998E-3</v>
      </c>
    </row>
    <row r="27" spans="1:34" ht="14.25" customHeight="1" x14ac:dyDescent="0.3">
      <c r="A27" s="3" t="s">
        <v>59</v>
      </c>
      <c r="B27" s="4">
        <v>2.74</v>
      </c>
      <c r="C27" s="4">
        <v>0.47539999999999999</v>
      </c>
      <c r="D27" s="4">
        <v>5.7299999999999997E-2</v>
      </c>
      <c r="E27" s="4">
        <v>0.1067</v>
      </c>
      <c r="F27" s="4">
        <v>4.53E-2</v>
      </c>
      <c r="G27" s="4">
        <v>6.9699999999999996E-3</v>
      </c>
      <c r="H27" s="4">
        <v>6.1199999999999996E-3</v>
      </c>
      <c r="I27" s="4">
        <v>1.6150000000000001E-2</v>
      </c>
      <c r="J27" s="4">
        <v>0.04</v>
      </c>
      <c r="K27" s="4">
        <v>0</v>
      </c>
      <c r="L27" s="4">
        <v>1.1100000000000001E-3</v>
      </c>
      <c r="M27" s="4">
        <v>0.02</v>
      </c>
      <c r="N27" s="4">
        <v>0</v>
      </c>
      <c r="O27" s="4">
        <v>2E-3</v>
      </c>
      <c r="P27" s="4">
        <v>0</v>
      </c>
      <c r="Q27" s="4">
        <v>1.9E-3</v>
      </c>
      <c r="R27" s="4">
        <v>4.9000000000000002E-2</v>
      </c>
      <c r="S27" s="4">
        <v>4.1099999999999999E-3</v>
      </c>
      <c r="T27" s="4">
        <v>2.5200000000000001E-3</v>
      </c>
      <c r="U27" s="4">
        <v>5.5899999999999998E-2</v>
      </c>
      <c r="V27" s="4">
        <v>0.85</v>
      </c>
      <c r="W27" s="4">
        <v>8.2000000000000007E-3</v>
      </c>
      <c r="X27" s="4">
        <v>0.187</v>
      </c>
      <c r="Y27" s="4">
        <v>1.25</v>
      </c>
      <c r="Z27" s="4">
        <v>1.48E-3</v>
      </c>
      <c r="AA27" s="4">
        <v>3.5999999999999997E-2</v>
      </c>
      <c r="AB27" s="4">
        <v>0.41</v>
      </c>
      <c r="AC27" s="4">
        <v>1.026E-2</v>
      </c>
      <c r="AD27" s="4">
        <v>1.29</v>
      </c>
      <c r="AE27" s="4">
        <v>1.41</v>
      </c>
      <c r="AF27" s="4">
        <v>0.28799999999999998</v>
      </c>
      <c r="AG27" s="4">
        <v>4.7300000000000004</v>
      </c>
      <c r="AH27" s="4">
        <v>1.04E-2</v>
      </c>
    </row>
    <row r="28" spans="1:34" ht="14.25" customHeight="1" x14ac:dyDescent="0.3">
      <c r="A28" s="3" t="s">
        <v>60</v>
      </c>
      <c r="B28" s="4">
        <v>4.0599999999999996</v>
      </c>
      <c r="C28" s="4">
        <v>0.45800000000000002</v>
      </c>
      <c r="D28" s="4">
        <v>0.11260000000000001</v>
      </c>
      <c r="E28" s="4">
        <v>8.2000000000000003E-2</v>
      </c>
      <c r="F28" s="4">
        <v>0.21</v>
      </c>
      <c r="G28" s="4">
        <v>0.11659</v>
      </c>
      <c r="H28" s="4">
        <v>5.525E-2</v>
      </c>
      <c r="I28" s="4">
        <v>1.094E-2</v>
      </c>
      <c r="J28" s="4">
        <v>2.5999999999999999E-2</v>
      </c>
      <c r="K28" s="4">
        <v>0.67</v>
      </c>
      <c r="L28" s="4">
        <v>5.8E-4</v>
      </c>
      <c r="M28" s="4">
        <v>7.44</v>
      </c>
      <c r="N28" s="4">
        <v>1.6000000000000001E-3</v>
      </c>
      <c r="O28" s="4">
        <v>2E-3</v>
      </c>
      <c r="P28" s="4">
        <v>0</v>
      </c>
      <c r="Q28" s="4">
        <v>8.3999999999999995E-3</v>
      </c>
      <c r="R28" s="4">
        <v>1.7999999999999999E-2</v>
      </c>
      <c r="S28" s="4">
        <v>3.8800000000000002E-3</v>
      </c>
      <c r="T28" s="4">
        <v>2.4099999999999998E-3</v>
      </c>
      <c r="U28" s="4">
        <v>2.188E-2</v>
      </c>
      <c r="V28" s="4">
        <v>0.88</v>
      </c>
      <c r="W28" s="4">
        <v>8.6099999999999996E-3</v>
      </c>
      <c r="X28" s="4">
        <v>0.38800000000000001</v>
      </c>
      <c r="Y28" s="4">
        <v>0.37</v>
      </c>
      <c r="Z28" s="4">
        <v>8.0000000000000004E-4</v>
      </c>
      <c r="AA28" s="4">
        <v>2.0299999999999999E-2</v>
      </c>
      <c r="AB28" s="4">
        <v>0.16</v>
      </c>
      <c r="AC28" s="4">
        <v>3.3E-3</v>
      </c>
      <c r="AD28" s="4">
        <v>1.05</v>
      </c>
      <c r="AE28" s="4">
        <v>1.18</v>
      </c>
      <c r="AF28" s="4">
        <v>0.22700000000000001</v>
      </c>
      <c r="AG28" s="4">
        <v>4.67</v>
      </c>
      <c r="AH28" s="4">
        <v>7.4999999999999997E-3</v>
      </c>
    </row>
    <row r="29" spans="1:34" ht="14.25" customHeight="1" x14ac:dyDescent="0.3">
      <c r="A29" s="3" t="s">
        <v>61</v>
      </c>
      <c r="B29" s="4">
        <v>2.72</v>
      </c>
      <c r="C29" s="4">
        <v>0.51880000000000004</v>
      </c>
      <c r="D29" s="4">
        <v>4.6199999999999998E-2</v>
      </c>
      <c r="E29" s="4">
        <v>0.1075</v>
      </c>
      <c r="F29" s="4">
        <v>2.4199999999999999E-2</v>
      </c>
      <c r="G29" s="4">
        <v>5.2900000000000004E-3</v>
      </c>
      <c r="H29" s="4">
        <v>3.62E-3</v>
      </c>
      <c r="I29" s="4">
        <v>8.5500000000000003E-3</v>
      </c>
      <c r="J29" s="4">
        <v>2.1999999999999999E-2</v>
      </c>
      <c r="K29" s="4">
        <v>0</v>
      </c>
      <c r="L29" s="4">
        <v>1.07E-3</v>
      </c>
      <c r="M29" s="4">
        <v>0.01</v>
      </c>
      <c r="N29" s="4">
        <v>0</v>
      </c>
      <c r="O29" s="4">
        <v>0</v>
      </c>
      <c r="P29" s="4">
        <v>0</v>
      </c>
      <c r="Q29" s="4">
        <v>2.0999999999999999E-3</v>
      </c>
      <c r="R29" s="4">
        <v>7.0000000000000001E-3</v>
      </c>
      <c r="S29" s="4">
        <v>7.1000000000000004E-3</v>
      </c>
      <c r="T29" s="4">
        <v>4.2700000000000004E-3</v>
      </c>
      <c r="U29" s="4">
        <v>4.8169999999999998E-2</v>
      </c>
      <c r="V29" s="4">
        <v>1.23</v>
      </c>
      <c r="W29" s="4">
        <v>4.5500000000000002E-3</v>
      </c>
      <c r="X29" s="4">
        <v>0.08</v>
      </c>
      <c r="Y29" s="4">
        <v>0.52</v>
      </c>
      <c r="Z29" s="4">
        <v>1.5200000000000001E-3</v>
      </c>
      <c r="AA29" s="4">
        <v>3.9100000000000003E-2</v>
      </c>
      <c r="AB29" s="4">
        <v>0.32</v>
      </c>
      <c r="AC29" s="4">
        <v>5.77E-3</v>
      </c>
      <c r="AD29" s="4">
        <v>1.05</v>
      </c>
      <c r="AE29" s="4">
        <v>1.17</v>
      </c>
      <c r="AF29" s="4">
        <v>0.28599999999999998</v>
      </c>
      <c r="AG29" s="4">
        <v>6.02</v>
      </c>
      <c r="AH29" s="4">
        <v>1.04E-2</v>
      </c>
    </row>
    <row r="30" spans="1:34" ht="14.25" customHeight="1" x14ac:dyDescent="0.3">
      <c r="A30" s="3" t="s">
        <v>62</v>
      </c>
      <c r="B30" s="4">
        <v>2.27</v>
      </c>
      <c r="C30" s="4">
        <v>0.28299999999999997</v>
      </c>
      <c r="D30" s="4">
        <v>0</v>
      </c>
      <c r="E30" s="4">
        <v>6.4000000000000001E-2</v>
      </c>
      <c r="F30" s="4">
        <v>9.7000000000000003E-2</v>
      </c>
      <c r="G30" s="4">
        <v>2.1219999999999999E-2</v>
      </c>
      <c r="H30" s="4">
        <v>2.4740000000000002E-2</v>
      </c>
      <c r="I30" s="4">
        <v>4.4470000000000003E-2</v>
      </c>
      <c r="J30" s="4">
        <v>0</v>
      </c>
      <c r="K30" s="4">
        <v>0.59</v>
      </c>
      <c r="L30" s="4">
        <v>4.6000000000000001E-4</v>
      </c>
      <c r="M30" s="4">
        <v>1.96</v>
      </c>
      <c r="N30" s="4">
        <v>2.2000000000000001E-3</v>
      </c>
      <c r="O30" s="4">
        <v>3.0000000000000001E-3</v>
      </c>
      <c r="P30" s="4">
        <v>0</v>
      </c>
      <c r="Q30" s="4">
        <v>0</v>
      </c>
      <c r="R30" s="4">
        <v>0</v>
      </c>
      <c r="S30" s="4">
        <v>2.0100000000000001E-3</v>
      </c>
      <c r="T30" s="4">
        <v>2.81E-3</v>
      </c>
      <c r="U30" s="4">
        <v>1.567E-2</v>
      </c>
      <c r="V30" s="4">
        <v>0.38</v>
      </c>
      <c r="W30" s="4">
        <v>4.0499999999999998E-3</v>
      </c>
      <c r="X30" s="4">
        <v>0</v>
      </c>
      <c r="Y30" s="4">
        <v>2.19</v>
      </c>
      <c r="Z30" s="4">
        <v>4.8999999999999998E-4</v>
      </c>
      <c r="AA30" s="4">
        <v>1.7999999999999999E-2</v>
      </c>
      <c r="AB30" s="4">
        <v>0.16</v>
      </c>
      <c r="AC30" s="4">
        <v>2E-3</v>
      </c>
      <c r="AD30" s="4">
        <v>1.59</v>
      </c>
      <c r="AE30" s="4">
        <v>1.32</v>
      </c>
      <c r="AF30" s="4">
        <v>0.14899999999999999</v>
      </c>
      <c r="AG30" s="4">
        <v>4.3899999999999997</v>
      </c>
      <c r="AH30" s="4">
        <v>5.5999999999999999E-3</v>
      </c>
    </row>
    <row r="31" spans="1:34" ht="14.25" customHeight="1" x14ac:dyDescent="0.3">
      <c r="A31" s="3" t="s">
        <v>63</v>
      </c>
      <c r="B31" s="4">
        <v>3.93</v>
      </c>
      <c r="C31" s="4">
        <v>1.44E-2</v>
      </c>
      <c r="D31" s="4">
        <v>0</v>
      </c>
      <c r="E31" s="4">
        <v>0.26960000000000001</v>
      </c>
      <c r="F31" s="4">
        <v>0.30990000000000001</v>
      </c>
      <c r="G31" s="4">
        <v>0.18226999999999999</v>
      </c>
      <c r="H31" s="4">
        <v>8.0460000000000004E-2</v>
      </c>
      <c r="I31" s="4">
        <v>1.341E-2</v>
      </c>
      <c r="J31" s="4">
        <v>0</v>
      </c>
      <c r="K31" s="4">
        <v>0.93</v>
      </c>
      <c r="L31" s="4">
        <v>7.1000000000000002E-4</v>
      </c>
      <c r="M31" s="4">
        <v>10.47</v>
      </c>
      <c r="N31" s="4">
        <v>3.0599999999999999E-2</v>
      </c>
      <c r="O31" s="4">
        <v>0</v>
      </c>
      <c r="P31" s="4">
        <v>0</v>
      </c>
      <c r="Q31" s="4">
        <v>6.0000000000000001E-3</v>
      </c>
      <c r="R31" s="4">
        <v>1.4E-2</v>
      </c>
      <c r="S31" s="4">
        <v>1.1E-4</v>
      </c>
      <c r="T31" s="4">
        <v>3.0200000000000001E-3</v>
      </c>
      <c r="U31" s="4">
        <v>6.4000000000000005E-4</v>
      </c>
      <c r="V31" s="4">
        <v>0.1</v>
      </c>
      <c r="W31" s="4">
        <v>3.5300000000000002E-3</v>
      </c>
      <c r="X31" s="4">
        <v>0.155</v>
      </c>
      <c r="Y31" s="4">
        <v>8.9</v>
      </c>
      <c r="Z31" s="4">
        <v>4.6999999999999999E-4</v>
      </c>
      <c r="AA31" s="4">
        <v>1.2999999999999999E-3</v>
      </c>
      <c r="AB31" s="4">
        <v>0.33</v>
      </c>
      <c r="AC31" s="4">
        <v>2.5999999999999998E-4</v>
      </c>
      <c r="AD31" s="4">
        <v>5.74</v>
      </c>
      <c r="AE31" s="4">
        <v>0.72</v>
      </c>
      <c r="AF31" s="4">
        <v>0.3</v>
      </c>
      <c r="AG31" s="4">
        <v>1.87</v>
      </c>
      <c r="AH31" s="4">
        <v>4.3700000000000003E-2</v>
      </c>
    </row>
    <row r="32" spans="1:34" ht="14.25" customHeight="1" x14ac:dyDescent="0.3">
      <c r="A32" s="3" t="s">
        <v>64</v>
      </c>
      <c r="B32" s="4">
        <v>2.17</v>
      </c>
      <c r="C32" s="4">
        <v>0</v>
      </c>
      <c r="D32" s="4">
        <v>0</v>
      </c>
      <c r="E32" s="4">
        <v>0.27479999999999999</v>
      </c>
      <c r="F32" s="4">
        <v>0.1105</v>
      </c>
      <c r="G32" s="4">
        <v>4.5999999999999999E-2</v>
      </c>
      <c r="H32" s="4">
        <v>5.1589999999999997E-2</v>
      </c>
      <c r="I32" s="4">
        <v>5.8300000000000001E-3</v>
      </c>
      <c r="J32" s="4">
        <v>0</v>
      </c>
      <c r="K32" s="4">
        <v>0.81</v>
      </c>
      <c r="L32" s="4">
        <v>7.5799999999999999E-3</v>
      </c>
      <c r="M32" s="4">
        <v>0.05</v>
      </c>
      <c r="N32" s="4">
        <v>1.89E-2</v>
      </c>
      <c r="O32" s="4">
        <v>0</v>
      </c>
      <c r="P32" s="4">
        <v>0.03</v>
      </c>
      <c r="Q32" s="4">
        <v>1.4E-3</v>
      </c>
      <c r="R32" s="4">
        <v>1.4999999999999999E-2</v>
      </c>
      <c r="S32" s="4">
        <v>5.6999999999999998E-4</v>
      </c>
      <c r="T32" s="4">
        <v>2.7000000000000001E-3</v>
      </c>
      <c r="U32" s="4">
        <v>6.2920000000000004E-2</v>
      </c>
      <c r="V32" s="4">
        <v>7.0000000000000007E-2</v>
      </c>
      <c r="W32" s="4">
        <v>3.0699999999999998E-3</v>
      </c>
      <c r="X32" s="4">
        <v>0.66100000000000003</v>
      </c>
      <c r="Y32" s="4">
        <v>0.19</v>
      </c>
      <c r="Z32" s="4">
        <v>7.9000000000000001E-4</v>
      </c>
      <c r="AA32" s="4">
        <v>3.5700000000000003E-2</v>
      </c>
      <c r="AB32" s="4">
        <v>0.2</v>
      </c>
      <c r="AC32" s="4">
        <v>4.0000000000000003E-5</v>
      </c>
      <c r="AD32" s="4">
        <v>2.1</v>
      </c>
      <c r="AE32" s="4">
        <v>2.8</v>
      </c>
      <c r="AF32" s="4">
        <v>0.30399999999999999</v>
      </c>
      <c r="AG32" s="4">
        <v>0.68</v>
      </c>
      <c r="AH32" s="4">
        <v>4.6899999999999997E-2</v>
      </c>
    </row>
    <row r="33" spans="1:34" ht="14.25" customHeight="1" x14ac:dyDescent="0.3">
      <c r="A33" s="3" t="s">
        <v>65</v>
      </c>
      <c r="B33" s="4">
        <v>1.84</v>
      </c>
      <c r="C33" s="4">
        <v>0</v>
      </c>
      <c r="D33" s="4">
        <v>0</v>
      </c>
      <c r="E33" s="4">
        <v>0.24030000000000001</v>
      </c>
      <c r="F33" s="4">
        <v>8.9899999999999994E-2</v>
      </c>
      <c r="G33" s="4">
        <v>2.4459999999999999E-2</v>
      </c>
      <c r="H33" s="4">
        <v>3.5639999999999998E-2</v>
      </c>
      <c r="I33" s="4">
        <v>1.8550000000000001E-2</v>
      </c>
      <c r="J33" s="4">
        <v>0</v>
      </c>
      <c r="K33" s="4">
        <v>1.27</v>
      </c>
      <c r="L33" s="4">
        <v>4.13E-3</v>
      </c>
      <c r="M33" s="4">
        <v>0.68</v>
      </c>
      <c r="N33" s="4">
        <v>3.8E-3</v>
      </c>
      <c r="O33" s="4">
        <v>0</v>
      </c>
      <c r="P33" s="4">
        <v>0.04</v>
      </c>
      <c r="Q33" s="4">
        <v>1.9E-3</v>
      </c>
      <c r="R33" s="4">
        <v>3.9E-2</v>
      </c>
      <c r="S33" s="4">
        <v>8.9999999999999998E-4</v>
      </c>
      <c r="T33" s="4">
        <v>1.8699999999999999E-3</v>
      </c>
      <c r="U33" s="4">
        <v>6.0339999999999998E-2</v>
      </c>
      <c r="V33" s="4">
        <v>0.05</v>
      </c>
      <c r="W33" s="4">
        <v>1.191E-2</v>
      </c>
      <c r="X33" s="4">
        <v>0.7</v>
      </c>
      <c r="Y33" s="4">
        <v>0.12</v>
      </c>
      <c r="Z33" s="4">
        <v>6.0999999999999997E-4</v>
      </c>
      <c r="AA33" s="4">
        <v>1.09E-2</v>
      </c>
      <c r="AB33" s="4">
        <v>0.23</v>
      </c>
      <c r="AC33" s="4">
        <v>2.0000000000000001E-4</v>
      </c>
      <c r="AD33" s="4">
        <v>2.02</v>
      </c>
      <c r="AE33" s="4">
        <v>2.64</v>
      </c>
      <c r="AF33" s="4">
        <v>0.25700000000000001</v>
      </c>
      <c r="AG33" s="4">
        <v>0.98</v>
      </c>
      <c r="AH33" s="4">
        <v>2.07E-2</v>
      </c>
    </row>
    <row r="34" spans="1:34" ht="14.25" customHeight="1" x14ac:dyDescent="0.3">
      <c r="A34" s="3" t="s">
        <v>66</v>
      </c>
      <c r="B34" s="4">
        <v>8.98</v>
      </c>
      <c r="C34" s="4">
        <v>0</v>
      </c>
      <c r="D34" s="4">
        <v>0</v>
      </c>
      <c r="E34" s="4">
        <v>6.9999999999999999E-4</v>
      </c>
      <c r="F34" s="4">
        <v>0.995</v>
      </c>
      <c r="G34" s="4">
        <v>0.31991000000000003</v>
      </c>
      <c r="H34" s="4">
        <v>0.41435</v>
      </c>
      <c r="I34" s="4">
        <v>0.10535</v>
      </c>
      <c r="J34" s="4">
        <v>0</v>
      </c>
      <c r="K34" s="4">
        <v>0.97</v>
      </c>
      <c r="L34" s="4">
        <v>5.0000000000000002E-5</v>
      </c>
      <c r="M34" s="4">
        <v>0.37</v>
      </c>
      <c r="N34" s="4">
        <v>8.9999999999999998E-4</v>
      </c>
      <c r="O34" s="4">
        <v>0</v>
      </c>
      <c r="P34" s="4">
        <v>0</v>
      </c>
      <c r="Q34" s="4">
        <v>0</v>
      </c>
      <c r="R34" s="4">
        <v>0</v>
      </c>
      <c r="S34" s="4">
        <v>4.0000000000000003E-5</v>
      </c>
      <c r="T34" s="4">
        <v>1.4999999999999999E-4</v>
      </c>
      <c r="U34" s="4">
        <v>7.2500000000000004E-3</v>
      </c>
      <c r="V34" s="4">
        <v>0</v>
      </c>
      <c r="W34" s="4">
        <v>6.9999999999999994E-5</v>
      </c>
      <c r="X34" s="4">
        <v>6.5000000000000002E-2</v>
      </c>
      <c r="Y34" s="4">
        <v>0.01</v>
      </c>
      <c r="Z34" s="4">
        <v>2.2000000000000001E-4</v>
      </c>
      <c r="AA34" s="4">
        <v>1.2999999999999999E-3</v>
      </c>
      <c r="AB34" s="4">
        <v>0</v>
      </c>
      <c r="AC34" s="4">
        <v>6.0000000000000002E-5</v>
      </c>
      <c r="AD34" s="4">
        <v>0.09</v>
      </c>
      <c r="AE34" s="4">
        <v>0.15</v>
      </c>
      <c r="AF34" s="4">
        <v>5.7000000000000002E-2</v>
      </c>
      <c r="AG34" s="4">
        <v>0.27</v>
      </c>
      <c r="AH34" s="4">
        <v>5.9999999999999995E-4</v>
      </c>
    </row>
    <row r="35" spans="1:34" ht="14.25" customHeight="1" x14ac:dyDescent="0.3">
      <c r="A35" s="3" t="s">
        <v>67</v>
      </c>
      <c r="B35" s="4">
        <v>2.54</v>
      </c>
      <c r="C35" s="4">
        <v>0.24809999999999999</v>
      </c>
      <c r="D35" s="4">
        <v>0</v>
      </c>
      <c r="E35" s="4">
        <v>0.1174</v>
      </c>
      <c r="F35" s="4">
        <v>0.1225</v>
      </c>
      <c r="G35" s="4">
        <v>3.755E-2</v>
      </c>
      <c r="H35" s="4">
        <v>4.8090000000000001E-2</v>
      </c>
      <c r="I35" s="4">
        <v>2.3429999999999999E-2</v>
      </c>
      <c r="J35" s="4">
        <v>0</v>
      </c>
      <c r="K35" s="4">
        <v>0.24</v>
      </c>
      <c r="L35" s="4">
        <v>1.1000000000000001E-3</v>
      </c>
      <c r="M35" s="4">
        <v>0.75</v>
      </c>
      <c r="N35" s="4">
        <v>8.0000000000000002E-3</v>
      </c>
      <c r="O35" s="4">
        <v>1.4999999999999999E-2</v>
      </c>
      <c r="P35" s="4">
        <v>0</v>
      </c>
      <c r="Q35" s="4">
        <v>0</v>
      </c>
      <c r="R35" s="4">
        <v>0</v>
      </c>
      <c r="S35" s="4">
        <v>2.0999999999999999E-3</v>
      </c>
      <c r="T35" s="4">
        <v>1.8E-3</v>
      </c>
      <c r="U35" s="4">
        <v>3.3500000000000002E-2</v>
      </c>
      <c r="V35" s="4">
        <v>0.47</v>
      </c>
      <c r="W35" s="4">
        <v>2.7000000000000001E-3</v>
      </c>
      <c r="X35" s="4">
        <v>0</v>
      </c>
      <c r="Y35" s="4">
        <v>0.56999999999999995</v>
      </c>
      <c r="Z35" s="4">
        <v>9.3000000000000005E-4</v>
      </c>
      <c r="AA35" s="4">
        <v>2.3900000000000001E-2</v>
      </c>
      <c r="AB35" s="4">
        <v>0.2</v>
      </c>
      <c r="AC35" s="4">
        <v>2.3E-3</v>
      </c>
      <c r="AD35" s="4">
        <v>1.1299999999999999</v>
      </c>
      <c r="AE35" s="4">
        <v>2.06</v>
      </c>
      <c r="AF35" s="4">
        <v>0.187</v>
      </c>
      <c r="AG35" s="4">
        <v>4.58</v>
      </c>
      <c r="AH35" s="4">
        <v>1.8700000000000001E-2</v>
      </c>
    </row>
    <row r="36" spans="1:34" ht="14.25" customHeight="1" x14ac:dyDescent="0.3">
      <c r="A36" s="5" t="s">
        <v>68</v>
      </c>
      <c r="B36" s="4">
        <v>3.12</v>
      </c>
      <c r="C36" s="4">
        <v>0.41439999999999999</v>
      </c>
      <c r="D36" s="4">
        <v>3.0000000000000001E-3</v>
      </c>
      <c r="E36" s="4">
        <v>3.4299999999999997E-2</v>
      </c>
      <c r="F36" s="4">
        <v>0.14729999999999999</v>
      </c>
      <c r="G36" s="4">
        <v>2.3359999999999999E-2</v>
      </c>
      <c r="H36" s="4">
        <v>5.969E-2</v>
      </c>
      <c r="I36" s="4">
        <v>5.398E-2</v>
      </c>
      <c r="J36" s="4">
        <v>3.7999999999999999E-2</v>
      </c>
      <c r="K36" s="4">
        <v>0</v>
      </c>
      <c r="L36" s="4">
        <v>3.7200000000000002E-3</v>
      </c>
      <c r="M36" s="4">
        <v>0</v>
      </c>
      <c r="N36" s="4">
        <v>0</v>
      </c>
      <c r="O36" s="4">
        <v>4.7E-2</v>
      </c>
      <c r="P36" s="4">
        <v>0</v>
      </c>
      <c r="Q36" s="4">
        <v>1.67E-2</v>
      </c>
      <c r="R36" s="4">
        <v>0.112</v>
      </c>
      <c r="S36" s="4">
        <v>1.6999999999999999E-3</v>
      </c>
      <c r="T36" s="4">
        <v>3.8999999999999999E-4</v>
      </c>
      <c r="U36" s="4">
        <v>3.0040000000000001E-2</v>
      </c>
      <c r="V36" s="4">
        <v>0.3</v>
      </c>
      <c r="W36" s="4">
        <v>5.7999999999999996E-3</v>
      </c>
      <c r="X36" s="4">
        <v>0.36799999999999999</v>
      </c>
      <c r="Y36" s="4">
        <v>0.18</v>
      </c>
      <c r="Z36" s="4">
        <v>1.24E-3</v>
      </c>
      <c r="AA36" s="4">
        <v>8.0999999999999996E-3</v>
      </c>
      <c r="AB36" s="4">
        <v>0.35</v>
      </c>
      <c r="AC36" s="4">
        <v>2.47E-3</v>
      </c>
      <c r="AD36" s="4">
        <v>1.25</v>
      </c>
      <c r="AE36" s="4">
        <v>5.79</v>
      </c>
      <c r="AF36" s="4">
        <v>8.9999999999999993E-3</v>
      </c>
      <c r="AG36" s="4">
        <v>2.1</v>
      </c>
      <c r="AH36" s="4">
        <v>5.0000000000000001E-3</v>
      </c>
    </row>
    <row r="37" spans="1:34" ht="14.25" customHeight="1" x14ac:dyDescent="0.3">
      <c r="A37" s="3" t="s">
        <v>69</v>
      </c>
      <c r="B37" s="4">
        <v>2.66</v>
      </c>
      <c r="C37" s="4">
        <v>0.33329999999999999</v>
      </c>
      <c r="D37" s="4">
        <v>3.5799999999999998E-2</v>
      </c>
      <c r="E37" s="4">
        <v>0.1139</v>
      </c>
      <c r="F37" s="4">
        <v>9.69E-2</v>
      </c>
      <c r="G37" s="4">
        <v>4.4650000000000002E-2</v>
      </c>
      <c r="H37" s="4">
        <v>2.6079999999999999E-2</v>
      </c>
      <c r="I37" s="4">
        <v>1.6809999999999999E-2</v>
      </c>
      <c r="J37" s="4">
        <v>2.3E-2</v>
      </c>
      <c r="K37" s="4">
        <v>0.17</v>
      </c>
      <c r="L37" s="4">
        <v>8.0000000000000004E-4</v>
      </c>
      <c r="M37" s="4">
        <v>3.58</v>
      </c>
      <c r="N37" s="4">
        <v>4.1999999999999997E-3</v>
      </c>
      <c r="O37" s="4">
        <v>1.4E-2</v>
      </c>
      <c r="P37" s="4">
        <v>0</v>
      </c>
      <c r="Q37" s="4">
        <v>8.3000000000000001E-3</v>
      </c>
      <c r="R37" s="4">
        <v>6.7000000000000004E-2</v>
      </c>
      <c r="S37" s="4">
        <v>3.8999999999999998E-3</v>
      </c>
      <c r="T37" s="4">
        <v>1.9499999999999999E-3</v>
      </c>
      <c r="U37" s="4">
        <v>3.8249999999999999E-2</v>
      </c>
      <c r="V37" s="4">
        <v>0.93</v>
      </c>
      <c r="W37" s="4">
        <v>0</v>
      </c>
      <c r="X37" s="4">
        <v>0.16400000000000001</v>
      </c>
      <c r="Y37" s="4">
        <v>1.88</v>
      </c>
      <c r="Z37" s="4">
        <v>1.0499999999999999E-3</v>
      </c>
      <c r="AA37" s="4">
        <v>2.4799999999999999E-2</v>
      </c>
      <c r="AB37" s="4">
        <v>0.24</v>
      </c>
      <c r="AC37" s="4">
        <v>3.5999999999999999E-3</v>
      </c>
      <c r="AD37" s="4">
        <v>2.16</v>
      </c>
      <c r="AE37" s="4">
        <v>1.72</v>
      </c>
      <c r="AF37" s="4">
        <v>0.19900000000000001</v>
      </c>
      <c r="AG37" s="4">
        <v>5.98</v>
      </c>
      <c r="AH37" s="4">
        <v>1.34E-2</v>
      </c>
    </row>
    <row r="38" spans="1:34" ht="14.25" customHeight="1" x14ac:dyDescent="0.3">
      <c r="A38" s="3" t="s">
        <v>70</v>
      </c>
      <c r="B38" s="4">
        <v>2.4700000000000002</v>
      </c>
      <c r="C38" s="4">
        <v>0.184</v>
      </c>
      <c r="D38" s="4">
        <v>0</v>
      </c>
      <c r="E38" s="4">
        <v>0.106</v>
      </c>
      <c r="F38" s="4">
        <v>0.1484</v>
      </c>
      <c r="G38" s="4">
        <v>5.2130000000000003E-2</v>
      </c>
      <c r="H38" s="4">
        <v>6.9930000000000006E-2</v>
      </c>
      <c r="I38" s="4">
        <v>1.7409999999999998E-2</v>
      </c>
      <c r="J38" s="4">
        <v>0</v>
      </c>
      <c r="K38" s="4">
        <v>0.45</v>
      </c>
      <c r="L38" s="4">
        <v>5.0000000000000001E-4</v>
      </c>
      <c r="M38" s="4">
        <v>0</v>
      </c>
      <c r="N38" s="4">
        <v>5.1999999999999998E-3</v>
      </c>
      <c r="O38" s="4">
        <v>1E-3</v>
      </c>
      <c r="P38" s="4">
        <v>0</v>
      </c>
      <c r="Q38" s="4">
        <v>0</v>
      </c>
      <c r="R38" s="4">
        <v>0</v>
      </c>
      <c r="S38" s="4">
        <v>2.3999999999999998E-3</v>
      </c>
      <c r="T38" s="4">
        <v>2.8E-3</v>
      </c>
      <c r="U38" s="4">
        <v>3.7199999999999997E-2</v>
      </c>
      <c r="V38" s="4">
        <v>0.49</v>
      </c>
      <c r="W38" s="4">
        <v>5.1999999999999998E-3</v>
      </c>
      <c r="X38" s="4">
        <v>0</v>
      </c>
      <c r="Y38" s="4">
        <v>0.24</v>
      </c>
      <c r="Z38" s="4">
        <v>7.7999999999999999E-4</v>
      </c>
      <c r="AA38" s="4">
        <v>2.3599999999999999E-2</v>
      </c>
      <c r="AB38" s="4">
        <v>0.13</v>
      </c>
      <c r="AC38" s="4">
        <v>9.3000000000000005E-4</v>
      </c>
      <c r="AD38" s="4">
        <v>0.99</v>
      </c>
      <c r="AE38" s="4">
        <v>1.46</v>
      </c>
      <c r="AF38" s="4">
        <v>0.26500000000000001</v>
      </c>
      <c r="AG38" s="4">
        <v>6.84</v>
      </c>
      <c r="AH38" s="4">
        <v>2.0199999999999999E-2</v>
      </c>
    </row>
    <row r="39" spans="1:34" ht="14.25" customHeight="1" x14ac:dyDescent="0.3">
      <c r="A39" s="3" t="s">
        <v>71</v>
      </c>
      <c r="B39" s="4">
        <v>2.2599999999999998</v>
      </c>
      <c r="C39" s="4">
        <v>0.19850000000000001</v>
      </c>
      <c r="D39" s="4">
        <v>8.9999999999999993E-3</v>
      </c>
      <c r="E39" s="4">
        <v>8.8599999999999998E-2</v>
      </c>
      <c r="F39" s="4">
        <v>0.127</v>
      </c>
      <c r="G39" s="4">
        <v>4.3839999999999997E-2</v>
      </c>
      <c r="H39" s="4">
        <v>4.4110000000000003E-2</v>
      </c>
      <c r="I39" s="4">
        <v>3.0419999999999999E-2</v>
      </c>
      <c r="J39" s="4">
        <v>3.9E-2</v>
      </c>
      <c r="K39" s="4">
        <v>0.28000000000000003</v>
      </c>
      <c r="L39" s="4">
        <v>8.9999999999999998E-4</v>
      </c>
      <c r="M39" s="4">
        <v>1.31</v>
      </c>
      <c r="N39" s="4">
        <v>9.2999999999999992E-3</v>
      </c>
      <c r="O39" s="4">
        <v>4.0000000000000001E-3</v>
      </c>
      <c r="P39" s="4">
        <v>0.04</v>
      </c>
      <c r="Q39" s="4">
        <v>6.0000000000000001E-3</v>
      </c>
      <c r="R39" s="4">
        <v>0.153</v>
      </c>
      <c r="S39" s="4">
        <v>5.0000000000000001E-4</v>
      </c>
      <c r="T39" s="4">
        <v>5.9999999999999995E-4</v>
      </c>
      <c r="U39" s="4">
        <v>1.6500000000000001E-2</v>
      </c>
      <c r="V39" s="4">
        <v>0.19</v>
      </c>
      <c r="W39" s="4">
        <v>0</v>
      </c>
      <c r="X39" s="4">
        <v>0.32</v>
      </c>
      <c r="Y39" s="4">
        <v>0.89</v>
      </c>
      <c r="Z39" s="4">
        <v>7.6999999999999996E-4</v>
      </c>
      <c r="AA39" s="4">
        <v>1.1900000000000001E-2</v>
      </c>
      <c r="AB39" s="4">
        <v>0.32</v>
      </c>
      <c r="AC39" s="4">
        <v>2.49E-3</v>
      </c>
      <c r="AD39" s="4">
        <v>1.78</v>
      </c>
      <c r="AE39" s="4">
        <v>2.09</v>
      </c>
      <c r="AF39" s="4">
        <v>9.1999999999999998E-2</v>
      </c>
      <c r="AG39" s="4">
        <v>3.97</v>
      </c>
      <c r="AH39" s="4">
        <v>1.7500000000000002E-2</v>
      </c>
    </row>
    <row r="40" spans="1:34" ht="14.25" customHeight="1" x14ac:dyDescent="0.3">
      <c r="A40" s="3" t="s">
        <v>72</v>
      </c>
      <c r="B40" s="4">
        <v>1.8</v>
      </c>
      <c r="C40" s="4">
        <v>0.23369999999999999</v>
      </c>
      <c r="D40" s="4">
        <v>2.1000000000000001E-2</v>
      </c>
      <c r="E40" s="4">
        <v>7.0300000000000001E-2</v>
      </c>
      <c r="F40" s="4">
        <v>6.8000000000000005E-2</v>
      </c>
      <c r="G40" s="4">
        <v>2.733E-2</v>
      </c>
      <c r="H40" s="4">
        <v>1.8030000000000001E-2</v>
      </c>
      <c r="I40" s="4">
        <v>1.575E-2</v>
      </c>
      <c r="J40" s="4">
        <v>3.6999999999999998E-2</v>
      </c>
      <c r="K40" s="4">
        <v>0.12</v>
      </c>
      <c r="L40" s="4">
        <v>9.7000000000000005E-4</v>
      </c>
      <c r="M40" s="4">
        <v>2.77</v>
      </c>
      <c r="N40" s="4">
        <v>2.7000000000000001E-3</v>
      </c>
      <c r="O40" s="4">
        <v>1.2999999999999999E-2</v>
      </c>
      <c r="P40" s="4">
        <v>0.03</v>
      </c>
      <c r="Q40" s="4">
        <v>2.8E-3</v>
      </c>
      <c r="R40" s="4">
        <v>6.0999999999999999E-2</v>
      </c>
      <c r="S40" s="4">
        <v>2.1299999999999999E-3</v>
      </c>
      <c r="T40" s="4">
        <v>2.2300000000000002E-3</v>
      </c>
      <c r="U40" s="4">
        <v>2.0899999999999998E-2</v>
      </c>
      <c r="V40" s="4">
        <v>0.45</v>
      </c>
      <c r="W40" s="4">
        <v>3.4499999999999999E-3</v>
      </c>
      <c r="X40" s="4">
        <v>0.27900000000000003</v>
      </c>
      <c r="Y40" s="4">
        <v>0.9</v>
      </c>
      <c r="Z40" s="4">
        <v>1.06E-3</v>
      </c>
      <c r="AA40" s="4">
        <v>1.8200000000000001E-2</v>
      </c>
      <c r="AB40" s="4">
        <v>0.23</v>
      </c>
      <c r="AC40" s="4">
        <v>2.98E-3</v>
      </c>
      <c r="AD40" s="4">
        <v>1.31</v>
      </c>
      <c r="AE40" s="4">
        <v>2.04</v>
      </c>
      <c r="AF40" s="4">
        <v>0.107</v>
      </c>
      <c r="AG40" s="4">
        <v>4.51</v>
      </c>
      <c r="AH40" s="4">
        <v>8.8000000000000005E-3</v>
      </c>
    </row>
    <row r="41" spans="1:34" ht="14.25" customHeight="1" x14ac:dyDescent="0.3">
      <c r="A41" s="3" t="s">
        <v>73</v>
      </c>
      <c r="B41" s="4">
        <v>5</v>
      </c>
      <c r="C41" s="4">
        <v>0.57199999999999995</v>
      </c>
      <c r="D41" s="4">
        <v>0</v>
      </c>
      <c r="E41" s="4">
        <v>0.09</v>
      </c>
      <c r="F41" s="4">
        <v>0.28100000000000003</v>
      </c>
      <c r="G41" s="4">
        <v>4.8899999999999999E-2</v>
      </c>
      <c r="H41" s="4">
        <v>8.1699999999999995E-2</v>
      </c>
      <c r="I41" s="4">
        <v>0.13420000000000001</v>
      </c>
      <c r="J41" s="4">
        <v>0.1</v>
      </c>
      <c r="K41" s="4">
        <v>0</v>
      </c>
      <c r="L41" s="4">
        <v>2.0899999999999998E-3</v>
      </c>
      <c r="M41" s="4">
        <v>0.11</v>
      </c>
      <c r="N41" s="4">
        <v>0</v>
      </c>
      <c r="O41" s="4">
        <v>3.0000000000000001E-3</v>
      </c>
      <c r="P41" s="4">
        <v>0</v>
      </c>
      <c r="Q41" s="4">
        <v>0</v>
      </c>
      <c r="R41" s="4">
        <v>0</v>
      </c>
      <c r="S41" s="4">
        <v>1.34E-3</v>
      </c>
      <c r="T41" s="4">
        <v>1.3600000000000001E-3</v>
      </c>
      <c r="U41" s="4">
        <v>1.55E-2</v>
      </c>
      <c r="V41" s="4">
        <v>0.17</v>
      </c>
      <c r="W41" s="4">
        <v>3.0500000000000002E-3</v>
      </c>
      <c r="X41" s="4">
        <v>0</v>
      </c>
      <c r="Y41" s="4">
        <v>0.1</v>
      </c>
      <c r="Z41" s="4">
        <v>2.2100000000000002E-3</v>
      </c>
      <c r="AA41" s="4">
        <v>2.7799999999999998E-2</v>
      </c>
      <c r="AB41" s="4">
        <v>1.08</v>
      </c>
      <c r="AC41" s="4">
        <v>8.7899999999999992E-3</v>
      </c>
      <c r="AD41" s="4">
        <v>2.5</v>
      </c>
      <c r="AE41" s="4">
        <v>2.25</v>
      </c>
      <c r="AF41" s="4">
        <v>7.2999999999999995E-2</v>
      </c>
      <c r="AG41" s="4">
        <v>8.84</v>
      </c>
      <c r="AH41" s="4">
        <v>2.64E-2</v>
      </c>
    </row>
    <row r="42" spans="1:34" ht="14.25" customHeight="1" x14ac:dyDescent="0.3">
      <c r="A42" s="3" t="s">
        <v>74</v>
      </c>
      <c r="B42" s="4">
        <v>4.16</v>
      </c>
      <c r="C42" s="4">
        <v>0.82640000000000002</v>
      </c>
      <c r="D42" s="4">
        <v>0</v>
      </c>
      <c r="E42" s="4">
        <v>0.1</v>
      </c>
      <c r="F42" s="4">
        <v>0.05</v>
      </c>
      <c r="G42" s="4">
        <v>0</v>
      </c>
      <c r="H42" s="4">
        <v>3.0210000000000001E-2</v>
      </c>
      <c r="I42" s="4">
        <v>1.6410000000000001E-2</v>
      </c>
      <c r="J42" s="4">
        <v>0</v>
      </c>
      <c r="K42" s="4">
        <v>0</v>
      </c>
      <c r="L42" s="4">
        <v>5.5399999999999998E-3</v>
      </c>
      <c r="M42" s="4">
        <v>0</v>
      </c>
      <c r="N42" s="4">
        <v>0</v>
      </c>
      <c r="O42" s="4">
        <v>0</v>
      </c>
      <c r="P42" s="4">
        <v>0</v>
      </c>
      <c r="Q42" s="4">
        <v>1.26E-2</v>
      </c>
      <c r="R42" s="4">
        <v>2.1000000000000001E-2</v>
      </c>
      <c r="S42" s="4">
        <v>4.3600000000000002E-3</v>
      </c>
      <c r="T42" s="4">
        <v>1.01E-3</v>
      </c>
      <c r="U42" s="4">
        <v>5.5370000000000003E-2</v>
      </c>
      <c r="V42" s="4">
        <v>0.22</v>
      </c>
      <c r="W42" s="4">
        <v>1.6240000000000001E-2</v>
      </c>
      <c r="X42" s="4">
        <v>0.33400000000000002</v>
      </c>
      <c r="Y42" s="4">
        <v>0</v>
      </c>
      <c r="Z42" s="4">
        <v>3.0100000000000001E-3</v>
      </c>
      <c r="AA42" s="4">
        <v>0</v>
      </c>
      <c r="AB42" s="4">
        <v>1.56</v>
      </c>
      <c r="AC42" s="4">
        <v>4.0710000000000003E-2</v>
      </c>
      <c r="AD42" s="4">
        <v>3.62</v>
      </c>
      <c r="AE42" s="4">
        <v>2.4300000000000002</v>
      </c>
      <c r="AF42" s="4">
        <v>0.255</v>
      </c>
      <c r="AG42" s="4">
        <v>2.33</v>
      </c>
      <c r="AH42" s="4">
        <v>2.1999999999999999E-2</v>
      </c>
    </row>
    <row r="43" spans="1:34" ht="14.25" customHeight="1" x14ac:dyDescent="0.3">
      <c r="A43" s="3" t="s">
        <v>75</v>
      </c>
      <c r="B43" s="4">
        <v>1.3</v>
      </c>
      <c r="C43" s="4">
        <v>0.28589999999999999</v>
      </c>
      <c r="D43" s="4">
        <v>0</v>
      </c>
      <c r="E43" s="4">
        <v>2.3800000000000002E-2</v>
      </c>
      <c r="F43" s="4">
        <v>2.0999999999999999E-3</v>
      </c>
      <c r="G43" s="4">
        <v>5.6999999999999998E-4</v>
      </c>
      <c r="H43" s="4">
        <v>6.4999999999999997E-4</v>
      </c>
      <c r="I43" s="4">
        <v>5.5999999999999995E-4</v>
      </c>
      <c r="J43" s="4">
        <v>3.0000000000000001E-3</v>
      </c>
      <c r="K43" s="4">
        <v>0</v>
      </c>
      <c r="L43" s="4">
        <v>5.0000000000000001E-4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1.67E-3</v>
      </c>
      <c r="T43" s="4">
        <v>1.6000000000000001E-4</v>
      </c>
      <c r="U43" s="4">
        <v>1.8350000000000002E-2</v>
      </c>
      <c r="V43" s="4">
        <v>0.57999999999999996</v>
      </c>
      <c r="W43" s="4">
        <v>4.1099999999999999E-3</v>
      </c>
      <c r="X43" s="4">
        <v>0</v>
      </c>
      <c r="Y43" s="4">
        <v>0.03</v>
      </c>
      <c r="Z43" s="4">
        <v>3.8000000000000002E-4</v>
      </c>
      <c r="AA43" s="4">
        <v>1.49E-2</v>
      </c>
      <c r="AB43" s="4">
        <v>0.13</v>
      </c>
      <c r="AC43" s="4">
        <v>3.7699999999999999E-3</v>
      </c>
      <c r="AD43" s="4">
        <v>0.37</v>
      </c>
      <c r="AE43" s="4">
        <v>0.28999999999999998</v>
      </c>
      <c r="AF43" s="4">
        <v>7.4999999999999997E-2</v>
      </c>
      <c r="AG43" s="4">
        <v>0</v>
      </c>
      <c r="AH43" s="4">
        <v>4.1999999999999997E-3</v>
      </c>
    </row>
    <row r="44" spans="1:34" ht="14.25" customHeight="1" x14ac:dyDescent="0.3">
      <c r="A44" s="3" t="s">
        <v>76</v>
      </c>
      <c r="B44" s="4">
        <v>1.57</v>
      </c>
      <c r="C44" s="4">
        <v>0.30590000000000001</v>
      </c>
      <c r="D44" s="4">
        <v>5.5999999999999999E-3</v>
      </c>
      <c r="E44" s="4">
        <v>5.8000000000000003E-2</v>
      </c>
      <c r="F44" s="4">
        <v>9.2999999999999992E-3</v>
      </c>
      <c r="G44" s="4">
        <v>1.7600000000000001E-3</v>
      </c>
      <c r="H44" s="4">
        <v>1.31E-3</v>
      </c>
      <c r="I44" s="4">
        <v>3.2599999999999999E-3</v>
      </c>
      <c r="J44" s="4">
        <v>1.7999999999999999E-2</v>
      </c>
      <c r="K44" s="4">
        <v>0</v>
      </c>
      <c r="L44" s="4">
        <v>4.8999999999999998E-4</v>
      </c>
      <c r="M44" s="4">
        <v>0</v>
      </c>
      <c r="N44" s="4">
        <v>0</v>
      </c>
      <c r="O44" s="4">
        <v>0</v>
      </c>
      <c r="P44" s="4">
        <v>0</v>
      </c>
      <c r="Q44" s="4">
        <v>5.9999999999999995E-4</v>
      </c>
      <c r="R44" s="4">
        <v>0</v>
      </c>
      <c r="S44" s="4">
        <v>2.7399999999999998E-3</v>
      </c>
      <c r="T44" s="4">
        <v>1.3600000000000001E-3</v>
      </c>
      <c r="U44" s="4">
        <v>1.6889999999999999E-2</v>
      </c>
      <c r="V44" s="4">
        <v>0.73</v>
      </c>
      <c r="W44" s="4">
        <v>1.1199999999999999E-3</v>
      </c>
      <c r="X44" s="4">
        <v>0</v>
      </c>
      <c r="Y44" s="4">
        <v>7.0000000000000007E-2</v>
      </c>
      <c r="Z44" s="4">
        <v>1E-3</v>
      </c>
      <c r="AA44" s="4">
        <v>1.2800000000000001E-2</v>
      </c>
      <c r="AB44" s="4">
        <v>0.18</v>
      </c>
      <c r="AC44" s="4">
        <v>3.2200000000000002E-3</v>
      </c>
      <c r="AD44" s="4">
        <v>0.57999999999999996</v>
      </c>
      <c r="AE44" s="4">
        <v>0.44</v>
      </c>
      <c r="AF44" s="4">
        <v>0.26400000000000001</v>
      </c>
      <c r="AG44" s="4">
        <v>1.31</v>
      </c>
      <c r="AH44" s="4">
        <v>5.1000000000000004E-3</v>
      </c>
    </row>
    <row r="45" spans="1:34" ht="14.25" customHeight="1" x14ac:dyDescent="0.3">
      <c r="A45" s="3" t="s">
        <v>77</v>
      </c>
      <c r="B45" s="4">
        <v>3.08</v>
      </c>
      <c r="C45" s="4">
        <v>0.27989999999999998</v>
      </c>
      <c r="D45" s="4">
        <v>1E-3</v>
      </c>
      <c r="E45" s="4">
        <v>7.8399999999999997E-2</v>
      </c>
      <c r="F45" s="4">
        <v>0.189</v>
      </c>
      <c r="G45" s="4">
        <v>3.8429999999999999E-2</v>
      </c>
      <c r="H45" s="4">
        <v>0.11905</v>
      </c>
      <c r="I45" s="4">
        <v>1.593E-2</v>
      </c>
      <c r="J45" s="4">
        <v>7.0000000000000001E-3</v>
      </c>
      <c r="K45" s="4">
        <v>0.57999999999999996</v>
      </c>
      <c r="L45" s="4">
        <v>5.9999999999999995E-4</v>
      </c>
      <c r="M45" s="4">
        <v>1.0900000000000001</v>
      </c>
      <c r="N45" s="4">
        <v>5.3E-3</v>
      </c>
      <c r="O45" s="4">
        <v>0</v>
      </c>
      <c r="P45" s="4">
        <v>0.01</v>
      </c>
      <c r="Q45" s="4">
        <v>2.52E-2</v>
      </c>
      <c r="R45" s="4">
        <v>4.7E-2</v>
      </c>
      <c r="S45" s="4">
        <v>5.9999999999999995E-4</v>
      </c>
      <c r="T45" s="4">
        <v>2.0000000000000001E-4</v>
      </c>
      <c r="U45" s="4">
        <v>1.24E-2</v>
      </c>
      <c r="V45" s="4">
        <v>0.43</v>
      </c>
      <c r="W45" s="4">
        <v>0</v>
      </c>
      <c r="X45" s="4">
        <v>0.50600000000000001</v>
      </c>
      <c r="Y45" s="4">
        <v>0.28999999999999998</v>
      </c>
      <c r="Z45" s="4">
        <v>9.7000000000000005E-4</v>
      </c>
      <c r="AA45" s="4">
        <v>8.6E-3</v>
      </c>
      <c r="AB45" s="4">
        <v>0.16</v>
      </c>
      <c r="AC45" s="4">
        <v>1.72E-3</v>
      </c>
      <c r="AD45" s="4">
        <v>1.85</v>
      </c>
      <c r="AE45" s="4">
        <v>0.82</v>
      </c>
      <c r="AF45" s="4">
        <v>9.7000000000000003E-2</v>
      </c>
      <c r="AG45" s="4">
        <v>8.9700000000000006</v>
      </c>
      <c r="AH45" s="4">
        <v>5.7999999999999996E-3</v>
      </c>
    </row>
    <row r="46" spans="1:34" ht="14.25" customHeight="1" x14ac:dyDescent="0.3">
      <c r="A46" s="3" t="s">
        <v>78</v>
      </c>
      <c r="B46" s="4">
        <v>2.2200000000000002</v>
      </c>
      <c r="C46" s="4">
        <v>0.222</v>
      </c>
      <c r="D46" s="4">
        <v>0.21160000000000001</v>
      </c>
      <c r="E46" s="4">
        <v>4.1000000000000002E-2</v>
      </c>
      <c r="F46" s="4">
        <v>0.13</v>
      </c>
      <c r="G46" s="4">
        <v>7.46E-2</v>
      </c>
      <c r="H46" s="4">
        <v>3.49E-2</v>
      </c>
      <c r="I46" s="4">
        <v>4.5999999999999999E-3</v>
      </c>
      <c r="J46" s="4">
        <v>7.0000000000000001E-3</v>
      </c>
      <c r="K46" s="4">
        <v>0.91</v>
      </c>
      <c r="L46" s="4">
        <v>4.8000000000000001E-4</v>
      </c>
      <c r="M46" s="4">
        <v>5.89</v>
      </c>
      <c r="N46" s="4">
        <v>5.0000000000000001E-3</v>
      </c>
      <c r="O46" s="4">
        <v>8.0000000000000002E-3</v>
      </c>
      <c r="P46" s="4">
        <v>0.28999999999999998</v>
      </c>
      <c r="Q46" s="4">
        <v>6.1000000000000004E-3</v>
      </c>
      <c r="R46" s="4">
        <v>8.9999999999999993E-3</v>
      </c>
      <c r="S46" s="4">
        <v>4.8999999999999998E-4</v>
      </c>
      <c r="T46" s="4">
        <v>1.82E-3</v>
      </c>
      <c r="U46" s="4">
        <v>9.5E-4</v>
      </c>
      <c r="V46" s="4">
        <v>0.09</v>
      </c>
      <c r="W46" s="4">
        <v>5.0600000000000003E-3</v>
      </c>
      <c r="X46" s="4">
        <v>0.26</v>
      </c>
      <c r="Y46" s="4">
        <v>1.31</v>
      </c>
      <c r="Z46" s="4">
        <v>2.9999999999999997E-4</v>
      </c>
      <c r="AA46" s="4">
        <v>2.0999999999999999E-3</v>
      </c>
      <c r="AB46" s="4">
        <v>0.12</v>
      </c>
      <c r="AC46" s="4">
        <v>5.0000000000000002E-5</v>
      </c>
      <c r="AD46" s="4">
        <v>1.1599999999999999</v>
      </c>
      <c r="AE46" s="4">
        <v>1.77</v>
      </c>
      <c r="AF46" s="4">
        <v>0.03</v>
      </c>
      <c r="AG46" s="4">
        <v>0.61</v>
      </c>
      <c r="AH46" s="4">
        <v>5.1999999999999998E-3</v>
      </c>
    </row>
    <row r="47" spans="1:34" ht="14.25" customHeight="1" x14ac:dyDescent="0.3">
      <c r="A47" s="3" t="s">
        <v>79</v>
      </c>
      <c r="B47" s="4">
        <v>4.17</v>
      </c>
      <c r="C47" s="4">
        <v>0.57399999999999995</v>
      </c>
      <c r="D47" s="4">
        <v>0.31919999999999998</v>
      </c>
      <c r="E47" s="4">
        <v>4.4999999999999998E-2</v>
      </c>
      <c r="F47" s="4">
        <v>0.19900000000000001</v>
      </c>
      <c r="G47" s="4">
        <v>5.1319999999999998E-2</v>
      </c>
      <c r="H47" s="4">
        <v>0.11278000000000001</v>
      </c>
      <c r="I47" s="4">
        <v>2.477E-2</v>
      </c>
      <c r="J47" s="4">
        <v>2.1999999999999999E-2</v>
      </c>
      <c r="K47" s="4">
        <v>0.56999999999999995</v>
      </c>
      <c r="L47" s="4">
        <v>2.7E-4</v>
      </c>
      <c r="M47" s="4">
        <v>0.39</v>
      </c>
      <c r="N47" s="4">
        <v>1E-3</v>
      </c>
      <c r="O47" s="4">
        <v>1E-3</v>
      </c>
      <c r="P47" s="4">
        <v>0</v>
      </c>
      <c r="Q47" s="4">
        <v>2.0999999999999999E-3</v>
      </c>
      <c r="R47" s="4">
        <v>9.8000000000000004E-2</v>
      </c>
      <c r="S47" s="4">
        <v>4.4999999999999999E-4</v>
      </c>
      <c r="T47" s="4">
        <v>6.9999999999999999E-4</v>
      </c>
      <c r="U47" s="4">
        <v>4.7000000000000002E-3</v>
      </c>
      <c r="V47" s="4">
        <v>0.45</v>
      </c>
      <c r="W47" s="4">
        <v>3.4199999999999999E-3</v>
      </c>
      <c r="X47" s="4">
        <v>0.29099999999999998</v>
      </c>
      <c r="Y47" s="4">
        <v>2.13</v>
      </c>
      <c r="Z47" s="4">
        <v>1.91E-3</v>
      </c>
      <c r="AA47" s="4">
        <v>2.2700000000000001E-2</v>
      </c>
      <c r="AB47" s="4">
        <v>0.34</v>
      </c>
      <c r="AC47" s="4">
        <v>3.7000000000000002E-3</v>
      </c>
      <c r="AD47" s="4">
        <v>1.62</v>
      </c>
      <c r="AE47" s="4">
        <v>1.06</v>
      </c>
      <c r="AF47" s="4">
        <v>4.1000000000000002E-2</v>
      </c>
      <c r="AG47" s="4">
        <v>2.15</v>
      </c>
      <c r="AH47" s="4">
        <v>5.7000000000000002E-3</v>
      </c>
    </row>
    <row r="48" spans="1:34" ht="14.25" customHeight="1" x14ac:dyDescent="0.3">
      <c r="A48" s="3" t="s">
        <v>80</v>
      </c>
      <c r="B48" s="4">
        <v>4.97</v>
      </c>
      <c r="C48" s="4">
        <v>0.66100000000000003</v>
      </c>
      <c r="D48" s="4">
        <v>0</v>
      </c>
      <c r="E48" s="4">
        <v>4.5999999999999999E-2</v>
      </c>
      <c r="F48" s="4">
        <v>0.252</v>
      </c>
      <c r="G48" s="4">
        <v>8.3159999999999998E-2</v>
      </c>
      <c r="H48" s="4">
        <v>0.13077</v>
      </c>
      <c r="I48" s="4">
        <v>2.6200000000000001E-2</v>
      </c>
      <c r="J48" s="4">
        <v>0</v>
      </c>
      <c r="K48" s="4">
        <v>0</v>
      </c>
      <c r="L48" s="4">
        <v>1.7000000000000001E-4</v>
      </c>
      <c r="M48" s="4">
        <v>0.04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1.9499999999999999E-3</v>
      </c>
      <c r="T48" s="4">
        <v>2.0500000000000002E-3</v>
      </c>
      <c r="U48" s="4">
        <v>1.9900000000000001E-2</v>
      </c>
      <c r="V48" s="4">
        <v>0.51</v>
      </c>
      <c r="W48" s="4">
        <v>1.7099999999999999E-3</v>
      </c>
      <c r="X48" s="4">
        <v>0</v>
      </c>
      <c r="Y48" s="4">
        <v>0.43</v>
      </c>
      <c r="Z48" s="4">
        <v>3.0000000000000001E-3</v>
      </c>
      <c r="AA48" s="4">
        <v>2.07E-2</v>
      </c>
      <c r="AB48" s="4">
        <v>0.36</v>
      </c>
      <c r="AC48" s="4">
        <v>3.63E-3</v>
      </c>
      <c r="AD48" s="4">
        <v>0.8</v>
      </c>
      <c r="AE48" s="4">
        <v>2.08</v>
      </c>
      <c r="AF48" s="4">
        <v>2.4E-2</v>
      </c>
      <c r="AG48" s="4">
        <v>2.9</v>
      </c>
      <c r="AH48" s="4">
        <v>6.0000000000000001E-3</v>
      </c>
    </row>
    <row r="49" spans="1:34" ht="14.25" customHeight="1" x14ac:dyDescent="0.3">
      <c r="A49" s="3" t="s">
        <v>81</v>
      </c>
      <c r="B49" s="4">
        <v>3.71</v>
      </c>
      <c r="C49" s="4">
        <v>0.53400000000000003</v>
      </c>
      <c r="D49" s="4">
        <v>0</v>
      </c>
      <c r="E49" s="4">
        <v>5.2999999999999999E-2</v>
      </c>
      <c r="F49" s="4">
        <v>0.151</v>
      </c>
      <c r="G49" s="4">
        <v>5.4300000000000001E-2</v>
      </c>
      <c r="H49" s="4">
        <v>6.0389999999999999E-2</v>
      </c>
      <c r="I49" s="4">
        <v>2.7609999999999999E-2</v>
      </c>
      <c r="J49" s="4">
        <v>1.6E-2</v>
      </c>
      <c r="K49" s="4">
        <v>0.57999999999999996</v>
      </c>
      <c r="L49" s="4">
        <v>4.0999999999999999E-4</v>
      </c>
      <c r="M49" s="4">
        <v>1.4</v>
      </c>
      <c r="N49" s="4">
        <v>1.6000000000000001E-3</v>
      </c>
      <c r="O49" s="4">
        <v>2E-3</v>
      </c>
      <c r="P49" s="4">
        <v>0</v>
      </c>
      <c r="Q49" s="4">
        <v>0</v>
      </c>
      <c r="R49" s="4">
        <v>0</v>
      </c>
      <c r="S49" s="4">
        <v>1.41E-3</v>
      </c>
      <c r="T49" s="4">
        <v>2.1299999999999999E-3</v>
      </c>
      <c r="U49" s="4">
        <v>1.137E-2</v>
      </c>
      <c r="V49" s="4">
        <v>0.27</v>
      </c>
      <c r="W49" s="4">
        <v>3.0400000000000002E-3</v>
      </c>
      <c r="X49" s="4">
        <v>1.284</v>
      </c>
      <c r="Y49" s="4">
        <v>0.6</v>
      </c>
      <c r="Z49" s="4">
        <v>2.0699999999999998E-3</v>
      </c>
      <c r="AA49" s="4">
        <v>1.61E-2</v>
      </c>
      <c r="AB49" s="4">
        <v>0.32</v>
      </c>
      <c r="AC49" s="4">
        <v>2.8E-3</v>
      </c>
      <c r="AD49" s="4">
        <v>1.06</v>
      </c>
      <c r="AE49" s="4">
        <v>1.4</v>
      </c>
      <c r="AF49" s="4">
        <v>0.11899999999999999</v>
      </c>
      <c r="AG49" s="4">
        <v>3.15</v>
      </c>
      <c r="AH49" s="4">
        <v>6.8999999999999999E-3</v>
      </c>
    </row>
    <row r="50" spans="1:34" ht="14.25" customHeight="1" x14ac:dyDescent="0.3">
      <c r="A50" s="3" t="s">
        <v>82</v>
      </c>
      <c r="B50" s="4">
        <v>5.18</v>
      </c>
      <c r="C50" s="4">
        <v>0.64590000000000003</v>
      </c>
      <c r="D50" s="4">
        <v>0.48680000000000001</v>
      </c>
      <c r="E50" s="4">
        <v>6.5100000000000005E-2</v>
      </c>
      <c r="F50" s="4">
        <v>0.25990000000000002</v>
      </c>
      <c r="G50" s="4">
        <v>0.17953</v>
      </c>
      <c r="H50" s="4">
        <v>5.8439999999999999E-2</v>
      </c>
      <c r="I50" s="4">
        <v>8.9499999999999996E-3</v>
      </c>
      <c r="J50" s="4">
        <v>0.01</v>
      </c>
      <c r="K50" s="4">
        <v>0.11</v>
      </c>
      <c r="L50" s="4">
        <v>2.0000000000000001E-4</v>
      </c>
      <c r="M50" s="4">
        <v>0.81</v>
      </c>
      <c r="N50" s="4">
        <v>5.5999999999999999E-3</v>
      </c>
      <c r="O50" s="4">
        <v>0</v>
      </c>
      <c r="P50" s="4">
        <v>0</v>
      </c>
      <c r="Q50" s="4">
        <v>3.3999999999999998E-3</v>
      </c>
      <c r="R50" s="4">
        <v>5.1999999999999998E-2</v>
      </c>
      <c r="S50" s="4">
        <v>1.17E-3</v>
      </c>
      <c r="T50" s="4">
        <v>2.0999999999999999E-3</v>
      </c>
      <c r="U50" s="4">
        <v>5.0000000000000001E-3</v>
      </c>
      <c r="V50" s="4">
        <v>0.14000000000000001</v>
      </c>
      <c r="W50" s="4">
        <v>6.4000000000000003E-3</v>
      </c>
      <c r="X50" s="4">
        <v>0.31</v>
      </c>
      <c r="Y50" s="4">
        <v>1.25</v>
      </c>
      <c r="Z50" s="4">
        <v>2.2000000000000001E-3</v>
      </c>
      <c r="AA50" s="4">
        <v>0.01</v>
      </c>
      <c r="AB50" s="4">
        <v>0.37</v>
      </c>
      <c r="AC50" s="4">
        <v>1E-3</v>
      </c>
      <c r="AD50" s="4">
        <v>1.35</v>
      </c>
      <c r="AE50" s="4">
        <v>2.31</v>
      </c>
      <c r="AF50" s="4">
        <v>0.05</v>
      </c>
      <c r="AG50" s="4">
        <v>0.54</v>
      </c>
      <c r="AH50" s="4">
        <v>8.9999999999999998E-4</v>
      </c>
    </row>
    <row r="51" spans="1:34" ht="14.25" customHeight="1" x14ac:dyDescent="0.3">
      <c r="A51" s="3" t="s">
        <v>83</v>
      </c>
      <c r="B51" s="4">
        <v>3.94</v>
      </c>
      <c r="C51" s="4">
        <v>0.98</v>
      </c>
      <c r="D51" s="4">
        <v>0.629</v>
      </c>
      <c r="E51" s="4">
        <v>0</v>
      </c>
      <c r="F51" s="4">
        <v>2E-3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3.0000000000000001E-5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4.0000000000000003E-5</v>
      </c>
      <c r="T51" s="4">
        <v>3.0000000000000001E-5</v>
      </c>
      <c r="U51" s="4">
        <v>6.9999999999999994E-5</v>
      </c>
      <c r="V51" s="4">
        <v>0</v>
      </c>
      <c r="W51" s="4">
        <v>8.0000000000000007E-5</v>
      </c>
      <c r="X51" s="4">
        <v>0</v>
      </c>
      <c r="Y51" s="4">
        <v>0.03</v>
      </c>
      <c r="Z51" s="4">
        <v>2.9E-4</v>
      </c>
      <c r="AA51" s="4">
        <v>3.0000000000000001E-3</v>
      </c>
      <c r="AB51" s="4">
        <v>0.03</v>
      </c>
      <c r="AC51" s="4">
        <v>1E-4</v>
      </c>
      <c r="AD51" s="4">
        <v>0.03</v>
      </c>
      <c r="AE51" s="4">
        <v>0.05</v>
      </c>
      <c r="AF51" s="4">
        <v>6.0000000000000001E-3</v>
      </c>
      <c r="AG51" s="4">
        <v>0.38</v>
      </c>
      <c r="AH51" s="4">
        <v>1E-4</v>
      </c>
    </row>
    <row r="52" spans="1:34" ht="14.25" customHeight="1" x14ac:dyDescent="0.3">
      <c r="A52" s="3" t="s">
        <v>84</v>
      </c>
      <c r="B52" s="4">
        <v>1.45</v>
      </c>
      <c r="C52" s="4">
        <v>0.2278</v>
      </c>
      <c r="D52" s="4">
        <v>0.23150000000000001</v>
      </c>
      <c r="E52" s="4">
        <v>4.53E-2</v>
      </c>
      <c r="F52" s="4">
        <v>4.0300000000000002E-2</v>
      </c>
      <c r="G52" s="4">
        <v>1.7989999999999999E-2</v>
      </c>
      <c r="H52" s="4">
        <v>1.2659999999999999E-2</v>
      </c>
      <c r="I52" s="4">
        <v>3.9199999999999999E-3</v>
      </c>
      <c r="J52" s="4">
        <v>0</v>
      </c>
      <c r="K52" s="4">
        <v>0.9</v>
      </c>
      <c r="L52" s="4">
        <v>4.4000000000000002E-4</v>
      </c>
      <c r="M52" s="4">
        <v>1.61</v>
      </c>
      <c r="N52" s="4">
        <v>3.5999999999999999E-3</v>
      </c>
      <c r="O52" s="4">
        <v>0</v>
      </c>
      <c r="P52" s="4">
        <v>0</v>
      </c>
      <c r="Q52" s="4">
        <v>2.3E-3</v>
      </c>
      <c r="R52" s="4">
        <v>2E-3</v>
      </c>
      <c r="S52" s="4">
        <v>3.2000000000000003E-4</v>
      </c>
      <c r="T52" s="4">
        <v>2.0999999999999999E-3</v>
      </c>
      <c r="U52" s="4">
        <v>8.1999999999999998E-4</v>
      </c>
      <c r="V52" s="4">
        <v>0.09</v>
      </c>
      <c r="W52" s="4">
        <v>5.1399999999999996E-3</v>
      </c>
      <c r="X52" s="4">
        <v>0</v>
      </c>
      <c r="Y52" s="4">
        <v>0.83</v>
      </c>
      <c r="Z52" s="4">
        <v>2.7999999999999998E-4</v>
      </c>
      <c r="AA52" s="4">
        <v>3.8E-3</v>
      </c>
      <c r="AB52" s="4">
        <v>0.09</v>
      </c>
      <c r="AC52" s="4">
        <v>1E-4</v>
      </c>
      <c r="AD52" s="4">
        <v>0.96</v>
      </c>
      <c r="AE52" s="4">
        <v>1.18</v>
      </c>
      <c r="AF52" s="4">
        <v>8.6999999999999994E-2</v>
      </c>
      <c r="AG52" s="4">
        <v>0.53</v>
      </c>
      <c r="AH52" s="4">
        <v>4.7000000000000002E-3</v>
      </c>
    </row>
    <row r="53" spans="1:34" ht="14.25" customHeight="1" x14ac:dyDescent="0.3">
      <c r="A53" s="3" t="s">
        <v>85</v>
      </c>
      <c r="B53" s="4">
        <v>3.04</v>
      </c>
      <c r="C53" s="4">
        <v>0.82399999999999995</v>
      </c>
      <c r="D53" s="4">
        <v>0.82120000000000004</v>
      </c>
      <c r="E53" s="4">
        <v>3.0000000000000001E-3</v>
      </c>
      <c r="F53" s="4">
        <v>0</v>
      </c>
      <c r="G53" s="4">
        <v>0</v>
      </c>
      <c r="H53" s="4">
        <v>0</v>
      </c>
      <c r="I53" s="4">
        <v>0</v>
      </c>
      <c r="J53" s="4">
        <v>2E-3</v>
      </c>
      <c r="K53" s="4">
        <v>0</v>
      </c>
      <c r="L53" s="4">
        <v>2.4000000000000001E-4</v>
      </c>
      <c r="M53" s="4">
        <v>0</v>
      </c>
      <c r="N53" s="4">
        <v>0</v>
      </c>
      <c r="O53" s="4">
        <v>5.0000000000000001E-3</v>
      </c>
      <c r="P53" s="4">
        <v>0</v>
      </c>
      <c r="Q53" s="4">
        <v>0</v>
      </c>
      <c r="R53" s="4">
        <v>0</v>
      </c>
      <c r="S53" s="4">
        <v>0</v>
      </c>
      <c r="T53" s="4">
        <v>3.8000000000000002E-4</v>
      </c>
      <c r="U53" s="4">
        <v>1.2099999999999999E-3</v>
      </c>
      <c r="V53" s="4">
        <v>0.02</v>
      </c>
      <c r="W53" s="4">
        <v>6.8000000000000005E-4</v>
      </c>
      <c r="X53" s="4">
        <v>2.1999999999999999E-2</v>
      </c>
      <c r="Y53" s="4">
        <v>0.06</v>
      </c>
      <c r="Z53" s="4">
        <v>3.6000000000000002E-4</v>
      </c>
      <c r="AA53" s="4">
        <v>4.1999999999999997E-3</v>
      </c>
      <c r="AB53" s="4">
        <v>0.02</v>
      </c>
      <c r="AC53" s="4">
        <v>8.0000000000000004E-4</v>
      </c>
      <c r="AD53" s="4">
        <v>0.04</v>
      </c>
      <c r="AE53" s="4">
        <v>0.52</v>
      </c>
      <c r="AF53" s="4">
        <v>8.0000000000000002E-3</v>
      </c>
      <c r="AG53" s="4">
        <v>0.04</v>
      </c>
      <c r="AH53" s="4">
        <v>2.2000000000000001E-3</v>
      </c>
    </row>
    <row r="54" spans="1:34" ht="14.25" customHeight="1" x14ac:dyDescent="0.3">
      <c r="A54" s="3" t="s">
        <v>86</v>
      </c>
      <c r="B54" s="4">
        <v>0.64</v>
      </c>
      <c r="C54" s="4">
        <v>4.65E-2</v>
      </c>
      <c r="D54" s="4">
        <v>0</v>
      </c>
      <c r="E54" s="4">
        <v>3.2800000000000003E-2</v>
      </c>
      <c r="F54" s="4">
        <v>3.6600000000000001E-2</v>
      </c>
      <c r="G54" s="4">
        <v>2.2780000000000002E-2</v>
      </c>
      <c r="H54" s="4">
        <v>1.057E-2</v>
      </c>
      <c r="I54" s="4">
        <v>1.3600000000000001E-3</v>
      </c>
      <c r="J54" s="4">
        <v>0</v>
      </c>
      <c r="K54" s="4">
        <v>0.14000000000000001</v>
      </c>
      <c r="L54" s="4">
        <v>4.2000000000000002E-4</v>
      </c>
      <c r="M54" s="4">
        <v>1.38</v>
      </c>
      <c r="N54" s="4">
        <v>3.5999999999999999E-3</v>
      </c>
      <c r="O54" s="4">
        <v>1.4999999999999999E-2</v>
      </c>
      <c r="P54" s="4">
        <v>0</v>
      </c>
      <c r="Q54" s="4">
        <v>0</v>
      </c>
      <c r="R54" s="4">
        <v>0</v>
      </c>
      <c r="S54" s="4">
        <v>3.8000000000000002E-4</v>
      </c>
      <c r="T54" s="4">
        <v>1.6100000000000001E-3</v>
      </c>
      <c r="U54" s="4">
        <v>8.4000000000000003E-4</v>
      </c>
      <c r="V54" s="4">
        <v>0.05</v>
      </c>
      <c r="W54" s="4">
        <v>3.13E-3</v>
      </c>
      <c r="X54" s="4">
        <v>0</v>
      </c>
      <c r="Y54" s="4">
        <v>1.19</v>
      </c>
      <c r="Z54" s="4">
        <v>1E-4</v>
      </c>
      <c r="AA54" s="4">
        <v>5.0000000000000001E-4</v>
      </c>
      <c r="AB54" s="4">
        <v>0.13</v>
      </c>
      <c r="AC54" s="4">
        <v>4.0000000000000003E-5</v>
      </c>
      <c r="AD54" s="4">
        <v>0.93</v>
      </c>
      <c r="AE54" s="4">
        <v>1.51</v>
      </c>
      <c r="AF54" s="4">
        <v>0.02</v>
      </c>
      <c r="AG54" s="4">
        <v>0.49</v>
      </c>
      <c r="AH54" s="4">
        <v>3.8E-3</v>
      </c>
    </row>
    <row r="55" spans="1:34" ht="14.25" customHeight="1" x14ac:dyDescent="0.3">
      <c r="A55" s="3" t="s">
        <v>87</v>
      </c>
      <c r="B55" s="4">
        <v>0.01</v>
      </c>
      <c r="C55" s="4">
        <v>3.0000000000000001E-3</v>
      </c>
      <c r="D55" s="4">
        <v>0</v>
      </c>
      <c r="E55" s="4">
        <v>0</v>
      </c>
      <c r="F55" s="4">
        <v>0</v>
      </c>
      <c r="G55" s="4">
        <v>2.0000000000000002E-5</v>
      </c>
      <c r="H55" s="4">
        <v>1.0000000000000001E-5</v>
      </c>
      <c r="I55" s="4">
        <v>4.0000000000000003E-5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1.3999999999999999E-4</v>
      </c>
      <c r="U55" s="4">
        <v>0</v>
      </c>
      <c r="V55" s="4">
        <v>0.05</v>
      </c>
      <c r="W55" s="4">
        <v>1.1E-4</v>
      </c>
      <c r="X55" s="4">
        <v>4.0000000000000001E-3</v>
      </c>
      <c r="Y55" s="4">
        <v>0</v>
      </c>
      <c r="Z55" s="4">
        <v>1E-4</v>
      </c>
      <c r="AA55" s="4">
        <v>2.0000000000000001E-4</v>
      </c>
      <c r="AB55" s="4">
        <v>0.03</v>
      </c>
      <c r="AC55" s="4">
        <v>2.1900000000000001E-3</v>
      </c>
      <c r="AD55" s="4">
        <v>0.01</v>
      </c>
      <c r="AE55" s="4">
        <v>0.37</v>
      </c>
      <c r="AF55" s="4">
        <v>0</v>
      </c>
      <c r="AG55" s="4">
        <v>0.03</v>
      </c>
      <c r="AH55" s="4">
        <v>2.0000000000000001E-4</v>
      </c>
    </row>
    <row r="56" spans="1:34" ht="14.25" customHeight="1" x14ac:dyDescent="0.3">
      <c r="A56" s="3" t="s">
        <v>88</v>
      </c>
      <c r="B56" s="4">
        <v>1.34</v>
      </c>
      <c r="C56" s="4">
        <v>0.05</v>
      </c>
      <c r="D56" s="4">
        <v>0</v>
      </c>
      <c r="E56" s="4">
        <v>5.0000000000000001E-3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0.05</v>
      </c>
      <c r="Z56" s="4">
        <v>9.0000000000000006E-5</v>
      </c>
      <c r="AA56" s="4">
        <v>1E-3</v>
      </c>
      <c r="AB56" s="4">
        <v>0.06</v>
      </c>
      <c r="AC56" s="4">
        <v>0</v>
      </c>
      <c r="AD56" s="4">
        <v>0.06</v>
      </c>
      <c r="AE56" s="4">
        <v>0.25</v>
      </c>
      <c r="AF56" s="4">
        <v>1.4E-2</v>
      </c>
      <c r="AG56" s="4">
        <v>0.02</v>
      </c>
      <c r="AH56" s="4">
        <v>2.0000000000000001E-4</v>
      </c>
    </row>
    <row r="57" spans="1:34" ht="14.25" customHeight="1" x14ac:dyDescent="0.3">
      <c r="A57" s="3" t="s">
        <v>89</v>
      </c>
      <c r="B57" s="4">
        <v>0.84</v>
      </c>
      <c r="C57" s="4">
        <v>2.1600000000000001E-2</v>
      </c>
      <c r="D57" s="4">
        <v>9.5999999999999992E-3</v>
      </c>
      <c r="E57" s="4">
        <v>6.9999999999999999E-4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5.0000000000000001E-4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5.0000000000000002E-5</v>
      </c>
      <c r="T57" s="4">
        <v>1.4999999999999999E-4</v>
      </c>
      <c r="U57" s="4">
        <v>1.08E-3</v>
      </c>
      <c r="V57" s="4">
        <v>0.01</v>
      </c>
      <c r="W57" s="4">
        <v>4.4999999999999999E-4</v>
      </c>
      <c r="X57" s="4">
        <v>0</v>
      </c>
      <c r="Y57" s="4">
        <v>0.09</v>
      </c>
      <c r="Z57" s="4">
        <v>4.0000000000000003E-5</v>
      </c>
      <c r="AA57" s="4">
        <v>2.7000000000000001E-3</v>
      </c>
      <c r="AB57" s="4">
        <v>0.1</v>
      </c>
      <c r="AC57" s="4">
        <v>1.17E-3</v>
      </c>
      <c r="AD57" s="4">
        <v>0.18</v>
      </c>
      <c r="AE57" s="4">
        <v>0.71</v>
      </c>
      <c r="AF57" s="4">
        <v>1E-3</v>
      </c>
      <c r="AG57" s="4">
        <v>0.05</v>
      </c>
      <c r="AH57" s="4">
        <v>1.1999999999999999E-3</v>
      </c>
    </row>
    <row r="58" spans="1:34" ht="14.25" customHeight="1" x14ac:dyDescent="0.3">
      <c r="A58" s="3" t="s">
        <v>90</v>
      </c>
      <c r="B58" s="4">
        <v>0.85</v>
      </c>
      <c r="C58" s="4">
        <v>2.6100000000000002E-2</v>
      </c>
      <c r="D58" s="4">
        <v>6.1999999999999998E-3</v>
      </c>
      <c r="E58" s="4">
        <v>6.9999999999999999E-4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5.6999999999999998E-4</v>
      </c>
      <c r="M58" s="4">
        <v>0.02</v>
      </c>
      <c r="N58" s="4">
        <v>0</v>
      </c>
      <c r="O58" s="4">
        <v>0</v>
      </c>
      <c r="P58" s="4">
        <v>0</v>
      </c>
      <c r="Q58" s="4">
        <v>0</v>
      </c>
      <c r="R58" s="4">
        <v>4.0000000000000001E-3</v>
      </c>
      <c r="S58" s="4">
        <v>5.0000000000000002E-5</v>
      </c>
      <c r="T58" s="4">
        <v>3.1E-4</v>
      </c>
      <c r="U58" s="4">
        <v>2.2399999999999998E-3</v>
      </c>
      <c r="V58" s="4">
        <v>0.01</v>
      </c>
      <c r="W58" s="4">
        <v>2.9999999999999997E-4</v>
      </c>
      <c r="X58" s="4">
        <v>5.7000000000000002E-2</v>
      </c>
      <c r="Y58" s="4">
        <v>0.08</v>
      </c>
      <c r="Z58" s="4">
        <v>1.1E-4</v>
      </c>
      <c r="AA58" s="4">
        <v>4.5999999999999999E-3</v>
      </c>
      <c r="AB58" s="4">
        <v>0.12</v>
      </c>
      <c r="AC58" s="4">
        <v>1.32E-3</v>
      </c>
      <c r="AD58" s="4">
        <v>0.23</v>
      </c>
      <c r="AE58" s="4">
        <v>1.27</v>
      </c>
      <c r="AF58" s="4">
        <v>2E-3</v>
      </c>
      <c r="AG58" s="4">
        <v>0.04</v>
      </c>
      <c r="AH58" s="4">
        <v>1.4E-3</v>
      </c>
    </row>
    <row r="59" spans="1:34" ht="14.25" customHeight="1" x14ac:dyDescent="0.3">
      <c r="A59" s="3" t="s">
        <v>91</v>
      </c>
      <c r="B59" s="4">
        <v>0.43</v>
      </c>
      <c r="C59" s="4">
        <v>3.5499999999999997E-2</v>
      </c>
      <c r="D59" s="4">
        <v>0</v>
      </c>
      <c r="E59" s="4">
        <v>4.5999999999999999E-3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4.6000000000000001E-4</v>
      </c>
      <c r="M59" s="4">
        <v>0</v>
      </c>
      <c r="N59" s="4">
        <v>2.0000000000000001E-4</v>
      </c>
      <c r="O59" s="4">
        <v>0</v>
      </c>
      <c r="P59" s="4">
        <v>0</v>
      </c>
      <c r="Q59" s="4">
        <v>0</v>
      </c>
      <c r="R59" s="4">
        <v>0</v>
      </c>
      <c r="S59" s="4">
        <v>5.0000000000000002E-5</v>
      </c>
      <c r="T59" s="4">
        <v>2.5000000000000001E-4</v>
      </c>
      <c r="U59" s="4">
        <v>5.13E-3</v>
      </c>
      <c r="V59" s="4">
        <v>0.06</v>
      </c>
      <c r="W59" s="4">
        <v>4.0999999999999999E-4</v>
      </c>
      <c r="X59" s="4">
        <v>0.10100000000000001</v>
      </c>
      <c r="Y59" s="4">
        <v>0.04</v>
      </c>
      <c r="Z59" s="4">
        <v>5.0000000000000002E-5</v>
      </c>
      <c r="AA59" s="4">
        <v>2.0000000000000001E-4</v>
      </c>
      <c r="AB59" s="4">
        <v>0.06</v>
      </c>
      <c r="AC59" s="4">
        <v>8.0000000000000007E-5</v>
      </c>
      <c r="AD59" s="4">
        <v>0.14000000000000001</v>
      </c>
      <c r="AE59" s="4">
        <v>0.27</v>
      </c>
      <c r="AF59" s="4">
        <v>6.0000000000000001E-3</v>
      </c>
      <c r="AG59" s="4">
        <v>0.04</v>
      </c>
      <c r="AH59" s="4">
        <v>1E-4</v>
      </c>
    </row>
    <row r="60" spans="1:34" ht="14.25" customHeight="1" x14ac:dyDescent="0.3">
      <c r="A60" s="3"/>
    </row>
    <row r="61" spans="1:34" ht="14.25" customHeight="1" x14ac:dyDescent="0.3">
      <c r="A61" s="3"/>
    </row>
    <row r="62" spans="1:34" ht="14.25" customHeight="1" x14ac:dyDescent="0.3">
      <c r="A62" s="3"/>
    </row>
    <row r="63" spans="1:34" ht="14.25" customHeight="1" x14ac:dyDescent="0.25"/>
    <row r="64" spans="1:34" ht="14.25" customHeight="1" x14ac:dyDescent="0.25"/>
    <row r="65" spans="1:1" ht="14.25" customHeight="1" x14ac:dyDescent="0.25"/>
    <row r="66" spans="1:1" ht="14.25" customHeight="1" x14ac:dyDescent="0.25"/>
    <row r="67" spans="1:1" ht="14.25" customHeight="1" x14ac:dyDescent="0.25"/>
    <row r="68" spans="1:1" ht="14.25" customHeight="1" x14ac:dyDescent="0.25"/>
    <row r="69" spans="1:1" ht="14.25" customHeight="1" x14ac:dyDescent="0.25"/>
    <row r="70" spans="1:1" ht="14.25" customHeight="1" x14ac:dyDescent="0.25"/>
    <row r="71" spans="1:1" ht="14.25" customHeight="1" x14ac:dyDescent="0.25"/>
    <row r="72" spans="1:1" ht="14.25" customHeight="1" x14ac:dyDescent="0.25"/>
    <row r="73" spans="1:1" ht="14.25" customHeight="1" x14ac:dyDescent="0.25"/>
    <row r="74" spans="1:1" ht="14.25" customHeight="1" x14ac:dyDescent="0.25"/>
    <row r="75" spans="1:1" ht="14.25" customHeight="1" x14ac:dyDescent="0.25"/>
    <row r="76" spans="1:1" ht="14.25" customHeight="1" x14ac:dyDescent="0.3">
      <c r="A76" s="3"/>
    </row>
    <row r="77" spans="1:1" ht="14.25" customHeight="1" x14ac:dyDescent="0.3">
      <c r="A77" s="3"/>
    </row>
    <row r="78" spans="1:1" ht="14.25" customHeight="1" x14ac:dyDescent="0.3">
      <c r="A78" s="3"/>
    </row>
    <row r="79" spans="1:1" ht="14.25" customHeight="1" x14ac:dyDescent="0.3">
      <c r="A79" s="3"/>
    </row>
    <row r="80" spans="1:1" ht="14.25" customHeight="1" x14ac:dyDescent="0.3">
      <c r="A80" s="3"/>
    </row>
    <row r="81" spans="1:1" ht="14.25" customHeight="1" x14ac:dyDescent="0.3">
      <c r="A81" s="3"/>
    </row>
    <row r="82" spans="1:1" ht="14.25" customHeight="1" x14ac:dyDescent="0.3">
      <c r="A82" s="3"/>
    </row>
    <row r="83" spans="1:1" ht="14.25" customHeight="1" x14ac:dyDescent="0.3">
      <c r="A83" s="3"/>
    </row>
    <row r="84" spans="1:1" ht="14.25" customHeight="1" x14ac:dyDescent="0.3">
      <c r="A84" s="3"/>
    </row>
    <row r="85" spans="1:1" ht="14.25" customHeight="1" x14ac:dyDescent="0.3">
      <c r="A85" s="3"/>
    </row>
    <row r="86" spans="1:1" ht="14.25" customHeight="1" x14ac:dyDescent="0.3">
      <c r="A86" s="3"/>
    </row>
    <row r="87" spans="1:1" ht="14.25" customHeight="1" x14ac:dyDescent="0.3">
      <c r="A87" s="3"/>
    </row>
    <row r="88" spans="1:1" ht="14.25" customHeight="1" x14ac:dyDescent="0.3">
      <c r="A88" s="3"/>
    </row>
    <row r="89" spans="1:1" ht="14.25" customHeight="1" x14ac:dyDescent="0.3">
      <c r="A89" s="3"/>
    </row>
    <row r="90" spans="1:1" ht="14.25" customHeight="1" x14ac:dyDescent="0.3">
      <c r="A90" s="3"/>
    </row>
    <row r="91" spans="1:1" ht="14.25" customHeight="1" x14ac:dyDescent="0.3">
      <c r="A91" s="3"/>
    </row>
    <row r="92" spans="1:1" ht="14.25" customHeight="1" x14ac:dyDescent="0.3">
      <c r="A92" s="3"/>
    </row>
    <row r="93" spans="1:1" ht="14.25" customHeight="1" x14ac:dyDescent="0.3">
      <c r="A93" s="3"/>
    </row>
    <row r="94" spans="1:1" ht="14.25" customHeight="1" x14ac:dyDescent="0.3">
      <c r="A94" s="3"/>
    </row>
    <row r="95" spans="1:1" ht="14.25" customHeight="1" x14ac:dyDescent="0.3">
      <c r="A95" s="3"/>
    </row>
    <row r="96" spans="1:1" ht="14.25" customHeight="1" x14ac:dyDescent="0.3">
      <c r="A96" s="3"/>
    </row>
    <row r="97" spans="1:1" ht="14.25" customHeight="1" x14ac:dyDescent="0.3">
      <c r="A97" s="3"/>
    </row>
    <row r="98" spans="1:1" ht="14.25" customHeight="1" x14ac:dyDescent="0.3">
      <c r="A98" s="3"/>
    </row>
    <row r="99" spans="1:1" ht="14.25" customHeight="1" x14ac:dyDescent="0.3">
      <c r="A99" s="3"/>
    </row>
    <row r="100" spans="1:1" ht="14.25" customHeight="1" x14ac:dyDescent="0.3">
      <c r="A100" s="3"/>
    </row>
    <row r="101" spans="1:1" ht="14.25" customHeight="1" x14ac:dyDescent="0.3">
      <c r="A101" s="3"/>
    </row>
    <row r="102" spans="1:1" ht="14.25" customHeight="1" x14ac:dyDescent="0.3">
      <c r="A102" s="3"/>
    </row>
    <row r="103" spans="1:1" ht="14.25" customHeight="1" x14ac:dyDescent="0.3">
      <c r="A103" s="3"/>
    </row>
    <row r="104" spans="1:1" ht="14.25" customHeight="1" x14ac:dyDescent="0.3">
      <c r="A104" s="3"/>
    </row>
    <row r="105" spans="1:1" ht="14.25" customHeight="1" x14ac:dyDescent="0.3">
      <c r="A105" s="3"/>
    </row>
    <row r="106" spans="1:1" ht="14.25" customHeight="1" x14ac:dyDescent="0.3">
      <c r="A106" s="3"/>
    </row>
    <row r="107" spans="1:1" ht="14.25" customHeight="1" x14ac:dyDescent="0.3">
      <c r="A107" s="3"/>
    </row>
    <row r="108" spans="1:1" ht="14.25" customHeight="1" x14ac:dyDescent="0.3">
      <c r="A108" s="3"/>
    </row>
    <row r="109" spans="1:1" ht="14.25" customHeight="1" x14ac:dyDescent="0.3">
      <c r="A109" s="3"/>
    </row>
    <row r="110" spans="1:1" ht="14.25" customHeight="1" x14ac:dyDescent="0.3">
      <c r="A110" s="3"/>
    </row>
    <row r="111" spans="1:1" ht="14.25" customHeight="1" x14ac:dyDescent="0.3">
      <c r="A111" s="3"/>
    </row>
    <row r="112" spans="1:1" ht="14.25" customHeight="1" x14ac:dyDescent="0.3">
      <c r="A112" s="3"/>
    </row>
    <row r="113" spans="1:1" ht="14.25" customHeight="1" x14ac:dyDescent="0.3">
      <c r="A113" s="3"/>
    </row>
    <row r="114" spans="1:1" ht="14.25" customHeight="1" x14ac:dyDescent="0.3">
      <c r="A114" s="3"/>
    </row>
    <row r="115" spans="1:1" ht="14.25" customHeight="1" x14ac:dyDescent="0.3">
      <c r="A115" s="3"/>
    </row>
    <row r="116" spans="1:1" ht="14.25" customHeight="1" x14ac:dyDescent="0.3">
      <c r="A116" s="3"/>
    </row>
    <row r="117" spans="1:1" ht="14.25" customHeight="1" x14ac:dyDescent="0.3">
      <c r="A117" s="3"/>
    </row>
    <row r="118" spans="1:1" ht="14.25" customHeight="1" x14ac:dyDescent="0.3">
      <c r="A118" s="3"/>
    </row>
    <row r="119" spans="1:1" ht="14.25" customHeight="1" x14ac:dyDescent="0.3">
      <c r="A119" s="3"/>
    </row>
    <row r="120" spans="1:1" ht="14.25" customHeight="1" x14ac:dyDescent="0.3">
      <c r="A120" s="3"/>
    </row>
    <row r="121" spans="1:1" ht="14.25" customHeight="1" x14ac:dyDescent="0.3">
      <c r="A121" s="3"/>
    </row>
    <row r="122" spans="1:1" ht="14.25" customHeight="1" x14ac:dyDescent="0.3">
      <c r="A122" s="3"/>
    </row>
    <row r="123" spans="1:1" ht="14.25" customHeight="1" x14ac:dyDescent="0.3">
      <c r="A123" s="3"/>
    </row>
    <row r="124" spans="1:1" ht="14.25" customHeight="1" x14ac:dyDescent="0.3">
      <c r="A124" s="3"/>
    </row>
    <row r="125" spans="1:1" ht="14.25" customHeight="1" x14ac:dyDescent="0.3">
      <c r="A125" s="3"/>
    </row>
    <row r="126" spans="1:1" ht="14.25" customHeight="1" x14ac:dyDescent="0.3">
      <c r="A126" s="3"/>
    </row>
    <row r="127" spans="1:1" ht="14.25" customHeight="1" x14ac:dyDescent="0.3">
      <c r="A127" s="3"/>
    </row>
    <row r="128" spans="1:1" ht="14.25" customHeight="1" x14ac:dyDescent="0.3">
      <c r="A128" s="3"/>
    </row>
    <row r="129" spans="1:1" ht="14.25" customHeight="1" x14ac:dyDescent="0.3">
      <c r="A129" s="3"/>
    </row>
    <row r="130" spans="1:1" ht="14.25" customHeight="1" x14ac:dyDescent="0.3">
      <c r="A130" s="3"/>
    </row>
    <row r="131" spans="1:1" ht="14.25" customHeight="1" x14ac:dyDescent="0.3">
      <c r="A131" s="3"/>
    </row>
    <row r="132" spans="1:1" ht="14.25" customHeight="1" x14ac:dyDescent="0.3">
      <c r="A132" s="3"/>
    </row>
    <row r="133" spans="1:1" ht="14.25" customHeight="1" x14ac:dyDescent="0.3">
      <c r="A133" s="3"/>
    </row>
    <row r="134" spans="1:1" ht="14.25" customHeight="1" x14ac:dyDescent="0.3">
      <c r="A134" s="3"/>
    </row>
    <row r="135" spans="1:1" ht="14.25" customHeight="1" x14ac:dyDescent="0.3">
      <c r="A135" s="3"/>
    </row>
    <row r="136" spans="1:1" ht="14.25" customHeight="1" x14ac:dyDescent="0.3">
      <c r="A136" s="3"/>
    </row>
    <row r="137" spans="1:1" ht="14.25" customHeight="1" x14ac:dyDescent="0.3">
      <c r="A137" s="3"/>
    </row>
    <row r="138" spans="1:1" ht="14.25" customHeight="1" x14ac:dyDescent="0.3">
      <c r="A138" s="3"/>
    </row>
    <row r="139" spans="1:1" ht="14.25" customHeight="1" x14ac:dyDescent="0.3">
      <c r="A139" s="3"/>
    </row>
    <row r="140" spans="1:1" ht="14.25" customHeight="1" x14ac:dyDescent="0.3">
      <c r="A140" s="3"/>
    </row>
    <row r="141" spans="1:1" ht="14.25" customHeight="1" x14ac:dyDescent="0.3">
      <c r="A141" s="3"/>
    </row>
    <row r="142" spans="1:1" ht="14.25" customHeight="1" x14ac:dyDescent="0.3">
      <c r="A142" s="3"/>
    </row>
    <row r="143" spans="1:1" ht="14.25" customHeight="1" x14ac:dyDescent="0.3">
      <c r="A143" s="3"/>
    </row>
    <row r="144" spans="1:1" ht="14.25" customHeight="1" x14ac:dyDescent="0.3">
      <c r="A144" s="3"/>
    </row>
    <row r="145" spans="1:1" ht="14.25" customHeight="1" x14ac:dyDescent="0.3">
      <c r="A145" s="3"/>
    </row>
    <row r="146" spans="1:1" ht="14.25" customHeight="1" x14ac:dyDescent="0.3">
      <c r="A146" s="3"/>
    </row>
    <row r="147" spans="1:1" ht="14.25" customHeight="1" x14ac:dyDescent="0.3">
      <c r="A147" s="3"/>
    </row>
    <row r="148" spans="1:1" ht="14.25" customHeight="1" x14ac:dyDescent="0.3">
      <c r="A148" s="3"/>
    </row>
    <row r="149" spans="1:1" ht="14.25" customHeight="1" x14ac:dyDescent="0.3">
      <c r="A149" s="3"/>
    </row>
    <row r="150" spans="1:1" ht="14.25" customHeight="1" x14ac:dyDescent="0.3">
      <c r="A150" s="3"/>
    </row>
    <row r="151" spans="1:1" ht="14.25" customHeight="1" x14ac:dyDescent="0.3">
      <c r="A151" s="3"/>
    </row>
    <row r="152" spans="1:1" ht="14.25" customHeight="1" x14ac:dyDescent="0.3">
      <c r="A152" s="3"/>
    </row>
    <row r="153" spans="1:1" ht="14.25" customHeight="1" x14ac:dyDescent="0.3">
      <c r="A153" s="3"/>
    </row>
    <row r="154" spans="1:1" ht="14.25" customHeight="1" x14ac:dyDescent="0.3">
      <c r="A154" s="3"/>
    </row>
    <row r="155" spans="1:1" ht="14.25" customHeight="1" x14ac:dyDescent="0.3">
      <c r="A155" s="3"/>
    </row>
    <row r="156" spans="1:1" ht="14.25" customHeight="1" x14ac:dyDescent="0.3">
      <c r="A156" s="3"/>
    </row>
    <row r="157" spans="1:1" ht="14.25" customHeight="1" x14ac:dyDescent="0.3">
      <c r="A157" s="3"/>
    </row>
    <row r="158" spans="1:1" ht="14.25" customHeight="1" x14ac:dyDescent="0.3">
      <c r="A158" s="3"/>
    </row>
    <row r="159" spans="1:1" ht="14.25" customHeight="1" x14ac:dyDescent="0.3">
      <c r="A159" s="3"/>
    </row>
    <row r="160" spans="1:1" ht="14.25" customHeight="1" x14ac:dyDescent="0.3">
      <c r="A160" s="3"/>
    </row>
    <row r="161" spans="1:1" ht="14.25" customHeight="1" x14ac:dyDescent="0.3">
      <c r="A161" s="3"/>
    </row>
    <row r="162" spans="1:1" ht="14.25" customHeight="1" x14ac:dyDescent="0.3">
      <c r="A162" s="3"/>
    </row>
    <row r="163" spans="1:1" ht="14.25" customHeight="1" x14ac:dyDescent="0.3">
      <c r="A163" s="3"/>
    </row>
    <row r="164" spans="1:1" ht="14.25" customHeight="1" x14ac:dyDescent="0.3">
      <c r="A164" s="3"/>
    </row>
    <row r="165" spans="1:1" ht="14.25" customHeight="1" x14ac:dyDescent="0.3">
      <c r="A165" s="3"/>
    </row>
    <row r="166" spans="1:1" ht="14.25" customHeight="1" x14ac:dyDescent="0.3">
      <c r="A166" s="3"/>
    </row>
    <row r="167" spans="1:1" ht="14.25" customHeight="1" x14ac:dyDescent="0.3">
      <c r="A167" s="3"/>
    </row>
    <row r="168" spans="1:1" ht="14.25" customHeight="1" x14ac:dyDescent="0.3">
      <c r="A168" s="3"/>
    </row>
    <row r="169" spans="1:1" ht="14.25" customHeight="1" x14ac:dyDescent="0.3">
      <c r="A169" s="3"/>
    </row>
    <row r="170" spans="1:1" ht="14.25" customHeight="1" x14ac:dyDescent="0.3">
      <c r="A170" s="3"/>
    </row>
    <row r="171" spans="1:1" ht="14.25" customHeight="1" x14ac:dyDescent="0.3">
      <c r="A171" s="3"/>
    </row>
    <row r="172" spans="1:1" ht="14.25" customHeight="1" x14ac:dyDescent="0.3">
      <c r="A172" s="3"/>
    </row>
    <row r="173" spans="1:1" ht="14.25" customHeight="1" x14ac:dyDescent="0.3">
      <c r="A173" s="3"/>
    </row>
    <row r="174" spans="1:1" ht="14.25" customHeight="1" x14ac:dyDescent="0.3">
      <c r="A174" s="3"/>
    </row>
    <row r="175" spans="1:1" ht="14.25" customHeight="1" x14ac:dyDescent="0.3">
      <c r="A175" s="3"/>
    </row>
    <row r="176" spans="1:1" ht="14.25" customHeight="1" x14ac:dyDescent="0.3">
      <c r="A176" s="3"/>
    </row>
    <row r="177" spans="1:1" ht="14.25" customHeight="1" x14ac:dyDescent="0.3">
      <c r="A177" s="3"/>
    </row>
    <row r="178" spans="1:1" ht="14.25" customHeight="1" x14ac:dyDescent="0.3">
      <c r="A178" s="3"/>
    </row>
    <row r="179" spans="1:1" ht="14.25" customHeight="1" x14ac:dyDescent="0.3">
      <c r="A179" s="3"/>
    </row>
    <row r="180" spans="1:1" ht="14.25" customHeight="1" x14ac:dyDescent="0.3">
      <c r="A180" s="3"/>
    </row>
    <row r="181" spans="1:1" ht="14.25" customHeight="1" x14ac:dyDescent="0.3">
      <c r="A181" s="3"/>
    </row>
    <row r="182" spans="1:1" ht="14.25" customHeight="1" x14ac:dyDescent="0.3">
      <c r="A182" s="3"/>
    </row>
    <row r="183" spans="1:1" ht="14.25" customHeight="1" x14ac:dyDescent="0.3">
      <c r="A183" s="3"/>
    </row>
    <row r="184" spans="1:1" ht="14.25" customHeight="1" x14ac:dyDescent="0.3">
      <c r="A184" s="3"/>
    </row>
    <row r="185" spans="1:1" ht="14.25" customHeight="1" x14ac:dyDescent="0.3">
      <c r="A185" s="3"/>
    </row>
    <row r="186" spans="1:1" ht="14.25" customHeight="1" x14ac:dyDescent="0.3">
      <c r="A186" s="3"/>
    </row>
    <row r="187" spans="1:1" ht="14.25" customHeight="1" x14ac:dyDescent="0.3">
      <c r="A187" s="3"/>
    </row>
    <row r="188" spans="1:1" ht="14.25" customHeight="1" x14ac:dyDescent="0.3">
      <c r="A188" s="3"/>
    </row>
    <row r="189" spans="1:1" ht="14.25" customHeight="1" x14ac:dyDescent="0.3">
      <c r="A189" s="3"/>
    </row>
    <row r="190" spans="1:1" ht="14.25" customHeight="1" x14ac:dyDescent="0.3">
      <c r="A190" s="3"/>
    </row>
    <row r="191" spans="1:1" ht="14.25" customHeight="1" x14ac:dyDescent="0.3">
      <c r="A191" s="3"/>
    </row>
    <row r="192" spans="1:1" ht="14.25" customHeight="1" x14ac:dyDescent="0.3">
      <c r="A192" s="3"/>
    </row>
    <row r="193" spans="1:1" ht="14.25" customHeight="1" x14ac:dyDescent="0.3">
      <c r="A193" s="3"/>
    </row>
    <row r="194" spans="1:1" ht="14.25" customHeight="1" x14ac:dyDescent="0.3">
      <c r="A194" s="3"/>
    </row>
    <row r="195" spans="1:1" ht="14.25" customHeight="1" x14ac:dyDescent="0.3">
      <c r="A195" s="3"/>
    </row>
    <row r="196" spans="1:1" ht="14.25" customHeight="1" x14ac:dyDescent="0.3">
      <c r="A196" s="3"/>
    </row>
    <row r="197" spans="1:1" ht="14.25" customHeight="1" x14ac:dyDescent="0.3">
      <c r="A197" s="3"/>
    </row>
    <row r="198" spans="1:1" ht="14.25" customHeight="1" x14ac:dyDescent="0.3">
      <c r="A198" s="3"/>
    </row>
    <row r="199" spans="1:1" ht="14.25" customHeight="1" x14ac:dyDescent="0.3">
      <c r="A199" s="3"/>
    </row>
    <row r="200" spans="1:1" ht="14.25" customHeight="1" x14ac:dyDescent="0.3">
      <c r="A200" s="3"/>
    </row>
    <row r="201" spans="1:1" ht="14.25" customHeight="1" x14ac:dyDescent="0.3">
      <c r="A201" s="3"/>
    </row>
    <row r="202" spans="1:1" ht="14.25" customHeight="1" x14ac:dyDescent="0.3">
      <c r="A202" s="3"/>
    </row>
    <row r="203" spans="1:1" ht="14.25" customHeight="1" x14ac:dyDescent="0.3">
      <c r="A203" s="3"/>
    </row>
    <row r="204" spans="1:1" ht="14.25" customHeight="1" x14ac:dyDescent="0.3">
      <c r="A204" s="3"/>
    </row>
    <row r="205" spans="1:1" ht="14.25" customHeight="1" x14ac:dyDescent="0.3">
      <c r="A205" s="3"/>
    </row>
    <row r="206" spans="1:1" ht="14.25" customHeight="1" x14ac:dyDescent="0.3">
      <c r="A206" s="3"/>
    </row>
    <row r="207" spans="1:1" ht="14.25" customHeight="1" x14ac:dyDescent="0.3">
      <c r="A207" s="3"/>
    </row>
    <row r="208" spans="1:1" ht="14.25" customHeight="1" x14ac:dyDescent="0.3">
      <c r="A208" s="3"/>
    </row>
    <row r="209" spans="1:1" ht="14.25" customHeight="1" x14ac:dyDescent="0.3">
      <c r="A209" s="3"/>
    </row>
    <row r="210" spans="1:1" ht="14.25" customHeight="1" x14ac:dyDescent="0.3">
      <c r="A210" s="3"/>
    </row>
    <row r="211" spans="1:1" ht="14.25" customHeight="1" x14ac:dyDescent="0.3">
      <c r="A211" s="3"/>
    </row>
    <row r="212" spans="1:1" ht="14.25" customHeight="1" x14ac:dyDescent="0.3">
      <c r="A212" s="3"/>
    </row>
    <row r="213" spans="1:1" ht="14.25" customHeight="1" x14ac:dyDescent="0.3">
      <c r="A213" s="3"/>
    </row>
    <row r="214" spans="1:1" ht="14.25" customHeight="1" x14ac:dyDescent="0.3">
      <c r="A214" s="3"/>
    </row>
    <row r="215" spans="1:1" ht="14.25" customHeight="1" x14ac:dyDescent="0.3">
      <c r="A215" s="3"/>
    </row>
    <row r="216" spans="1:1" ht="14.25" customHeight="1" x14ac:dyDescent="0.3">
      <c r="A216" s="3"/>
    </row>
    <row r="217" spans="1:1" ht="14.25" customHeight="1" x14ac:dyDescent="0.3">
      <c r="A217" s="3"/>
    </row>
    <row r="218" spans="1:1" ht="14.25" customHeight="1" x14ac:dyDescent="0.3">
      <c r="A218" s="3"/>
    </row>
    <row r="219" spans="1:1" ht="14.25" customHeight="1" x14ac:dyDescent="0.3">
      <c r="A219" s="3"/>
    </row>
    <row r="220" spans="1:1" ht="14.25" customHeight="1" x14ac:dyDescent="0.3">
      <c r="A220" s="3"/>
    </row>
    <row r="221" spans="1:1" ht="14.25" customHeight="1" x14ac:dyDescent="0.3">
      <c r="A221" s="3"/>
    </row>
    <row r="222" spans="1:1" ht="14.25" customHeight="1" x14ac:dyDescent="0.3">
      <c r="A222" s="3"/>
    </row>
    <row r="223" spans="1:1" ht="14.25" customHeight="1" x14ac:dyDescent="0.3">
      <c r="A223" s="3"/>
    </row>
    <row r="224" spans="1:1" ht="14.25" customHeight="1" x14ac:dyDescent="0.3">
      <c r="A224" s="3"/>
    </row>
    <row r="225" spans="1:1" ht="14.25" customHeight="1" x14ac:dyDescent="0.3">
      <c r="A225" s="3"/>
    </row>
    <row r="226" spans="1:1" ht="14.25" customHeight="1" x14ac:dyDescent="0.3">
      <c r="A226" s="3"/>
    </row>
    <row r="227" spans="1:1" ht="14.25" customHeight="1" x14ac:dyDescent="0.3">
      <c r="A227" s="3"/>
    </row>
    <row r="228" spans="1:1" ht="14.25" customHeight="1" x14ac:dyDescent="0.3">
      <c r="A228" s="3"/>
    </row>
    <row r="229" spans="1:1" ht="14.25" customHeight="1" x14ac:dyDescent="0.3">
      <c r="A229" s="3"/>
    </row>
    <row r="230" spans="1:1" ht="14.25" customHeight="1" x14ac:dyDescent="0.3">
      <c r="A230" s="3"/>
    </row>
    <row r="231" spans="1:1" ht="14.25" customHeight="1" x14ac:dyDescent="0.3">
      <c r="A231" s="3"/>
    </row>
    <row r="232" spans="1:1" ht="14.25" customHeight="1" x14ac:dyDescent="0.3">
      <c r="A232" s="3"/>
    </row>
    <row r="233" spans="1:1" ht="14.25" customHeight="1" x14ac:dyDescent="0.3">
      <c r="A233" s="3"/>
    </row>
    <row r="234" spans="1:1" ht="14.25" customHeight="1" x14ac:dyDescent="0.3">
      <c r="A234" s="3"/>
    </row>
    <row r="235" spans="1:1" ht="14.25" customHeight="1" x14ac:dyDescent="0.3">
      <c r="A235" s="3"/>
    </row>
    <row r="236" spans="1:1" ht="14.25" customHeight="1" x14ac:dyDescent="0.3">
      <c r="A236" s="3"/>
    </row>
    <row r="237" spans="1:1" ht="14.25" customHeight="1" x14ac:dyDescent="0.3">
      <c r="A237" s="3"/>
    </row>
    <row r="238" spans="1:1" ht="14.25" customHeight="1" x14ac:dyDescent="0.3">
      <c r="A238" s="3"/>
    </row>
    <row r="239" spans="1:1" ht="14.25" customHeight="1" x14ac:dyDescent="0.3">
      <c r="A239" s="3"/>
    </row>
    <row r="240" spans="1:1" ht="14.25" customHeight="1" x14ac:dyDescent="0.3">
      <c r="A240" s="3"/>
    </row>
    <row r="241" spans="1:1" ht="14.25" customHeight="1" x14ac:dyDescent="0.3">
      <c r="A241" s="3"/>
    </row>
    <row r="242" spans="1:1" ht="14.25" customHeight="1" x14ac:dyDescent="0.3">
      <c r="A242" s="3"/>
    </row>
    <row r="243" spans="1:1" ht="14.25" customHeight="1" x14ac:dyDescent="0.3">
      <c r="A243" s="3"/>
    </row>
    <row r="244" spans="1:1" ht="14.25" customHeight="1" x14ac:dyDescent="0.3">
      <c r="A244" s="3"/>
    </row>
    <row r="245" spans="1:1" ht="14.25" customHeight="1" x14ac:dyDescent="0.3">
      <c r="A245" s="3"/>
    </row>
    <row r="246" spans="1:1" ht="14.25" customHeight="1" x14ac:dyDescent="0.3">
      <c r="A246" s="3"/>
    </row>
    <row r="247" spans="1:1" ht="14.25" customHeight="1" x14ac:dyDescent="0.3">
      <c r="A247" s="3"/>
    </row>
    <row r="248" spans="1:1" ht="14.25" customHeight="1" x14ac:dyDescent="0.3">
      <c r="A248" s="3"/>
    </row>
    <row r="249" spans="1:1" ht="14.25" customHeight="1" x14ac:dyDescent="0.3">
      <c r="A249" s="3"/>
    </row>
    <row r="250" spans="1:1" ht="14.25" customHeight="1" x14ac:dyDescent="0.3">
      <c r="A250" s="3"/>
    </row>
    <row r="251" spans="1:1" ht="14.25" customHeight="1" x14ac:dyDescent="0.3">
      <c r="A251" s="3"/>
    </row>
    <row r="252" spans="1:1" ht="14.25" customHeight="1" x14ac:dyDescent="0.3">
      <c r="A252" s="3"/>
    </row>
    <row r="253" spans="1:1" ht="14.25" customHeight="1" x14ac:dyDescent="0.3">
      <c r="A253" s="3"/>
    </row>
    <row r="254" spans="1:1" ht="14.25" customHeight="1" x14ac:dyDescent="0.3">
      <c r="A254" s="3"/>
    </row>
    <row r="255" spans="1:1" ht="14.25" customHeight="1" x14ac:dyDescent="0.3">
      <c r="A255" s="3"/>
    </row>
    <row r="256" spans="1:1" ht="14.25" customHeight="1" x14ac:dyDescent="0.3">
      <c r="A256" s="3"/>
    </row>
    <row r="257" spans="1:1" ht="14.25" customHeight="1" x14ac:dyDescent="0.3">
      <c r="A257" s="3"/>
    </row>
    <row r="258" spans="1:1" ht="14.25" customHeight="1" x14ac:dyDescent="0.3">
      <c r="A258" s="3"/>
    </row>
    <row r="259" spans="1:1" ht="14.25" customHeight="1" x14ac:dyDescent="0.3">
      <c r="A259" s="3"/>
    </row>
    <row r="260" spans="1:1" ht="14.25" customHeight="1" x14ac:dyDescent="0.3">
      <c r="A260" s="3"/>
    </row>
    <row r="261" spans="1:1" ht="14.25" customHeight="1" x14ac:dyDescent="0.3">
      <c r="A261" s="3"/>
    </row>
    <row r="262" spans="1:1" ht="14.25" customHeight="1" x14ac:dyDescent="0.3">
      <c r="A262" s="3"/>
    </row>
    <row r="263" spans="1:1" ht="14.25" customHeight="1" x14ac:dyDescent="0.3">
      <c r="A263" s="3"/>
    </row>
    <row r="264" spans="1:1" ht="14.25" customHeight="1" x14ac:dyDescent="0.3">
      <c r="A264" s="3"/>
    </row>
    <row r="265" spans="1:1" ht="14.25" customHeight="1" x14ac:dyDescent="0.3">
      <c r="A265" s="3"/>
    </row>
    <row r="266" spans="1:1" ht="14.25" customHeight="1" x14ac:dyDescent="0.3">
      <c r="A266" s="3"/>
    </row>
    <row r="267" spans="1:1" ht="14.25" customHeight="1" x14ac:dyDescent="0.3">
      <c r="A267" s="3"/>
    </row>
    <row r="268" spans="1:1" ht="14.25" customHeight="1" x14ac:dyDescent="0.3">
      <c r="A268" s="3"/>
    </row>
    <row r="269" spans="1:1" ht="14.25" customHeight="1" x14ac:dyDescent="0.3">
      <c r="A269" s="3"/>
    </row>
    <row r="270" spans="1:1" ht="14.25" customHeight="1" x14ac:dyDescent="0.3">
      <c r="A270" s="3"/>
    </row>
    <row r="271" spans="1:1" ht="14.25" customHeight="1" x14ac:dyDescent="0.3">
      <c r="A271" s="3"/>
    </row>
    <row r="272" spans="1:1" ht="14.25" customHeight="1" x14ac:dyDescent="0.3">
      <c r="A272" s="3"/>
    </row>
    <row r="273" spans="1:1" ht="14.25" customHeight="1" x14ac:dyDescent="0.3">
      <c r="A273" s="3"/>
    </row>
    <row r="274" spans="1:1" ht="14.25" customHeight="1" x14ac:dyDescent="0.3">
      <c r="A274" s="3"/>
    </row>
    <row r="275" spans="1:1" ht="14.25" customHeight="1" x14ac:dyDescent="0.3">
      <c r="A275" s="3"/>
    </row>
    <row r="276" spans="1:1" ht="14.25" customHeight="1" x14ac:dyDescent="0.3">
      <c r="A276" s="3"/>
    </row>
    <row r="277" spans="1:1" ht="14.25" customHeight="1" x14ac:dyDescent="0.3">
      <c r="A277" s="3"/>
    </row>
    <row r="278" spans="1:1" ht="14.25" customHeight="1" x14ac:dyDescent="0.3">
      <c r="A278" s="3"/>
    </row>
    <row r="279" spans="1:1" ht="14.25" customHeight="1" x14ac:dyDescent="0.3">
      <c r="A279" s="3"/>
    </row>
    <row r="280" spans="1:1" ht="14.25" customHeight="1" x14ac:dyDescent="0.3">
      <c r="A280" s="3"/>
    </row>
    <row r="281" spans="1:1" ht="14.25" customHeight="1" x14ac:dyDescent="0.3">
      <c r="A281" s="3"/>
    </row>
    <row r="282" spans="1:1" ht="14.25" customHeight="1" x14ac:dyDescent="0.3">
      <c r="A282" s="3"/>
    </row>
    <row r="283" spans="1:1" ht="14.25" customHeight="1" x14ac:dyDescent="0.3">
      <c r="A283" s="3"/>
    </row>
    <row r="284" spans="1:1" ht="14.25" customHeight="1" x14ac:dyDescent="0.3">
      <c r="A284" s="3"/>
    </row>
    <row r="285" spans="1:1" ht="14.25" customHeight="1" x14ac:dyDescent="0.3">
      <c r="A285" s="3"/>
    </row>
    <row r="286" spans="1:1" ht="14.25" customHeight="1" x14ac:dyDescent="0.3">
      <c r="A286" s="3"/>
    </row>
    <row r="287" spans="1:1" ht="14.25" customHeight="1" x14ac:dyDescent="0.3">
      <c r="A287" s="3"/>
    </row>
    <row r="288" spans="1:1" ht="14.25" customHeight="1" x14ac:dyDescent="0.3">
      <c r="A288" s="3"/>
    </row>
    <row r="289" spans="1:1" ht="14.25" customHeight="1" x14ac:dyDescent="0.3">
      <c r="A289" s="3"/>
    </row>
    <row r="290" spans="1:1" ht="14.25" customHeight="1" x14ac:dyDescent="0.3">
      <c r="A290" s="3"/>
    </row>
    <row r="291" spans="1:1" ht="14.25" customHeight="1" x14ac:dyDescent="0.3">
      <c r="A291" s="3"/>
    </row>
    <row r="292" spans="1:1" ht="14.25" customHeight="1" x14ac:dyDescent="0.3">
      <c r="A292" s="3"/>
    </row>
    <row r="293" spans="1:1" ht="14.25" customHeight="1" x14ac:dyDescent="0.3">
      <c r="A293" s="3"/>
    </row>
    <row r="294" spans="1:1" ht="14.25" customHeight="1" x14ac:dyDescent="0.3">
      <c r="A294" s="3"/>
    </row>
    <row r="295" spans="1:1" ht="14.25" customHeight="1" x14ac:dyDescent="0.3">
      <c r="A295" s="3"/>
    </row>
    <row r="296" spans="1:1" ht="14.25" customHeight="1" x14ac:dyDescent="0.3">
      <c r="A296" s="3"/>
    </row>
    <row r="297" spans="1:1" ht="14.25" customHeight="1" x14ac:dyDescent="0.3">
      <c r="A297" s="3"/>
    </row>
    <row r="298" spans="1:1" ht="14.25" customHeight="1" x14ac:dyDescent="0.3">
      <c r="A298" s="3"/>
    </row>
    <row r="299" spans="1:1" ht="14.25" customHeight="1" x14ac:dyDescent="0.3">
      <c r="A299" s="3"/>
    </row>
    <row r="300" spans="1:1" ht="14.25" customHeight="1" x14ac:dyDescent="0.3">
      <c r="A300" s="3"/>
    </row>
    <row r="301" spans="1:1" ht="14.25" customHeight="1" x14ac:dyDescent="0.3">
      <c r="A301" s="3"/>
    </row>
    <row r="302" spans="1:1" ht="14.25" customHeight="1" x14ac:dyDescent="0.3">
      <c r="A302" s="3"/>
    </row>
    <row r="303" spans="1:1" ht="14.25" customHeight="1" x14ac:dyDescent="0.3">
      <c r="A303" s="3"/>
    </row>
    <row r="304" spans="1:1" ht="14.25" customHeight="1" x14ac:dyDescent="0.3">
      <c r="A304" s="3"/>
    </row>
    <row r="305" spans="1:1" ht="14.25" customHeight="1" x14ac:dyDescent="0.3">
      <c r="A305" s="3"/>
    </row>
    <row r="306" spans="1:1" ht="14.25" customHeight="1" x14ac:dyDescent="0.3">
      <c r="A306" s="3"/>
    </row>
    <row r="307" spans="1:1" ht="14.25" customHeight="1" x14ac:dyDescent="0.3">
      <c r="A307" s="3"/>
    </row>
    <row r="308" spans="1:1" ht="14.25" customHeight="1" x14ac:dyDescent="0.3">
      <c r="A308" s="3"/>
    </row>
    <row r="309" spans="1:1" ht="14.25" customHeight="1" x14ac:dyDescent="0.3">
      <c r="A309" s="3"/>
    </row>
    <row r="310" spans="1:1" ht="14.25" customHeight="1" x14ac:dyDescent="0.3">
      <c r="A310" s="3"/>
    </row>
    <row r="311" spans="1:1" ht="14.25" customHeight="1" x14ac:dyDescent="0.3">
      <c r="A311" s="3"/>
    </row>
    <row r="312" spans="1:1" ht="14.25" customHeight="1" x14ac:dyDescent="0.3">
      <c r="A312" s="3"/>
    </row>
    <row r="313" spans="1:1" ht="14.25" customHeight="1" x14ac:dyDescent="0.3">
      <c r="A313" s="3"/>
    </row>
    <row r="314" spans="1:1" ht="14.25" customHeight="1" x14ac:dyDescent="0.3">
      <c r="A314" s="3"/>
    </row>
    <row r="315" spans="1:1" ht="14.25" customHeight="1" x14ac:dyDescent="0.3">
      <c r="A315" s="3"/>
    </row>
    <row r="316" spans="1:1" ht="14.25" customHeight="1" x14ac:dyDescent="0.3">
      <c r="A316" s="3"/>
    </row>
    <row r="317" spans="1:1" ht="14.25" customHeight="1" x14ac:dyDescent="0.3">
      <c r="A317" s="3"/>
    </row>
    <row r="318" spans="1:1" ht="14.25" customHeight="1" x14ac:dyDescent="0.3">
      <c r="A318" s="3"/>
    </row>
    <row r="319" spans="1:1" ht="14.25" customHeight="1" x14ac:dyDescent="0.3">
      <c r="A319" s="3"/>
    </row>
    <row r="320" spans="1:1" ht="14.25" customHeight="1" x14ac:dyDescent="0.3">
      <c r="A320" s="3"/>
    </row>
    <row r="321" spans="1:1" ht="14.25" customHeight="1" x14ac:dyDescent="0.3">
      <c r="A321" s="3"/>
    </row>
    <row r="322" spans="1:1" ht="14.25" customHeight="1" x14ac:dyDescent="0.3">
      <c r="A322" s="3"/>
    </row>
    <row r="323" spans="1:1" ht="14.25" customHeight="1" x14ac:dyDescent="0.3">
      <c r="A323" s="3"/>
    </row>
    <row r="324" spans="1:1" ht="14.25" customHeight="1" x14ac:dyDescent="0.3">
      <c r="A324" s="3"/>
    </row>
    <row r="325" spans="1:1" ht="14.25" customHeight="1" x14ac:dyDescent="0.3">
      <c r="A325" s="3"/>
    </row>
    <row r="326" spans="1:1" ht="14.25" customHeight="1" x14ac:dyDescent="0.3">
      <c r="A326" s="3"/>
    </row>
    <row r="327" spans="1:1" ht="14.25" customHeight="1" x14ac:dyDescent="0.3">
      <c r="A327" s="3"/>
    </row>
    <row r="328" spans="1:1" ht="14.25" customHeight="1" x14ac:dyDescent="0.3">
      <c r="A328" s="3"/>
    </row>
    <row r="329" spans="1:1" ht="14.25" customHeight="1" x14ac:dyDescent="0.3">
      <c r="A329" s="3"/>
    </row>
    <row r="330" spans="1:1" ht="14.25" customHeight="1" x14ac:dyDescent="0.3">
      <c r="A330" s="3"/>
    </row>
    <row r="331" spans="1:1" ht="14.25" customHeight="1" x14ac:dyDescent="0.3">
      <c r="A331" s="3"/>
    </row>
    <row r="332" spans="1:1" ht="14.25" customHeight="1" x14ac:dyDescent="0.3">
      <c r="A332" s="3"/>
    </row>
    <row r="333" spans="1:1" ht="14.25" customHeight="1" x14ac:dyDescent="0.3">
      <c r="A333" s="3"/>
    </row>
    <row r="334" spans="1:1" ht="14.25" customHeight="1" x14ac:dyDescent="0.3">
      <c r="A334" s="3"/>
    </row>
    <row r="335" spans="1:1" ht="14.25" customHeight="1" x14ac:dyDescent="0.3">
      <c r="A335" s="3"/>
    </row>
    <row r="336" spans="1:1" ht="14.25" customHeight="1" x14ac:dyDescent="0.3">
      <c r="A336" s="3"/>
    </row>
    <row r="337" spans="1:1" ht="14.25" customHeight="1" x14ac:dyDescent="0.3">
      <c r="A337" s="3"/>
    </row>
    <row r="338" spans="1:1" ht="14.25" customHeight="1" x14ac:dyDescent="0.3">
      <c r="A338" s="3"/>
    </row>
    <row r="339" spans="1:1" ht="14.25" customHeight="1" x14ac:dyDescent="0.3">
      <c r="A339" s="3"/>
    </row>
    <row r="340" spans="1:1" ht="14.25" customHeight="1" x14ac:dyDescent="0.3">
      <c r="A340" s="3"/>
    </row>
    <row r="341" spans="1:1" ht="14.25" customHeight="1" x14ac:dyDescent="0.3">
      <c r="A341" s="3"/>
    </row>
    <row r="342" spans="1:1" ht="14.25" customHeight="1" x14ac:dyDescent="0.3">
      <c r="A342" s="3"/>
    </row>
    <row r="343" spans="1:1" ht="14.25" customHeight="1" x14ac:dyDescent="0.3">
      <c r="A343" s="3"/>
    </row>
    <row r="344" spans="1:1" ht="14.25" customHeight="1" x14ac:dyDescent="0.3">
      <c r="A344" s="3"/>
    </row>
    <row r="345" spans="1:1" ht="14.25" customHeight="1" x14ac:dyDescent="0.3">
      <c r="A345" s="3"/>
    </row>
    <row r="346" spans="1:1" ht="14.25" customHeight="1" x14ac:dyDescent="0.3">
      <c r="A346" s="3"/>
    </row>
    <row r="347" spans="1:1" ht="14.25" customHeight="1" x14ac:dyDescent="0.3">
      <c r="A347" s="3"/>
    </row>
    <row r="348" spans="1:1" ht="14.25" customHeight="1" x14ac:dyDescent="0.3">
      <c r="A348" s="3"/>
    </row>
    <row r="349" spans="1:1" ht="14.25" customHeight="1" x14ac:dyDescent="0.3">
      <c r="A349" s="3"/>
    </row>
    <row r="350" spans="1:1" ht="14.25" customHeight="1" x14ac:dyDescent="0.3">
      <c r="A350" s="3"/>
    </row>
    <row r="351" spans="1:1" ht="14.25" customHeight="1" x14ac:dyDescent="0.3">
      <c r="A351" s="3"/>
    </row>
    <row r="352" spans="1:1" ht="14.25" customHeight="1" x14ac:dyDescent="0.3">
      <c r="A352" s="3"/>
    </row>
    <row r="353" spans="1:1" ht="14.25" customHeight="1" x14ac:dyDescent="0.3">
      <c r="A353" s="3"/>
    </row>
    <row r="354" spans="1:1" ht="14.25" customHeight="1" x14ac:dyDescent="0.3">
      <c r="A354" s="3"/>
    </row>
    <row r="355" spans="1:1" ht="14.25" customHeight="1" x14ac:dyDescent="0.3">
      <c r="A355" s="3"/>
    </row>
    <row r="356" spans="1:1" ht="14.25" customHeight="1" x14ac:dyDescent="0.3">
      <c r="A356" s="3"/>
    </row>
    <row r="357" spans="1:1" ht="14.25" customHeight="1" x14ac:dyDescent="0.3">
      <c r="A357" s="3"/>
    </row>
    <row r="358" spans="1:1" ht="14.25" customHeight="1" x14ac:dyDescent="0.3">
      <c r="A358" s="3"/>
    </row>
    <row r="359" spans="1:1" ht="14.25" customHeight="1" x14ac:dyDescent="0.3">
      <c r="A359" s="3"/>
    </row>
    <row r="360" spans="1:1" ht="14.25" customHeight="1" x14ac:dyDescent="0.3">
      <c r="A360" s="3"/>
    </row>
    <row r="361" spans="1:1" ht="14.25" customHeight="1" x14ac:dyDescent="0.3">
      <c r="A361" s="3"/>
    </row>
    <row r="362" spans="1:1" ht="14.25" customHeight="1" x14ac:dyDescent="0.3">
      <c r="A362" s="3"/>
    </row>
    <row r="363" spans="1:1" ht="14.25" customHeight="1" x14ac:dyDescent="0.3">
      <c r="A363" s="3"/>
    </row>
    <row r="364" spans="1:1" ht="14.25" customHeight="1" x14ac:dyDescent="0.3">
      <c r="A364" s="3"/>
    </row>
    <row r="365" spans="1:1" ht="14.25" customHeight="1" x14ac:dyDescent="0.3">
      <c r="A365" s="3"/>
    </row>
    <row r="366" spans="1:1" ht="14.25" customHeight="1" x14ac:dyDescent="0.3">
      <c r="A366" s="3"/>
    </row>
    <row r="367" spans="1:1" ht="14.25" customHeight="1" x14ac:dyDescent="0.3">
      <c r="A367" s="3"/>
    </row>
    <row r="368" spans="1:1" ht="14.25" customHeight="1" x14ac:dyDescent="0.3">
      <c r="A368" s="3"/>
    </row>
    <row r="369" spans="1:1" ht="14.25" customHeight="1" x14ac:dyDescent="0.3">
      <c r="A369" s="3"/>
    </row>
    <row r="370" spans="1:1" ht="14.25" customHeight="1" x14ac:dyDescent="0.3">
      <c r="A370" s="3"/>
    </row>
    <row r="371" spans="1:1" ht="14.25" customHeight="1" x14ac:dyDescent="0.3">
      <c r="A371" s="3"/>
    </row>
    <row r="372" spans="1:1" ht="14.25" customHeight="1" x14ac:dyDescent="0.3">
      <c r="A372" s="3"/>
    </row>
    <row r="373" spans="1:1" ht="14.25" customHeight="1" x14ac:dyDescent="0.3">
      <c r="A373" s="3"/>
    </row>
    <row r="374" spans="1:1" ht="14.25" customHeight="1" x14ac:dyDescent="0.3">
      <c r="A374" s="3"/>
    </row>
    <row r="375" spans="1:1" ht="14.25" customHeight="1" x14ac:dyDescent="0.3">
      <c r="A375" s="3"/>
    </row>
    <row r="376" spans="1:1" ht="14.25" customHeight="1" x14ac:dyDescent="0.3">
      <c r="A376" s="3"/>
    </row>
    <row r="377" spans="1:1" ht="14.25" customHeight="1" x14ac:dyDescent="0.3">
      <c r="A377" s="3"/>
    </row>
    <row r="378" spans="1:1" ht="14.25" customHeight="1" x14ac:dyDescent="0.3">
      <c r="A378" s="3"/>
    </row>
    <row r="379" spans="1:1" ht="14.25" customHeight="1" x14ac:dyDescent="0.3">
      <c r="A379" s="3"/>
    </row>
    <row r="380" spans="1:1" ht="14.25" customHeight="1" x14ac:dyDescent="0.3">
      <c r="A380" s="3"/>
    </row>
    <row r="381" spans="1:1" ht="14.25" customHeight="1" x14ac:dyDescent="0.3">
      <c r="A381" s="3"/>
    </row>
    <row r="382" spans="1:1" ht="14.25" customHeight="1" x14ac:dyDescent="0.3">
      <c r="A382" s="3"/>
    </row>
    <row r="383" spans="1:1" ht="14.25" customHeight="1" x14ac:dyDescent="0.3">
      <c r="A383" s="3"/>
    </row>
    <row r="384" spans="1:1" ht="14.25" customHeight="1" x14ac:dyDescent="0.3">
      <c r="A384" s="3"/>
    </row>
    <row r="385" spans="1:1" ht="14.25" customHeight="1" x14ac:dyDescent="0.3">
      <c r="A385" s="3"/>
    </row>
    <row r="386" spans="1:1" ht="14.25" customHeight="1" x14ac:dyDescent="0.3">
      <c r="A386" s="3"/>
    </row>
    <row r="387" spans="1:1" ht="14.25" customHeight="1" x14ac:dyDescent="0.3">
      <c r="A387" s="3"/>
    </row>
    <row r="388" spans="1:1" ht="14.25" customHeight="1" x14ac:dyDescent="0.3">
      <c r="A388" s="3"/>
    </row>
    <row r="389" spans="1:1" ht="14.25" customHeight="1" x14ac:dyDescent="0.3">
      <c r="A389" s="3"/>
    </row>
    <row r="390" spans="1:1" ht="14.25" customHeight="1" x14ac:dyDescent="0.3">
      <c r="A390" s="3"/>
    </row>
    <row r="391" spans="1:1" ht="14.25" customHeight="1" x14ac:dyDescent="0.3">
      <c r="A391" s="3"/>
    </row>
    <row r="392" spans="1:1" ht="14.25" customHeight="1" x14ac:dyDescent="0.3">
      <c r="A392" s="3"/>
    </row>
    <row r="393" spans="1:1" ht="14.25" customHeight="1" x14ac:dyDescent="0.3">
      <c r="A393" s="3"/>
    </row>
    <row r="394" spans="1:1" ht="14.25" customHeight="1" x14ac:dyDescent="0.3">
      <c r="A394" s="3"/>
    </row>
    <row r="395" spans="1:1" ht="14.25" customHeight="1" x14ac:dyDescent="0.3">
      <c r="A395" s="3"/>
    </row>
    <row r="396" spans="1:1" ht="14.25" customHeight="1" x14ac:dyDescent="0.3">
      <c r="A396" s="3"/>
    </row>
    <row r="397" spans="1:1" ht="14.25" customHeight="1" x14ac:dyDescent="0.3">
      <c r="A397" s="3"/>
    </row>
    <row r="398" spans="1:1" ht="14.25" customHeight="1" x14ac:dyDescent="0.3">
      <c r="A398" s="3"/>
    </row>
    <row r="399" spans="1:1" ht="14.25" customHeight="1" x14ac:dyDescent="0.3">
      <c r="A399" s="3"/>
    </row>
    <row r="400" spans="1:1" ht="14.25" customHeight="1" x14ac:dyDescent="0.3">
      <c r="A400" s="3"/>
    </row>
    <row r="401" spans="1:1" ht="14.25" customHeight="1" x14ac:dyDescent="0.3">
      <c r="A401" s="3"/>
    </row>
    <row r="402" spans="1:1" ht="14.25" customHeight="1" x14ac:dyDescent="0.3">
      <c r="A402" s="3"/>
    </row>
    <row r="403" spans="1:1" ht="14.25" customHeight="1" x14ac:dyDescent="0.3">
      <c r="A403" s="3"/>
    </row>
    <row r="404" spans="1:1" ht="14.25" customHeight="1" x14ac:dyDescent="0.3">
      <c r="A404" s="3"/>
    </row>
    <row r="405" spans="1:1" ht="14.25" customHeight="1" x14ac:dyDescent="0.3">
      <c r="A405" s="3"/>
    </row>
    <row r="406" spans="1:1" ht="14.25" customHeight="1" x14ac:dyDescent="0.3">
      <c r="A406" s="3"/>
    </row>
    <row r="407" spans="1:1" ht="14.25" customHeight="1" x14ac:dyDescent="0.3">
      <c r="A407" s="3"/>
    </row>
    <row r="408" spans="1:1" ht="14.25" customHeight="1" x14ac:dyDescent="0.3">
      <c r="A408" s="3"/>
    </row>
    <row r="409" spans="1:1" ht="14.25" customHeight="1" x14ac:dyDescent="0.3">
      <c r="A409" s="3"/>
    </row>
    <row r="410" spans="1:1" ht="14.25" customHeight="1" x14ac:dyDescent="0.3">
      <c r="A410" s="3"/>
    </row>
    <row r="411" spans="1:1" ht="14.25" customHeight="1" x14ac:dyDescent="0.3">
      <c r="A411" s="3"/>
    </row>
    <row r="412" spans="1:1" ht="14.25" customHeight="1" x14ac:dyDescent="0.3">
      <c r="A412" s="3"/>
    </row>
    <row r="413" spans="1:1" ht="14.25" customHeight="1" x14ac:dyDescent="0.3">
      <c r="A413" s="3"/>
    </row>
    <row r="414" spans="1:1" ht="14.25" customHeight="1" x14ac:dyDescent="0.3">
      <c r="A414" s="3"/>
    </row>
    <row r="415" spans="1:1" ht="14.25" customHeight="1" x14ac:dyDescent="0.3">
      <c r="A415" s="3"/>
    </row>
    <row r="416" spans="1:1" ht="14.25" customHeight="1" x14ac:dyDescent="0.3">
      <c r="A416" s="3"/>
    </row>
    <row r="417" spans="1:1" ht="14.25" customHeight="1" x14ac:dyDescent="0.3">
      <c r="A417" s="3"/>
    </row>
    <row r="418" spans="1:1" ht="14.25" customHeight="1" x14ac:dyDescent="0.3">
      <c r="A418" s="3"/>
    </row>
    <row r="419" spans="1:1" ht="14.25" customHeight="1" x14ac:dyDescent="0.3">
      <c r="A419" s="3"/>
    </row>
    <row r="420" spans="1:1" ht="14.25" customHeight="1" x14ac:dyDescent="0.3">
      <c r="A420" s="3"/>
    </row>
    <row r="421" spans="1:1" ht="14.25" customHeight="1" x14ac:dyDescent="0.3">
      <c r="A421" s="3"/>
    </row>
    <row r="422" spans="1:1" ht="14.25" customHeight="1" x14ac:dyDescent="0.3">
      <c r="A422" s="3"/>
    </row>
    <row r="423" spans="1:1" ht="14.25" customHeight="1" x14ac:dyDescent="0.3">
      <c r="A423" s="3"/>
    </row>
    <row r="424" spans="1:1" ht="14.25" customHeight="1" x14ac:dyDescent="0.3">
      <c r="A424" s="3"/>
    </row>
    <row r="425" spans="1:1" ht="14.25" customHeight="1" x14ac:dyDescent="0.3">
      <c r="A425" s="3"/>
    </row>
    <row r="426" spans="1:1" ht="14.25" customHeight="1" x14ac:dyDescent="0.3">
      <c r="A426" s="3"/>
    </row>
    <row r="427" spans="1:1" ht="14.25" customHeight="1" x14ac:dyDescent="0.3">
      <c r="A427" s="3"/>
    </row>
    <row r="428" spans="1:1" ht="14.25" customHeight="1" x14ac:dyDescent="0.3">
      <c r="A428" s="3"/>
    </row>
    <row r="429" spans="1:1" ht="14.25" customHeight="1" x14ac:dyDescent="0.3">
      <c r="A429" s="3"/>
    </row>
    <row r="430" spans="1:1" ht="14.25" customHeight="1" x14ac:dyDescent="0.3">
      <c r="A430" s="3"/>
    </row>
    <row r="431" spans="1:1" ht="14.25" customHeight="1" x14ac:dyDescent="0.3">
      <c r="A431" s="3"/>
    </row>
    <row r="432" spans="1:1" ht="14.25" customHeight="1" x14ac:dyDescent="0.3">
      <c r="A432" s="3"/>
    </row>
    <row r="433" spans="1:1" ht="14.25" customHeight="1" x14ac:dyDescent="0.3">
      <c r="A433" s="3"/>
    </row>
    <row r="434" spans="1:1" ht="14.25" customHeight="1" x14ac:dyDescent="0.3">
      <c r="A434" s="3"/>
    </row>
    <row r="435" spans="1:1" ht="14.25" customHeight="1" x14ac:dyDescent="0.3">
      <c r="A435" s="3"/>
    </row>
    <row r="436" spans="1:1" ht="14.25" customHeight="1" x14ac:dyDescent="0.3">
      <c r="A436" s="3"/>
    </row>
    <row r="437" spans="1:1" ht="14.25" customHeight="1" x14ac:dyDescent="0.3">
      <c r="A437" s="3"/>
    </row>
    <row r="438" spans="1:1" ht="14.25" customHeight="1" x14ac:dyDescent="0.3">
      <c r="A438" s="3"/>
    </row>
    <row r="439" spans="1:1" ht="14.25" customHeight="1" x14ac:dyDescent="0.3">
      <c r="A439" s="3"/>
    </row>
    <row r="440" spans="1:1" ht="14.25" customHeight="1" x14ac:dyDescent="0.3">
      <c r="A440" s="3"/>
    </row>
    <row r="441" spans="1:1" ht="14.25" customHeight="1" x14ac:dyDescent="0.3">
      <c r="A441" s="3"/>
    </row>
    <row r="442" spans="1:1" ht="14.25" customHeight="1" x14ac:dyDescent="0.3">
      <c r="A442" s="3"/>
    </row>
    <row r="443" spans="1:1" ht="14.25" customHeight="1" x14ac:dyDescent="0.3">
      <c r="A443" s="3"/>
    </row>
    <row r="444" spans="1:1" ht="14.25" customHeight="1" x14ac:dyDescent="0.3">
      <c r="A444" s="3"/>
    </row>
    <row r="445" spans="1:1" ht="14.25" customHeight="1" x14ac:dyDescent="0.3">
      <c r="A445" s="3"/>
    </row>
    <row r="446" spans="1:1" ht="14.25" customHeight="1" x14ac:dyDescent="0.3">
      <c r="A446" s="3"/>
    </row>
    <row r="447" spans="1:1" ht="14.25" customHeight="1" x14ac:dyDescent="0.3">
      <c r="A447" s="3"/>
    </row>
    <row r="448" spans="1:1" ht="14.25" customHeight="1" x14ac:dyDescent="0.3">
      <c r="A448" s="3"/>
    </row>
    <row r="449" spans="1:1" ht="14.25" customHeight="1" x14ac:dyDescent="0.3">
      <c r="A449" s="3"/>
    </row>
    <row r="450" spans="1:1" ht="14.25" customHeight="1" x14ac:dyDescent="0.3">
      <c r="A450" s="3"/>
    </row>
    <row r="451" spans="1:1" ht="14.25" customHeight="1" x14ac:dyDescent="0.3">
      <c r="A451" s="3"/>
    </row>
    <row r="452" spans="1:1" ht="14.25" customHeight="1" x14ac:dyDescent="0.3">
      <c r="A452" s="3"/>
    </row>
    <row r="453" spans="1:1" ht="14.25" customHeight="1" x14ac:dyDescent="0.3">
      <c r="A453" s="3"/>
    </row>
    <row r="454" spans="1:1" ht="14.25" customHeight="1" x14ac:dyDescent="0.3">
      <c r="A454" s="3"/>
    </row>
    <row r="455" spans="1:1" ht="14.25" customHeight="1" x14ac:dyDescent="0.3">
      <c r="A455" s="3"/>
    </row>
    <row r="456" spans="1:1" ht="14.25" customHeight="1" x14ac:dyDescent="0.3">
      <c r="A456" s="3"/>
    </row>
    <row r="457" spans="1:1" ht="14.25" customHeight="1" x14ac:dyDescent="0.3">
      <c r="A457" s="3"/>
    </row>
    <row r="458" spans="1:1" ht="14.25" customHeight="1" x14ac:dyDescent="0.3">
      <c r="A458" s="3"/>
    </row>
    <row r="459" spans="1:1" ht="14.25" customHeight="1" x14ac:dyDescent="0.3">
      <c r="A459" s="3"/>
    </row>
    <row r="460" spans="1:1" ht="14.25" customHeight="1" x14ac:dyDescent="0.3">
      <c r="A460" s="3"/>
    </row>
    <row r="461" spans="1:1" ht="14.25" customHeight="1" x14ac:dyDescent="0.3">
      <c r="A461" s="3"/>
    </row>
    <row r="462" spans="1:1" ht="14.25" customHeight="1" x14ac:dyDescent="0.3">
      <c r="A462" s="3"/>
    </row>
    <row r="463" spans="1:1" ht="14.25" customHeight="1" x14ac:dyDescent="0.3">
      <c r="A463" s="3"/>
    </row>
    <row r="464" spans="1:1" ht="14.25" customHeight="1" x14ac:dyDescent="0.3">
      <c r="A464" s="3"/>
    </row>
    <row r="465" spans="1:1" ht="14.25" customHeight="1" x14ac:dyDescent="0.3">
      <c r="A465" s="3"/>
    </row>
    <row r="466" spans="1:1" ht="14.25" customHeight="1" x14ac:dyDescent="0.3">
      <c r="A466" s="3"/>
    </row>
    <row r="467" spans="1:1" ht="14.25" customHeight="1" x14ac:dyDescent="0.3">
      <c r="A467" s="3"/>
    </row>
    <row r="468" spans="1:1" ht="14.25" customHeight="1" x14ac:dyDescent="0.3">
      <c r="A468" s="3"/>
    </row>
    <row r="469" spans="1:1" ht="14.25" customHeight="1" x14ac:dyDescent="0.3">
      <c r="A469" s="3"/>
    </row>
    <row r="470" spans="1:1" ht="14.25" customHeight="1" x14ac:dyDescent="0.3">
      <c r="A470" s="3"/>
    </row>
    <row r="471" spans="1:1" ht="14.25" customHeight="1" x14ac:dyDescent="0.3">
      <c r="A471" s="3"/>
    </row>
    <row r="472" spans="1:1" ht="14.25" customHeight="1" x14ac:dyDescent="0.3">
      <c r="A472" s="3"/>
    </row>
    <row r="473" spans="1:1" ht="14.25" customHeight="1" x14ac:dyDescent="0.3">
      <c r="A473" s="3"/>
    </row>
    <row r="474" spans="1:1" ht="14.25" customHeight="1" x14ac:dyDescent="0.3">
      <c r="A474" s="3"/>
    </row>
    <row r="475" spans="1:1" ht="14.25" customHeight="1" x14ac:dyDescent="0.3">
      <c r="A475" s="3"/>
    </row>
    <row r="476" spans="1:1" ht="14.25" customHeight="1" x14ac:dyDescent="0.3">
      <c r="A476" s="3"/>
    </row>
    <row r="477" spans="1:1" ht="14.25" customHeight="1" x14ac:dyDescent="0.3">
      <c r="A477" s="3"/>
    </row>
    <row r="478" spans="1:1" ht="14.25" customHeight="1" x14ac:dyDescent="0.3">
      <c r="A478" s="3"/>
    </row>
    <row r="479" spans="1:1" ht="14.25" customHeight="1" x14ac:dyDescent="0.3">
      <c r="A479" s="3"/>
    </row>
    <row r="480" spans="1:1" ht="14.25" customHeight="1" x14ac:dyDescent="0.3">
      <c r="A480" s="3"/>
    </row>
    <row r="481" spans="1:1" ht="14.25" customHeight="1" x14ac:dyDescent="0.3">
      <c r="A481" s="3"/>
    </row>
    <row r="482" spans="1:1" ht="14.25" customHeight="1" x14ac:dyDescent="0.3">
      <c r="A482" s="3"/>
    </row>
    <row r="483" spans="1:1" ht="14.25" customHeight="1" x14ac:dyDescent="0.3">
      <c r="A483" s="3"/>
    </row>
    <row r="484" spans="1:1" ht="14.25" customHeight="1" x14ac:dyDescent="0.3">
      <c r="A484" s="3"/>
    </row>
    <row r="485" spans="1:1" ht="14.25" customHeight="1" x14ac:dyDescent="0.3">
      <c r="A485" s="3"/>
    </row>
    <row r="486" spans="1:1" ht="14.25" customHeight="1" x14ac:dyDescent="0.3">
      <c r="A486" s="3"/>
    </row>
    <row r="487" spans="1:1" ht="14.25" customHeight="1" x14ac:dyDescent="0.3">
      <c r="A487" s="3"/>
    </row>
    <row r="488" spans="1:1" ht="14.25" customHeight="1" x14ac:dyDescent="0.3">
      <c r="A488" s="3"/>
    </row>
    <row r="489" spans="1:1" ht="14.25" customHeight="1" x14ac:dyDescent="0.3">
      <c r="A489" s="3"/>
    </row>
    <row r="490" spans="1:1" ht="14.25" customHeight="1" x14ac:dyDescent="0.3">
      <c r="A490" s="3"/>
    </row>
    <row r="491" spans="1:1" ht="14.25" customHeight="1" x14ac:dyDescent="0.3">
      <c r="A491" s="3"/>
    </row>
    <row r="492" spans="1:1" ht="14.25" customHeight="1" x14ac:dyDescent="0.3">
      <c r="A492" s="3"/>
    </row>
    <row r="493" spans="1:1" ht="14.25" customHeight="1" x14ac:dyDescent="0.3">
      <c r="A493" s="3"/>
    </row>
    <row r="494" spans="1:1" ht="14.25" customHeight="1" x14ac:dyDescent="0.3">
      <c r="A494" s="3"/>
    </row>
    <row r="495" spans="1:1" ht="14.25" customHeight="1" x14ac:dyDescent="0.3">
      <c r="A495" s="3"/>
    </row>
    <row r="496" spans="1:1" ht="14.25" customHeight="1" x14ac:dyDescent="0.3">
      <c r="A496" s="3"/>
    </row>
    <row r="497" spans="1:1" ht="14.25" customHeight="1" x14ac:dyDescent="0.3">
      <c r="A497" s="3"/>
    </row>
    <row r="498" spans="1:1" ht="14.25" customHeight="1" x14ac:dyDescent="0.3">
      <c r="A498" s="3"/>
    </row>
    <row r="499" spans="1:1" ht="14.25" customHeight="1" x14ac:dyDescent="0.3">
      <c r="A499" s="3"/>
    </row>
    <row r="500" spans="1:1" ht="14.25" customHeight="1" x14ac:dyDescent="0.3">
      <c r="A500" s="3"/>
    </row>
    <row r="501" spans="1:1" ht="14.25" customHeight="1" x14ac:dyDescent="0.3">
      <c r="A501" s="3"/>
    </row>
    <row r="502" spans="1:1" ht="14.25" customHeight="1" x14ac:dyDescent="0.3">
      <c r="A502" s="3"/>
    </row>
    <row r="503" spans="1:1" ht="14.25" customHeight="1" x14ac:dyDescent="0.3">
      <c r="A503" s="3"/>
    </row>
    <row r="504" spans="1:1" ht="14.25" customHeight="1" x14ac:dyDescent="0.3">
      <c r="A504" s="3"/>
    </row>
    <row r="505" spans="1:1" ht="14.25" customHeight="1" x14ac:dyDescent="0.3">
      <c r="A505" s="3"/>
    </row>
    <row r="506" spans="1:1" ht="14.25" customHeight="1" x14ac:dyDescent="0.3">
      <c r="A506" s="3"/>
    </row>
    <row r="507" spans="1:1" ht="14.25" customHeight="1" x14ac:dyDescent="0.3">
      <c r="A507" s="3"/>
    </row>
    <row r="508" spans="1:1" ht="14.25" customHeight="1" x14ac:dyDescent="0.3">
      <c r="A508" s="3"/>
    </row>
    <row r="509" spans="1:1" ht="14.25" customHeight="1" x14ac:dyDescent="0.3">
      <c r="A509" s="3"/>
    </row>
    <row r="510" spans="1:1" ht="14.25" customHeight="1" x14ac:dyDescent="0.3">
      <c r="A510" s="3"/>
    </row>
    <row r="511" spans="1:1" ht="14.25" customHeight="1" x14ac:dyDescent="0.3">
      <c r="A511" s="3"/>
    </row>
    <row r="512" spans="1:1" ht="14.25" customHeight="1" x14ac:dyDescent="0.3">
      <c r="A512" s="3"/>
    </row>
    <row r="513" spans="1:1" ht="14.25" customHeight="1" x14ac:dyDescent="0.3">
      <c r="A513" s="3"/>
    </row>
    <row r="514" spans="1:1" ht="14.25" customHeight="1" x14ac:dyDescent="0.3">
      <c r="A514" s="3"/>
    </row>
    <row r="515" spans="1:1" ht="14.25" customHeight="1" x14ac:dyDescent="0.3">
      <c r="A515" s="3"/>
    </row>
    <row r="516" spans="1:1" ht="14.25" customHeight="1" x14ac:dyDescent="0.3">
      <c r="A516" s="3"/>
    </row>
    <row r="517" spans="1:1" ht="14.25" customHeight="1" x14ac:dyDescent="0.3">
      <c r="A517" s="3"/>
    </row>
    <row r="518" spans="1:1" ht="14.25" customHeight="1" x14ac:dyDescent="0.3">
      <c r="A518" s="3"/>
    </row>
    <row r="519" spans="1:1" ht="14.25" customHeight="1" x14ac:dyDescent="0.3">
      <c r="A519" s="3"/>
    </row>
    <row r="520" spans="1:1" ht="14.25" customHeight="1" x14ac:dyDescent="0.3">
      <c r="A520" s="3"/>
    </row>
    <row r="521" spans="1:1" ht="14.25" customHeight="1" x14ac:dyDescent="0.3">
      <c r="A521" s="3"/>
    </row>
    <row r="522" spans="1:1" ht="14.25" customHeight="1" x14ac:dyDescent="0.3">
      <c r="A522" s="3"/>
    </row>
    <row r="523" spans="1:1" ht="14.25" customHeight="1" x14ac:dyDescent="0.3">
      <c r="A523" s="3"/>
    </row>
    <row r="524" spans="1:1" ht="14.25" customHeight="1" x14ac:dyDescent="0.3">
      <c r="A524" s="3"/>
    </row>
    <row r="525" spans="1:1" ht="14.25" customHeight="1" x14ac:dyDescent="0.3">
      <c r="A525" s="3"/>
    </row>
    <row r="526" spans="1:1" ht="14.25" customHeight="1" x14ac:dyDescent="0.3">
      <c r="A526" s="3"/>
    </row>
    <row r="527" spans="1:1" ht="14.25" customHeight="1" x14ac:dyDescent="0.3">
      <c r="A527" s="3"/>
    </row>
    <row r="528" spans="1:1" ht="14.25" customHeight="1" x14ac:dyDescent="0.3">
      <c r="A528" s="3"/>
    </row>
    <row r="529" spans="1:1" ht="14.25" customHeight="1" x14ac:dyDescent="0.3">
      <c r="A529" s="3"/>
    </row>
    <row r="530" spans="1:1" ht="14.25" customHeight="1" x14ac:dyDescent="0.3">
      <c r="A530" s="3"/>
    </row>
    <row r="531" spans="1:1" ht="14.25" customHeight="1" x14ac:dyDescent="0.3">
      <c r="A531" s="3"/>
    </row>
    <row r="532" spans="1:1" ht="14.25" customHeight="1" x14ac:dyDescent="0.3">
      <c r="A532" s="3"/>
    </row>
    <row r="533" spans="1:1" ht="14.25" customHeight="1" x14ac:dyDescent="0.3">
      <c r="A533" s="3"/>
    </row>
    <row r="534" spans="1:1" ht="14.25" customHeight="1" x14ac:dyDescent="0.3">
      <c r="A534" s="3"/>
    </row>
    <row r="535" spans="1:1" ht="14.25" customHeight="1" x14ac:dyDescent="0.3">
      <c r="A535" s="3"/>
    </row>
    <row r="536" spans="1:1" ht="14.25" customHeight="1" x14ac:dyDescent="0.3">
      <c r="A536" s="3"/>
    </row>
    <row r="537" spans="1:1" ht="14.25" customHeight="1" x14ac:dyDescent="0.3">
      <c r="A537" s="3"/>
    </row>
    <row r="538" spans="1:1" ht="14.25" customHeight="1" x14ac:dyDescent="0.3">
      <c r="A538" s="3"/>
    </row>
    <row r="539" spans="1:1" ht="14.25" customHeight="1" x14ac:dyDescent="0.3">
      <c r="A539" s="3"/>
    </row>
    <row r="540" spans="1:1" ht="14.25" customHeight="1" x14ac:dyDescent="0.3">
      <c r="A540" s="3"/>
    </row>
    <row r="541" spans="1:1" ht="14.25" customHeight="1" x14ac:dyDescent="0.3">
      <c r="A541" s="3"/>
    </row>
    <row r="542" spans="1:1" ht="14.25" customHeight="1" x14ac:dyDescent="0.3">
      <c r="A542" s="3"/>
    </row>
    <row r="543" spans="1:1" ht="14.25" customHeight="1" x14ac:dyDescent="0.3">
      <c r="A543" s="3"/>
    </row>
    <row r="544" spans="1:1" ht="14.25" customHeight="1" x14ac:dyDescent="0.3">
      <c r="A544" s="3"/>
    </row>
    <row r="545" spans="1:1" ht="14.25" customHeight="1" x14ac:dyDescent="0.3">
      <c r="A545" s="3"/>
    </row>
    <row r="546" spans="1:1" ht="14.25" customHeight="1" x14ac:dyDescent="0.3">
      <c r="A546" s="3"/>
    </row>
    <row r="547" spans="1:1" ht="14.25" customHeight="1" x14ac:dyDescent="0.3">
      <c r="A547" s="3"/>
    </row>
    <row r="548" spans="1:1" ht="14.25" customHeight="1" x14ac:dyDescent="0.3">
      <c r="A548" s="3"/>
    </row>
    <row r="549" spans="1:1" ht="14.25" customHeight="1" x14ac:dyDescent="0.3">
      <c r="A549" s="3"/>
    </row>
    <row r="550" spans="1:1" ht="14.25" customHeight="1" x14ac:dyDescent="0.3">
      <c r="A550" s="3"/>
    </row>
    <row r="551" spans="1:1" ht="14.25" customHeight="1" x14ac:dyDescent="0.3">
      <c r="A551" s="3"/>
    </row>
    <row r="552" spans="1:1" ht="14.25" customHeight="1" x14ac:dyDescent="0.3">
      <c r="A552" s="3"/>
    </row>
    <row r="553" spans="1:1" ht="14.25" customHeight="1" x14ac:dyDescent="0.3">
      <c r="A553" s="3"/>
    </row>
    <row r="554" spans="1:1" ht="14.25" customHeight="1" x14ac:dyDescent="0.3">
      <c r="A554" s="3"/>
    </row>
    <row r="555" spans="1:1" ht="14.25" customHeight="1" x14ac:dyDescent="0.3">
      <c r="A555" s="3"/>
    </row>
    <row r="556" spans="1:1" ht="14.25" customHeight="1" x14ac:dyDescent="0.3">
      <c r="A556" s="3"/>
    </row>
    <row r="557" spans="1:1" ht="14.25" customHeight="1" x14ac:dyDescent="0.3">
      <c r="A557" s="3"/>
    </row>
    <row r="558" spans="1:1" ht="14.25" customHeight="1" x14ac:dyDescent="0.3">
      <c r="A558" s="3"/>
    </row>
    <row r="559" spans="1:1" ht="14.25" customHeight="1" x14ac:dyDescent="0.3">
      <c r="A559" s="3"/>
    </row>
    <row r="560" spans="1:1" ht="14.25" customHeight="1" x14ac:dyDescent="0.3">
      <c r="A560" s="3"/>
    </row>
    <row r="561" spans="1:1" ht="14.25" customHeight="1" x14ac:dyDescent="0.3">
      <c r="A561" s="3"/>
    </row>
    <row r="562" spans="1:1" ht="14.25" customHeight="1" x14ac:dyDescent="0.3">
      <c r="A562" s="3"/>
    </row>
    <row r="563" spans="1:1" ht="14.25" customHeight="1" x14ac:dyDescent="0.3">
      <c r="A563" s="3"/>
    </row>
    <row r="564" spans="1:1" ht="14.25" customHeight="1" x14ac:dyDescent="0.3">
      <c r="A564" s="3"/>
    </row>
    <row r="565" spans="1:1" ht="14.25" customHeight="1" x14ac:dyDescent="0.3">
      <c r="A565" s="3"/>
    </row>
    <row r="566" spans="1:1" ht="14.25" customHeight="1" x14ac:dyDescent="0.3">
      <c r="A566" s="3"/>
    </row>
    <row r="567" spans="1:1" ht="14.25" customHeight="1" x14ac:dyDescent="0.3">
      <c r="A567" s="3"/>
    </row>
    <row r="568" spans="1:1" ht="14.25" customHeight="1" x14ac:dyDescent="0.3">
      <c r="A568" s="3"/>
    </row>
    <row r="569" spans="1:1" ht="14.25" customHeight="1" x14ac:dyDescent="0.3">
      <c r="A569" s="3"/>
    </row>
    <row r="570" spans="1:1" ht="14.25" customHeight="1" x14ac:dyDescent="0.3">
      <c r="A570" s="3"/>
    </row>
    <row r="571" spans="1:1" ht="14.25" customHeight="1" x14ac:dyDescent="0.3">
      <c r="A571" s="3"/>
    </row>
    <row r="572" spans="1:1" ht="14.25" customHeight="1" x14ac:dyDescent="0.3">
      <c r="A572" s="3"/>
    </row>
    <row r="573" spans="1:1" ht="14.25" customHeight="1" x14ac:dyDescent="0.3">
      <c r="A573" s="3"/>
    </row>
    <row r="574" spans="1:1" ht="14.25" customHeight="1" x14ac:dyDescent="0.3">
      <c r="A574" s="3"/>
    </row>
    <row r="575" spans="1:1" ht="14.25" customHeight="1" x14ac:dyDescent="0.3">
      <c r="A575" s="3"/>
    </row>
    <row r="576" spans="1:1" ht="14.25" customHeight="1" x14ac:dyDescent="0.3">
      <c r="A576" s="3"/>
    </row>
    <row r="577" spans="1:1" ht="14.25" customHeight="1" x14ac:dyDescent="0.3">
      <c r="A577" s="3"/>
    </row>
    <row r="578" spans="1:1" ht="14.25" customHeight="1" x14ac:dyDescent="0.3">
      <c r="A578" s="3"/>
    </row>
    <row r="579" spans="1:1" ht="14.25" customHeight="1" x14ac:dyDescent="0.3">
      <c r="A579" s="3"/>
    </row>
    <row r="580" spans="1:1" ht="14.25" customHeight="1" x14ac:dyDescent="0.3">
      <c r="A580" s="3"/>
    </row>
    <row r="581" spans="1:1" ht="14.25" customHeight="1" x14ac:dyDescent="0.3">
      <c r="A581" s="3"/>
    </row>
    <row r="582" spans="1:1" ht="14.25" customHeight="1" x14ac:dyDescent="0.3">
      <c r="A582" s="3"/>
    </row>
    <row r="583" spans="1:1" ht="14.25" customHeight="1" x14ac:dyDescent="0.3">
      <c r="A583" s="3"/>
    </row>
    <row r="584" spans="1:1" ht="14.25" customHeight="1" x14ac:dyDescent="0.3">
      <c r="A584" s="3"/>
    </row>
    <row r="585" spans="1:1" ht="14.25" customHeight="1" x14ac:dyDescent="0.3">
      <c r="A585" s="3"/>
    </row>
    <row r="586" spans="1:1" ht="14.25" customHeight="1" x14ac:dyDescent="0.3">
      <c r="A586" s="3"/>
    </row>
    <row r="587" spans="1:1" ht="14.25" customHeight="1" x14ac:dyDescent="0.3">
      <c r="A587" s="3"/>
    </row>
    <row r="588" spans="1:1" ht="14.25" customHeight="1" x14ac:dyDescent="0.3">
      <c r="A588" s="3"/>
    </row>
    <row r="589" spans="1:1" ht="14.25" customHeight="1" x14ac:dyDescent="0.3">
      <c r="A589" s="3"/>
    </row>
    <row r="590" spans="1:1" ht="14.25" customHeight="1" x14ac:dyDescent="0.3">
      <c r="A590" s="3"/>
    </row>
    <row r="591" spans="1:1" ht="14.25" customHeight="1" x14ac:dyDescent="0.3">
      <c r="A591" s="3"/>
    </row>
    <row r="592" spans="1:1" ht="14.25" customHeight="1" x14ac:dyDescent="0.3">
      <c r="A592" s="3"/>
    </row>
    <row r="593" spans="1:1" ht="14.25" customHeight="1" x14ac:dyDescent="0.3">
      <c r="A593" s="3"/>
    </row>
    <row r="594" spans="1:1" ht="14.25" customHeight="1" x14ac:dyDescent="0.3">
      <c r="A594" s="3"/>
    </row>
    <row r="595" spans="1:1" ht="14.25" customHeight="1" x14ac:dyDescent="0.3">
      <c r="A595" s="3"/>
    </row>
    <row r="596" spans="1:1" ht="14.25" customHeight="1" x14ac:dyDescent="0.3">
      <c r="A596" s="3"/>
    </row>
    <row r="597" spans="1:1" ht="14.25" customHeight="1" x14ac:dyDescent="0.3">
      <c r="A597" s="3"/>
    </row>
    <row r="598" spans="1:1" ht="14.25" customHeight="1" x14ac:dyDescent="0.3">
      <c r="A598" s="3"/>
    </row>
    <row r="599" spans="1:1" ht="14.25" customHeight="1" x14ac:dyDescent="0.3">
      <c r="A599" s="3"/>
    </row>
    <row r="600" spans="1:1" ht="14.25" customHeight="1" x14ac:dyDescent="0.3">
      <c r="A600" s="3"/>
    </row>
    <row r="601" spans="1:1" ht="14.25" customHeight="1" x14ac:dyDescent="0.3">
      <c r="A601" s="3"/>
    </row>
    <row r="602" spans="1:1" ht="14.25" customHeight="1" x14ac:dyDescent="0.3">
      <c r="A602" s="3"/>
    </row>
    <row r="603" spans="1:1" ht="14.25" customHeight="1" x14ac:dyDescent="0.3">
      <c r="A603" s="3"/>
    </row>
    <row r="604" spans="1:1" ht="14.25" customHeight="1" x14ac:dyDescent="0.3">
      <c r="A604" s="3"/>
    </row>
    <row r="605" spans="1:1" ht="14.25" customHeight="1" x14ac:dyDescent="0.3">
      <c r="A605" s="3"/>
    </row>
    <row r="606" spans="1:1" ht="14.25" customHeight="1" x14ac:dyDescent="0.3">
      <c r="A606" s="3"/>
    </row>
    <row r="607" spans="1:1" ht="14.25" customHeight="1" x14ac:dyDescent="0.3">
      <c r="A607" s="3"/>
    </row>
    <row r="608" spans="1:1" ht="14.25" customHeight="1" x14ac:dyDescent="0.3">
      <c r="A608" s="3"/>
    </row>
    <row r="609" spans="1:1" ht="14.25" customHeight="1" x14ac:dyDescent="0.3">
      <c r="A609" s="3"/>
    </row>
    <row r="610" spans="1:1" ht="14.25" customHeight="1" x14ac:dyDescent="0.3">
      <c r="A610" s="3"/>
    </row>
    <row r="611" spans="1:1" ht="14.25" customHeight="1" x14ac:dyDescent="0.3">
      <c r="A611" s="3"/>
    </row>
    <row r="612" spans="1:1" ht="14.25" customHeight="1" x14ac:dyDescent="0.3">
      <c r="A612" s="3"/>
    </row>
    <row r="613" spans="1:1" ht="14.25" customHeight="1" x14ac:dyDescent="0.3">
      <c r="A613" s="3"/>
    </row>
    <row r="614" spans="1:1" ht="14.25" customHeight="1" x14ac:dyDescent="0.3">
      <c r="A614" s="3"/>
    </row>
    <row r="615" spans="1:1" ht="14.25" customHeight="1" x14ac:dyDescent="0.3">
      <c r="A615" s="3"/>
    </row>
    <row r="616" spans="1:1" ht="14.25" customHeight="1" x14ac:dyDescent="0.3">
      <c r="A616" s="3"/>
    </row>
    <row r="617" spans="1:1" ht="14.25" customHeight="1" x14ac:dyDescent="0.3">
      <c r="A617" s="3"/>
    </row>
    <row r="618" spans="1:1" ht="14.25" customHeight="1" x14ac:dyDescent="0.3">
      <c r="A618" s="3"/>
    </row>
    <row r="619" spans="1:1" ht="14.25" customHeight="1" x14ac:dyDescent="0.3">
      <c r="A619" s="3"/>
    </row>
    <row r="620" spans="1:1" ht="14.25" customHeight="1" x14ac:dyDescent="0.3">
      <c r="A620" s="3"/>
    </row>
    <row r="621" spans="1:1" ht="14.25" customHeight="1" x14ac:dyDescent="0.3">
      <c r="A621" s="3"/>
    </row>
    <row r="622" spans="1:1" ht="14.25" customHeight="1" x14ac:dyDescent="0.3">
      <c r="A622" s="3"/>
    </row>
    <row r="623" spans="1:1" ht="14.25" customHeight="1" x14ac:dyDescent="0.3">
      <c r="A623" s="3"/>
    </row>
    <row r="624" spans="1:1" ht="14.25" customHeight="1" x14ac:dyDescent="0.3">
      <c r="A624" s="3"/>
    </row>
    <row r="625" spans="1:1" ht="14.25" customHeight="1" x14ac:dyDescent="0.3">
      <c r="A625" s="3"/>
    </row>
    <row r="626" spans="1:1" ht="14.25" customHeight="1" x14ac:dyDescent="0.3">
      <c r="A626" s="3"/>
    </row>
    <row r="627" spans="1:1" ht="14.25" customHeight="1" x14ac:dyDescent="0.3">
      <c r="A627" s="3"/>
    </row>
    <row r="628" spans="1:1" ht="14.25" customHeight="1" x14ac:dyDescent="0.3">
      <c r="A628" s="3"/>
    </row>
    <row r="629" spans="1:1" ht="14.25" customHeight="1" x14ac:dyDescent="0.3">
      <c r="A629" s="3"/>
    </row>
    <row r="630" spans="1:1" ht="14.25" customHeight="1" x14ac:dyDescent="0.3">
      <c r="A630" s="3"/>
    </row>
    <row r="631" spans="1:1" ht="14.25" customHeight="1" x14ac:dyDescent="0.3">
      <c r="A631" s="3"/>
    </row>
    <row r="632" spans="1:1" ht="14.25" customHeight="1" x14ac:dyDescent="0.3">
      <c r="A632" s="3"/>
    </row>
    <row r="633" spans="1:1" ht="14.25" customHeight="1" x14ac:dyDescent="0.3">
      <c r="A633" s="3"/>
    </row>
    <row r="634" spans="1:1" ht="14.25" customHeight="1" x14ac:dyDescent="0.3">
      <c r="A634" s="3"/>
    </row>
    <row r="635" spans="1:1" ht="14.25" customHeight="1" x14ac:dyDescent="0.3">
      <c r="A635" s="3"/>
    </row>
    <row r="636" spans="1:1" ht="14.25" customHeight="1" x14ac:dyDescent="0.3">
      <c r="A636" s="3"/>
    </row>
    <row r="637" spans="1:1" ht="14.25" customHeight="1" x14ac:dyDescent="0.3">
      <c r="A637" s="3"/>
    </row>
    <row r="638" spans="1:1" ht="14.25" customHeight="1" x14ac:dyDescent="0.3">
      <c r="A638" s="3"/>
    </row>
    <row r="639" spans="1:1" ht="14.25" customHeight="1" x14ac:dyDescent="0.3">
      <c r="A639" s="3"/>
    </row>
    <row r="640" spans="1:1" ht="14.25" customHeight="1" x14ac:dyDescent="0.3">
      <c r="A640" s="3"/>
    </row>
    <row r="641" spans="1:1" ht="14.25" customHeight="1" x14ac:dyDescent="0.3">
      <c r="A641" s="3"/>
    </row>
    <row r="642" spans="1:1" ht="14.25" customHeight="1" x14ac:dyDescent="0.3">
      <c r="A642" s="3"/>
    </row>
    <row r="643" spans="1:1" ht="14.25" customHeight="1" x14ac:dyDescent="0.3">
      <c r="A643" s="3"/>
    </row>
    <row r="644" spans="1:1" ht="14.25" customHeight="1" x14ac:dyDescent="0.3">
      <c r="A644" s="3"/>
    </row>
    <row r="645" spans="1:1" ht="14.25" customHeight="1" x14ac:dyDescent="0.3">
      <c r="A645" s="3"/>
    </row>
    <row r="646" spans="1:1" ht="14.25" customHeight="1" x14ac:dyDescent="0.3">
      <c r="A646" s="3"/>
    </row>
    <row r="647" spans="1:1" ht="14.25" customHeight="1" x14ac:dyDescent="0.3">
      <c r="A647" s="3"/>
    </row>
    <row r="648" spans="1:1" ht="14.25" customHeight="1" x14ac:dyDescent="0.3">
      <c r="A648" s="3"/>
    </row>
    <row r="649" spans="1:1" ht="14.25" customHeight="1" x14ac:dyDescent="0.3">
      <c r="A649" s="3"/>
    </row>
    <row r="650" spans="1:1" ht="14.25" customHeight="1" x14ac:dyDescent="0.3">
      <c r="A650" s="3"/>
    </row>
    <row r="651" spans="1:1" ht="14.25" customHeight="1" x14ac:dyDescent="0.3">
      <c r="A651" s="3"/>
    </row>
    <row r="652" spans="1:1" ht="14.25" customHeight="1" x14ac:dyDescent="0.3">
      <c r="A652" s="3"/>
    </row>
    <row r="653" spans="1:1" ht="14.25" customHeight="1" x14ac:dyDescent="0.3">
      <c r="A653" s="3"/>
    </row>
    <row r="654" spans="1:1" ht="14.25" customHeight="1" x14ac:dyDescent="0.3">
      <c r="A654" s="3"/>
    </row>
    <row r="655" spans="1:1" ht="14.25" customHeight="1" x14ac:dyDescent="0.3">
      <c r="A655" s="3"/>
    </row>
    <row r="656" spans="1:1" ht="14.25" customHeight="1" x14ac:dyDescent="0.3">
      <c r="A656" s="3"/>
    </row>
    <row r="657" spans="1:1" ht="14.25" customHeight="1" x14ac:dyDescent="0.3">
      <c r="A657" s="3"/>
    </row>
    <row r="658" spans="1:1" ht="14.25" customHeight="1" x14ac:dyDescent="0.3">
      <c r="A658" s="3"/>
    </row>
    <row r="659" spans="1:1" ht="14.25" customHeight="1" x14ac:dyDescent="0.3">
      <c r="A659" s="3"/>
    </row>
    <row r="660" spans="1:1" ht="14.25" customHeight="1" x14ac:dyDescent="0.3">
      <c r="A660" s="3"/>
    </row>
    <row r="661" spans="1:1" ht="14.25" customHeight="1" x14ac:dyDescent="0.3">
      <c r="A661" s="3"/>
    </row>
    <row r="662" spans="1:1" ht="14.25" customHeight="1" x14ac:dyDescent="0.3">
      <c r="A662" s="3"/>
    </row>
    <row r="663" spans="1:1" ht="14.25" customHeight="1" x14ac:dyDescent="0.3">
      <c r="A663" s="3"/>
    </row>
    <row r="664" spans="1:1" ht="14.25" customHeight="1" x14ac:dyDescent="0.3">
      <c r="A664" s="3"/>
    </row>
    <row r="665" spans="1:1" ht="14.25" customHeight="1" x14ac:dyDescent="0.3">
      <c r="A665" s="3"/>
    </row>
    <row r="666" spans="1:1" ht="14.25" customHeight="1" x14ac:dyDescent="0.3">
      <c r="A666" s="3"/>
    </row>
    <row r="667" spans="1:1" ht="14.25" customHeight="1" x14ac:dyDescent="0.3">
      <c r="A667" s="3"/>
    </row>
    <row r="668" spans="1:1" ht="14.25" customHeight="1" x14ac:dyDescent="0.3">
      <c r="A668" s="3"/>
    </row>
    <row r="669" spans="1:1" ht="14.25" customHeight="1" x14ac:dyDescent="0.3">
      <c r="A669" s="3"/>
    </row>
    <row r="670" spans="1:1" ht="14.25" customHeight="1" x14ac:dyDescent="0.3">
      <c r="A670" s="3"/>
    </row>
    <row r="671" spans="1:1" ht="14.25" customHeight="1" x14ac:dyDescent="0.3">
      <c r="A671" s="3"/>
    </row>
    <row r="672" spans="1:1" ht="14.25" customHeight="1" x14ac:dyDescent="0.3">
      <c r="A672" s="3"/>
    </row>
    <row r="673" spans="1:1" ht="14.25" customHeight="1" x14ac:dyDescent="0.3">
      <c r="A673" s="3"/>
    </row>
    <row r="674" spans="1:1" ht="14.25" customHeight="1" x14ac:dyDescent="0.3">
      <c r="A674" s="3"/>
    </row>
    <row r="675" spans="1:1" ht="14.25" customHeight="1" x14ac:dyDescent="0.3">
      <c r="A675" s="3"/>
    </row>
    <row r="676" spans="1:1" ht="14.25" customHeight="1" x14ac:dyDescent="0.3">
      <c r="A676" s="3"/>
    </row>
    <row r="677" spans="1:1" ht="14.25" customHeight="1" x14ac:dyDescent="0.3">
      <c r="A677" s="3"/>
    </row>
    <row r="678" spans="1:1" ht="14.25" customHeight="1" x14ac:dyDescent="0.3">
      <c r="A678" s="3"/>
    </row>
    <row r="679" spans="1:1" ht="14.25" customHeight="1" x14ac:dyDescent="0.3">
      <c r="A679" s="3"/>
    </row>
    <row r="680" spans="1:1" ht="14.25" customHeight="1" x14ac:dyDescent="0.3">
      <c r="A680" s="3"/>
    </row>
    <row r="681" spans="1:1" ht="14.25" customHeight="1" x14ac:dyDescent="0.3">
      <c r="A681" s="3"/>
    </row>
    <row r="682" spans="1:1" ht="14.25" customHeight="1" x14ac:dyDescent="0.3">
      <c r="A682" s="3"/>
    </row>
    <row r="683" spans="1:1" ht="14.25" customHeight="1" x14ac:dyDescent="0.3">
      <c r="A683" s="3"/>
    </row>
    <row r="684" spans="1:1" ht="14.25" customHeight="1" x14ac:dyDescent="0.3">
      <c r="A684" s="3"/>
    </row>
    <row r="685" spans="1:1" ht="14.25" customHeight="1" x14ac:dyDescent="0.3">
      <c r="A685" s="3"/>
    </row>
    <row r="686" spans="1:1" ht="14.25" customHeight="1" x14ac:dyDescent="0.3">
      <c r="A686" s="3"/>
    </row>
    <row r="687" spans="1:1" ht="14.25" customHeight="1" x14ac:dyDescent="0.3">
      <c r="A687" s="3"/>
    </row>
    <row r="688" spans="1:1" ht="14.25" customHeight="1" x14ac:dyDescent="0.3">
      <c r="A688" s="3"/>
    </row>
    <row r="689" spans="1:1" ht="14.25" customHeight="1" x14ac:dyDescent="0.3">
      <c r="A689" s="3"/>
    </row>
    <row r="690" spans="1:1" ht="14.25" customHeight="1" x14ac:dyDescent="0.3">
      <c r="A690" s="3"/>
    </row>
    <row r="691" spans="1:1" ht="14.25" customHeight="1" x14ac:dyDescent="0.3">
      <c r="A691" s="3"/>
    </row>
    <row r="692" spans="1:1" ht="14.25" customHeight="1" x14ac:dyDescent="0.3">
      <c r="A692" s="3"/>
    </row>
    <row r="693" spans="1:1" ht="14.25" customHeight="1" x14ac:dyDescent="0.3">
      <c r="A693" s="3"/>
    </row>
    <row r="694" spans="1:1" ht="14.25" customHeight="1" x14ac:dyDescent="0.3">
      <c r="A694" s="3"/>
    </row>
    <row r="695" spans="1:1" ht="14.25" customHeight="1" x14ac:dyDescent="0.3">
      <c r="A695" s="3"/>
    </row>
    <row r="696" spans="1:1" ht="14.25" customHeight="1" x14ac:dyDescent="0.3">
      <c r="A696" s="3"/>
    </row>
    <row r="697" spans="1:1" ht="14.25" customHeight="1" x14ac:dyDescent="0.3">
      <c r="A697" s="3"/>
    </row>
    <row r="698" spans="1:1" ht="14.25" customHeight="1" x14ac:dyDescent="0.3">
      <c r="A698" s="3"/>
    </row>
    <row r="699" spans="1:1" ht="14.25" customHeight="1" x14ac:dyDescent="0.3">
      <c r="A699" s="3"/>
    </row>
    <row r="700" spans="1:1" ht="14.25" customHeight="1" x14ac:dyDescent="0.3">
      <c r="A700" s="3"/>
    </row>
    <row r="701" spans="1:1" ht="14.25" customHeight="1" x14ac:dyDescent="0.3">
      <c r="A701" s="3"/>
    </row>
    <row r="702" spans="1:1" ht="14.25" customHeight="1" x14ac:dyDescent="0.3">
      <c r="A702" s="3"/>
    </row>
    <row r="703" spans="1:1" ht="14.25" customHeight="1" x14ac:dyDescent="0.3">
      <c r="A703" s="3"/>
    </row>
    <row r="704" spans="1:1" ht="14.25" customHeight="1" x14ac:dyDescent="0.3">
      <c r="A704" s="3"/>
    </row>
    <row r="705" spans="1:1" ht="14.25" customHeight="1" x14ac:dyDescent="0.3">
      <c r="A705" s="3"/>
    </row>
    <row r="706" spans="1:1" ht="14.25" customHeight="1" x14ac:dyDescent="0.3">
      <c r="A706" s="3"/>
    </row>
    <row r="707" spans="1:1" ht="14.25" customHeight="1" x14ac:dyDescent="0.3">
      <c r="A707" s="3"/>
    </row>
    <row r="708" spans="1:1" ht="14.25" customHeight="1" x14ac:dyDescent="0.3">
      <c r="A708" s="3"/>
    </row>
    <row r="709" spans="1:1" ht="14.25" customHeight="1" x14ac:dyDescent="0.3">
      <c r="A709" s="3"/>
    </row>
    <row r="710" spans="1:1" ht="14.25" customHeight="1" x14ac:dyDescent="0.3">
      <c r="A710" s="3"/>
    </row>
    <row r="711" spans="1:1" ht="14.25" customHeight="1" x14ac:dyDescent="0.3">
      <c r="A711" s="3"/>
    </row>
    <row r="712" spans="1:1" ht="14.25" customHeight="1" x14ac:dyDescent="0.3">
      <c r="A712" s="3"/>
    </row>
    <row r="713" spans="1:1" ht="14.25" customHeight="1" x14ac:dyDescent="0.3">
      <c r="A713" s="3"/>
    </row>
    <row r="714" spans="1:1" ht="14.25" customHeight="1" x14ac:dyDescent="0.3">
      <c r="A714" s="3"/>
    </row>
    <row r="715" spans="1:1" ht="14.25" customHeight="1" x14ac:dyDescent="0.3">
      <c r="A715" s="3"/>
    </row>
    <row r="716" spans="1:1" ht="14.25" customHeight="1" x14ac:dyDescent="0.3">
      <c r="A716" s="3"/>
    </row>
    <row r="717" spans="1:1" ht="14.25" customHeight="1" x14ac:dyDescent="0.3">
      <c r="A717" s="3"/>
    </row>
    <row r="718" spans="1:1" ht="14.25" customHeight="1" x14ac:dyDescent="0.3">
      <c r="A718" s="3"/>
    </row>
    <row r="719" spans="1:1" ht="14.25" customHeight="1" x14ac:dyDescent="0.3">
      <c r="A719" s="3"/>
    </row>
    <row r="720" spans="1:1" ht="14.25" customHeight="1" x14ac:dyDescent="0.3">
      <c r="A720" s="3"/>
    </row>
    <row r="721" spans="1:1" ht="14.25" customHeight="1" x14ac:dyDescent="0.3">
      <c r="A721" s="3"/>
    </row>
    <row r="722" spans="1:1" ht="14.25" customHeight="1" x14ac:dyDescent="0.3">
      <c r="A722" s="3"/>
    </row>
    <row r="723" spans="1:1" ht="14.25" customHeight="1" x14ac:dyDescent="0.3">
      <c r="A723" s="3"/>
    </row>
    <row r="724" spans="1:1" ht="14.25" customHeight="1" x14ac:dyDescent="0.3">
      <c r="A724" s="3"/>
    </row>
    <row r="725" spans="1:1" ht="14.25" customHeight="1" x14ac:dyDescent="0.3">
      <c r="A725" s="3"/>
    </row>
    <row r="726" spans="1:1" ht="14.25" customHeight="1" x14ac:dyDescent="0.3">
      <c r="A726" s="3"/>
    </row>
    <row r="727" spans="1:1" ht="14.25" customHeight="1" x14ac:dyDescent="0.3">
      <c r="A727" s="3"/>
    </row>
    <row r="728" spans="1:1" ht="14.25" customHeight="1" x14ac:dyDescent="0.3">
      <c r="A728" s="3"/>
    </row>
    <row r="729" spans="1:1" ht="14.25" customHeight="1" x14ac:dyDescent="0.3">
      <c r="A729" s="3"/>
    </row>
    <row r="730" spans="1:1" ht="14.25" customHeight="1" x14ac:dyDescent="0.3">
      <c r="A730" s="3"/>
    </row>
    <row r="731" spans="1:1" ht="14.25" customHeight="1" x14ac:dyDescent="0.3">
      <c r="A731" s="3"/>
    </row>
    <row r="732" spans="1:1" ht="14.25" customHeight="1" x14ac:dyDescent="0.3">
      <c r="A732" s="3"/>
    </row>
    <row r="733" spans="1:1" ht="14.25" customHeight="1" x14ac:dyDescent="0.3">
      <c r="A733" s="3"/>
    </row>
    <row r="734" spans="1:1" ht="14.25" customHeight="1" x14ac:dyDescent="0.3">
      <c r="A734" s="3"/>
    </row>
    <row r="735" spans="1:1" ht="14.25" customHeight="1" x14ac:dyDescent="0.3">
      <c r="A735" s="3"/>
    </row>
    <row r="736" spans="1:1" ht="14.25" customHeight="1" x14ac:dyDescent="0.3">
      <c r="A736" s="3"/>
    </row>
    <row r="737" spans="1:1" ht="14.25" customHeight="1" x14ac:dyDescent="0.3">
      <c r="A737" s="3"/>
    </row>
    <row r="738" spans="1:1" ht="14.25" customHeight="1" x14ac:dyDescent="0.3">
      <c r="A738" s="3"/>
    </row>
    <row r="739" spans="1:1" ht="14.25" customHeight="1" x14ac:dyDescent="0.3">
      <c r="A739" s="3"/>
    </row>
    <row r="740" spans="1:1" ht="14.25" customHeight="1" x14ac:dyDescent="0.3">
      <c r="A740" s="3"/>
    </row>
    <row r="741" spans="1:1" ht="14.25" customHeight="1" x14ac:dyDescent="0.3">
      <c r="A741" s="3"/>
    </row>
    <row r="742" spans="1:1" ht="14.25" customHeight="1" x14ac:dyDescent="0.3">
      <c r="A742" s="3"/>
    </row>
    <row r="743" spans="1:1" ht="14.25" customHeight="1" x14ac:dyDescent="0.3">
      <c r="A743" s="3"/>
    </row>
    <row r="744" spans="1:1" ht="14.25" customHeight="1" x14ac:dyDescent="0.3">
      <c r="A744" s="3"/>
    </row>
    <row r="745" spans="1:1" ht="14.25" customHeight="1" x14ac:dyDescent="0.3">
      <c r="A745" s="3"/>
    </row>
    <row r="746" spans="1:1" ht="14.25" customHeight="1" x14ac:dyDescent="0.3">
      <c r="A746" s="3"/>
    </row>
    <row r="747" spans="1:1" ht="14.25" customHeight="1" x14ac:dyDescent="0.3">
      <c r="A747" s="3"/>
    </row>
    <row r="748" spans="1:1" ht="14.25" customHeight="1" x14ac:dyDescent="0.3">
      <c r="A748" s="3"/>
    </row>
    <row r="749" spans="1:1" ht="14.25" customHeight="1" x14ac:dyDescent="0.3">
      <c r="A749" s="3"/>
    </row>
    <row r="750" spans="1:1" ht="14.25" customHeight="1" x14ac:dyDescent="0.3">
      <c r="A750" s="3"/>
    </row>
    <row r="751" spans="1:1" ht="14.25" customHeight="1" x14ac:dyDescent="0.3">
      <c r="A751" s="3"/>
    </row>
    <row r="752" spans="1:1" ht="14.25" customHeight="1" x14ac:dyDescent="0.3">
      <c r="A752" s="3"/>
    </row>
    <row r="753" spans="1:1" ht="14.25" customHeight="1" x14ac:dyDescent="0.3">
      <c r="A753" s="3"/>
    </row>
    <row r="754" spans="1:1" ht="14.25" customHeight="1" x14ac:dyDescent="0.3">
      <c r="A754" s="3"/>
    </row>
    <row r="755" spans="1:1" ht="14.25" customHeight="1" x14ac:dyDescent="0.3">
      <c r="A755" s="3"/>
    </row>
    <row r="756" spans="1:1" ht="14.25" customHeight="1" x14ac:dyDescent="0.3">
      <c r="A756" s="3"/>
    </row>
    <row r="757" spans="1:1" ht="14.25" customHeight="1" x14ac:dyDescent="0.3">
      <c r="A757" s="3"/>
    </row>
    <row r="758" spans="1:1" ht="14.25" customHeight="1" x14ac:dyDescent="0.3">
      <c r="A758" s="3"/>
    </row>
    <row r="759" spans="1:1" ht="14.25" customHeight="1" x14ac:dyDescent="0.3">
      <c r="A759" s="3"/>
    </row>
    <row r="760" spans="1:1" ht="14.25" customHeight="1" x14ac:dyDescent="0.3">
      <c r="A760" s="3"/>
    </row>
    <row r="761" spans="1:1" ht="14.25" customHeight="1" x14ac:dyDescent="0.3">
      <c r="A761" s="3"/>
    </row>
    <row r="762" spans="1:1" ht="14.25" customHeight="1" x14ac:dyDescent="0.3">
      <c r="A762" s="3"/>
    </row>
    <row r="763" spans="1:1" ht="14.25" customHeight="1" x14ac:dyDescent="0.3">
      <c r="A763" s="3"/>
    </row>
    <row r="764" spans="1:1" ht="14.25" customHeight="1" x14ac:dyDescent="0.3">
      <c r="A764" s="3"/>
    </row>
    <row r="765" spans="1:1" ht="14.25" customHeight="1" x14ac:dyDescent="0.3">
      <c r="A765" s="3"/>
    </row>
    <row r="766" spans="1:1" ht="14.25" customHeight="1" x14ac:dyDescent="0.3">
      <c r="A766" s="3"/>
    </row>
    <row r="767" spans="1:1" ht="14.25" customHeight="1" x14ac:dyDescent="0.3">
      <c r="A767" s="3"/>
    </row>
    <row r="768" spans="1:1" ht="14.25" customHeight="1" x14ac:dyDescent="0.3">
      <c r="A768" s="3"/>
    </row>
    <row r="769" spans="1:1" ht="14.25" customHeight="1" x14ac:dyDescent="0.3">
      <c r="A769" s="3"/>
    </row>
    <row r="770" spans="1:1" ht="14.25" customHeight="1" x14ac:dyDescent="0.3">
      <c r="A770" s="3"/>
    </row>
    <row r="771" spans="1:1" ht="14.25" customHeight="1" x14ac:dyDescent="0.3">
      <c r="A771" s="3"/>
    </row>
    <row r="772" spans="1:1" ht="14.25" customHeight="1" x14ac:dyDescent="0.3">
      <c r="A772" s="3"/>
    </row>
    <row r="773" spans="1:1" ht="14.25" customHeight="1" x14ac:dyDescent="0.3">
      <c r="A773" s="3"/>
    </row>
    <row r="774" spans="1:1" ht="14.25" customHeight="1" x14ac:dyDescent="0.3">
      <c r="A774" s="3"/>
    </row>
    <row r="775" spans="1:1" ht="14.25" customHeight="1" x14ac:dyDescent="0.3">
      <c r="A775" s="3"/>
    </row>
    <row r="776" spans="1:1" ht="14.25" customHeight="1" x14ac:dyDescent="0.3">
      <c r="A776" s="3"/>
    </row>
    <row r="777" spans="1:1" ht="14.25" customHeight="1" x14ac:dyDescent="0.3">
      <c r="A777" s="3"/>
    </row>
    <row r="778" spans="1:1" ht="14.25" customHeight="1" x14ac:dyDescent="0.3">
      <c r="A778" s="3"/>
    </row>
    <row r="779" spans="1:1" ht="14.25" customHeight="1" x14ac:dyDescent="0.3">
      <c r="A779" s="3"/>
    </row>
    <row r="780" spans="1:1" ht="14.25" customHeight="1" x14ac:dyDescent="0.3">
      <c r="A780" s="3"/>
    </row>
    <row r="781" spans="1:1" ht="14.25" customHeight="1" x14ac:dyDescent="0.3">
      <c r="A781" s="3"/>
    </row>
    <row r="782" spans="1:1" ht="14.25" customHeight="1" x14ac:dyDescent="0.3">
      <c r="A782" s="3"/>
    </row>
    <row r="783" spans="1:1" ht="14.25" customHeight="1" x14ac:dyDescent="0.3">
      <c r="A783" s="3"/>
    </row>
    <row r="784" spans="1:1" ht="14.25" customHeight="1" x14ac:dyDescent="0.3">
      <c r="A784" s="3"/>
    </row>
    <row r="785" spans="1:1" ht="14.25" customHeight="1" x14ac:dyDescent="0.3">
      <c r="A785" s="3"/>
    </row>
    <row r="786" spans="1:1" ht="14.25" customHeight="1" x14ac:dyDescent="0.3">
      <c r="A786" s="3"/>
    </row>
    <row r="787" spans="1:1" ht="14.25" customHeight="1" x14ac:dyDescent="0.3">
      <c r="A787" s="3"/>
    </row>
    <row r="788" spans="1:1" ht="14.25" customHeight="1" x14ac:dyDescent="0.3">
      <c r="A788" s="3"/>
    </row>
    <row r="789" spans="1:1" ht="14.25" customHeight="1" x14ac:dyDescent="0.3">
      <c r="A789" s="3"/>
    </row>
    <row r="790" spans="1:1" ht="14.25" customHeight="1" x14ac:dyDescent="0.3">
      <c r="A790" s="3"/>
    </row>
    <row r="791" spans="1:1" ht="14.25" customHeight="1" x14ac:dyDescent="0.3">
      <c r="A791" s="3"/>
    </row>
    <row r="792" spans="1:1" ht="14.25" customHeight="1" x14ac:dyDescent="0.3">
      <c r="A792" s="3"/>
    </row>
    <row r="793" spans="1:1" ht="14.25" customHeight="1" x14ac:dyDescent="0.3">
      <c r="A793" s="3"/>
    </row>
    <row r="794" spans="1:1" ht="14.25" customHeight="1" x14ac:dyDescent="0.3">
      <c r="A794" s="3"/>
    </row>
    <row r="795" spans="1:1" ht="14.25" customHeight="1" x14ac:dyDescent="0.3">
      <c r="A795" s="3"/>
    </row>
    <row r="796" spans="1:1" ht="14.25" customHeight="1" x14ac:dyDescent="0.3">
      <c r="A796" s="3"/>
    </row>
    <row r="797" spans="1:1" ht="14.25" customHeight="1" x14ac:dyDescent="0.3">
      <c r="A797" s="3"/>
    </row>
    <row r="798" spans="1:1" ht="14.25" customHeight="1" x14ac:dyDescent="0.3">
      <c r="A798" s="3"/>
    </row>
    <row r="799" spans="1:1" ht="14.25" customHeight="1" x14ac:dyDescent="0.3">
      <c r="A799" s="3"/>
    </row>
    <row r="800" spans="1:1" ht="14.25" customHeight="1" x14ac:dyDescent="0.3">
      <c r="A800" s="3"/>
    </row>
    <row r="801" spans="1:1" ht="14.25" customHeight="1" x14ac:dyDescent="0.3">
      <c r="A801" s="3"/>
    </row>
    <row r="802" spans="1:1" ht="14.25" customHeight="1" x14ac:dyDescent="0.3">
      <c r="A802" s="3"/>
    </row>
    <row r="803" spans="1:1" ht="14.25" customHeight="1" x14ac:dyDescent="0.3">
      <c r="A803" s="3"/>
    </row>
    <row r="804" spans="1:1" ht="14.25" customHeight="1" x14ac:dyDescent="0.3">
      <c r="A804" s="3"/>
    </row>
    <row r="805" spans="1:1" ht="14.25" customHeight="1" x14ac:dyDescent="0.3">
      <c r="A805" s="3"/>
    </row>
    <row r="806" spans="1:1" ht="14.25" customHeight="1" x14ac:dyDescent="0.3">
      <c r="A806" s="3"/>
    </row>
    <row r="807" spans="1:1" ht="14.25" customHeight="1" x14ac:dyDescent="0.3">
      <c r="A807" s="3"/>
    </row>
    <row r="808" spans="1:1" ht="14.25" customHeight="1" x14ac:dyDescent="0.3">
      <c r="A808" s="3"/>
    </row>
    <row r="809" spans="1:1" ht="14.25" customHeight="1" x14ac:dyDescent="0.3">
      <c r="A809" s="3"/>
    </row>
    <row r="810" spans="1:1" ht="14.25" customHeight="1" x14ac:dyDescent="0.3">
      <c r="A810" s="3"/>
    </row>
    <row r="811" spans="1:1" ht="14.25" customHeight="1" x14ac:dyDescent="0.3">
      <c r="A811" s="3"/>
    </row>
    <row r="812" spans="1:1" ht="14.25" customHeight="1" x14ac:dyDescent="0.3">
      <c r="A812" s="3"/>
    </row>
    <row r="813" spans="1:1" ht="14.25" customHeight="1" x14ac:dyDescent="0.3">
      <c r="A813" s="3"/>
    </row>
    <row r="814" spans="1:1" ht="14.25" customHeight="1" x14ac:dyDescent="0.3">
      <c r="A814" s="3"/>
    </row>
    <row r="815" spans="1:1" ht="14.25" customHeight="1" x14ac:dyDescent="0.3">
      <c r="A815" s="3"/>
    </row>
    <row r="816" spans="1:1" ht="14.25" customHeight="1" x14ac:dyDescent="0.3">
      <c r="A816" s="3"/>
    </row>
    <row r="817" spans="1:1" ht="14.25" customHeight="1" x14ac:dyDescent="0.3">
      <c r="A817" s="3"/>
    </row>
    <row r="818" spans="1:1" ht="14.25" customHeight="1" x14ac:dyDescent="0.3">
      <c r="A818" s="3"/>
    </row>
    <row r="819" spans="1:1" ht="14.25" customHeight="1" x14ac:dyDescent="0.3">
      <c r="A819" s="3"/>
    </row>
    <row r="820" spans="1:1" ht="14.25" customHeight="1" x14ac:dyDescent="0.3">
      <c r="A820" s="3"/>
    </row>
    <row r="821" spans="1:1" ht="14.25" customHeight="1" x14ac:dyDescent="0.3">
      <c r="A821" s="3"/>
    </row>
    <row r="822" spans="1:1" ht="14.25" customHeight="1" x14ac:dyDescent="0.3">
      <c r="A822" s="3"/>
    </row>
    <row r="823" spans="1:1" ht="14.25" customHeight="1" x14ac:dyDescent="0.3">
      <c r="A823" s="3"/>
    </row>
    <row r="824" spans="1:1" ht="14.25" customHeight="1" x14ac:dyDescent="0.3">
      <c r="A824" s="3"/>
    </row>
    <row r="825" spans="1:1" ht="14.25" customHeight="1" x14ac:dyDescent="0.3">
      <c r="A825" s="3"/>
    </row>
    <row r="826" spans="1:1" ht="14.25" customHeight="1" x14ac:dyDescent="0.3">
      <c r="A826" s="3"/>
    </row>
    <row r="827" spans="1:1" ht="14.25" customHeight="1" x14ac:dyDescent="0.3">
      <c r="A827" s="3"/>
    </row>
    <row r="828" spans="1:1" ht="14.25" customHeight="1" x14ac:dyDescent="0.3">
      <c r="A828" s="3"/>
    </row>
    <row r="829" spans="1:1" ht="14.25" customHeight="1" x14ac:dyDescent="0.3">
      <c r="A829" s="3"/>
    </row>
    <row r="830" spans="1:1" ht="14.25" customHeight="1" x14ac:dyDescent="0.3">
      <c r="A830" s="3"/>
    </row>
    <row r="831" spans="1:1" ht="14.25" customHeight="1" x14ac:dyDescent="0.3">
      <c r="A831" s="3"/>
    </row>
    <row r="832" spans="1:1" ht="14.25" customHeight="1" x14ac:dyDescent="0.3">
      <c r="A832" s="3"/>
    </row>
    <row r="833" spans="1:1" ht="14.25" customHeight="1" x14ac:dyDescent="0.3">
      <c r="A833" s="3"/>
    </row>
    <row r="834" spans="1:1" ht="14.25" customHeight="1" x14ac:dyDescent="0.3">
      <c r="A834" s="3"/>
    </row>
    <row r="835" spans="1:1" ht="14.25" customHeight="1" x14ac:dyDescent="0.3">
      <c r="A835" s="3"/>
    </row>
    <row r="836" spans="1:1" ht="14.25" customHeight="1" x14ac:dyDescent="0.3">
      <c r="A836" s="3"/>
    </row>
    <row r="837" spans="1:1" ht="14.25" customHeight="1" x14ac:dyDescent="0.3">
      <c r="A837" s="3"/>
    </row>
    <row r="838" spans="1:1" ht="14.25" customHeight="1" x14ac:dyDescent="0.3">
      <c r="A838" s="3"/>
    </row>
    <row r="839" spans="1:1" ht="14.25" customHeight="1" x14ac:dyDescent="0.3">
      <c r="A839" s="3"/>
    </row>
    <row r="840" spans="1:1" ht="14.25" customHeight="1" x14ac:dyDescent="0.3">
      <c r="A840" s="3"/>
    </row>
    <row r="841" spans="1:1" ht="14.25" customHeight="1" x14ac:dyDescent="0.3">
      <c r="A841" s="3"/>
    </row>
    <row r="842" spans="1:1" ht="14.25" customHeight="1" x14ac:dyDescent="0.3">
      <c r="A842" s="3"/>
    </row>
    <row r="843" spans="1:1" ht="14.25" customHeight="1" x14ac:dyDescent="0.3">
      <c r="A843" s="3"/>
    </row>
    <row r="844" spans="1:1" ht="14.25" customHeight="1" x14ac:dyDescent="0.3">
      <c r="A844" s="3"/>
    </row>
    <row r="845" spans="1:1" ht="14.25" customHeight="1" x14ac:dyDescent="0.3">
      <c r="A845" s="3"/>
    </row>
    <row r="846" spans="1:1" ht="14.25" customHeight="1" x14ac:dyDescent="0.3">
      <c r="A846" s="3"/>
    </row>
    <row r="847" spans="1:1" ht="14.25" customHeight="1" x14ac:dyDescent="0.3">
      <c r="A847" s="3"/>
    </row>
    <row r="848" spans="1:1" ht="14.25" customHeight="1" x14ac:dyDescent="0.3">
      <c r="A848" s="3"/>
    </row>
    <row r="849" spans="1:1" ht="14.25" customHeight="1" x14ac:dyDescent="0.3">
      <c r="A849" s="3"/>
    </row>
    <row r="850" spans="1:1" ht="14.25" customHeight="1" x14ac:dyDescent="0.3">
      <c r="A850" s="3"/>
    </row>
    <row r="851" spans="1:1" ht="14.25" customHeight="1" x14ac:dyDescent="0.3">
      <c r="A851" s="3"/>
    </row>
    <row r="852" spans="1:1" ht="14.25" customHeight="1" x14ac:dyDescent="0.3">
      <c r="A852" s="3"/>
    </row>
    <row r="853" spans="1:1" ht="14.25" customHeight="1" x14ac:dyDescent="0.3">
      <c r="A853" s="3"/>
    </row>
    <row r="854" spans="1:1" ht="14.25" customHeight="1" x14ac:dyDescent="0.3">
      <c r="A854" s="3"/>
    </row>
    <row r="855" spans="1:1" ht="14.25" customHeight="1" x14ac:dyDescent="0.3">
      <c r="A855" s="3"/>
    </row>
    <row r="856" spans="1:1" ht="14.25" customHeight="1" x14ac:dyDescent="0.3">
      <c r="A856" s="3"/>
    </row>
    <row r="857" spans="1:1" ht="14.25" customHeight="1" x14ac:dyDescent="0.3">
      <c r="A857" s="3"/>
    </row>
    <row r="858" spans="1:1" ht="14.25" customHeight="1" x14ac:dyDescent="0.3">
      <c r="A858" s="3"/>
    </row>
    <row r="859" spans="1:1" ht="14.25" customHeight="1" x14ac:dyDescent="0.3">
      <c r="A859" s="3"/>
    </row>
    <row r="860" spans="1:1" ht="14.25" customHeight="1" x14ac:dyDescent="0.3">
      <c r="A860" s="3"/>
    </row>
    <row r="861" spans="1:1" ht="14.25" customHeight="1" x14ac:dyDescent="0.3">
      <c r="A861" s="3"/>
    </row>
    <row r="862" spans="1:1" ht="14.25" customHeight="1" x14ac:dyDescent="0.3">
      <c r="A862" s="3"/>
    </row>
    <row r="863" spans="1:1" ht="14.25" customHeight="1" x14ac:dyDescent="0.3">
      <c r="A863" s="3"/>
    </row>
    <row r="864" spans="1:1" ht="14.25" customHeight="1" x14ac:dyDescent="0.3">
      <c r="A864" s="3"/>
    </row>
    <row r="865" spans="1:1" ht="14.25" customHeight="1" x14ac:dyDescent="0.3">
      <c r="A865" s="3"/>
    </row>
    <row r="866" spans="1:1" ht="14.25" customHeight="1" x14ac:dyDescent="0.3">
      <c r="A866" s="3"/>
    </row>
    <row r="867" spans="1:1" ht="14.25" customHeight="1" x14ac:dyDescent="0.3">
      <c r="A867" s="3"/>
    </row>
    <row r="868" spans="1:1" ht="14.25" customHeight="1" x14ac:dyDescent="0.3">
      <c r="A868" s="3"/>
    </row>
    <row r="869" spans="1:1" ht="14.25" customHeight="1" x14ac:dyDescent="0.3">
      <c r="A869" s="3"/>
    </row>
    <row r="870" spans="1:1" ht="14.25" customHeight="1" x14ac:dyDescent="0.3">
      <c r="A870" s="3"/>
    </row>
    <row r="871" spans="1:1" ht="14.25" customHeight="1" x14ac:dyDescent="0.3">
      <c r="A871" s="3"/>
    </row>
    <row r="872" spans="1:1" ht="14.25" customHeight="1" x14ac:dyDescent="0.3">
      <c r="A872" s="3"/>
    </row>
    <row r="873" spans="1:1" ht="14.25" customHeight="1" x14ac:dyDescent="0.3">
      <c r="A873" s="3"/>
    </row>
    <row r="874" spans="1:1" ht="14.25" customHeight="1" x14ac:dyDescent="0.3">
      <c r="A874" s="3"/>
    </row>
    <row r="875" spans="1:1" ht="14.25" customHeight="1" x14ac:dyDescent="0.3">
      <c r="A875" s="3"/>
    </row>
    <row r="876" spans="1:1" ht="14.25" customHeight="1" x14ac:dyDescent="0.3">
      <c r="A876" s="3"/>
    </row>
    <row r="877" spans="1:1" ht="14.25" customHeight="1" x14ac:dyDescent="0.3">
      <c r="A877" s="3"/>
    </row>
    <row r="878" spans="1:1" ht="14.25" customHeight="1" x14ac:dyDescent="0.3">
      <c r="A878" s="3"/>
    </row>
    <row r="879" spans="1:1" ht="14.25" customHeight="1" x14ac:dyDescent="0.3">
      <c r="A879" s="3"/>
    </row>
    <row r="880" spans="1:1" ht="14.25" customHeight="1" x14ac:dyDescent="0.3">
      <c r="A880" s="3"/>
    </row>
    <row r="881" spans="1:1" ht="14.25" customHeight="1" x14ac:dyDescent="0.3">
      <c r="A881" s="3"/>
    </row>
    <row r="882" spans="1:1" ht="14.25" customHeight="1" x14ac:dyDescent="0.3">
      <c r="A882" s="3"/>
    </row>
    <row r="883" spans="1:1" ht="14.25" customHeight="1" x14ac:dyDescent="0.3">
      <c r="A883" s="3"/>
    </row>
    <row r="884" spans="1:1" ht="14.25" customHeight="1" x14ac:dyDescent="0.3">
      <c r="A884" s="3"/>
    </row>
    <row r="885" spans="1:1" ht="14.25" customHeight="1" x14ac:dyDescent="0.3">
      <c r="A885" s="3"/>
    </row>
    <row r="886" spans="1:1" ht="14.25" customHeight="1" x14ac:dyDescent="0.3">
      <c r="A886" s="3"/>
    </row>
    <row r="887" spans="1:1" ht="14.25" customHeight="1" x14ac:dyDescent="0.3">
      <c r="A887" s="3"/>
    </row>
    <row r="888" spans="1:1" ht="14.25" customHeight="1" x14ac:dyDescent="0.3">
      <c r="A888" s="3"/>
    </row>
    <row r="889" spans="1:1" ht="14.25" customHeight="1" x14ac:dyDescent="0.3">
      <c r="A889" s="3"/>
    </row>
    <row r="890" spans="1:1" ht="14.25" customHeight="1" x14ac:dyDescent="0.3">
      <c r="A890" s="3"/>
    </row>
    <row r="891" spans="1:1" ht="14.25" customHeight="1" x14ac:dyDescent="0.3">
      <c r="A891" s="3"/>
    </row>
    <row r="892" spans="1:1" ht="14.25" customHeight="1" x14ac:dyDescent="0.3">
      <c r="A892" s="3"/>
    </row>
    <row r="893" spans="1:1" ht="14.25" customHeight="1" x14ac:dyDescent="0.3">
      <c r="A893" s="3"/>
    </row>
    <row r="894" spans="1:1" ht="14.25" customHeight="1" x14ac:dyDescent="0.3">
      <c r="A894" s="3"/>
    </row>
    <row r="895" spans="1:1" ht="14.25" customHeight="1" x14ac:dyDescent="0.3">
      <c r="A895" s="3"/>
    </row>
    <row r="896" spans="1:1" ht="14.25" customHeight="1" x14ac:dyDescent="0.3">
      <c r="A896" s="3"/>
    </row>
    <row r="897" spans="1:1" ht="14.25" customHeight="1" x14ac:dyDescent="0.3">
      <c r="A897" s="3"/>
    </row>
    <row r="898" spans="1:1" ht="14.25" customHeight="1" x14ac:dyDescent="0.3">
      <c r="A898" s="3"/>
    </row>
    <row r="899" spans="1:1" ht="14.25" customHeight="1" x14ac:dyDescent="0.3">
      <c r="A899" s="3"/>
    </row>
    <row r="900" spans="1:1" ht="14.25" customHeight="1" x14ac:dyDescent="0.3">
      <c r="A900" s="3"/>
    </row>
    <row r="901" spans="1:1" ht="14.25" customHeight="1" x14ac:dyDescent="0.3">
      <c r="A901" s="3"/>
    </row>
    <row r="902" spans="1:1" ht="14.25" customHeight="1" x14ac:dyDescent="0.3">
      <c r="A902" s="3"/>
    </row>
    <row r="903" spans="1:1" ht="14.25" customHeight="1" x14ac:dyDescent="0.3">
      <c r="A903" s="3"/>
    </row>
    <row r="904" spans="1:1" ht="14.25" customHeight="1" x14ac:dyDescent="0.3">
      <c r="A904" s="3"/>
    </row>
    <row r="905" spans="1:1" ht="14.25" customHeight="1" x14ac:dyDescent="0.3">
      <c r="A905" s="3"/>
    </row>
    <row r="906" spans="1:1" ht="14.25" customHeight="1" x14ac:dyDescent="0.3">
      <c r="A906" s="3"/>
    </row>
    <row r="907" spans="1:1" ht="14.25" customHeight="1" x14ac:dyDescent="0.3">
      <c r="A907" s="3"/>
    </row>
    <row r="908" spans="1:1" ht="14.25" customHeight="1" x14ac:dyDescent="0.3">
      <c r="A908" s="3"/>
    </row>
    <row r="909" spans="1:1" ht="14.25" customHeight="1" x14ac:dyDescent="0.3">
      <c r="A909" s="3"/>
    </row>
    <row r="910" spans="1:1" ht="14.25" customHeight="1" x14ac:dyDescent="0.3">
      <c r="A910" s="3"/>
    </row>
    <row r="911" spans="1:1" ht="14.25" customHeight="1" x14ac:dyDescent="0.3">
      <c r="A911" s="3"/>
    </row>
    <row r="912" spans="1:1" ht="14.25" customHeight="1" x14ac:dyDescent="0.3">
      <c r="A912" s="3"/>
    </row>
    <row r="913" spans="1:1" ht="14.25" customHeight="1" x14ac:dyDescent="0.3">
      <c r="A913" s="3"/>
    </row>
    <row r="914" spans="1:1" ht="14.25" customHeight="1" x14ac:dyDescent="0.3">
      <c r="A914" s="3"/>
    </row>
    <row r="915" spans="1:1" ht="14.25" customHeight="1" x14ac:dyDescent="0.3">
      <c r="A915" s="3"/>
    </row>
    <row r="916" spans="1:1" ht="14.25" customHeight="1" x14ac:dyDescent="0.3">
      <c r="A916" s="3"/>
    </row>
    <row r="917" spans="1:1" ht="14.25" customHeight="1" x14ac:dyDescent="0.3">
      <c r="A917" s="3"/>
    </row>
    <row r="918" spans="1:1" ht="14.25" customHeight="1" x14ac:dyDescent="0.3">
      <c r="A918" s="3"/>
    </row>
    <row r="919" spans="1:1" ht="14.25" customHeight="1" x14ac:dyDescent="0.3">
      <c r="A919" s="3"/>
    </row>
    <row r="920" spans="1:1" ht="14.25" customHeight="1" x14ac:dyDescent="0.3">
      <c r="A920" s="3"/>
    </row>
    <row r="921" spans="1:1" ht="14.25" customHeight="1" x14ac:dyDescent="0.3">
      <c r="A921" s="3"/>
    </row>
    <row r="922" spans="1:1" ht="14.25" customHeight="1" x14ac:dyDescent="0.3">
      <c r="A922" s="3"/>
    </row>
    <row r="923" spans="1:1" ht="14.25" customHeight="1" x14ac:dyDescent="0.3">
      <c r="A923" s="3"/>
    </row>
    <row r="924" spans="1:1" ht="14.25" customHeight="1" x14ac:dyDescent="0.3">
      <c r="A924" s="3"/>
    </row>
    <row r="925" spans="1:1" ht="14.25" customHeight="1" x14ac:dyDescent="0.3">
      <c r="A925" s="3"/>
    </row>
    <row r="926" spans="1:1" ht="14.25" customHeight="1" x14ac:dyDescent="0.3">
      <c r="A926" s="3"/>
    </row>
    <row r="927" spans="1:1" ht="14.25" customHeight="1" x14ac:dyDescent="0.3">
      <c r="A927" s="3"/>
    </row>
    <row r="928" spans="1:1" ht="14.25" customHeight="1" x14ac:dyDescent="0.3">
      <c r="A928" s="3"/>
    </row>
    <row r="929" spans="1:1" ht="14.25" customHeight="1" x14ac:dyDescent="0.3">
      <c r="A929" s="3"/>
    </row>
    <row r="930" spans="1:1" ht="14.25" customHeight="1" x14ac:dyDescent="0.3">
      <c r="A930" s="3"/>
    </row>
    <row r="931" spans="1:1" ht="14.25" customHeight="1" x14ac:dyDescent="0.3">
      <c r="A931" s="3"/>
    </row>
    <row r="932" spans="1:1" ht="14.25" customHeight="1" x14ac:dyDescent="0.3">
      <c r="A932" s="3"/>
    </row>
    <row r="933" spans="1:1" ht="14.25" customHeight="1" x14ac:dyDescent="0.3">
      <c r="A933" s="3"/>
    </row>
    <row r="934" spans="1:1" ht="14.25" customHeight="1" x14ac:dyDescent="0.3">
      <c r="A934" s="3"/>
    </row>
    <row r="935" spans="1:1" ht="14.25" customHeight="1" x14ac:dyDescent="0.3">
      <c r="A935" s="3"/>
    </row>
    <row r="936" spans="1:1" ht="14.25" customHeight="1" x14ac:dyDescent="0.3">
      <c r="A936" s="3"/>
    </row>
    <row r="937" spans="1:1" ht="14.25" customHeight="1" x14ac:dyDescent="0.3">
      <c r="A937" s="3"/>
    </row>
    <row r="938" spans="1:1" ht="14.25" customHeight="1" x14ac:dyDescent="0.3">
      <c r="A938" s="3"/>
    </row>
    <row r="939" spans="1:1" ht="14.25" customHeight="1" x14ac:dyDescent="0.3">
      <c r="A939" s="3"/>
    </row>
    <row r="940" spans="1:1" ht="14.25" customHeight="1" x14ac:dyDescent="0.3">
      <c r="A940" s="3"/>
    </row>
    <row r="941" spans="1:1" ht="14.25" customHeight="1" x14ac:dyDescent="0.3">
      <c r="A941" s="3"/>
    </row>
    <row r="942" spans="1:1" ht="14.25" customHeight="1" x14ac:dyDescent="0.3">
      <c r="A942" s="3"/>
    </row>
    <row r="943" spans="1:1" ht="14.25" customHeight="1" x14ac:dyDescent="0.3">
      <c r="A943" s="3"/>
    </row>
    <row r="944" spans="1:1" ht="14.25" customHeight="1" x14ac:dyDescent="0.3">
      <c r="A944" s="3"/>
    </row>
    <row r="945" spans="1:1" ht="14.25" customHeight="1" x14ac:dyDescent="0.3">
      <c r="A945" s="3"/>
    </row>
    <row r="946" spans="1:1" ht="14.25" customHeight="1" x14ac:dyDescent="0.3">
      <c r="A946" s="3"/>
    </row>
    <row r="947" spans="1:1" ht="14.25" customHeight="1" x14ac:dyDescent="0.3">
      <c r="A947" s="3"/>
    </row>
    <row r="948" spans="1:1" ht="14.25" customHeight="1" x14ac:dyDescent="0.3">
      <c r="A948" s="3"/>
    </row>
    <row r="949" spans="1:1" ht="14.25" customHeight="1" x14ac:dyDescent="0.3">
      <c r="A949" s="3"/>
    </row>
    <row r="950" spans="1:1" ht="14.25" customHeight="1" x14ac:dyDescent="0.3">
      <c r="A950" s="3"/>
    </row>
    <row r="951" spans="1:1" ht="14.25" customHeight="1" x14ac:dyDescent="0.3">
      <c r="A951" s="3"/>
    </row>
    <row r="952" spans="1:1" ht="14.25" customHeight="1" x14ac:dyDescent="0.3">
      <c r="A952" s="3"/>
    </row>
    <row r="953" spans="1:1" ht="14.25" customHeight="1" x14ac:dyDescent="0.3">
      <c r="A953" s="3"/>
    </row>
    <row r="954" spans="1:1" ht="14.25" customHeight="1" x14ac:dyDescent="0.3">
      <c r="A954" s="3"/>
    </row>
    <row r="955" spans="1:1" ht="14.25" customHeight="1" x14ac:dyDescent="0.3">
      <c r="A955" s="3"/>
    </row>
    <row r="956" spans="1:1" ht="14.25" customHeight="1" x14ac:dyDescent="0.3">
      <c r="A956" s="3"/>
    </row>
    <row r="957" spans="1:1" ht="14.25" customHeight="1" x14ac:dyDescent="0.3">
      <c r="A957" s="3"/>
    </row>
    <row r="958" spans="1:1" ht="14.25" customHeight="1" x14ac:dyDescent="0.3">
      <c r="A958" s="3"/>
    </row>
    <row r="959" spans="1:1" ht="14.25" customHeight="1" x14ac:dyDescent="0.3">
      <c r="A959" s="3"/>
    </row>
    <row r="960" spans="1:1" ht="14.25" customHeight="1" x14ac:dyDescent="0.3">
      <c r="A960" s="3"/>
    </row>
    <row r="961" spans="1:1" ht="14.25" customHeight="1" x14ac:dyDescent="0.3">
      <c r="A961" s="3"/>
    </row>
    <row r="962" spans="1:1" ht="14.25" customHeight="1" x14ac:dyDescent="0.3">
      <c r="A962" s="3"/>
    </row>
    <row r="963" spans="1:1" ht="14.25" customHeight="1" x14ac:dyDescent="0.3">
      <c r="A963" s="3"/>
    </row>
    <row r="964" spans="1:1" ht="14.25" customHeight="1" x14ac:dyDescent="0.3">
      <c r="A964" s="3"/>
    </row>
    <row r="965" spans="1:1" ht="14.25" customHeight="1" x14ac:dyDescent="0.3">
      <c r="A965" s="3"/>
    </row>
    <row r="966" spans="1:1" ht="14.25" customHeight="1" x14ac:dyDescent="0.3">
      <c r="A966" s="3"/>
    </row>
    <row r="967" spans="1:1" ht="14.25" customHeight="1" x14ac:dyDescent="0.3">
      <c r="A967" s="3"/>
    </row>
    <row r="968" spans="1:1" ht="14.25" customHeight="1" x14ac:dyDescent="0.3">
      <c r="A968" s="3"/>
    </row>
    <row r="969" spans="1:1" ht="14.25" customHeight="1" x14ac:dyDescent="0.3">
      <c r="A969" s="3"/>
    </row>
    <row r="970" spans="1:1" ht="14.25" customHeight="1" x14ac:dyDescent="0.3">
      <c r="A970" s="3"/>
    </row>
    <row r="971" spans="1:1" ht="14.25" customHeight="1" x14ac:dyDescent="0.3">
      <c r="A971" s="3"/>
    </row>
    <row r="972" spans="1:1" ht="14.25" customHeight="1" x14ac:dyDescent="0.3">
      <c r="A972" s="3"/>
    </row>
    <row r="973" spans="1:1" ht="14.25" customHeight="1" x14ac:dyDescent="0.3">
      <c r="A973" s="3"/>
    </row>
    <row r="974" spans="1:1" ht="14.25" customHeight="1" x14ac:dyDescent="0.3">
      <c r="A974" s="3"/>
    </row>
    <row r="975" spans="1:1" ht="14.25" customHeight="1" x14ac:dyDescent="0.3">
      <c r="A975" s="3"/>
    </row>
    <row r="976" spans="1:1" ht="14.25" customHeight="1" x14ac:dyDescent="0.3">
      <c r="A976" s="3"/>
    </row>
    <row r="977" spans="1:1" ht="14.25" customHeight="1" x14ac:dyDescent="0.3">
      <c r="A977" s="3"/>
    </row>
    <row r="978" spans="1:1" ht="14.25" customHeight="1" x14ac:dyDescent="0.3">
      <c r="A978" s="3"/>
    </row>
    <row r="979" spans="1:1" ht="14.25" customHeight="1" x14ac:dyDescent="0.3">
      <c r="A979" s="3"/>
    </row>
    <row r="980" spans="1:1" ht="14.25" customHeight="1" x14ac:dyDescent="0.3">
      <c r="A980" s="3"/>
    </row>
    <row r="981" spans="1:1" ht="14.25" customHeight="1" x14ac:dyDescent="0.3">
      <c r="A981" s="3"/>
    </row>
    <row r="982" spans="1:1" ht="14.25" customHeight="1" x14ac:dyDescent="0.3">
      <c r="A982" s="3"/>
    </row>
    <row r="983" spans="1:1" ht="14.25" customHeight="1" x14ac:dyDescent="0.3">
      <c r="A983" s="3"/>
    </row>
    <row r="984" spans="1:1" ht="14.25" customHeight="1" x14ac:dyDescent="0.3">
      <c r="A984" s="3"/>
    </row>
    <row r="985" spans="1:1" ht="14.25" customHeight="1" x14ac:dyDescent="0.3">
      <c r="A985" s="3"/>
    </row>
    <row r="986" spans="1:1" ht="14.25" customHeight="1" x14ac:dyDescent="0.3">
      <c r="A986" s="3"/>
    </row>
    <row r="987" spans="1:1" ht="14.25" customHeight="1" x14ac:dyDescent="0.3">
      <c r="A987" s="3"/>
    </row>
    <row r="988" spans="1:1" ht="14.25" customHeight="1" x14ac:dyDescent="0.3">
      <c r="A988" s="3"/>
    </row>
    <row r="989" spans="1:1" ht="14.25" customHeight="1" x14ac:dyDescent="0.3">
      <c r="A989" s="3"/>
    </row>
    <row r="990" spans="1:1" ht="14.25" customHeight="1" x14ac:dyDescent="0.3">
      <c r="A990" s="3"/>
    </row>
    <row r="991" spans="1:1" ht="14.25" customHeight="1" x14ac:dyDescent="0.3">
      <c r="A991" s="3"/>
    </row>
    <row r="992" spans="1:1" ht="14.25" customHeight="1" x14ac:dyDescent="0.3">
      <c r="A992" s="3"/>
    </row>
    <row r="993" spans="1:1" ht="14.25" customHeight="1" x14ac:dyDescent="0.3">
      <c r="A993" s="3"/>
    </row>
    <row r="994" spans="1:1" ht="14.25" customHeight="1" x14ac:dyDescent="0.3">
      <c r="A994" s="3"/>
    </row>
    <row r="995" spans="1:1" ht="14.25" customHeight="1" x14ac:dyDescent="0.3">
      <c r="A995" s="3"/>
    </row>
    <row r="996" spans="1:1" ht="14.25" customHeight="1" x14ac:dyDescent="0.3">
      <c r="A996" s="3"/>
    </row>
    <row r="997" spans="1:1" ht="14.25" customHeight="1" x14ac:dyDescent="0.3">
      <c r="A997" s="3"/>
    </row>
    <row r="998" spans="1:1" ht="14.25" customHeight="1" x14ac:dyDescent="0.3">
      <c r="A998" s="3"/>
    </row>
    <row r="999" spans="1:1" ht="14.25" customHeight="1" x14ac:dyDescent="0.3">
      <c r="A999" s="3"/>
    </row>
    <row r="1000" spans="1:1" ht="14.25" customHeight="1" x14ac:dyDescent="0.3">
      <c r="A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0"/>
  <sheetViews>
    <sheetView topLeftCell="J4" zoomScale="98" workbookViewId="0">
      <selection activeCell="M7" sqref="M7"/>
    </sheetView>
  </sheetViews>
  <sheetFormatPr defaultColWidth="12.59765625" defaultRowHeight="15" customHeight="1" x14ac:dyDescent="0.25"/>
  <cols>
    <col min="10" max="10" width="13.09765625" customWidth="1"/>
    <col min="11" max="11" width="12.69921875" customWidth="1"/>
    <col min="13" max="13" width="14.59765625" customWidth="1"/>
  </cols>
  <sheetData>
    <row r="1" spans="1:13" ht="14.4" x14ac:dyDescent="0.3">
      <c r="B1" s="119" t="s">
        <v>92</v>
      </c>
      <c r="C1" s="120"/>
      <c r="D1" s="120"/>
      <c r="E1" s="6"/>
      <c r="G1" s="119" t="s">
        <v>93</v>
      </c>
      <c r="H1" s="120"/>
      <c r="I1" s="120"/>
    </row>
    <row r="2" spans="1:13" ht="14.4" x14ac:dyDescent="0.3">
      <c r="B2" s="7" t="s">
        <v>94</v>
      </c>
      <c r="C2" s="7" t="s">
        <v>95</v>
      </c>
      <c r="D2" s="7" t="s">
        <v>96</v>
      </c>
      <c r="E2" s="8"/>
      <c r="G2" s="7" t="s">
        <v>94</v>
      </c>
      <c r="H2" s="7" t="s">
        <v>95</v>
      </c>
      <c r="I2" s="7" t="s">
        <v>96</v>
      </c>
    </row>
    <row r="3" spans="1:13" ht="14.4" x14ac:dyDescent="0.3">
      <c r="A3" s="9" t="s">
        <v>97</v>
      </c>
      <c r="F3" s="9" t="s">
        <v>97</v>
      </c>
      <c r="J3" s="3"/>
    </row>
    <row r="4" spans="1:13" ht="14.4" x14ac:dyDescent="0.3">
      <c r="A4" s="9" t="s">
        <v>98</v>
      </c>
      <c r="F4" s="9" t="s">
        <v>98</v>
      </c>
      <c r="K4" s="3"/>
    </row>
    <row r="5" spans="1:13" ht="14.4" x14ac:dyDescent="0.3">
      <c r="A5" s="9" t="s">
        <v>99</v>
      </c>
      <c r="F5" s="9" t="s">
        <v>99</v>
      </c>
    </row>
    <row r="6" spans="1:13" ht="28.8" x14ac:dyDescent="0.3">
      <c r="K6" s="10"/>
      <c r="L6" s="11" t="s">
        <v>100</v>
      </c>
      <c r="M6" s="12" t="s">
        <v>101</v>
      </c>
    </row>
    <row r="7" spans="1:13" ht="15" customHeight="1" x14ac:dyDescent="0.25">
      <c r="K7" s="121" t="s">
        <v>102</v>
      </c>
      <c r="L7" s="13" t="s">
        <v>103</v>
      </c>
      <c r="M7" s="14" t="s">
        <v>104</v>
      </c>
    </row>
    <row r="8" spans="1:13" ht="27" x14ac:dyDescent="0.3">
      <c r="B8" s="119" t="s">
        <v>105</v>
      </c>
      <c r="C8" s="120"/>
      <c r="D8" s="120"/>
      <c r="G8" s="119" t="s">
        <v>106</v>
      </c>
      <c r="H8" s="120"/>
      <c r="I8" s="120"/>
      <c r="K8" s="122"/>
      <c r="L8" s="13" t="s">
        <v>107</v>
      </c>
      <c r="M8" s="14" t="s">
        <v>108</v>
      </c>
    </row>
    <row r="9" spans="1:13" ht="14.4" x14ac:dyDescent="0.3">
      <c r="B9" s="7" t="s">
        <v>94</v>
      </c>
      <c r="C9" s="7" t="s">
        <v>95</v>
      </c>
      <c r="D9" s="7" t="s">
        <v>96</v>
      </c>
      <c r="G9" s="7" t="s">
        <v>94</v>
      </c>
      <c r="H9" s="7" t="s">
        <v>95</v>
      </c>
      <c r="I9" s="7" t="s">
        <v>96</v>
      </c>
      <c r="K9" s="123"/>
      <c r="L9" s="13" t="s">
        <v>109</v>
      </c>
      <c r="M9" s="14" t="s">
        <v>110</v>
      </c>
    </row>
    <row r="10" spans="1:13" ht="14.4" x14ac:dyDescent="0.3">
      <c r="A10" s="9" t="s">
        <v>97</v>
      </c>
      <c r="F10" s="9" t="s">
        <v>97</v>
      </c>
      <c r="K10" s="124" t="s">
        <v>111</v>
      </c>
      <c r="L10" s="15" t="s">
        <v>111</v>
      </c>
      <c r="M10" s="16" t="s">
        <v>112</v>
      </c>
    </row>
    <row r="11" spans="1:13" ht="14.4" x14ac:dyDescent="0.3">
      <c r="A11" s="9" t="s">
        <v>98</v>
      </c>
      <c r="F11" s="9" t="s">
        <v>98</v>
      </c>
      <c r="K11" s="120"/>
      <c r="L11" s="15" t="s">
        <v>113</v>
      </c>
      <c r="M11" s="16" t="s">
        <v>114</v>
      </c>
    </row>
    <row r="12" spans="1:13" ht="14.4" x14ac:dyDescent="0.3">
      <c r="A12" s="9" t="s">
        <v>99</v>
      </c>
      <c r="F12" s="9" t="s">
        <v>99</v>
      </c>
      <c r="K12" s="125" t="s">
        <v>115</v>
      </c>
      <c r="L12" s="17" t="s">
        <v>116</v>
      </c>
      <c r="M12" s="18" t="s">
        <v>117</v>
      </c>
    </row>
    <row r="13" spans="1:13" ht="15" customHeight="1" x14ac:dyDescent="0.25">
      <c r="K13" s="120"/>
      <c r="L13" s="17" t="s">
        <v>118</v>
      </c>
      <c r="M13" s="18" t="s">
        <v>119</v>
      </c>
    </row>
    <row r="14" spans="1:13" ht="15" customHeight="1" x14ac:dyDescent="0.25">
      <c r="K14" s="120"/>
      <c r="L14" s="17" t="s">
        <v>120</v>
      </c>
      <c r="M14" s="18" t="s">
        <v>121</v>
      </c>
    </row>
    <row r="15" spans="1:13" ht="14.4" x14ac:dyDescent="0.3">
      <c r="B15" s="119" t="s">
        <v>122</v>
      </c>
      <c r="C15" s="120"/>
      <c r="D15" s="120"/>
      <c r="G15" s="119" t="s">
        <v>123</v>
      </c>
      <c r="H15" s="120"/>
      <c r="I15" s="120"/>
      <c r="L15" s="3"/>
    </row>
    <row r="16" spans="1:13" ht="14.4" x14ac:dyDescent="0.3">
      <c r="B16" s="7" t="s">
        <v>94</v>
      </c>
      <c r="C16" s="7" t="s">
        <v>95</v>
      </c>
      <c r="D16" s="7" t="s">
        <v>96</v>
      </c>
      <c r="G16" s="7" t="s">
        <v>94</v>
      </c>
      <c r="H16" s="7" t="s">
        <v>95</v>
      </c>
      <c r="I16" s="7" t="s">
        <v>96</v>
      </c>
      <c r="L16" s="3"/>
    </row>
    <row r="17" spans="1:14" ht="14.4" x14ac:dyDescent="0.3">
      <c r="A17" s="9" t="s">
        <v>97</v>
      </c>
      <c r="F17" s="9" t="s">
        <v>97</v>
      </c>
      <c r="L17" s="19" t="s">
        <v>124</v>
      </c>
      <c r="M17" s="19" t="s">
        <v>125</v>
      </c>
      <c r="N17" s="19" t="s">
        <v>126</v>
      </c>
    </row>
    <row r="18" spans="1:14" ht="14.4" x14ac:dyDescent="0.3">
      <c r="A18" s="9" t="s">
        <v>98</v>
      </c>
      <c r="F18" s="9" t="s">
        <v>98</v>
      </c>
      <c r="L18" s="20" t="s">
        <v>102</v>
      </c>
      <c r="M18" s="20" t="s">
        <v>102</v>
      </c>
      <c r="N18" s="20" t="s">
        <v>102</v>
      </c>
    </row>
    <row r="19" spans="1:14" ht="14.4" x14ac:dyDescent="0.3">
      <c r="A19" s="9" t="s">
        <v>99</v>
      </c>
      <c r="F19" s="9" t="s">
        <v>99</v>
      </c>
      <c r="L19" s="21" t="s">
        <v>111</v>
      </c>
      <c r="M19" s="21" t="s">
        <v>111</v>
      </c>
      <c r="N19" s="21" t="s">
        <v>111</v>
      </c>
    </row>
    <row r="20" spans="1:14" ht="14.4" x14ac:dyDescent="0.3">
      <c r="L20" s="22" t="s">
        <v>115</v>
      </c>
      <c r="M20" s="22" t="s">
        <v>115</v>
      </c>
      <c r="N20" s="22" t="s">
        <v>115</v>
      </c>
    </row>
  </sheetData>
  <mergeCells count="9">
    <mergeCell ref="B15:D15"/>
    <mergeCell ref="G15:I15"/>
    <mergeCell ref="B1:D1"/>
    <mergeCell ref="G1:I1"/>
    <mergeCell ref="K7:K9"/>
    <mergeCell ref="B8:D8"/>
    <mergeCell ref="G8:I8"/>
    <mergeCell ref="K10:K11"/>
    <mergeCell ref="K12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topLeftCell="B1" workbookViewId="0"/>
  </sheetViews>
  <sheetFormatPr defaultColWidth="12.59765625" defaultRowHeight="15" customHeight="1" x14ac:dyDescent="0.25"/>
  <cols>
    <col min="1" max="1" width="11.19921875" customWidth="1"/>
    <col min="2" max="2" width="13.5" customWidth="1"/>
    <col min="3" max="3" width="11" customWidth="1"/>
    <col min="4" max="4" width="8.09765625" customWidth="1"/>
    <col min="5" max="5" width="9.3984375" customWidth="1"/>
    <col min="6" max="6" width="12.59765625" customWidth="1"/>
    <col min="7" max="7" width="21.5" customWidth="1"/>
    <col min="8" max="8" width="17.3984375" customWidth="1"/>
    <col min="9" max="9" width="10.59765625" customWidth="1"/>
    <col min="10" max="10" width="12.59765625" customWidth="1"/>
    <col min="11" max="11" width="12.09765625" customWidth="1"/>
    <col min="12" max="12" width="10.69921875" customWidth="1"/>
    <col min="13" max="13" width="12.5" customWidth="1"/>
    <col min="14" max="14" width="11.09765625" customWidth="1"/>
    <col min="15" max="15" width="10.69921875" customWidth="1"/>
    <col min="16" max="17" width="10.59765625" customWidth="1"/>
    <col min="18" max="18" width="10" customWidth="1"/>
    <col min="19" max="19" width="11.59765625" customWidth="1"/>
    <col min="20" max="20" width="8.8984375" customWidth="1"/>
    <col min="21" max="21" width="8.3984375" customWidth="1"/>
    <col min="22" max="22" width="16.5" customWidth="1"/>
    <col min="23" max="23" width="9.69921875" customWidth="1"/>
    <col min="24" max="24" width="8.59765625" customWidth="1"/>
    <col min="25" max="25" width="9.5" customWidth="1"/>
    <col min="26" max="26" width="7.19921875" customWidth="1"/>
    <col min="27" max="28" width="12.59765625" customWidth="1"/>
    <col min="29" max="29" width="11.19921875" customWidth="1"/>
    <col min="30" max="31" width="10.19921875" customWidth="1"/>
    <col min="32" max="32" width="8.19921875" customWidth="1"/>
    <col min="33" max="33" width="7.19921875" customWidth="1"/>
  </cols>
  <sheetData>
    <row r="1" spans="1:33" ht="14.25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</row>
    <row r="2" spans="1:33" ht="14.25" customHeight="1" x14ac:dyDescent="0.3">
      <c r="A2" s="4">
        <v>3000</v>
      </c>
      <c r="B2" s="4">
        <v>300</v>
      </c>
      <c r="D2" s="4">
        <v>225</v>
      </c>
      <c r="E2" s="4">
        <v>100</v>
      </c>
      <c r="I2" s="4">
        <v>28</v>
      </c>
      <c r="K2" s="4">
        <v>1.3</v>
      </c>
      <c r="L2" s="4">
        <v>3000</v>
      </c>
      <c r="M2" s="4">
        <v>2.4</v>
      </c>
      <c r="N2" s="4">
        <v>90</v>
      </c>
      <c r="O2" s="4">
        <v>600</v>
      </c>
      <c r="P2" s="4">
        <v>20</v>
      </c>
      <c r="Q2" s="4">
        <v>120</v>
      </c>
      <c r="R2" s="4">
        <v>1.2</v>
      </c>
      <c r="S2" s="4">
        <v>1.3</v>
      </c>
      <c r="T2" s="4">
        <v>16</v>
      </c>
      <c r="U2" s="4">
        <v>400</v>
      </c>
      <c r="V2" s="4">
        <v>5</v>
      </c>
      <c r="W2" s="4">
        <v>550</v>
      </c>
      <c r="X2" s="4">
        <v>1</v>
      </c>
      <c r="Y2" s="4">
        <v>0.9</v>
      </c>
      <c r="Z2" s="4">
        <v>8</v>
      </c>
      <c r="AA2" s="4">
        <v>420</v>
      </c>
      <c r="AB2" s="4">
        <v>2.2999999999999998</v>
      </c>
      <c r="AC2" s="4">
        <v>0.7</v>
      </c>
      <c r="AD2" s="4">
        <v>3.5</v>
      </c>
      <c r="AE2" s="4">
        <v>55</v>
      </c>
      <c r="AF2" s="4">
        <v>1.5</v>
      </c>
      <c r="AG2" s="4">
        <v>11</v>
      </c>
    </row>
    <row r="3" spans="1:33" ht="14.25" customHeight="1" x14ac:dyDescent="0.25"/>
    <row r="4" spans="1:33" ht="14.25" customHeight="1" x14ac:dyDescent="0.25"/>
    <row r="5" spans="1:33" ht="14.25" customHeight="1" x14ac:dyDescent="0.25"/>
    <row r="6" spans="1:33" ht="14.25" customHeight="1" x14ac:dyDescent="0.25"/>
    <row r="7" spans="1:33" ht="14.25" customHeight="1" x14ac:dyDescent="0.25"/>
    <row r="8" spans="1:33" ht="14.25" customHeight="1" x14ac:dyDescent="0.25"/>
    <row r="9" spans="1:33" ht="14.25" customHeight="1" x14ac:dyDescent="0.25"/>
    <row r="10" spans="1:33" ht="14.25" customHeight="1" x14ac:dyDescent="0.25"/>
    <row r="11" spans="1:33" ht="14.25" customHeight="1" x14ac:dyDescent="0.25"/>
    <row r="12" spans="1:33" ht="14.25" customHeight="1" x14ac:dyDescent="0.25"/>
    <row r="13" spans="1:33" ht="14.25" customHeight="1" x14ac:dyDescent="0.25"/>
    <row r="14" spans="1:33" ht="14.25" customHeight="1" x14ac:dyDescent="0.25"/>
    <row r="15" spans="1:33" ht="14.25" customHeight="1" x14ac:dyDescent="0.25"/>
    <row r="16" spans="1:3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55" workbookViewId="0">
      <selection activeCell="B15" sqref="B15"/>
    </sheetView>
  </sheetViews>
  <sheetFormatPr defaultColWidth="12.59765625" defaultRowHeight="15" customHeight="1" x14ac:dyDescent="0.25"/>
  <cols>
    <col min="1" max="1" width="12.5" bestFit="1" customWidth="1"/>
    <col min="2" max="2" width="30.5" bestFit="1" customWidth="1"/>
    <col min="3" max="3" width="15.8984375" bestFit="1" customWidth="1"/>
    <col min="4" max="4" width="13.8984375" bestFit="1" customWidth="1"/>
    <col min="5" max="5" width="13.69921875" bestFit="1" customWidth="1"/>
    <col min="6" max="6" width="12.5" bestFit="1" customWidth="1"/>
    <col min="7" max="7" width="10.19921875" customWidth="1"/>
    <col min="8" max="8" width="13.3984375" bestFit="1" customWidth="1"/>
    <col min="9" max="9" width="13.69921875" bestFit="1" customWidth="1"/>
    <col min="10" max="10" width="12.796875" bestFit="1" customWidth="1"/>
    <col min="11" max="26" width="7.59765625" customWidth="1"/>
  </cols>
  <sheetData>
    <row r="1" spans="1:10" ht="14.25" customHeight="1" x14ac:dyDescent="0.3">
      <c r="A1" s="23" t="s">
        <v>127</v>
      </c>
      <c r="B1" s="23" t="s">
        <v>128</v>
      </c>
      <c r="C1" s="23" t="s">
        <v>129</v>
      </c>
      <c r="D1" s="24" t="s">
        <v>130</v>
      </c>
      <c r="E1" s="24" t="s">
        <v>131</v>
      </c>
      <c r="F1" s="23" t="s">
        <v>132</v>
      </c>
      <c r="G1" s="25"/>
      <c r="H1" s="26" t="s">
        <v>97</v>
      </c>
      <c r="I1" s="27" t="s">
        <v>98</v>
      </c>
      <c r="J1" s="28" t="s">
        <v>99</v>
      </c>
    </row>
    <row r="2" spans="1:10" ht="14.25" customHeight="1" x14ac:dyDescent="0.3">
      <c r="A2" s="29" t="s">
        <v>34</v>
      </c>
      <c r="B2" s="29" t="s">
        <v>59</v>
      </c>
      <c r="C2" s="29" t="s">
        <v>86</v>
      </c>
      <c r="D2" s="29" t="s">
        <v>57</v>
      </c>
      <c r="E2" s="30" t="s">
        <v>79</v>
      </c>
      <c r="F2" s="31" t="s">
        <v>88</v>
      </c>
      <c r="G2" s="25"/>
      <c r="H2" s="32" t="s">
        <v>34</v>
      </c>
      <c r="I2" s="33" t="s">
        <v>48</v>
      </c>
      <c r="J2" s="34" t="s">
        <v>48</v>
      </c>
    </row>
    <row r="3" spans="1:10" ht="14.25" customHeight="1" x14ac:dyDescent="0.3">
      <c r="A3" s="29" t="s">
        <v>35</v>
      </c>
      <c r="B3" s="29" t="s">
        <v>60</v>
      </c>
      <c r="C3" s="29" t="s">
        <v>87</v>
      </c>
      <c r="D3" s="30" t="s">
        <v>69</v>
      </c>
      <c r="E3" s="29" t="s">
        <v>80</v>
      </c>
      <c r="F3" s="31" t="s">
        <v>89</v>
      </c>
      <c r="G3" s="25"/>
      <c r="H3" s="35" t="s">
        <v>35</v>
      </c>
      <c r="I3" s="30" t="s">
        <v>49</v>
      </c>
      <c r="J3" s="36" t="s">
        <v>49</v>
      </c>
    </row>
    <row r="4" spans="1:10" ht="14.25" customHeight="1" x14ac:dyDescent="0.3">
      <c r="A4" s="29" t="s">
        <v>36</v>
      </c>
      <c r="B4" s="29" t="s">
        <v>61</v>
      </c>
      <c r="C4" s="29" t="s">
        <v>133</v>
      </c>
      <c r="D4" s="30" t="s">
        <v>71</v>
      </c>
      <c r="E4" s="37" t="s">
        <v>82</v>
      </c>
      <c r="F4" s="31" t="s">
        <v>90</v>
      </c>
      <c r="G4" s="25"/>
      <c r="H4" s="35" t="s">
        <v>36</v>
      </c>
      <c r="I4" s="30" t="s">
        <v>50</v>
      </c>
      <c r="J4" s="36" t="s">
        <v>50</v>
      </c>
    </row>
    <row r="5" spans="1:10" ht="14.25" customHeight="1" x14ac:dyDescent="0.3">
      <c r="A5" s="29" t="s">
        <v>37</v>
      </c>
      <c r="B5" s="29" t="s">
        <v>134</v>
      </c>
      <c r="C5" s="30" t="s">
        <v>64</v>
      </c>
      <c r="D5" s="30" t="s">
        <v>72</v>
      </c>
      <c r="E5" s="37" t="s">
        <v>83</v>
      </c>
      <c r="F5" s="30" t="s">
        <v>91</v>
      </c>
      <c r="G5" s="25"/>
      <c r="H5" s="35" t="s">
        <v>37</v>
      </c>
      <c r="I5" s="30" t="s">
        <v>51</v>
      </c>
      <c r="J5" s="36" t="s">
        <v>51</v>
      </c>
    </row>
    <row r="6" spans="1:10" ht="14.25" customHeight="1" x14ac:dyDescent="0.3">
      <c r="A6" s="30" t="s">
        <v>38</v>
      </c>
      <c r="B6" s="38" t="s">
        <v>135</v>
      </c>
      <c r="C6" s="30" t="s">
        <v>65</v>
      </c>
      <c r="D6" s="37" t="s">
        <v>56</v>
      </c>
      <c r="E6" s="37" t="s">
        <v>84</v>
      </c>
      <c r="F6" s="25"/>
      <c r="G6" s="25"/>
      <c r="H6" s="35" t="s">
        <v>39</v>
      </c>
      <c r="I6" s="30" t="s">
        <v>52</v>
      </c>
      <c r="J6" s="36" t="s">
        <v>52</v>
      </c>
    </row>
    <row r="7" spans="1:10" ht="14.25" customHeight="1" x14ac:dyDescent="0.3">
      <c r="A7" s="29" t="s">
        <v>39</v>
      </c>
      <c r="B7" s="30" t="s">
        <v>69</v>
      </c>
      <c r="C7" s="29" t="s">
        <v>66</v>
      </c>
      <c r="D7" s="25"/>
      <c r="E7" s="39" t="s">
        <v>85</v>
      </c>
      <c r="F7" s="25"/>
      <c r="G7" s="25"/>
      <c r="H7" s="35" t="s">
        <v>40</v>
      </c>
      <c r="I7" s="30" t="s">
        <v>53</v>
      </c>
      <c r="J7" s="36" t="s">
        <v>53</v>
      </c>
    </row>
    <row r="8" spans="1:10" ht="14.25" customHeight="1" x14ac:dyDescent="0.3">
      <c r="A8" s="29" t="s">
        <v>40</v>
      </c>
      <c r="B8" s="30" t="s">
        <v>70</v>
      </c>
      <c r="C8" s="38" t="s">
        <v>135</v>
      </c>
      <c r="D8" s="25"/>
      <c r="E8" s="25"/>
      <c r="F8" s="25"/>
      <c r="G8" s="25"/>
      <c r="H8" s="35" t="s">
        <v>41</v>
      </c>
      <c r="I8" s="30" t="s">
        <v>54</v>
      </c>
      <c r="J8" s="36" t="s">
        <v>54</v>
      </c>
    </row>
    <row r="9" spans="1:10" ht="14.25" customHeight="1" x14ac:dyDescent="0.3">
      <c r="A9" s="29" t="s">
        <v>41</v>
      </c>
      <c r="B9" s="30" t="s">
        <v>71</v>
      </c>
      <c r="C9" s="30" t="s">
        <v>69</v>
      </c>
      <c r="D9" s="25"/>
      <c r="E9" s="25"/>
      <c r="F9" s="25"/>
      <c r="G9" s="25"/>
      <c r="H9" s="35" t="s">
        <v>42</v>
      </c>
      <c r="I9" s="30" t="s">
        <v>55</v>
      </c>
      <c r="J9" s="36" t="s">
        <v>55</v>
      </c>
    </row>
    <row r="10" spans="1:10" ht="14.25" customHeight="1" x14ac:dyDescent="0.3">
      <c r="A10" s="29" t="s">
        <v>42</v>
      </c>
      <c r="B10" s="30" t="s">
        <v>72</v>
      </c>
      <c r="C10" s="30" t="s">
        <v>70</v>
      </c>
      <c r="D10" s="25"/>
      <c r="E10" s="25"/>
      <c r="F10" s="25"/>
      <c r="G10" s="25"/>
      <c r="H10" s="35" t="s">
        <v>43</v>
      </c>
      <c r="I10" s="30" t="s">
        <v>58</v>
      </c>
      <c r="J10" s="36" t="s">
        <v>58</v>
      </c>
    </row>
    <row r="11" spans="1:10" ht="14.25" customHeight="1" x14ac:dyDescent="0.3">
      <c r="A11" s="29" t="s">
        <v>43</v>
      </c>
      <c r="B11" s="29" t="s">
        <v>73</v>
      </c>
      <c r="C11" s="30" t="s">
        <v>72</v>
      </c>
      <c r="D11" s="25"/>
      <c r="E11" s="25"/>
      <c r="F11" s="25"/>
      <c r="G11" s="25"/>
      <c r="H11" s="35" t="s">
        <v>44</v>
      </c>
      <c r="I11" s="30" t="s">
        <v>38</v>
      </c>
      <c r="J11" s="36" t="s">
        <v>38</v>
      </c>
    </row>
    <row r="12" spans="1:10" ht="14.25" customHeight="1" x14ac:dyDescent="0.3">
      <c r="A12" s="29" t="s">
        <v>44</v>
      </c>
      <c r="B12" s="29" t="s">
        <v>74</v>
      </c>
      <c r="C12" s="30" t="s">
        <v>71</v>
      </c>
      <c r="D12" s="25"/>
      <c r="E12" s="25"/>
      <c r="F12" s="25"/>
      <c r="G12" s="25"/>
      <c r="H12" s="35" t="s">
        <v>45</v>
      </c>
      <c r="I12" s="40" t="s">
        <v>135</v>
      </c>
      <c r="J12" s="41" t="s">
        <v>135</v>
      </c>
    </row>
    <row r="13" spans="1:10" ht="14.25" customHeight="1" x14ac:dyDescent="0.3">
      <c r="A13" s="29" t="s">
        <v>45</v>
      </c>
      <c r="B13" s="30" t="s">
        <v>75</v>
      </c>
      <c r="C13" s="30" t="s">
        <v>77</v>
      </c>
      <c r="D13" s="25"/>
      <c r="E13" s="25"/>
      <c r="F13" s="25"/>
      <c r="G13" s="25"/>
      <c r="H13" s="35" t="s">
        <v>46</v>
      </c>
      <c r="I13" s="30" t="s">
        <v>69</v>
      </c>
      <c r="J13" s="36" t="s">
        <v>69</v>
      </c>
    </row>
    <row r="14" spans="1:10" ht="14.25" customHeight="1" x14ac:dyDescent="0.3">
      <c r="A14" s="29" t="s">
        <v>46</v>
      </c>
      <c r="B14" s="30" t="s">
        <v>76</v>
      </c>
      <c r="C14" s="30" t="s">
        <v>78</v>
      </c>
      <c r="D14" s="25"/>
      <c r="E14" s="25"/>
      <c r="F14" s="25"/>
      <c r="G14" s="25"/>
      <c r="H14" s="35" t="s">
        <v>47</v>
      </c>
      <c r="I14" s="30" t="s">
        <v>70</v>
      </c>
      <c r="J14" s="36" t="s">
        <v>70</v>
      </c>
    </row>
    <row r="15" spans="1:10" ht="14.25" customHeight="1" x14ac:dyDescent="0.3">
      <c r="A15" s="29" t="s">
        <v>47</v>
      </c>
      <c r="B15" s="29" t="s">
        <v>80</v>
      </c>
      <c r="C15" s="37" t="s">
        <v>68</v>
      </c>
      <c r="D15" s="25"/>
      <c r="E15" s="25"/>
      <c r="F15" s="25"/>
      <c r="G15" s="25"/>
      <c r="H15" s="35" t="s">
        <v>59</v>
      </c>
      <c r="I15" s="30" t="s">
        <v>71</v>
      </c>
      <c r="J15" s="36" t="s">
        <v>71</v>
      </c>
    </row>
    <row r="16" spans="1:10" ht="14.25" customHeight="1" x14ac:dyDescent="0.3">
      <c r="A16" s="30" t="s">
        <v>48</v>
      </c>
      <c r="B16" s="30" t="s">
        <v>81</v>
      </c>
      <c r="C16" s="25"/>
      <c r="D16" s="25"/>
      <c r="E16" s="25"/>
      <c r="F16" s="25"/>
      <c r="G16" s="25"/>
      <c r="H16" s="35" t="s">
        <v>60</v>
      </c>
      <c r="I16" s="30" t="s">
        <v>72</v>
      </c>
      <c r="J16" s="36" t="s">
        <v>72</v>
      </c>
    </row>
    <row r="17" spans="1:10" ht="14.25" customHeight="1" x14ac:dyDescent="0.3">
      <c r="A17" s="30" t="s">
        <v>49</v>
      </c>
      <c r="C17" s="25"/>
      <c r="D17" s="25"/>
      <c r="E17" s="25"/>
      <c r="F17" s="25"/>
      <c r="G17" s="25"/>
      <c r="H17" s="35" t="s">
        <v>61</v>
      </c>
      <c r="I17" s="30" t="s">
        <v>76</v>
      </c>
      <c r="J17" s="36" t="s">
        <v>76</v>
      </c>
    </row>
    <row r="18" spans="1:10" ht="14.25" customHeight="1" x14ac:dyDescent="0.3">
      <c r="A18" s="30" t="s">
        <v>50</v>
      </c>
      <c r="B18" s="25"/>
      <c r="C18" s="25"/>
      <c r="D18" s="25"/>
      <c r="E18" s="25"/>
      <c r="F18" s="25"/>
      <c r="G18" s="25"/>
      <c r="H18" s="35" t="s">
        <v>134</v>
      </c>
      <c r="I18" s="30" t="s">
        <v>75</v>
      </c>
      <c r="J18" s="36" t="s">
        <v>75</v>
      </c>
    </row>
    <row r="19" spans="1:10" ht="14.25" customHeight="1" x14ac:dyDescent="0.3">
      <c r="A19" s="30" t="s">
        <v>51</v>
      </c>
      <c r="B19" s="25"/>
      <c r="C19" s="25"/>
      <c r="D19" s="25"/>
      <c r="E19" s="25"/>
      <c r="F19" s="25"/>
      <c r="G19" s="25"/>
      <c r="H19" s="35" t="s">
        <v>80</v>
      </c>
      <c r="I19" s="30" t="s">
        <v>64</v>
      </c>
      <c r="J19" s="36" t="s">
        <v>64</v>
      </c>
    </row>
    <row r="20" spans="1:10" ht="14.25" customHeight="1" x14ac:dyDescent="0.3">
      <c r="A20" s="30" t="s">
        <v>52</v>
      </c>
      <c r="B20" s="25"/>
      <c r="C20" s="25"/>
      <c r="D20" s="25"/>
      <c r="E20" s="25"/>
      <c r="F20" s="25"/>
      <c r="G20" s="25"/>
      <c r="H20" s="35" t="s">
        <v>66</v>
      </c>
      <c r="I20" s="30" t="s">
        <v>65</v>
      </c>
      <c r="J20" s="36" t="s">
        <v>65</v>
      </c>
    </row>
    <row r="21" spans="1:10" ht="14.25" customHeight="1" x14ac:dyDescent="0.3">
      <c r="A21" s="30" t="s">
        <v>53</v>
      </c>
      <c r="B21" s="25"/>
      <c r="C21" s="25"/>
      <c r="D21" s="25"/>
      <c r="E21" s="25"/>
      <c r="F21" s="25"/>
      <c r="G21" s="25"/>
      <c r="H21" s="35" t="s">
        <v>86</v>
      </c>
      <c r="I21" s="30" t="s">
        <v>77</v>
      </c>
      <c r="J21" s="36" t="s">
        <v>77</v>
      </c>
    </row>
    <row r="22" spans="1:10" ht="14.25" customHeight="1" x14ac:dyDescent="0.3">
      <c r="A22" s="30" t="s">
        <v>54</v>
      </c>
      <c r="B22" s="25"/>
      <c r="C22" s="25"/>
      <c r="D22" s="25"/>
      <c r="E22" s="25"/>
      <c r="F22" s="25"/>
      <c r="G22" s="25"/>
      <c r="H22" s="35" t="s">
        <v>87</v>
      </c>
      <c r="I22" s="30" t="s">
        <v>81</v>
      </c>
      <c r="J22" s="36" t="s">
        <v>81</v>
      </c>
    </row>
    <row r="23" spans="1:10" ht="14.25" customHeight="1" x14ac:dyDescent="0.3">
      <c r="A23" s="30" t="s">
        <v>55</v>
      </c>
      <c r="B23" s="25"/>
      <c r="C23" s="25"/>
      <c r="D23" s="25"/>
      <c r="E23" s="25"/>
      <c r="F23" s="25"/>
      <c r="G23" s="25"/>
      <c r="H23" s="35" t="s">
        <v>133</v>
      </c>
      <c r="I23" s="30" t="s">
        <v>78</v>
      </c>
      <c r="J23" s="36" t="s">
        <v>78</v>
      </c>
    </row>
    <row r="24" spans="1:10" ht="14.25" customHeight="1" x14ac:dyDescent="0.3">
      <c r="A24" s="30" t="s">
        <v>58</v>
      </c>
      <c r="B24" s="25"/>
      <c r="C24" s="25"/>
      <c r="D24" s="25"/>
      <c r="E24" s="25"/>
      <c r="F24" s="25"/>
      <c r="G24" s="25"/>
      <c r="H24" s="35" t="s">
        <v>57</v>
      </c>
      <c r="I24" s="30" t="s">
        <v>79</v>
      </c>
      <c r="J24" s="36" t="s">
        <v>88</v>
      </c>
    </row>
    <row r="25" spans="1:10" ht="14.25" customHeight="1" x14ac:dyDescent="0.3">
      <c r="A25" s="25"/>
      <c r="B25" s="25"/>
      <c r="C25" s="25"/>
      <c r="D25" s="25"/>
      <c r="E25" s="25"/>
      <c r="F25" s="25"/>
      <c r="G25" s="25"/>
      <c r="H25" s="35" t="s">
        <v>74</v>
      </c>
      <c r="I25" s="30" t="s">
        <v>91</v>
      </c>
      <c r="J25" s="36" t="s">
        <v>89</v>
      </c>
    </row>
    <row r="26" spans="1:10" ht="14.25" customHeight="1" x14ac:dyDescent="0.3">
      <c r="A26" s="25"/>
      <c r="B26" s="25"/>
      <c r="C26" s="25"/>
      <c r="D26" s="25"/>
      <c r="E26" s="25"/>
      <c r="F26" s="25"/>
      <c r="G26" s="25"/>
      <c r="H26" s="35" t="s">
        <v>73</v>
      </c>
      <c r="I26" s="37" t="s">
        <v>56</v>
      </c>
      <c r="J26" s="36" t="s">
        <v>90</v>
      </c>
    </row>
    <row r="27" spans="1:10" ht="14.25" customHeight="1" x14ac:dyDescent="0.3">
      <c r="A27" s="25"/>
      <c r="B27" s="25"/>
      <c r="C27" s="25"/>
      <c r="D27" s="25"/>
      <c r="E27" s="25"/>
      <c r="F27" s="25"/>
      <c r="G27" s="25"/>
      <c r="H27" s="42" t="s">
        <v>85</v>
      </c>
      <c r="I27" s="37" t="s">
        <v>68</v>
      </c>
      <c r="J27" s="43" t="s">
        <v>56</v>
      </c>
    </row>
    <row r="28" spans="1:10" ht="14.25" customHeight="1" x14ac:dyDescent="0.3">
      <c r="A28" s="25"/>
      <c r="B28" s="25"/>
      <c r="C28" s="25"/>
      <c r="D28" s="25"/>
      <c r="E28" s="25"/>
      <c r="F28" s="25"/>
      <c r="G28" s="25"/>
      <c r="H28" s="35"/>
      <c r="I28" s="44" t="s">
        <v>84</v>
      </c>
      <c r="J28" s="36"/>
    </row>
    <row r="29" spans="1:10" ht="14.25" customHeight="1" x14ac:dyDescent="0.3">
      <c r="A29" s="25"/>
      <c r="B29" s="25"/>
      <c r="C29" s="25"/>
      <c r="D29" s="25"/>
      <c r="E29" s="25"/>
      <c r="F29" s="25"/>
      <c r="G29" s="25"/>
      <c r="H29" s="35"/>
      <c r="I29" s="44" t="s">
        <v>82</v>
      </c>
      <c r="J29" s="36"/>
    </row>
    <row r="30" spans="1:10" ht="14.25" customHeight="1" x14ac:dyDescent="0.3">
      <c r="A30" s="25"/>
      <c r="B30" s="25"/>
      <c r="C30" s="25"/>
      <c r="D30" s="25"/>
      <c r="E30" s="25"/>
      <c r="F30" s="25"/>
      <c r="G30" s="25"/>
      <c r="H30" s="45"/>
      <c r="I30" s="46" t="s">
        <v>83</v>
      </c>
      <c r="J30" s="47"/>
    </row>
    <row r="31" spans="1:10" ht="14.25" customHeight="1" x14ac:dyDescent="0.3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spans="1:10" ht="14.25" customHeight="1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</row>
    <row r="33" spans="1:10" ht="14.25" customHeigh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</row>
    <row r="34" spans="1:10" ht="14.25" customHeigh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spans="1:10" ht="14.25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14.2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4.25" customHeigh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</row>
    <row r="38" spans="1:10" ht="14.25" customHeigh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14.25" customHeigh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</row>
    <row r="40" spans="1:10" ht="14.25" customHeigh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</row>
    <row r="41" spans="1:10" ht="14.25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</row>
    <row r="42" spans="1:10" ht="14.25" customHeigh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4.25" customHeigh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14.25" customHeigh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 spans="1:10" ht="14.25" customHeigh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14.25" customHeigh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14.25" customHeigh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</row>
    <row r="48" spans="1:10" ht="14.25" customHeigh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</row>
    <row r="49" spans="1:10" ht="14.25" customHeigh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</row>
    <row r="50" spans="1:10" ht="14.25" customHeigh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</row>
    <row r="51" spans="1:10" ht="14.25" customHeigh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spans="1:10" ht="14.25" customHeigh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 spans="1:10" ht="14.25" customHeigh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</row>
    <row r="54" spans="1:10" ht="14.25" customHeigh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</row>
    <row r="55" spans="1:10" ht="14.25" customHeigh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</row>
    <row r="56" spans="1:10" ht="14.25" customHeigh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</row>
    <row r="57" spans="1:10" ht="14.25" customHeigh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</row>
    <row r="58" spans="1:10" ht="14.25" customHeigh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</row>
    <row r="59" spans="1:10" ht="14.25" customHeigh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</row>
    <row r="60" spans="1:10" ht="14.25" customHeigh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</row>
    <row r="61" spans="1:10" ht="14.25" customHeigh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</row>
    <row r="62" spans="1:10" ht="14.25" customHeigh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</row>
    <row r="63" spans="1:10" ht="14.25" customHeigh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</row>
    <row r="64" spans="1:10" ht="14.25" customHeigh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 spans="1:10" ht="14.25" customHeigh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</row>
    <row r="66" spans="1:10" ht="14.25" customHeigh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</row>
    <row r="67" spans="1:10" ht="14.25" customHeigh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</row>
    <row r="68" spans="1:10" ht="14.25" customHeigh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</row>
    <row r="69" spans="1:10" ht="14.25" customHeigh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14.2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</row>
    <row r="71" spans="1:10" ht="14.25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</row>
    <row r="72" spans="1:10" ht="14.25" customHeigh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3" spans="1:10" ht="14.25" customHeigh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</row>
    <row r="74" spans="1:10" ht="14.2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4.25" customHeigh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</row>
    <row r="76" spans="1:10" ht="14.25" customHeigh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14.25" customHeigh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14.2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</row>
    <row r="79" spans="1:10" ht="14.2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</row>
    <row r="80" spans="1:10" ht="14.25" customHeigh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</row>
    <row r="81" spans="1:10" ht="14.25" customHeigh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</row>
    <row r="82" spans="1:10" ht="14.25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</row>
    <row r="83" spans="1:10" ht="14.25" customHeigh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</row>
    <row r="84" spans="1:10" ht="14.25" customHeigh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</row>
    <row r="85" spans="1:10" ht="14.25" customHeigh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</row>
    <row r="86" spans="1:10" ht="14.25" customHeigh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</row>
    <row r="87" spans="1:10" ht="14.25" customHeigh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</row>
    <row r="88" spans="1:10" ht="14.25" customHeigh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</row>
    <row r="89" spans="1:10" ht="14.25" customHeigh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</row>
    <row r="90" spans="1:10" ht="14.25" customHeigh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</row>
    <row r="91" spans="1:10" ht="14.25" customHeigh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</row>
    <row r="92" spans="1:10" ht="14.25" customHeigh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</row>
    <row r="93" spans="1:10" ht="14.25" customHeigh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</row>
    <row r="94" spans="1:10" ht="14.25" customHeigh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</row>
    <row r="95" spans="1:10" ht="14.25" customHeigh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</row>
    <row r="96" spans="1:10" ht="14.25" customHeigh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</row>
    <row r="97" spans="1:10" ht="14.25" customHeigh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</row>
    <row r="98" spans="1:10" ht="14.25" customHeigh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</row>
    <row r="99" spans="1:10" ht="14.25" customHeigh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</row>
    <row r="100" spans="1:10" ht="14.2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</row>
    <row r="101" spans="1:10" ht="14.25" customHeigh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</row>
    <row r="102" spans="1:10" ht="14.25" customHeigh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</row>
    <row r="103" spans="1:10" ht="14.25" customHeigh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</row>
    <row r="104" spans="1:10" ht="14.25" customHeigh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</row>
    <row r="105" spans="1:10" ht="14.25" customHeigh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</row>
    <row r="106" spans="1:10" ht="14.25" customHeigh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</row>
    <row r="107" spans="1:10" ht="14.25" customHeigh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</row>
    <row r="108" spans="1:10" ht="14.25" customHeigh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</row>
    <row r="109" spans="1:10" ht="14.25" customHeigh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</row>
    <row r="110" spans="1:10" ht="14.25" customHeigh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</row>
    <row r="111" spans="1:10" ht="14.25" customHeigh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</row>
    <row r="112" spans="1:10" ht="14.25" customHeigh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</row>
    <row r="113" spans="1:10" ht="14.25" customHeigh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</row>
    <row r="114" spans="1:10" ht="14.25" customHeigh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</row>
    <row r="115" spans="1:10" ht="14.25" customHeigh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</row>
    <row r="116" spans="1:10" ht="14.25" customHeigh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</row>
    <row r="117" spans="1:10" ht="14.25" customHeigh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</row>
    <row r="118" spans="1:10" ht="14.25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</row>
    <row r="119" spans="1:10" ht="14.25" customHeigh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</row>
    <row r="120" spans="1:10" ht="14.25" customHeigh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</row>
    <row r="121" spans="1:10" ht="14.25" customHeigh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</row>
    <row r="122" spans="1:10" ht="14.25" customHeigh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</row>
    <row r="123" spans="1:10" ht="14.25" customHeigh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</row>
    <row r="124" spans="1:10" ht="14.25" customHeigh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</row>
    <row r="125" spans="1:10" ht="14.25" customHeigh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</row>
    <row r="126" spans="1:10" ht="14.25" customHeigh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</row>
    <row r="127" spans="1:10" ht="14.25" customHeigh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</row>
    <row r="128" spans="1:10" ht="14.25" customHeigh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</row>
    <row r="129" spans="1:10" ht="14.25" customHeigh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</row>
    <row r="130" spans="1:10" ht="14.25" customHeigh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</row>
    <row r="131" spans="1:10" ht="14.25" customHeigh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</row>
    <row r="132" spans="1:10" ht="14.25" customHeigh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</row>
    <row r="133" spans="1:10" ht="14.25" customHeigh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</row>
    <row r="134" spans="1:10" ht="14.25" customHeigh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</row>
    <row r="135" spans="1:10" ht="14.25" customHeigh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</row>
    <row r="136" spans="1:10" ht="14.25" customHeigh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</row>
    <row r="137" spans="1:10" ht="14.25" customHeigh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</row>
    <row r="138" spans="1:10" ht="14.25" customHeigh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</row>
    <row r="139" spans="1:10" ht="14.25" customHeigh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</row>
    <row r="140" spans="1:10" ht="14.25" customHeigh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</row>
    <row r="141" spans="1:10" ht="14.25" customHeigh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</row>
    <row r="142" spans="1:10" ht="14.25" customHeigh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</row>
    <row r="143" spans="1:10" ht="14.25" customHeigh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</row>
    <row r="144" spans="1:10" ht="14.25" customHeigh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</row>
    <row r="145" spans="1:10" ht="14.25" customHeigh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</row>
    <row r="146" spans="1:10" ht="14.25" customHeigh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</row>
    <row r="147" spans="1:10" ht="14.25" customHeigh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</row>
    <row r="148" spans="1:10" ht="14.25" customHeigh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</row>
    <row r="149" spans="1:10" ht="14.25" customHeigh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</row>
    <row r="150" spans="1:10" ht="14.25" customHeigh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</row>
    <row r="151" spans="1:10" ht="14.25" customHeigh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</row>
    <row r="152" spans="1:10" ht="14.25" customHeigh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</row>
    <row r="153" spans="1:10" ht="14.25" customHeigh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</row>
    <row r="154" spans="1:10" ht="14.25" customHeigh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</row>
    <row r="155" spans="1:10" ht="14.25" customHeigh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</row>
    <row r="156" spans="1:10" ht="14.25" customHeigh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</row>
    <row r="157" spans="1:10" ht="14.25" customHeigh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</row>
    <row r="158" spans="1:10" ht="14.25" customHeigh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</row>
    <row r="159" spans="1:10" ht="14.25" customHeigh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</row>
    <row r="160" spans="1:10" ht="14.25" customHeigh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</row>
    <row r="161" spans="1:10" ht="14.25" customHeigh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</row>
    <row r="162" spans="1:10" ht="14.25" customHeigh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</row>
    <row r="163" spans="1:10" ht="14.25" customHeigh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</row>
    <row r="164" spans="1:10" ht="14.25" customHeigh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</row>
    <row r="165" spans="1:10" ht="14.25" customHeigh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</row>
    <row r="166" spans="1:10" ht="14.25" customHeigh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</row>
    <row r="167" spans="1:10" ht="14.25" customHeigh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</row>
    <row r="168" spans="1:10" ht="14.25" customHeigh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</row>
    <row r="169" spans="1:10" ht="14.25" customHeigh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</row>
    <row r="170" spans="1:10" ht="14.25" customHeigh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</row>
    <row r="171" spans="1:10" ht="14.25" customHeigh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</row>
    <row r="172" spans="1:10" ht="14.25" customHeigh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</row>
    <row r="173" spans="1:10" ht="14.25" customHeigh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</row>
    <row r="174" spans="1:10" ht="14.25" customHeigh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</row>
    <row r="175" spans="1:10" ht="14.25" customHeigh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</row>
    <row r="176" spans="1:10" ht="14.25" customHeigh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</row>
    <row r="177" spans="1:10" ht="14.25" customHeigh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</row>
    <row r="178" spans="1:10" ht="14.25" customHeigh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</row>
    <row r="179" spans="1:10" ht="14.25" customHeigh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</row>
    <row r="180" spans="1:10" ht="14.25" customHeigh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</row>
    <row r="181" spans="1:10" ht="14.25" customHeigh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</row>
    <row r="182" spans="1:10" ht="14.25" customHeigh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</row>
    <row r="183" spans="1:10" ht="14.25" customHeigh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</row>
    <row r="184" spans="1:10" ht="14.25" customHeigh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</row>
    <row r="185" spans="1:10" ht="14.25" customHeigh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</row>
    <row r="186" spans="1:10" ht="14.25" customHeigh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</row>
    <row r="187" spans="1:10" ht="14.25" customHeigh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</row>
    <row r="188" spans="1:10" ht="14.25" customHeigh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</row>
    <row r="189" spans="1:10" ht="14.25" customHeigh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</row>
    <row r="190" spans="1:10" ht="14.25" customHeigh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</row>
    <row r="191" spans="1:10" ht="14.25" customHeigh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</row>
    <row r="192" spans="1:10" ht="14.25" customHeigh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</row>
    <row r="193" spans="1:10" ht="14.25" customHeigh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</row>
    <row r="194" spans="1:10" ht="14.25" customHeigh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</row>
    <row r="195" spans="1:10" ht="14.25" customHeigh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</row>
    <row r="196" spans="1:10" ht="14.25" customHeigh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</row>
    <row r="197" spans="1:10" ht="14.25" customHeigh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</row>
    <row r="198" spans="1:10" ht="14.25" customHeigh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</row>
    <row r="199" spans="1:10" ht="14.25" customHeigh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</row>
    <row r="200" spans="1:10" ht="14.25" customHeigh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</row>
    <row r="201" spans="1:10" ht="14.25" customHeigh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</row>
    <row r="202" spans="1:10" ht="14.25" customHeigh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</row>
    <row r="203" spans="1:10" ht="14.25" customHeigh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</row>
    <row r="204" spans="1:10" ht="14.25" customHeigh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</row>
    <row r="205" spans="1:10" ht="14.25" customHeigh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</row>
    <row r="206" spans="1:10" ht="14.25" customHeigh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</row>
    <row r="207" spans="1:10" ht="14.25" customHeigh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</row>
    <row r="208" spans="1:10" ht="14.25" customHeigh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</row>
    <row r="209" spans="1:10" ht="14.25" customHeigh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</row>
    <row r="210" spans="1:10" ht="14.25" customHeigh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</row>
    <row r="211" spans="1:10" ht="14.25" customHeigh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</row>
    <row r="212" spans="1:10" ht="14.25" customHeigh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</row>
    <row r="213" spans="1:10" ht="14.25" customHeigh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</row>
    <row r="214" spans="1:10" ht="14.25" customHeigh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</row>
    <row r="215" spans="1:10" ht="14.25" customHeigh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</row>
    <row r="216" spans="1:10" ht="14.25" customHeigh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</row>
    <row r="217" spans="1:10" ht="14.25" customHeigh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</row>
    <row r="218" spans="1:10" ht="14.25" customHeigh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</row>
    <row r="219" spans="1:10" ht="14.25" customHeigh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</row>
    <row r="220" spans="1:10" ht="14.25" customHeigh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</row>
    <row r="221" spans="1:10" ht="14.25" customHeigh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</row>
    <row r="222" spans="1:10" ht="14.25" customHeigh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</row>
    <row r="223" spans="1:10" ht="14.25" customHeigh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</row>
    <row r="224" spans="1:10" ht="14.25" customHeigh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</row>
    <row r="225" spans="1:10" ht="14.25" customHeigh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</row>
    <row r="226" spans="1:10" ht="14.25" customHeigh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</row>
    <row r="227" spans="1:10" ht="14.25" customHeigh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</row>
    <row r="228" spans="1:10" ht="14.25" customHeigh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</row>
    <row r="229" spans="1:10" ht="14.25" customHeigh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</row>
    <row r="230" spans="1:10" ht="14.25" customHeigh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</row>
    <row r="231" spans="1:10" ht="14.25" customHeigh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</row>
    <row r="232" spans="1:10" ht="14.25" customHeigh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</row>
    <row r="233" spans="1:10" ht="14.25" customHeigh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</row>
    <row r="234" spans="1:10" ht="14.25" customHeigh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</row>
    <row r="235" spans="1:10" ht="14.25" customHeigh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</row>
    <row r="236" spans="1:10" ht="14.25" customHeigh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</row>
    <row r="237" spans="1:10" ht="14.25" customHeigh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</row>
    <row r="238" spans="1:10" ht="14.25" customHeigh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</row>
    <row r="239" spans="1:10" ht="14.25" customHeigh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</row>
    <row r="240" spans="1:10" ht="14.25" customHeigh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</row>
    <row r="241" spans="1:10" ht="14.25" customHeigh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</row>
    <row r="242" spans="1:10" ht="14.25" customHeigh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</row>
    <row r="243" spans="1:10" ht="14.25" customHeigh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</row>
    <row r="244" spans="1:10" ht="14.25" customHeigh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</row>
    <row r="245" spans="1:10" ht="14.25" customHeigh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</row>
    <row r="246" spans="1:10" ht="14.25" customHeigh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</row>
    <row r="247" spans="1:10" ht="14.25" customHeigh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</row>
    <row r="248" spans="1:10" ht="14.25" customHeigh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</row>
    <row r="249" spans="1:10" ht="14.25" customHeigh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</row>
    <row r="250" spans="1:10" ht="14.25" customHeigh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</row>
    <row r="251" spans="1:10" ht="14.25" customHeigh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</row>
    <row r="252" spans="1:10" ht="14.25" customHeigh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</row>
    <row r="253" spans="1:10" ht="14.25" customHeigh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</row>
    <row r="254" spans="1:10" ht="14.25" customHeigh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</row>
    <row r="255" spans="1:10" ht="14.25" customHeigh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</row>
    <row r="256" spans="1:10" ht="14.25" customHeigh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</row>
    <row r="257" spans="1:10" ht="14.25" customHeigh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</row>
    <row r="258" spans="1:10" ht="14.25" customHeigh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</row>
    <row r="259" spans="1:10" ht="14.25" customHeigh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</row>
    <row r="260" spans="1:10" ht="14.25" customHeigh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</row>
    <row r="261" spans="1:10" ht="14.25" customHeigh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</row>
    <row r="262" spans="1:10" ht="14.25" customHeigh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</row>
    <row r="263" spans="1:10" ht="14.25" customHeigh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</row>
    <row r="264" spans="1:10" ht="14.25" customHeigh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</row>
    <row r="265" spans="1:10" ht="14.25" customHeigh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</row>
    <row r="266" spans="1:10" ht="14.25" customHeigh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</row>
    <row r="267" spans="1:10" ht="14.25" customHeigh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</row>
    <row r="268" spans="1:10" ht="14.25" customHeigh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</row>
    <row r="269" spans="1:10" ht="14.25" customHeigh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</row>
    <row r="270" spans="1:10" ht="14.25" customHeigh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</row>
    <row r="271" spans="1:10" ht="14.25" customHeigh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</row>
    <row r="272" spans="1:10" ht="14.25" customHeigh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</row>
    <row r="273" spans="1:10" ht="14.25" customHeigh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</row>
    <row r="274" spans="1:10" ht="14.25" customHeigh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</row>
    <row r="275" spans="1:10" ht="14.25" customHeigh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</row>
    <row r="276" spans="1:10" ht="14.25" customHeigh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</row>
    <row r="277" spans="1:10" ht="14.25" customHeigh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</row>
    <row r="278" spans="1:10" ht="14.25" customHeigh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</row>
    <row r="279" spans="1:10" ht="14.25" customHeigh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</row>
    <row r="280" spans="1:10" ht="14.25" customHeigh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</row>
    <row r="281" spans="1:10" ht="14.25" customHeigh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</row>
    <row r="282" spans="1:10" ht="14.25" customHeigh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</row>
    <row r="283" spans="1:10" ht="14.25" customHeigh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</row>
    <row r="284" spans="1:10" ht="14.25" customHeigh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</row>
    <row r="285" spans="1:10" ht="14.25" customHeigh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</row>
    <row r="286" spans="1:10" ht="14.25" customHeigh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</row>
    <row r="287" spans="1:10" ht="14.25" customHeigh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</row>
    <row r="288" spans="1:10" ht="14.25" customHeigh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</row>
    <row r="289" spans="1:10" ht="14.25" customHeigh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</row>
    <row r="290" spans="1:10" ht="14.25" customHeigh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</row>
    <row r="291" spans="1:10" ht="14.25" customHeigh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</row>
    <row r="292" spans="1:10" ht="14.25" customHeigh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</row>
    <row r="293" spans="1:10" ht="14.25" customHeigh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</row>
    <row r="294" spans="1:10" ht="14.25" customHeigh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</row>
    <row r="295" spans="1:10" ht="14.25" customHeigh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</row>
    <row r="296" spans="1:10" ht="14.25" customHeigh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</row>
    <row r="297" spans="1:10" ht="14.25" customHeigh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</row>
    <row r="298" spans="1:10" ht="14.25" customHeigh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</row>
    <row r="299" spans="1:10" ht="14.25" customHeigh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</row>
    <row r="300" spans="1:10" ht="14.25" customHeigh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</row>
    <row r="301" spans="1:10" ht="14.25" customHeigh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</row>
    <row r="302" spans="1:10" ht="14.25" customHeigh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</row>
    <row r="303" spans="1:10" ht="14.25" customHeigh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</row>
    <row r="304" spans="1:10" ht="14.25" customHeigh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</row>
    <row r="305" spans="1:10" ht="14.25" customHeigh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</row>
    <row r="306" spans="1:10" ht="14.25" customHeigh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</row>
    <row r="307" spans="1:10" ht="14.25" customHeigh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</row>
    <row r="308" spans="1:10" ht="14.25" customHeigh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</row>
    <row r="309" spans="1:10" ht="14.25" customHeigh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</row>
    <row r="310" spans="1:10" ht="14.25" customHeigh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</row>
    <row r="311" spans="1:10" ht="14.25" customHeigh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</row>
    <row r="312" spans="1:10" ht="14.25" customHeigh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</row>
    <row r="313" spans="1:10" ht="14.25" customHeigh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</row>
    <row r="314" spans="1:10" ht="14.25" customHeigh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</row>
    <row r="315" spans="1:10" ht="14.25" customHeigh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</row>
    <row r="316" spans="1:10" ht="14.25" customHeigh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</row>
    <row r="317" spans="1:10" ht="14.25" customHeigh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</row>
    <row r="318" spans="1:10" ht="14.25" customHeigh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</row>
    <row r="319" spans="1:10" ht="14.25" customHeigh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</row>
    <row r="320" spans="1:10" ht="14.25" customHeigh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</row>
    <row r="321" spans="1:10" ht="14.25" customHeigh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</row>
    <row r="322" spans="1:10" ht="14.25" customHeigh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</row>
    <row r="323" spans="1:10" ht="14.25" customHeigh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</row>
    <row r="324" spans="1:10" ht="14.25" customHeigh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</row>
    <row r="325" spans="1:10" ht="14.25" customHeigh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</row>
    <row r="326" spans="1:10" ht="14.25" customHeigh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</row>
    <row r="327" spans="1:10" ht="14.25" customHeigh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</row>
    <row r="328" spans="1:10" ht="14.25" customHeigh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</row>
    <row r="329" spans="1:10" ht="14.25" customHeigh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</row>
    <row r="330" spans="1:10" ht="14.25" customHeigh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</row>
    <row r="331" spans="1:10" ht="14.25" customHeigh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</row>
    <row r="332" spans="1:10" ht="14.25" customHeigh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</row>
    <row r="333" spans="1:10" ht="14.25" customHeigh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</row>
    <row r="334" spans="1:10" ht="14.25" customHeigh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</row>
    <row r="335" spans="1:10" ht="14.25" customHeigh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</row>
    <row r="336" spans="1:10" ht="14.25" customHeigh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</row>
    <row r="337" spans="1:10" ht="14.25" customHeigh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</row>
    <row r="338" spans="1:10" ht="14.25" customHeigh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</row>
    <row r="339" spans="1:10" ht="14.25" customHeigh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</row>
    <row r="340" spans="1:10" ht="14.25" customHeigh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</row>
    <row r="341" spans="1:10" ht="14.25" customHeigh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</row>
    <row r="342" spans="1:10" ht="14.25" customHeigh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</row>
    <row r="343" spans="1:10" ht="14.25" customHeigh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</row>
    <row r="344" spans="1:10" ht="14.25" customHeigh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</row>
    <row r="345" spans="1:10" ht="14.25" customHeigh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</row>
    <row r="346" spans="1:10" ht="14.25" customHeigh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</row>
    <row r="347" spans="1:10" ht="14.25" customHeigh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</row>
    <row r="348" spans="1:10" ht="14.25" customHeigh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</row>
    <row r="349" spans="1:10" ht="14.25" customHeigh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</row>
    <row r="350" spans="1:10" ht="14.25" customHeigh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</row>
    <row r="351" spans="1:10" ht="14.25" customHeigh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</row>
    <row r="352" spans="1:10" ht="14.25" customHeigh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</row>
    <row r="353" spans="1:10" ht="14.25" customHeigh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</row>
    <row r="354" spans="1:10" ht="14.25" customHeigh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</row>
    <row r="355" spans="1:10" ht="14.25" customHeigh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</row>
    <row r="356" spans="1:10" ht="14.25" customHeigh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</row>
    <row r="357" spans="1:10" ht="14.25" customHeigh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</row>
    <row r="358" spans="1:10" ht="14.25" customHeigh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</row>
    <row r="359" spans="1:10" ht="14.25" customHeigh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</row>
    <row r="360" spans="1:10" ht="14.25" customHeigh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</row>
    <row r="361" spans="1:10" ht="14.25" customHeigh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</row>
    <row r="362" spans="1:10" ht="14.25" customHeigh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</row>
    <row r="363" spans="1:10" ht="14.25" customHeigh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</row>
    <row r="364" spans="1:10" ht="14.25" customHeigh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</row>
    <row r="365" spans="1:10" ht="14.25" customHeigh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</row>
    <row r="366" spans="1:10" ht="14.25" customHeigh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</row>
    <row r="367" spans="1:10" ht="14.25" customHeigh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</row>
    <row r="368" spans="1:10" ht="14.25" customHeigh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</row>
    <row r="369" spans="1:10" ht="14.25" customHeigh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</row>
    <row r="370" spans="1:10" ht="14.25" customHeigh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</row>
    <row r="371" spans="1:10" ht="14.25" customHeigh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</row>
    <row r="372" spans="1:10" ht="14.25" customHeigh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</row>
    <row r="373" spans="1:10" ht="14.25" customHeigh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</row>
    <row r="374" spans="1:10" ht="14.25" customHeigh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</row>
    <row r="375" spans="1:10" ht="14.25" customHeigh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</row>
    <row r="376" spans="1:10" ht="14.25" customHeigh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</row>
    <row r="377" spans="1:10" ht="14.25" customHeigh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</row>
    <row r="378" spans="1:10" ht="14.25" customHeigh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</row>
    <row r="379" spans="1:10" ht="14.25" customHeigh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</row>
    <row r="380" spans="1:10" ht="14.25" customHeigh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</row>
    <row r="381" spans="1:10" ht="14.25" customHeigh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</row>
    <row r="382" spans="1:10" ht="14.25" customHeigh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</row>
    <row r="383" spans="1:10" ht="14.25" customHeigh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</row>
    <row r="384" spans="1:10" ht="14.25" customHeigh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</row>
    <row r="385" spans="1:10" ht="14.25" customHeigh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</row>
    <row r="386" spans="1:10" ht="14.25" customHeigh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</row>
    <row r="387" spans="1:10" ht="14.25" customHeigh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</row>
    <row r="388" spans="1:10" ht="14.25" customHeigh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</row>
    <row r="389" spans="1:10" ht="14.25" customHeigh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</row>
    <row r="390" spans="1:10" ht="14.25" customHeigh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</row>
    <row r="391" spans="1:10" ht="14.25" customHeigh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</row>
    <row r="392" spans="1:10" ht="14.25" customHeigh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</row>
    <row r="393" spans="1:10" ht="14.25" customHeigh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</row>
    <row r="394" spans="1:10" ht="14.25" customHeigh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</row>
    <row r="395" spans="1:10" ht="14.25" customHeigh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</row>
    <row r="396" spans="1:10" ht="14.25" customHeigh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</row>
    <row r="397" spans="1:10" ht="14.25" customHeigh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</row>
    <row r="398" spans="1:10" ht="14.25" customHeigh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</row>
    <row r="399" spans="1:10" ht="14.25" customHeigh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</row>
    <row r="400" spans="1:10" ht="14.25" customHeigh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</row>
    <row r="401" spans="1:10" ht="14.25" customHeigh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</row>
    <row r="402" spans="1:10" ht="14.25" customHeigh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</row>
    <row r="403" spans="1:10" ht="14.25" customHeigh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</row>
    <row r="404" spans="1:10" ht="14.25" customHeigh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</row>
    <row r="405" spans="1:10" ht="14.25" customHeigh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</row>
    <row r="406" spans="1:10" ht="14.25" customHeigh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</row>
    <row r="407" spans="1:10" ht="14.25" customHeigh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</row>
    <row r="408" spans="1:10" ht="14.25" customHeigh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</row>
    <row r="409" spans="1:10" ht="14.25" customHeigh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</row>
    <row r="410" spans="1:10" ht="14.25" customHeigh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</row>
    <row r="411" spans="1:10" ht="14.25" customHeigh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</row>
    <row r="412" spans="1:10" ht="14.25" customHeigh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</row>
    <row r="413" spans="1:10" ht="14.25" customHeigh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</row>
    <row r="414" spans="1:10" ht="14.25" customHeigh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</row>
    <row r="415" spans="1:10" ht="14.25" customHeigh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</row>
    <row r="416" spans="1:10" ht="14.25" customHeigh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</row>
    <row r="417" spans="1:10" ht="14.25" customHeigh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</row>
    <row r="418" spans="1:10" ht="14.25" customHeigh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</row>
    <row r="419" spans="1:10" ht="14.25" customHeigh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</row>
    <row r="420" spans="1:10" ht="14.25" customHeigh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</row>
    <row r="421" spans="1:10" ht="14.25" customHeigh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</row>
    <row r="422" spans="1:10" ht="14.25" customHeigh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</row>
    <row r="423" spans="1:10" ht="14.25" customHeigh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</row>
    <row r="424" spans="1:10" ht="14.25" customHeigh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</row>
    <row r="425" spans="1:10" ht="14.25" customHeigh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</row>
    <row r="426" spans="1:10" ht="14.25" customHeigh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</row>
    <row r="427" spans="1:10" ht="14.25" customHeigh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</row>
    <row r="428" spans="1:10" ht="14.25" customHeigh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</row>
    <row r="429" spans="1:10" ht="14.25" customHeigh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</row>
    <row r="430" spans="1:10" ht="14.25" customHeigh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</row>
    <row r="431" spans="1:10" ht="14.25" customHeigh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</row>
    <row r="432" spans="1:10" ht="14.25" customHeigh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</row>
    <row r="433" spans="1:10" ht="14.25" customHeigh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</row>
    <row r="434" spans="1:10" ht="14.25" customHeigh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</row>
    <row r="435" spans="1:10" ht="14.25" customHeigh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</row>
    <row r="436" spans="1:10" ht="14.25" customHeigh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</row>
    <row r="437" spans="1:10" ht="14.25" customHeigh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</row>
    <row r="438" spans="1:10" ht="14.25" customHeigh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</row>
    <row r="439" spans="1:10" ht="14.25" customHeigh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</row>
    <row r="440" spans="1:10" ht="14.25" customHeigh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</row>
    <row r="441" spans="1:10" ht="14.25" customHeigh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</row>
    <row r="442" spans="1:10" ht="14.25" customHeigh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</row>
    <row r="443" spans="1:10" ht="14.25" customHeigh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</row>
    <row r="444" spans="1:10" ht="14.25" customHeigh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</row>
    <row r="445" spans="1:10" ht="14.25" customHeigh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</row>
    <row r="446" spans="1:10" ht="14.25" customHeigh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</row>
    <row r="447" spans="1:10" ht="14.25" customHeigh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</row>
    <row r="448" spans="1:10" ht="14.25" customHeigh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</row>
    <row r="449" spans="1:10" ht="14.25" customHeigh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</row>
    <row r="450" spans="1:10" ht="14.25" customHeigh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</row>
    <row r="451" spans="1:10" ht="14.25" customHeigh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</row>
    <row r="452" spans="1:10" ht="14.25" customHeigh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</row>
    <row r="453" spans="1:10" ht="14.25" customHeigh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</row>
    <row r="454" spans="1:10" ht="14.25" customHeigh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</row>
    <row r="455" spans="1:10" ht="14.25" customHeigh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</row>
    <row r="456" spans="1:10" ht="14.25" customHeigh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</row>
    <row r="457" spans="1:10" ht="14.25" customHeigh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</row>
    <row r="458" spans="1:10" ht="14.25" customHeigh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</row>
    <row r="459" spans="1:10" ht="14.25" customHeigh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</row>
    <row r="460" spans="1:10" ht="14.25" customHeigh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</row>
    <row r="461" spans="1:10" ht="14.25" customHeigh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</row>
    <row r="462" spans="1:10" ht="14.25" customHeigh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</row>
    <row r="463" spans="1:10" ht="14.25" customHeigh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</row>
    <row r="464" spans="1:10" ht="14.25" customHeigh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</row>
    <row r="465" spans="1:10" ht="14.25" customHeigh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</row>
    <row r="466" spans="1:10" ht="14.25" customHeigh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</row>
    <row r="467" spans="1:10" ht="14.25" customHeigh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</row>
    <row r="468" spans="1:10" ht="14.25" customHeigh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</row>
    <row r="469" spans="1:10" ht="14.25" customHeigh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</row>
    <row r="470" spans="1:10" ht="14.25" customHeigh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</row>
    <row r="471" spans="1:10" ht="14.25" customHeigh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</row>
    <row r="472" spans="1:10" ht="14.25" customHeigh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</row>
    <row r="473" spans="1:10" ht="14.25" customHeigh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</row>
    <row r="474" spans="1:10" ht="14.25" customHeigh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</row>
    <row r="475" spans="1:10" ht="14.25" customHeigh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</row>
    <row r="476" spans="1:10" ht="14.25" customHeigh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</row>
    <row r="477" spans="1:10" ht="14.25" customHeigh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</row>
    <row r="478" spans="1:10" ht="14.25" customHeigh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</row>
    <row r="479" spans="1:10" ht="14.25" customHeigh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</row>
    <row r="480" spans="1:10" ht="14.25" customHeigh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</row>
    <row r="481" spans="1:10" ht="14.25" customHeigh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</row>
    <row r="482" spans="1:10" ht="14.25" customHeigh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</row>
    <row r="483" spans="1:10" ht="14.25" customHeigh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</row>
    <row r="484" spans="1:10" ht="14.25" customHeigh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</row>
    <row r="485" spans="1:10" ht="14.25" customHeigh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</row>
    <row r="486" spans="1:10" ht="14.25" customHeigh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</row>
    <row r="487" spans="1:10" ht="14.25" customHeigh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</row>
    <row r="488" spans="1:10" ht="14.25" customHeigh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</row>
    <row r="489" spans="1:10" ht="14.25" customHeigh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</row>
    <row r="490" spans="1:10" ht="14.25" customHeigh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</row>
    <row r="491" spans="1:10" ht="14.25" customHeigh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</row>
    <row r="492" spans="1:10" ht="14.25" customHeigh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</row>
    <row r="493" spans="1:10" ht="14.25" customHeigh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</row>
    <row r="494" spans="1:10" ht="14.25" customHeigh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</row>
    <row r="495" spans="1:10" ht="14.25" customHeigh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</row>
    <row r="496" spans="1:10" ht="14.25" customHeigh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</row>
    <row r="497" spans="1:10" ht="14.25" customHeigh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</row>
    <row r="498" spans="1:10" ht="14.25" customHeigh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</row>
    <row r="499" spans="1:10" ht="14.25" customHeigh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</row>
    <row r="500" spans="1:10" ht="14.25" customHeigh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</row>
    <row r="501" spans="1:10" ht="14.25" customHeigh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</row>
    <row r="502" spans="1:10" ht="14.25" customHeigh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</row>
    <row r="503" spans="1:10" ht="14.25" customHeigh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</row>
    <row r="504" spans="1:10" ht="14.25" customHeigh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</row>
    <row r="505" spans="1:10" ht="14.25" customHeigh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</row>
    <row r="506" spans="1:10" ht="14.25" customHeigh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</row>
    <row r="507" spans="1:10" ht="14.25" customHeigh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</row>
    <row r="508" spans="1:10" ht="14.25" customHeigh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</row>
    <row r="509" spans="1:10" ht="14.25" customHeigh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</row>
    <row r="510" spans="1:10" ht="14.25" customHeigh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</row>
    <row r="511" spans="1:10" ht="14.25" customHeigh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</row>
    <row r="512" spans="1:10" ht="14.25" customHeigh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</row>
    <row r="513" spans="1:10" ht="14.25" customHeigh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</row>
    <row r="514" spans="1:10" ht="14.25" customHeigh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</row>
    <row r="515" spans="1:10" ht="14.25" customHeigh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</row>
    <row r="516" spans="1:10" ht="14.25" customHeigh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</row>
    <row r="517" spans="1:10" ht="14.25" customHeigh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</row>
    <row r="518" spans="1:10" ht="14.25" customHeigh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</row>
    <row r="519" spans="1:10" ht="14.25" customHeigh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</row>
    <row r="520" spans="1:10" ht="14.25" customHeigh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</row>
    <row r="521" spans="1:10" ht="14.25" customHeigh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</row>
    <row r="522" spans="1:10" ht="14.25" customHeigh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</row>
    <row r="523" spans="1:10" ht="14.25" customHeigh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</row>
    <row r="524" spans="1:10" ht="14.25" customHeigh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</row>
    <row r="525" spans="1:10" ht="14.25" customHeigh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</row>
    <row r="526" spans="1:10" ht="14.25" customHeigh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</row>
    <row r="527" spans="1:10" ht="14.25" customHeigh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</row>
    <row r="528" spans="1:10" ht="14.25" customHeigh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</row>
    <row r="529" spans="1:10" ht="14.25" customHeigh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</row>
    <row r="530" spans="1:10" ht="14.25" customHeigh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</row>
    <row r="531" spans="1:10" ht="14.25" customHeigh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</row>
    <row r="532" spans="1:10" ht="14.25" customHeigh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</row>
    <row r="533" spans="1:10" ht="14.25" customHeigh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</row>
    <row r="534" spans="1:10" ht="14.25" customHeigh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</row>
    <row r="535" spans="1:10" ht="14.25" customHeigh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</row>
    <row r="536" spans="1:10" ht="14.25" customHeigh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</row>
    <row r="537" spans="1:10" ht="14.25" customHeigh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</row>
    <row r="538" spans="1:10" ht="14.25" customHeigh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</row>
    <row r="539" spans="1:10" ht="14.25" customHeigh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</row>
    <row r="540" spans="1:10" ht="14.25" customHeigh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</row>
    <row r="541" spans="1:10" ht="14.25" customHeigh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</row>
    <row r="542" spans="1:10" ht="14.25" customHeigh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</row>
    <row r="543" spans="1:10" ht="14.25" customHeigh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</row>
    <row r="544" spans="1:10" ht="14.25" customHeigh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</row>
    <row r="545" spans="1:10" ht="14.25" customHeigh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</row>
    <row r="546" spans="1:10" ht="14.25" customHeigh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</row>
    <row r="547" spans="1:10" ht="14.25" customHeigh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</row>
    <row r="548" spans="1:10" ht="14.25" customHeigh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</row>
    <row r="549" spans="1:10" ht="14.25" customHeigh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</row>
    <row r="550" spans="1:10" ht="14.25" customHeigh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</row>
    <row r="551" spans="1:10" ht="14.25" customHeigh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</row>
    <row r="552" spans="1:10" ht="14.25" customHeigh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</row>
    <row r="553" spans="1:10" ht="14.25" customHeigh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</row>
    <row r="554" spans="1:10" ht="14.25" customHeigh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</row>
    <row r="555" spans="1:10" ht="14.25" customHeigh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</row>
    <row r="556" spans="1:10" ht="14.25" customHeigh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</row>
    <row r="557" spans="1:10" ht="14.25" customHeigh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</row>
    <row r="558" spans="1:10" ht="14.25" customHeigh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</row>
    <row r="559" spans="1:10" ht="14.25" customHeigh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</row>
    <row r="560" spans="1:10" ht="14.25" customHeigh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</row>
    <row r="561" spans="1:10" ht="14.25" customHeigh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</row>
    <row r="562" spans="1:10" ht="14.25" customHeigh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</row>
    <row r="563" spans="1:10" ht="14.25" customHeigh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</row>
    <row r="564" spans="1:10" ht="14.25" customHeigh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</row>
    <row r="565" spans="1:10" ht="14.25" customHeigh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</row>
    <row r="566" spans="1:10" ht="14.25" customHeigh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</row>
    <row r="567" spans="1:10" ht="14.25" customHeigh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</row>
    <row r="568" spans="1:10" ht="14.25" customHeigh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</row>
    <row r="569" spans="1:10" ht="14.25" customHeigh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</row>
    <row r="570" spans="1:10" ht="14.25" customHeigh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</row>
    <row r="571" spans="1:10" ht="14.25" customHeigh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</row>
    <row r="572" spans="1:10" ht="14.25" customHeigh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</row>
    <row r="573" spans="1:10" ht="14.25" customHeigh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</row>
    <row r="574" spans="1:10" ht="14.25" customHeigh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</row>
    <row r="575" spans="1:10" ht="14.25" customHeigh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</row>
    <row r="576" spans="1:10" ht="14.25" customHeigh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</row>
    <row r="577" spans="1:10" ht="14.25" customHeigh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</row>
    <row r="578" spans="1:10" ht="14.25" customHeigh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</row>
    <row r="579" spans="1:10" ht="14.25" customHeigh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</row>
    <row r="580" spans="1:10" ht="14.25" customHeigh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</row>
    <row r="581" spans="1:10" ht="14.25" customHeigh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</row>
    <row r="582" spans="1:10" ht="14.25" customHeigh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</row>
    <row r="583" spans="1:10" ht="14.25" customHeigh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</row>
    <row r="584" spans="1:10" ht="14.25" customHeigh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</row>
    <row r="585" spans="1:10" ht="14.25" customHeigh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</row>
    <row r="586" spans="1:10" ht="14.25" customHeigh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</row>
    <row r="587" spans="1:10" ht="14.25" customHeigh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</row>
    <row r="588" spans="1:10" ht="14.25" customHeigh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</row>
    <row r="589" spans="1:10" ht="14.25" customHeigh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</row>
    <row r="590" spans="1:10" ht="14.25" customHeigh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</row>
    <row r="591" spans="1:10" ht="14.25" customHeigh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</row>
    <row r="592" spans="1:10" ht="14.25" customHeigh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</row>
    <row r="593" spans="1:10" ht="14.25" customHeigh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</row>
    <row r="594" spans="1:10" ht="14.25" customHeigh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</row>
    <row r="595" spans="1:10" ht="14.25" customHeigh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</row>
    <row r="596" spans="1:10" ht="14.25" customHeigh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</row>
    <row r="597" spans="1:10" ht="14.25" customHeigh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</row>
    <row r="598" spans="1:10" ht="14.25" customHeigh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</row>
    <row r="599" spans="1:10" ht="14.25" customHeigh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</row>
    <row r="600" spans="1:10" ht="14.25" customHeigh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</row>
    <row r="601" spans="1:10" ht="14.25" customHeigh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</row>
    <row r="602" spans="1:10" ht="14.25" customHeigh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</row>
    <row r="603" spans="1:10" ht="14.25" customHeigh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</row>
    <row r="604" spans="1:10" ht="14.25" customHeigh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</row>
    <row r="605" spans="1:10" ht="14.25" customHeigh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</row>
    <row r="606" spans="1:10" ht="14.25" customHeigh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</row>
    <row r="607" spans="1:10" ht="14.25" customHeigh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</row>
    <row r="608" spans="1:10" ht="14.25" customHeigh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</row>
    <row r="609" spans="1:10" ht="14.25" customHeigh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</row>
    <row r="610" spans="1:10" ht="14.25" customHeigh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</row>
    <row r="611" spans="1:10" ht="14.25" customHeigh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</row>
    <row r="612" spans="1:10" ht="14.25" customHeigh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</row>
    <row r="613" spans="1:10" ht="14.25" customHeigh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</row>
    <row r="614" spans="1:10" ht="14.25" customHeigh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</row>
    <row r="615" spans="1:10" ht="14.25" customHeigh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</row>
    <row r="616" spans="1:10" ht="14.25" customHeigh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</row>
    <row r="617" spans="1:10" ht="14.25" customHeigh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</row>
    <row r="618" spans="1:10" ht="14.25" customHeigh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</row>
    <row r="619" spans="1:10" ht="14.25" customHeigh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</row>
    <row r="620" spans="1:10" ht="14.25" customHeigh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</row>
    <row r="621" spans="1:10" ht="14.25" customHeigh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</row>
    <row r="622" spans="1:10" ht="14.25" customHeigh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</row>
    <row r="623" spans="1:10" ht="14.25" customHeigh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</row>
    <row r="624" spans="1:10" ht="14.25" customHeigh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</row>
    <row r="625" spans="1:10" ht="14.25" customHeigh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</row>
    <row r="626" spans="1:10" ht="14.25" customHeigh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</row>
    <row r="627" spans="1:10" ht="14.25" customHeigh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</row>
    <row r="628" spans="1:10" ht="14.25" customHeigh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</row>
    <row r="629" spans="1:10" ht="14.25" customHeigh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</row>
    <row r="630" spans="1:10" ht="14.25" customHeigh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</row>
    <row r="631" spans="1:10" ht="14.25" customHeigh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</row>
    <row r="632" spans="1:10" ht="14.25" customHeigh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</row>
    <row r="633" spans="1:10" ht="14.25" customHeigh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</row>
    <row r="634" spans="1:10" ht="14.25" customHeigh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</row>
    <row r="635" spans="1:10" ht="14.25" customHeigh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</row>
    <row r="636" spans="1:10" ht="14.25" customHeigh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</row>
    <row r="637" spans="1:10" ht="14.25" customHeigh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</row>
    <row r="638" spans="1:10" ht="14.25" customHeigh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</row>
    <row r="639" spans="1:10" ht="14.25" customHeigh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</row>
    <row r="640" spans="1:10" ht="14.25" customHeigh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</row>
    <row r="641" spans="1:10" ht="14.25" customHeigh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</row>
    <row r="642" spans="1:10" ht="14.25" customHeigh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</row>
    <row r="643" spans="1:10" ht="14.25" customHeigh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</row>
    <row r="644" spans="1:10" ht="14.25" customHeigh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</row>
    <row r="645" spans="1:10" ht="14.25" customHeigh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</row>
    <row r="646" spans="1:10" ht="14.25" customHeigh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</row>
    <row r="647" spans="1:10" ht="14.25" customHeigh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</row>
    <row r="648" spans="1:10" ht="14.25" customHeigh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</row>
    <row r="649" spans="1:10" ht="14.25" customHeigh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</row>
    <row r="650" spans="1:10" ht="14.25" customHeigh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</row>
    <row r="651" spans="1:10" ht="14.25" customHeigh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</row>
    <row r="652" spans="1:10" ht="14.25" customHeigh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</row>
    <row r="653" spans="1:10" ht="14.25" customHeigh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</row>
    <row r="654" spans="1:10" ht="14.25" customHeigh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</row>
    <row r="655" spans="1:10" ht="14.25" customHeigh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</row>
    <row r="656" spans="1:10" ht="14.25" customHeigh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</row>
    <row r="657" spans="1:10" ht="14.25" customHeigh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</row>
    <row r="658" spans="1:10" ht="14.25" customHeigh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</row>
    <row r="659" spans="1:10" ht="14.25" customHeigh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</row>
    <row r="660" spans="1:10" ht="14.25" customHeigh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</row>
    <row r="661" spans="1:10" ht="14.25" customHeigh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</row>
    <row r="662" spans="1:10" ht="14.25" customHeigh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</row>
    <row r="663" spans="1:10" ht="14.25" customHeigh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</row>
    <row r="664" spans="1:10" ht="14.25" customHeigh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</row>
    <row r="665" spans="1:10" ht="14.25" customHeigh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</row>
    <row r="666" spans="1:10" ht="14.25" customHeigh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</row>
    <row r="667" spans="1:10" ht="14.25" customHeigh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</row>
    <row r="668" spans="1:10" ht="14.25" customHeigh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</row>
    <row r="669" spans="1:10" ht="14.25" customHeigh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</row>
    <row r="670" spans="1:10" ht="14.25" customHeigh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</row>
    <row r="671" spans="1:10" ht="14.25" customHeigh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</row>
    <row r="672" spans="1:10" ht="14.25" customHeigh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</row>
    <row r="673" spans="1:10" ht="14.25" customHeigh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</row>
    <row r="674" spans="1:10" ht="14.25" customHeigh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</row>
    <row r="675" spans="1:10" ht="14.25" customHeigh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</row>
    <row r="676" spans="1:10" ht="14.25" customHeigh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</row>
    <row r="677" spans="1:10" ht="14.25" customHeigh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</row>
    <row r="678" spans="1:10" ht="14.25" customHeigh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</row>
    <row r="679" spans="1:10" ht="14.25" customHeigh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</row>
    <row r="680" spans="1:10" ht="14.25" customHeigh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</row>
    <row r="681" spans="1:10" ht="14.25" customHeigh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</row>
    <row r="682" spans="1:10" ht="14.25" customHeigh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</row>
    <row r="683" spans="1:10" ht="14.25" customHeigh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</row>
    <row r="684" spans="1:10" ht="14.25" customHeigh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</row>
    <row r="685" spans="1:10" ht="14.25" customHeigh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</row>
    <row r="686" spans="1:10" ht="14.25" customHeigh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</row>
    <row r="687" spans="1:10" ht="14.25" customHeigh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</row>
    <row r="688" spans="1:10" ht="14.25" customHeigh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</row>
    <row r="689" spans="1:10" ht="14.25" customHeigh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</row>
    <row r="690" spans="1:10" ht="14.25" customHeigh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</row>
    <row r="691" spans="1:10" ht="14.25" customHeigh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</row>
    <row r="692" spans="1:10" ht="14.25" customHeigh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</row>
    <row r="693" spans="1:10" ht="14.25" customHeigh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</row>
    <row r="694" spans="1:10" ht="14.25" customHeigh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</row>
    <row r="695" spans="1:10" ht="14.25" customHeigh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</row>
    <row r="696" spans="1:10" ht="14.25" customHeigh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</row>
    <row r="697" spans="1:10" ht="14.25" customHeigh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</row>
    <row r="698" spans="1:10" ht="14.25" customHeigh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</row>
    <row r="699" spans="1:10" ht="14.25" customHeigh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</row>
    <row r="700" spans="1:10" ht="14.25" customHeigh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</row>
    <row r="701" spans="1:10" ht="14.25" customHeigh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</row>
    <row r="702" spans="1:10" ht="14.25" customHeigh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</row>
    <row r="703" spans="1:10" ht="14.25" customHeigh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</row>
    <row r="704" spans="1:10" ht="14.25" customHeigh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</row>
    <row r="705" spans="1:10" ht="14.25" customHeigh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</row>
    <row r="706" spans="1:10" ht="14.25" customHeigh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</row>
    <row r="707" spans="1:10" ht="14.25" customHeigh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</row>
    <row r="708" spans="1:10" ht="14.25" customHeigh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</row>
    <row r="709" spans="1:10" ht="14.25" customHeigh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</row>
    <row r="710" spans="1:10" ht="14.25" customHeigh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</row>
    <row r="711" spans="1:10" ht="14.25" customHeigh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</row>
    <row r="712" spans="1:10" ht="14.25" customHeigh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</row>
    <row r="713" spans="1:10" ht="14.25" customHeigh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</row>
    <row r="714" spans="1:10" ht="14.25" customHeigh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</row>
    <row r="715" spans="1:10" ht="14.25" customHeigh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</row>
    <row r="716" spans="1:10" ht="14.25" customHeigh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</row>
    <row r="717" spans="1:10" ht="14.25" customHeigh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</row>
    <row r="718" spans="1:10" ht="14.25" customHeigh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</row>
    <row r="719" spans="1:10" ht="14.25" customHeigh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</row>
    <row r="720" spans="1:10" ht="14.25" customHeigh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</row>
    <row r="721" spans="1:10" ht="14.25" customHeigh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</row>
    <row r="722" spans="1:10" ht="14.25" customHeigh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</row>
    <row r="723" spans="1:10" ht="14.25" customHeigh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</row>
    <row r="724" spans="1:10" ht="14.25" customHeigh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</row>
    <row r="725" spans="1:10" ht="14.25" customHeigh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</row>
    <row r="726" spans="1:10" ht="14.25" customHeigh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</row>
    <row r="727" spans="1:10" ht="14.25" customHeigh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</row>
    <row r="728" spans="1:10" ht="14.25" customHeigh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</row>
    <row r="729" spans="1:10" ht="14.25" customHeigh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</row>
    <row r="730" spans="1:10" ht="14.25" customHeigh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</row>
    <row r="731" spans="1:10" ht="14.25" customHeigh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</row>
    <row r="732" spans="1:10" ht="14.25" customHeigh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</row>
    <row r="733" spans="1:10" ht="14.25" customHeigh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</row>
    <row r="734" spans="1:10" ht="14.25" customHeigh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</row>
    <row r="735" spans="1:10" ht="14.25" customHeigh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</row>
    <row r="736" spans="1:10" ht="14.25" customHeigh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</row>
    <row r="737" spans="1:10" ht="14.25" customHeigh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</row>
    <row r="738" spans="1:10" ht="14.25" customHeigh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</row>
    <row r="739" spans="1:10" ht="14.25" customHeigh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</row>
    <row r="740" spans="1:10" ht="14.25" customHeigh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</row>
    <row r="741" spans="1:10" ht="14.25" customHeigh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</row>
    <row r="742" spans="1:10" ht="14.25" customHeigh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</row>
    <row r="743" spans="1:10" ht="14.25" customHeigh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</row>
    <row r="744" spans="1:10" ht="14.25" customHeigh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</row>
    <row r="745" spans="1:10" ht="14.25" customHeigh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</row>
    <row r="746" spans="1:10" ht="14.25" customHeigh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</row>
    <row r="747" spans="1:10" ht="14.25" customHeigh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</row>
    <row r="748" spans="1:10" ht="14.25" customHeigh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</row>
    <row r="749" spans="1:10" ht="14.25" customHeigh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</row>
    <row r="750" spans="1:10" ht="14.25" customHeigh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</row>
    <row r="751" spans="1:10" ht="14.25" customHeigh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</row>
    <row r="752" spans="1:10" ht="14.25" customHeigh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</row>
    <row r="753" spans="1:10" ht="14.25" customHeigh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</row>
    <row r="754" spans="1:10" ht="14.25" customHeigh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</row>
    <row r="755" spans="1:10" ht="14.25" customHeigh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</row>
    <row r="756" spans="1:10" ht="14.25" customHeigh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</row>
    <row r="757" spans="1:10" ht="14.25" customHeigh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</row>
    <row r="758" spans="1:10" ht="14.25" customHeigh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</row>
    <row r="759" spans="1:10" ht="14.25" customHeigh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</row>
    <row r="760" spans="1:10" ht="14.25" customHeigh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</row>
    <row r="761" spans="1:10" ht="14.25" customHeigh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</row>
    <row r="762" spans="1:10" ht="14.25" customHeigh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</row>
    <row r="763" spans="1:10" ht="14.25" customHeigh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</row>
    <row r="764" spans="1:10" ht="14.25" customHeigh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</row>
    <row r="765" spans="1:10" ht="14.25" customHeigh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</row>
    <row r="766" spans="1:10" ht="14.25" customHeigh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</row>
    <row r="767" spans="1:10" ht="14.25" customHeigh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</row>
    <row r="768" spans="1:10" ht="14.25" customHeigh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</row>
    <row r="769" spans="1:10" ht="14.25" customHeigh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</row>
    <row r="770" spans="1:10" ht="14.25" customHeigh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</row>
    <row r="771" spans="1:10" ht="14.25" customHeigh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</row>
    <row r="772" spans="1:10" ht="14.25" customHeigh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</row>
    <row r="773" spans="1:10" ht="14.25" customHeigh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</row>
    <row r="774" spans="1:10" ht="14.25" customHeigh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</row>
    <row r="775" spans="1:10" ht="14.25" customHeigh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</row>
    <row r="776" spans="1:10" ht="14.25" customHeigh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</row>
    <row r="777" spans="1:10" ht="14.25" customHeigh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</row>
    <row r="778" spans="1:10" ht="14.25" customHeigh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</row>
    <row r="779" spans="1:10" ht="14.25" customHeigh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</row>
    <row r="780" spans="1:10" ht="14.25" customHeigh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</row>
    <row r="781" spans="1:10" ht="14.25" customHeigh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</row>
    <row r="782" spans="1:10" ht="14.25" customHeigh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</row>
    <row r="783" spans="1:10" ht="14.25" customHeigh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</row>
    <row r="784" spans="1:10" ht="14.25" customHeigh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</row>
    <row r="785" spans="1:10" ht="14.25" customHeigh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</row>
    <row r="786" spans="1:10" ht="14.25" customHeigh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</row>
    <row r="787" spans="1:10" ht="14.25" customHeigh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</row>
    <row r="788" spans="1:10" ht="14.25" customHeigh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</row>
    <row r="789" spans="1:10" ht="14.25" customHeigh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</row>
    <row r="790" spans="1:10" ht="14.25" customHeigh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</row>
    <row r="791" spans="1:10" ht="14.25" customHeigh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</row>
    <row r="792" spans="1:10" ht="14.25" customHeigh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</row>
    <row r="793" spans="1:10" ht="14.25" customHeigh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</row>
    <row r="794" spans="1:10" ht="14.25" customHeigh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</row>
    <row r="795" spans="1:10" ht="14.25" customHeigh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</row>
    <row r="796" spans="1:10" ht="14.25" customHeigh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</row>
    <row r="797" spans="1:10" ht="14.25" customHeigh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</row>
    <row r="798" spans="1:10" ht="14.25" customHeigh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</row>
    <row r="799" spans="1:10" ht="14.25" customHeigh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</row>
    <row r="800" spans="1:10" ht="14.25" customHeigh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</row>
    <row r="801" spans="1:10" ht="14.25" customHeigh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</row>
    <row r="802" spans="1:10" ht="14.25" customHeigh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</row>
    <row r="803" spans="1:10" ht="14.25" customHeigh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</row>
    <row r="804" spans="1:10" ht="14.25" customHeigh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</row>
    <row r="805" spans="1:10" ht="14.25" customHeigh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</row>
    <row r="806" spans="1:10" ht="14.25" customHeigh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</row>
    <row r="807" spans="1:10" ht="14.25" customHeigh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</row>
    <row r="808" spans="1:10" ht="14.25" customHeigh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</row>
    <row r="809" spans="1:10" ht="14.25" customHeigh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</row>
    <row r="810" spans="1:10" ht="14.25" customHeigh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</row>
    <row r="811" spans="1:10" ht="14.25" customHeigh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</row>
    <row r="812" spans="1:10" ht="14.25" customHeigh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</row>
    <row r="813" spans="1:10" ht="14.25" customHeigh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</row>
    <row r="814" spans="1:10" ht="14.25" customHeigh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</row>
    <row r="815" spans="1:10" ht="14.25" customHeigh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</row>
    <row r="816" spans="1:10" ht="14.25" customHeigh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</row>
    <row r="817" spans="1:10" ht="14.25" customHeigh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</row>
    <row r="818" spans="1:10" ht="14.25" customHeigh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</row>
    <row r="819" spans="1:10" ht="14.25" customHeigh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</row>
    <row r="820" spans="1:10" ht="14.25" customHeigh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</row>
    <row r="821" spans="1:10" ht="14.25" customHeigh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</row>
    <row r="822" spans="1:10" ht="14.25" customHeigh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</row>
    <row r="823" spans="1:10" ht="14.25" customHeigh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</row>
    <row r="824" spans="1:10" ht="14.25" customHeigh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</row>
    <row r="825" spans="1:10" ht="14.25" customHeigh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</row>
    <row r="826" spans="1:10" ht="14.25" customHeigh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</row>
    <row r="827" spans="1:10" ht="14.25" customHeigh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</row>
    <row r="828" spans="1:10" ht="14.25" customHeigh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</row>
    <row r="829" spans="1:10" ht="14.25" customHeigh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</row>
    <row r="830" spans="1:10" ht="14.25" customHeigh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</row>
    <row r="831" spans="1:10" ht="14.25" customHeigh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</row>
    <row r="832" spans="1:10" ht="14.25" customHeigh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</row>
    <row r="833" spans="1:10" ht="14.25" customHeigh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</row>
    <row r="834" spans="1:10" ht="14.25" customHeigh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</row>
    <row r="835" spans="1:10" ht="14.25" customHeigh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</row>
    <row r="836" spans="1:10" ht="14.25" customHeigh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</row>
    <row r="837" spans="1:10" ht="14.25" customHeigh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</row>
    <row r="838" spans="1:10" ht="14.25" customHeigh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</row>
    <row r="839" spans="1:10" ht="14.25" customHeigh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</row>
    <row r="840" spans="1:10" ht="14.25" customHeigh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</row>
    <row r="841" spans="1:10" ht="14.25" customHeigh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</row>
    <row r="842" spans="1:10" ht="14.25" customHeigh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</row>
    <row r="843" spans="1:10" ht="14.25" customHeigh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</row>
    <row r="844" spans="1:10" ht="14.25" customHeigh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</row>
    <row r="845" spans="1:10" ht="14.25" customHeigh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</row>
    <row r="846" spans="1:10" ht="14.25" customHeigh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</row>
    <row r="847" spans="1:10" ht="14.25" customHeigh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</row>
    <row r="848" spans="1:10" ht="14.25" customHeigh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</row>
    <row r="849" spans="1:10" ht="14.25" customHeigh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</row>
    <row r="850" spans="1:10" ht="14.25" customHeigh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</row>
    <row r="851" spans="1:10" ht="14.25" customHeigh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</row>
    <row r="852" spans="1:10" ht="14.25" customHeigh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</row>
    <row r="853" spans="1:10" ht="14.25" customHeigh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</row>
    <row r="854" spans="1:10" ht="14.25" customHeigh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</row>
    <row r="855" spans="1:10" ht="14.25" customHeigh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</row>
    <row r="856" spans="1:10" ht="14.25" customHeigh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</row>
    <row r="857" spans="1:10" ht="14.25" customHeigh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</row>
    <row r="858" spans="1:10" ht="14.25" customHeigh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</row>
    <row r="859" spans="1:10" ht="14.25" customHeigh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</row>
    <row r="860" spans="1:10" ht="14.25" customHeigh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</row>
    <row r="861" spans="1:10" ht="14.25" customHeigh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</row>
    <row r="862" spans="1:10" ht="14.25" customHeigh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</row>
    <row r="863" spans="1:10" ht="14.25" customHeigh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</row>
    <row r="864" spans="1:10" ht="14.25" customHeigh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</row>
    <row r="865" spans="1:10" ht="14.25" customHeigh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</row>
    <row r="866" spans="1:10" ht="14.25" customHeigh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</row>
    <row r="867" spans="1:10" ht="14.25" customHeigh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</row>
    <row r="868" spans="1:10" ht="14.25" customHeigh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</row>
    <row r="869" spans="1:10" ht="14.25" customHeigh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</row>
    <row r="870" spans="1:10" ht="14.25" customHeigh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</row>
    <row r="871" spans="1:10" ht="14.25" customHeigh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</row>
    <row r="872" spans="1:10" ht="14.25" customHeigh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</row>
    <row r="873" spans="1:10" ht="14.25" customHeigh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</row>
    <row r="874" spans="1:10" ht="14.25" customHeigh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</row>
    <row r="875" spans="1:10" ht="14.25" customHeigh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</row>
    <row r="876" spans="1:10" ht="14.25" customHeigh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</row>
    <row r="877" spans="1:10" ht="14.25" customHeigh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</row>
    <row r="878" spans="1:10" ht="14.25" customHeigh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</row>
    <row r="879" spans="1:10" ht="14.25" customHeigh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</row>
    <row r="880" spans="1:10" ht="14.25" customHeigh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</row>
    <row r="881" spans="1:10" ht="14.25" customHeigh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</row>
    <row r="882" spans="1:10" ht="14.25" customHeigh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</row>
    <row r="883" spans="1:10" ht="14.25" customHeigh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</row>
    <row r="884" spans="1:10" ht="14.25" customHeigh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</row>
    <row r="885" spans="1:10" ht="14.25" customHeigh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</row>
    <row r="886" spans="1:10" ht="14.25" customHeigh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</row>
    <row r="887" spans="1:10" ht="14.25" customHeigh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</row>
    <row r="888" spans="1:10" ht="14.25" customHeigh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</row>
    <row r="889" spans="1:10" ht="14.25" customHeigh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</row>
    <row r="890" spans="1:10" ht="14.25" customHeigh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</row>
    <row r="891" spans="1:10" ht="14.25" customHeigh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</row>
    <row r="892" spans="1:10" ht="14.25" customHeigh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</row>
    <row r="893" spans="1:10" ht="14.25" customHeigh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</row>
    <row r="894" spans="1:10" ht="14.25" customHeigh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</row>
    <row r="895" spans="1:10" ht="14.25" customHeigh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</row>
    <row r="896" spans="1:10" ht="14.25" customHeigh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</row>
    <row r="897" spans="1:10" ht="14.25" customHeigh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</row>
    <row r="898" spans="1:10" ht="14.25" customHeigh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</row>
    <row r="899" spans="1:10" ht="14.25" customHeigh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</row>
    <row r="900" spans="1:10" ht="14.25" customHeigh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</row>
    <row r="901" spans="1:10" ht="14.25" customHeigh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</row>
    <row r="902" spans="1:10" ht="14.25" customHeigh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</row>
    <row r="903" spans="1:10" ht="14.25" customHeigh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</row>
    <row r="904" spans="1:10" ht="14.25" customHeigh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</row>
    <row r="905" spans="1:10" ht="14.25" customHeigh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</row>
    <row r="906" spans="1:10" ht="14.25" customHeigh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</row>
    <row r="907" spans="1:10" ht="14.25" customHeigh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</row>
    <row r="908" spans="1:10" ht="14.25" customHeigh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</row>
    <row r="909" spans="1:10" ht="14.25" customHeigh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</row>
    <row r="910" spans="1:10" ht="14.25" customHeigh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</row>
    <row r="911" spans="1:10" ht="14.25" customHeigh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</row>
    <row r="912" spans="1:10" ht="14.25" customHeigh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</row>
    <row r="913" spans="1:10" ht="14.25" customHeigh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</row>
    <row r="914" spans="1:10" ht="14.25" customHeigh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</row>
    <row r="915" spans="1:10" ht="14.25" customHeigh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</row>
    <row r="916" spans="1:10" ht="14.25" customHeigh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</row>
    <row r="917" spans="1:10" ht="14.25" customHeigh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</row>
    <row r="918" spans="1:10" ht="14.25" customHeigh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</row>
    <row r="919" spans="1:10" ht="14.25" customHeigh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</row>
    <row r="920" spans="1:10" ht="14.25" customHeigh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</row>
    <row r="921" spans="1:10" ht="14.25" customHeigh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</row>
    <row r="922" spans="1:10" ht="14.25" customHeigh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</row>
    <row r="923" spans="1:10" ht="14.25" customHeigh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</row>
    <row r="924" spans="1:10" ht="14.25" customHeigh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</row>
    <row r="925" spans="1:10" ht="14.25" customHeigh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</row>
    <row r="926" spans="1:10" ht="14.25" customHeigh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</row>
    <row r="927" spans="1:10" ht="14.25" customHeigh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</row>
    <row r="928" spans="1:10" ht="14.25" customHeigh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</row>
    <row r="929" spans="1:10" ht="14.25" customHeigh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</row>
    <row r="930" spans="1:10" ht="14.25" customHeigh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</row>
    <row r="931" spans="1:10" ht="14.25" customHeigh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</row>
    <row r="932" spans="1:10" ht="14.25" customHeigh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</row>
    <row r="933" spans="1:10" ht="14.25" customHeigh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</row>
    <row r="934" spans="1:10" ht="14.25" customHeigh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</row>
    <row r="935" spans="1:10" ht="14.25" customHeigh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</row>
    <row r="936" spans="1:10" ht="14.25" customHeigh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</row>
    <row r="937" spans="1:10" ht="14.25" customHeigh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</row>
    <row r="938" spans="1:10" ht="14.25" customHeigh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</row>
    <row r="939" spans="1:10" ht="14.25" customHeigh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</row>
    <row r="940" spans="1:10" ht="14.25" customHeigh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</row>
    <row r="941" spans="1:10" ht="14.25" customHeigh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</row>
    <row r="942" spans="1:10" ht="14.25" customHeigh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</row>
    <row r="943" spans="1:10" ht="14.25" customHeigh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</row>
    <row r="944" spans="1:10" ht="14.25" customHeigh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</row>
    <row r="945" spans="1:10" ht="14.25" customHeigh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</row>
    <row r="946" spans="1:10" ht="14.25" customHeigh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</row>
    <row r="947" spans="1:10" ht="14.25" customHeigh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</row>
    <row r="948" spans="1:10" ht="14.25" customHeigh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</row>
    <row r="949" spans="1:10" ht="14.25" customHeigh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</row>
    <row r="950" spans="1:10" ht="14.25" customHeigh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</row>
    <row r="951" spans="1:10" ht="14.25" customHeigh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</row>
    <row r="952" spans="1:10" ht="14.25" customHeigh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</row>
    <row r="953" spans="1:10" ht="14.25" customHeigh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</row>
    <row r="954" spans="1:10" ht="14.25" customHeigh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</row>
    <row r="955" spans="1:10" ht="14.25" customHeigh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</row>
    <row r="956" spans="1:10" ht="14.25" customHeigh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</row>
    <row r="957" spans="1:10" ht="14.25" customHeigh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</row>
    <row r="958" spans="1:10" ht="14.25" customHeigh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</row>
    <row r="959" spans="1:10" ht="14.25" customHeigh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</row>
    <row r="960" spans="1:10" ht="14.25" customHeigh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</row>
    <row r="961" spans="1:10" ht="14.25" customHeigh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</row>
    <row r="962" spans="1:10" ht="14.25" customHeigh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</row>
    <row r="963" spans="1:10" ht="14.25" customHeigh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</row>
    <row r="964" spans="1:10" ht="14.25" customHeigh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</row>
    <row r="965" spans="1:10" ht="14.25" customHeigh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</row>
    <row r="966" spans="1:10" ht="14.25" customHeigh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</row>
    <row r="967" spans="1:10" ht="14.25" customHeigh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</row>
    <row r="968" spans="1:10" ht="14.25" customHeigh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</row>
    <row r="969" spans="1:10" ht="14.25" customHeigh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</row>
    <row r="970" spans="1:10" ht="14.25" customHeigh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</row>
    <row r="971" spans="1:10" ht="14.25" customHeigh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</row>
    <row r="972" spans="1:10" ht="14.25" customHeigh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</row>
    <row r="973" spans="1:10" ht="14.25" customHeigh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</row>
    <row r="974" spans="1:10" ht="14.25" customHeigh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</row>
    <row r="975" spans="1:10" ht="14.25" customHeigh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</row>
    <row r="976" spans="1:10" ht="14.25" customHeigh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</row>
    <row r="977" spans="1:10" ht="14.25" customHeigh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</row>
    <row r="978" spans="1:10" ht="14.25" customHeigh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</row>
    <row r="979" spans="1:10" ht="14.25" customHeigh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</row>
    <row r="980" spans="1:10" ht="14.25" customHeigh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</row>
    <row r="981" spans="1:10" ht="14.25" customHeigh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</row>
    <row r="982" spans="1:10" ht="14.25" customHeigh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</row>
    <row r="983" spans="1:10" ht="14.25" customHeigh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</row>
    <row r="984" spans="1:10" ht="14.25" customHeigh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</row>
    <row r="985" spans="1:10" ht="14.25" customHeigh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</row>
    <row r="986" spans="1:10" ht="14.25" customHeigh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</row>
    <row r="987" spans="1:10" ht="14.25" customHeigh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</row>
    <row r="988" spans="1:10" ht="14.25" customHeigh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</row>
    <row r="989" spans="1:10" ht="14.25" customHeigh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</row>
    <row r="990" spans="1:10" ht="14.25" customHeigh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</row>
    <row r="991" spans="1:10" ht="14.25" customHeigh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</row>
    <row r="992" spans="1:10" ht="14.25" customHeigh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</row>
    <row r="993" spans="1:10" ht="14.25" customHeigh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</row>
    <row r="994" spans="1:10" ht="14.25" customHeigh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</row>
    <row r="995" spans="1:10" ht="14.25" customHeigh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</row>
    <row r="996" spans="1:10" ht="14.25" customHeigh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</row>
    <row r="997" spans="1:10" ht="14.25" customHeigh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</row>
    <row r="998" spans="1:10" ht="14.25" customHeigh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</row>
    <row r="999" spans="1:10" ht="14.25" customHeigh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</row>
    <row r="1000" spans="1:10" ht="14.25" customHeight="1" x14ac:dyDescent="0.3">
      <c r="A1000" s="25"/>
      <c r="B1000" s="25"/>
      <c r="C1000" s="25"/>
      <c r="D1000" s="25"/>
      <c r="E1000" s="25"/>
      <c r="F1000" s="25"/>
      <c r="G1000" s="25"/>
      <c r="I1000" s="25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90"/>
  <sheetViews>
    <sheetView zoomScale="86" workbookViewId="0">
      <pane xSplit="2" topLeftCell="C1" activePane="topRight" state="frozen"/>
      <selection pane="topRight" activeCell="E19" sqref="E19"/>
    </sheetView>
  </sheetViews>
  <sheetFormatPr defaultColWidth="12.59765625" defaultRowHeight="15" customHeight="1" x14ac:dyDescent="0.25"/>
  <cols>
    <col min="1" max="1" width="16.5" customWidth="1"/>
    <col min="2" max="2" width="21.5" customWidth="1"/>
    <col min="3" max="3" width="18.3984375" customWidth="1"/>
    <col min="4" max="4" width="15.5" customWidth="1"/>
    <col min="5" max="6" width="14" customWidth="1"/>
    <col min="7" max="7" width="15.09765625" customWidth="1"/>
    <col min="8" max="8" width="11.69921875" customWidth="1"/>
    <col min="9" max="10" width="14.3984375" customWidth="1"/>
    <col min="11" max="12" width="17.09765625" customWidth="1"/>
    <col min="13" max="13" width="13" customWidth="1"/>
    <col min="14" max="14" width="10.69921875" customWidth="1"/>
    <col min="15" max="15" width="4.69921875" customWidth="1"/>
    <col min="16" max="29" width="7.59765625" customWidth="1"/>
  </cols>
  <sheetData>
    <row r="1" spans="1:20" ht="14.25" customHeight="1" x14ac:dyDescent="0.3">
      <c r="A1" s="48"/>
      <c r="C1" s="127" t="s">
        <v>350</v>
      </c>
      <c r="D1" s="128"/>
      <c r="E1" s="3"/>
      <c r="F1" s="127" t="s">
        <v>111</v>
      </c>
      <c r="G1" s="128"/>
      <c r="H1" s="3"/>
      <c r="I1" s="127" t="s">
        <v>115</v>
      </c>
      <c r="J1" s="128"/>
      <c r="M1" s="48"/>
      <c r="N1" s="48"/>
      <c r="O1" s="48"/>
      <c r="P1" s="48"/>
      <c r="Q1" s="48"/>
      <c r="R1" s="49"/>
      <c r="S1" s="49"/>
      <c r="T1" s="49"/>
    </row>
    <row r="2" spans="1:20" ht="14.25" customHeight="1" x14ac:dyDescent="0.3">
      <c r="A2" s="3"/>
      <c r="B2" s="50"/>
      <c r="C2" s="51" t="s">
        <v>136</v>
      </c>
      <c r="D2" s="51" t="s">
        <v>137</v>
      </c>
      <c r="E2" s="49"/>
      <c r="F2" s="52" t="s">
        <v>136</v>
      </c>
      <c r="G2" s="51" t="s">
        <v>137</v>
      </c>
      <c r="I2" s="51" t="s">
        <v>136</v>
      </c>
      <c r="J2" s="51" t="s">
        <v>137</v>
      </c>
      <c r="N2" s="53"/>
      <c r="O2" s="49"/>
      <c r="P2" s="49"/>
      <c r="Q2" s="49"/>
    </row>
    <row r="3" spans="1:20" ht="14.25" customHeight="1" x14ac:dyDescent="0.3">
      <c r="A3" s="54"/>
      <c r="B3" s="55" t="s">
        <v>138</v>
      </c>
      <c r="C3" s="56">
        <v>1603</v>
      </c>
      <c r="D3" s="56">
        <v>1885</v>
      </c>
      <c r="E3" s="57"/>
      <c r="F3" s="58">
        <v>2065</v>
      </c>
      <c r="G3" s="58">
        <v>2525</v>
      </c>
      <c r="H3" s="49"/>
      <c r="I3" s="59">
        <v>2350</v>
      </c>
      <c r="J3" s="59">
        <v>2800</v>
      </c>
      <c r="K3" s="53"/>
      <c r="L3" s="49"/>
      <c r="M3" s="49"/>
      <c r="N3" s="49"/>
      <c r="O3" s="49"/>
    </row>
    <row r="4" spans="1:20" ht="14.25" customHeight="1" x14ac:dyDescent="0.3">
      <c r="A4" s="60"/>
      <c r="B4" s="60"/>
      <c r="C4" s="61" t="s">
        <v>139</v>
      </c>
      <c r="D4" s="61" t="s">
        <v>139</v>
      </c>
      <c r="E4" s="57"/>
      <c r="F4" s="61" t="s">
        <v>139</v>
      </c>
      <c r="G4" s="61" t="s">
        <v>139</v>
      </c>
      <c r="H4" s="49"/>
      <c r="I4" s="61" t="s">
        <v>139</v>
      </c>
      <c r="J4" s="61" t="s">
        <v>139</v>
      </c>
      <c r="K4" s="49"/>
      <c r="L4" s="49"/>
      <c r="M4" s="49"/>
      <c r="N4" s="49"/>
      <c r="O4" s="49"/>
    </row>
    <row r="5" spans="1:20" ht="14.25" customHeight="1" x14ac:dyDescent="0.3">
      <c r="A5" s="3" t="s">
        <v>140</v>
      </c>
      <c r="B5" s="4" t="s">
        <v>2</v>
      </c>
      <c r="C5" s="49">
        <f t="shared" ref="C5:D5" si="0">((C3-(C7*4))*0.7)/4</f>
        <v>252.52499999999998</v>
      </c>
      <c r="D5" s="49">
        <f t="shared" si="0"/>
        <v>296.27499999999998</v>
      </c>
      <c r="E5" s="49"/>
      <c r="F5" s="49">
        <f t="shared" ref="F5:G5" si="1">((F3-(F7*4))*0.7)/4</f>
        <v>322.875</v>
      </c>
      <c r="G5" s="49">
        <f t="shared" si="1"/>
        <v>399.875</v>
      </c>
      <c r="H5" s="49"/>
      <c r="I5" s="49">
        <f t="shared" ref="I5:J5" si="2">((I3-(I7*4))*0.7)/4</f>
        <v>366.45</v>
      </c>
      <c r="J5" s="49">
        <f t="shared" si="2"/>
        <v>436.79999999999995</v>
      </c>
      <c r="K5" s="57"/>
      <c r="L5" s="49"/>
      <c r="M5" s="49"/>
      <c r="N5" s="49"/>
      <c r="O5" s="49"/>
    </row>
    <row r="6" spans="1:20" ht="14.25" customHeight="1" x14ac:dyDescent="0.3">
      <c r="A6" s="3"/>
      <c r="B6" s="4" t="s">
        <v>3</v>
      </c>
      <c r="C6" s="62">
        <f t="shared" ref="C6:D6" si="3">0.1*C3/4</f>
        <v>40.075000000000003</v>
      </c>
      <c r="D6" s="63">
        <f t="shared" si="3"/>
        <v>47.125</v>
      </c>
      <c r="E6" s="57"/>
      <c r="F6" s="64">
        <f t="shared" ref="F6:G6" si="4">0.1*F3/4</f>
        <v>51.625</v>
      </c>
      <c r="G6" s="64">
        <f t="shared" si="4"/>
        <v>63.125</v>
      </c>
      <c r="H6" s="57"/>
      <c r="I6" s="65">
        <f t="shared" ref="I6:J6" si="5">0.1*I3/4</f>
        <v>58.75</v>
      </c>
      <c r="J6" s="65">
        <f t="shared" si="5"/>
        <v>70</v>
      </c>
      <c r="K6" s="49"/>
      <c r="L6" s="57"/>
      <c r="M6" s="57"/>
      <c r="N6" s="57"/>
      <c r="O6" s="49"/>
    </row>
    <row r="7" spans="1:20" ht="14.25" customHeight="1" x14ac:dyDescent="0.3">
      <c r="A7" s="3" t="s">
        <v>141</v>
      </c>
      <c r="B7" s="4" t="s">
        <v>4</v>
      </c>
      <c r="C7" s="57">
        <v>40</v>
      </c>
      <c r="D7" s="57">
        <v>48</v>
      </c>
      <c r="E7" s="57"/>
      <c r="F7" s="57">
        <v>55</v>
      </c>
      <c r="G7" s="57">
        <v>60</v>
      </c>
      <c r="H7" s="49"/>
      <c r="I7" s="57">
        <v>64</v>
      </c>
      <c r="J7" s="57">
        <v>76</v>
      </c>
      <c r="K7" s="57"/>
      <c r="L7" s="57"/>
      <c r="M7" s="49"/>
      <c r="N7" s="49"/>
      <c r="O7" s="49"/>
    </row>
    <row r="8" spans="1:20" ht="14.25" customHeight="1" x14ac:dyDescent="0.3">
      <c r="A8" s="126" t="s">
        <v>142</v>
      </c>
      <c r="B8" s="4" t="s">
        <v>5</v>
      </c>
      <c r="C8" s="62">
        <f t="shared" ref="C8:D8" si="6">0.2*C3/9</f>
        <v>35.622222222222227</v>
      </c>
      <c r="D8" s="62">
        <f t="shared" si="6"/>
        <v>41.888888888888886</v>
      </c>
      <c r="E8" s="62"/>
      <c r="F8" s="62">
        <f t="shared" ref="F8:G8" si="7">0.2*F3/9</f>
        <v>45.888888888888886</v>
      </c>
      <c r="G8" s="62">
        <f t="shared" si="7"/>
        <v>56.111111111111114</v>
      </c>
      <c r="H8" s="62"/>
      <c r="I8" s="62">
        <f t="shared" ref="I8:J8" si="8">0.2*I3/9</f>
        <v>52.222222222222221</v>
      </c>
      <c r="J8" s="62">
        <f t="shared" si="8"/>
        <v>62.222222222222221</v>
      </c>
      <c r="K8" s="57"/>
      <c r="L8" s="57"/>
      <c r="M8" s="57"/>
      <c r="N8" s="57"/>
      <c r="O8" s="49"/>
    </row>
    <row r="9" spans="1:20" ht="14.25" customHeight="1" x14ac:dyDescent="0.3">
      <c r="A9" s="120"/>
      <c r="B9" s="4" t="s">
        <v>6</v>
      </c>
      <c r="C9" s="63">
        <f t="shared" ref="C9:D9" si="9">0.04*C3/9</f>
        <v>7.1244444444444452</v>
      </c>
      <c r="D9" s="63">
        <f t="shared" si="9"/>
        <v>8.3777777777777782</v>
      </c>
      <c r="E9" s="63"/>
      <c r="F9" s="63">
        <f t="shared" ref="F9:G9" si="10">0.04*F3/9</f>
        <v>9.1777777777777789</v>
      </c>
      <c r="G9" s="63">
        <f t="shared" si="10"/>
        <v>11.222222222222221</v>
      </c>
      <c r="H9" s="63"/>
      <c r="I9" s="63">
        <f t="shared" ref="I9:J9" si="11">0.04*I3/9</f>
        <v>10.444444444444445</v>
      </c>
      <c r="J9" s="63">
        <f t="shared" si="11"/>
        <v>12.444444444444445</v>
      </c>
      <c r="K9" s="66"/>
      <c r="L9" s="49"/>
      <c r="M9" s="49"/>
      <c r="N9" s="49"/>
      <c r="O9" s="49"/>
    </row>
    <row r="10" spans="1:20" ht="14.25" customHeight="1" x14ac:dyDescent="0.3">
      <c r="A10" s="120"/>
      <c r="B10" s="4" t="s">
        <v>7</v>
      </c>
      <c r="C10" s="63">
        <f t="shared" ref="C10:D10" si="12">0.09*C3/9</f>
        <v>16.029999999999998</v>
      </c>
      <c r="D10" s="63">
        <f t="shared" si="12"/>
        <v>18.850000000000001</v>
      </c>
      <c r="E10" s="63"/>
      <c r="F10" s="63">
        <f t="shared" ref="F10:G10" si="13">0.09*F3/9</f>
        <v>20.65</v>
      </c>
      <c r="G10" s="63">
        <f t="shared" si="13"/>
        <v>25.25</v>
      </c>
      <c r="H10" s="63"/>
      <c r="I10" s="63">
        <f t="shared" ref="I10:J10" si="14">0.09*I3/9</f>
        <v>23.5</v>
      </c>
      <c r="J10" s="63">
        <f t="shared" si="14"/>
        <v>28</v>
      </c>
      <c r="K10" s="49"/>
      <c r="L10" s="49"/>
      <c r="M10" s="49"/>
      <c r="N10" s="49"/>
      <c r="O10" s="49"/>
    </row>
    <row r="11" spans="1:20" ht="14.25" customHeight="1" x14ac:dyDescent="0.3">
      <c r="A11" s="120"/>
      <c r="B11" s="4" t="s">
        <v>8</v>
      </c>
      <c r="C11" s="63">
        <f t="shared" ref="C11:D11" si="15">0.07*C3/9</f>
        <v>12.467777777777778</v>
      </c>
      <c r="D11" s="63">
        <f t="shared" si="15"/>
        <v>14.661111111111113</v>
      </c>
      <c r="E11" s="63"/>
      <c r="F11" s="63">
        <f t="shared" ref="F11:G11" si="16">0.07*F3/9</f>
        <v>16.061111111111114</v>
      </c>
      <c r="G11" s="63">
        <f t="shared" si="16"/>
        <v>19.638888888888893</v>
      </c>
      <c r="H11" s="63"/>
      <c r="I11" s="63">
        <f t="shared" ref="I11:J11" si="17">0.07*I3/9</f>
        <v>18.277777777777782</v>
      </c>
      <c r="J11" s="63">
        <f t="shared" si="17"/>
        <v>21.777777777777782</v>
      </c>
      <c r="K11" s="49"/>
      <c r="L11" s="49"/>
      <c r="M11" s="49"/>
      <c r="N11" s="49"/>
      <c r="O11" s="49"/>
    </row>
    <row r="12" spans="1:20" ht="14.25" customHeight="1" x14ac:dyDescent="0.3">
      <c r="A12" s="3"/>
      <c r="B12" s="4" t="s">
        <v>9</v>
      </c>
      <c r="C12" s="57">
        <v>25</v>
      </c>
      <c r="D12" s="57">
        <v>38</v>
      </c>
      <c r="E12" s="57"/>
      <c r="F12" s="57">
        <v>30</v>
      </c>
      <c r="G12" s="57">
        <v>40</v>
      </c>
      <c r="H12" s="49"/>
      <c r="I12" s="57">
        <v>30</v>
      </c>
      <c r="J12" s="57">
        <v>40</v>
      </c>
      <c r="K12" s="49"/>
      <c r="L12" s="49"/>
      <c r="M12" s="49"/>
      <c r="N12" s="49"/>
      <c r="O12" s="49"/>
    </row>
    <row r="13" spans="1:20" ht="14.25" customHeight="1" x14ac:dyDescent="0.3">
      <c r="A13" s="129" t="s">
        <v>143</v>
      </c>
      <c r="B13" s="4" t="s">
        <v>11</v>
      </c>
      <c r="C13" s="49">
        <v>1.3</v>
      </c>
      <c r="D13" s="49">
        <v>1.3</v>
      </c>
      <c r="E13" s="57"/>
      <c r="F13" s="49">
        <v>1.3</v>
      </c>
      <c r="G13" s="49">
        <v>1.3</v>
      </c>
      <c r="H13" s="49"/>
      <c r="I13" s="49">
        <v>1.3</v>
      </c>
      <c r="J13" s="49">
        <v>1.3</v>
      </c>
      <c r="K13" s="49"/>
      <c r="L13" s="49"/>
      <c r="M13" s="49"/>
      <c r="N13" s="49"/>
      <c r="O13" s="49"/>
    </row>
    <row r="14" spans="1:20" ht="14.25" customHeight="1" x14ac:dyDescent="0.3">
      <c r="A14" s="120"/>
      <c r="B14" s="4" t="s">
        <v>12</v>
      </c>
      <c r="C14" s="49">
        <v>2333</v>
      </c>
      <c r="D14" s="49">
        <v>3000</v>
      </c>
      <c r="E14" s="57"/>
      <c r="F14" s="49">
        <v>2333</v>
      </c>
      <c r="G14" s="49">
        <v>3000</v>
      </c>
      <c r="H14" s="49"/>
      <c r="I14" s="49">
        <v>2333</v>
      </c>
      <c r="J14" s="49">
        <v>3000</v>
      </c>
      <c r="K14" s="49"/>
      <c r="L14" s="49"/>
      <c r="M14" s="49"/>
      <c r="N14" s="49"/>
      <c r="O14" s="49"/>
    </row>
    <row r="15" spans="1:20" ht="14.25" customHeight="1" x14ac:dyDescent="0.3">
      <c r="A15" s="120"/>
      <c r="B15" s="4" t="s">
        <v>14</v>
      </c>
      <c r="C15" s="49">
        <v>75</v>
      </c>
      <c r="D15" s="49">
        <v>90</v>
      </c>
      <c r="E15" s="57"/>
      <c r="F15" s="49">
        <v>75</v>
      </c>
      <c r="G15" s="49">
        <v>90</v>
      </c>
      <c r="H15" s="49"/>
      <c r="I15" s="49">
        <v>75</v>
      </c>
      <c r="J15" s="49">
        <v>90</v>
      </c>
      <c r="K15" s="49"/>
      <c r="L15" s="49"/>
      <c r="M15" s="49"/>
      <c r="N15" s="49"/>
      <c r="O15" s="49"/>
    </row>
    <row r="16" spans="1:20" ht="14.25" customHeight="1" x14ac:dyDescent="0.3">
      <c r="A16" s="120"/>
      <c r="B16" s="4" t="s">
        <v>15</v>
      </c>
      <c r="C16" s="49">
        <v>200</v>
      </c>
      <c r="D16" s="49">
        <v>200</v>
      </c>
      <c r="E16" s="57"/>
      <c r="F16" s="49">
        <v>200</v>
      </c>
      <c r="G16" s="49">
        <v>200</v>
      </c>
      <c r="H16" s="49"/>
      <c r="I16" s="49">
        <v>200</v>
      </c>
      <c r="J16" s="49">
        <v>200</v>
      </c>
      <c r="K16" s="49"/>
      <c r="L16" s="49"/>
      <c r="M16" s="49"/>
      <c r="N16" s="49"/>
      <c r="O16" s="49"/>
    </row>
    <row r="17" spans="1:15" ht="14.25" customHeight="1" x14ac:dyDescent="0.3">
      <c r="A17" s="120"/>
      <c r="B17" s="4" t="s">
        <v>16</v>
      </c>
      <c r="C17" s="49">
        <v>15</v>
      </c>
      <c r="D17" s="49">
        <v>15</v>
      </c>
      <c r="E17" s="57"/>
      <c r="F17" s="49">
        <v>15</v>
      </c>
      <c r="G17" s="49">
        <v>15</v>
      </c>
      <c r="H17" s="49"/>
      <c r="I17" s="49">
        <v>15</v>
      </c>
      <c r="J17" s="49">
        <v>15</v>
      </c>
      <c r="K17" s="49"/>
      <c r="L17" s="49"/>
      <c r="M17" s="49"/>
      <c r="N17" s="49"/>
      <c r="O17" s="49"/>
    </row>
    <row r="18" spans="1:15" ht="14.25" customHeight="1" x14ac:dyDescent="0.3">
      <c r="A18" s="120"/>
      <c r="B18" s="4" t="s">
        <v>17</v>
      </c>
      <c r="C18" s="49">
        <v>90</v>
      </c>
      <c r="D18" s="49">
        <v>120</v>
      </c>
      <c r="E18" s="57"/>
      <c r="F18" s="49">
        <v>90</v>
      </c>
      <c r="G18" s="49">
        <v>120</v>
      </c>
      <c r="H18" s="49"/>
      <c r="I18" s="49">
        <v>90</v>
      </c>
      <c r="J18" s="49">
        <v>120</v>
      </c>
      <c r="K18" s="49"/>
      <c r="L18" s="49"/>
      <c r="M18" s="49"/>
      <c r="N18" s="49"/>
      <c r="O18" s="49"/>
    </row>
    <row r="19" spans="1:15" ht="14.25" customHeight="1" x14ac:dyDescent="0.3">
      <c r="A19" s="120"/>
      <c r="B19" s="4" t="s">
        <v>18</v>
      </c>
      <c r="C19" s="49">
        <v>1.1000000000000001</v>
      </c>
      <c r="D19" s="49">
        <v>1.2</v>
      </c>
      <c r="E19" s="57"/>
      <c r="F19" s="49">
        <v>1.1000000000000001</v>
      </c>
      <c r="G19" s="57">
        <v>1.3</v>
      </c>
      <c r="H19" s="49"/>
      <c r="I19" s="49">
        <v>1.1000000000000001</v>
      </c>
      <c r="J19" s="49">
        <v>1.2</v>
      </c>
      <c r="K19" s="49"/>
      <c r="L19" s="49"/>
      <c r="M19" s="49"/>
      <c r="N19" s="49"/>
      <c r="O19" s="49"/>
    </row>
    <row r="20" spans="1:15" ht="14.25" customHeight="1" x14ac:dyDescent="0.3">
      <c r="A20" s="126" t="s">
        <v>144</v>
      </c>
      <c r="B20" s="4" t="s">
        <v>19</v>
      </c>
      <c r="C20" s="49">
        <v>1.1000000000000001</v>
      </c>
      <c r="D20" s="49">
        <v>1.3</v>
      </c>
      <c r="E20" s="57"/>
      <c r="F20" s="57">
        <v>1.2</v>
      </c>
      <c r="G20" s="57">
        <v>1.5</v>
      </c>
      <c r="H20" s="49"/>
      <c r="I20" s="49">
        <v>1.1000000000000001</v>
      </c>
      <c r="J20" s="49">
        <v>1.3</v>
      </c>
      <c r="K20" s="49"/>
      <c r="L20" s="49"/>
      <c r="M20" s="49"/>
      <c r="N20" s="49"/>
      <c r="O20" s="49"/>
    </row>
    <row r="21" spans="1:15" ht="14.25" customHeight="1" x14ac:dyDescent="0.3">
      <c r="A21" s="120"/>
      <c r="B21" s="4" t="s">
        <v>20</v>
      </c>
      <c r="C21" s="49">
        <v>14</v>
      </c>
      <c r="D21" s="49">
        <v>16</v>
      </c>
      <c r="E21" s="57"/>
      <c r="F21" s="57">
        <v>13</v>
      </c>
      <c r="G21" s="57">
        <v>17</v>
      </c>
      <c r="H21" s="49"/>
      <c r="I21" s="49">
        <v>14</v>
      </c>
      <c r="J21" s="49">
        <v>16</v>
      </c>
      <c r="K21" s="49"/>
      <c r="L21" s="49"/>
      <c r="M21" s="49"/>
      <c r="N21" s="49"/>
      <c r="O21" s="49"/>
    </row>
    <row r="22" spans="1:15" ht="14.25" customHeight="1" x14ac:dyDescent="0.3">
      <c r="A22" s="120"/>
      <c r="B22" s="4" t="s">
        <v>21</v>
      </c>
      <c r="C22" s="49">
        <v>400</v>
      </c>
      <c r="D22" s="49">
        <v>400</v>
      </c>
      <c r="E22" s="57"/>
      <c r="F22" s="49">
        <v>400</v>
      </c>
      <c r="G22" s="49">
        <v>400</v>
      </c>
      <c r="H22" s="49"/>
      <c r="I22" s="49">
        <v>400</v>
      </c>
      <c r="J22" s="49">
        <v>400</v>
      </c>
      <c r="K22" s="49"/>
      <c r="L22" s="49"/>
      <c r="M22" s="49"/>
      <c r="N22" s="49"/>
      <c r="O22" s="49"/>
    </row>
    <row r="23" spans="1:15" ht="14.25" customHeight="1" x14ac:dyDescent="0.3">
      <c r="A23" s="120"/>
      <c r="B23" s="4" t="s">
        <v>22</v>
      </c>
      <c r="C23" s="49">
        <v>5</v>
      </c>
      <c r="D23" s="49">
        <v>5</v>
      </c>
      <c r="E23" s="57"/>
      <c r="F23" s="49">
        <v>5</v>
      </c>
      <c r="G23" s="49">
        <v>5</v>
      </c>
      <c r="H23" s="49"/>
      <c r="I23" s="49">
        <v>5</v>
      </c>
      <c r="J23" s="49">
        <v>5</v>
      </c>
      <c r="K23" s="49"/>
      <c r="L23" s="49"/>
      <c r="M23" s="49"/>
      <c r="N23" s="49"/>
      <c r="O23" s="49"/>
    </row>
    <row r="24" spans="1:15" ht="14.25" customHeight="1" x14ac:dyDescent="0.3">
      <c r="A24" s="120"/>
      <c r="B24" s="4" t="s">
        <v>23</v>
      </c>
      <c r="C24" s="49">
        <v>425</v>
      </c>
      <c r="D24" s="49">
        <v>550</v>
      </c>
      <c r="E24" s="57"/>
      <c r="F24" s="49">
        <v>425</v>
      </c>
      <c r="G24" s="49">
        <v>550</v>
      </c>
      <c r="H24" s="49"/>
      <c r="I24" s="49">
        <v>425</v>
      </c>
      <c r="J24" s="49">
        <v>550</v>
      </c>
      <c r="K24" s="49"/>
      <c r="L24" s="49"/>
      <c r="M24" s="49"/>
      <c r="N24" s="49"/>
      <c r="O24" s="49"/>
    </row>
    <row r="25" spans="1:15" ht="14.25" customHeight="1" x14ac:dyDescent="0.3">
      <c r="A25" s="120"/>
      <c r="B25" s="4" t="s">
        <v>24</v>
      </c>
      <c r="C25" s="57">
        <v>600</v>
      </c>
      <c r="D25" s="57">
        <v>600</v>
      </c>
      <c r="E25" s="57"/>
      <c r="F25" s="57">
        <v>600</v>
      </c>
      <c r="G25" s="57">
        <v>600</v>
      </c>
      <c r="H25" s="49"/>
      <c r="I25" s="49">
        <v>1000</v>
      </c>
      <c r="J25" s="49">
        <v>1000</v>
      </c>
      <c r="K25" s="49"/>
      <c r="L25" s="49"/>
      <c r="M25" s="49"/>
      <c r="N25" s="49"/>
      <c r="O25" s="49"/>
    </row>
    <row r="26" spans="1:15" ht="14.25" customHeight="1" x14ac:dyDescent="0.3">
      <c r="A26" s="120"/>
      <c r="B26" s="4" t="s">
        <v>25</v>
      </c>
      <c r="C26" s="49">
        <v>0.9</v>
      </c>
      <c r="D26" s="49">
        <v>0.9</v>
      </c>
      <c r="E26" s="57"/>
      <c r="F26" s="49">
        <v>0.9</v>
      </c>
      <c r="G26" s="49">
        <v>0.9</v>
      </c>
      <c r="H26" s="49"/>
      <c r="I26" s="49">
        <v>0.9</v>
      </c>
      <c r="J26" s="49">
        <v>0.9</v>
      </c>
      <c r="K26" s="49"/>
      <c r="L26" s="49"/>
      <c r="M26" s="49"/>
      <c r="N26" s="49"/>
      <c r="O26" s="49"/>
    </row>
    <row r="27" spans="1:15" ht="14.25" customHeight="1" x14ac:dyDescent="0.3">
      <c r="A27" s="120"/>
      <c r="B27" s="4" t="s">
        <v>26</v>
      </c>
      <c r="C27" s="57">
        <v>21</v>
      </c>
      <c r="D27" s="57">
        <v>17</v>
      </c>
      <c r="E27" s="57"/>
      <c r="F27" s="57">
        <v>17</v>
      </c>
      <c r="G27" s="57">
        <v>21</v>
      </c>
      <c r="H27" s="49"/>
      <c r="I27" s="49">
        <v>18</v>
      </c>
      <c r="J27" s="49">
        <v>8</v>
      </c>
      <c r="K27" s="49"/>
      <c r="L27" s="49"/>
      <c r="M27" s="49"/>
      <c r="N27" s="49"/>
      <c r="O27" s="49"/>
    </row>
    <row r="28" spans="1:15" ht="14.25" customHeight="1" x14ac:dyDescent="0.3">
      <c r="A28" s="120"/>
      <c r="B28" s="4" t="s">
        <v>27</v>
      </c>
      <c r="C28" s="49">
        <v>310</v>
      </c>
      <c r="D28" s="49">
        <v>400</v>
      </c>
      <c r="E28" s="57"/>
      <c r="F28" s="49">
        <v>310</v>
      </c>
      <c r="G28" s="57">
        <v>340</v>
      </c>
      <c r="H28" s="49"/>
      <c r="I28" s="49">
        <v>310</v>
      </c>
      <c r="J28" s="49">
        <v>400</v>
      </c>
      <c r="K28" s="49"/>
      <c r="L28" s="49"/>
      <c r="M28" s="49"/>
      <c r="N28" s="49"/>
      <c r="O28" s="49"/>
    </row>
    <row r="29" spans="1:15" ht="14.25" customHeight="1" x14ac:dyDescent="0.3">
      <c r="A29" s="120"/>
      <c r="B29" s="4" t="s">
        <v>28</v>
      </c>
      <c r="C29" s="49">
        <v>1.8</v>
      </c>
      <c r="D29" s="49">
        <v>2.2999999999999998</v>
      </c>
      <c r="E29" s="57"/>
      <c r="F29" s="49">
        <v>1.8</v>
      </c>
      <c r="G29" s="49">
        <v>2.2999999999999998</v>
      </c>
      <c r="H29" s="49"/>
      <c r="I29" s="49">
        <v>1.8</v>
      </c>
      <c r="J29" s="49">
        <v>2.2999999999999998</v>
      </c>
      <c r="K29" s="49"/>
      <c r="L29" s="49"/>
      <c r="M29" s="49"/>
      <c r="N29" s="49"/>
      <c r="O29" s="49"/>
    </row>
    <row r="30" spans="1:15" ht="14.25" customHeight="1" x14ac:dyDescent="0.3">
      <c r="A30" s="120"/>
      <c r="B30" s="4" t="s">
        <v>29</v>
      </c>
      <c r="C30" s="49">
        <v>700</v>
      </c>
      <c r="D30" s="49">
        <v>700</v>
      </c>
      <c r="E30" s="57"/>
      <c r="F30" s="49">
        <v>700</v>
      </c>
      <c r="G30" s="49">
        <v>700</v>
      </c>
      <c r="H30" s="49"/>
      <c r="I30" s="49">
        <v>700</v>
      </c>
      <c r="J30" s="49">
        <v>700</v>
      </c>
      <c r="K30" s="49"/>
      <c r="L30" s="49"/>
      <c r="M30" s="49"/>
      <c r="N30" s="49"/>
      <c r="O30" s="49"/>
    </row>
    <row r="31" spans="1:15" ht="14.25" customHeight="1" x14ac:dyDescent="0.3">
      <c r="A31" s="120"/>
      <c r="B31" s="4" t="s">
        <v>31</v>
      </c>
      <c r="C31" s="49">
        <v>55</v>
      </c>
      <c r="D31" s="49">
        <v>55</v>
      </c>
      <c r="E31" s="57"/>
      <c r="F31" s="49">
        <v>55</v>
      </c>
      <c r="G31" s="49">
        <v>55</v>
      </c>
      <c r="H31" s="49"/>
      <c r="I31" s="49">
        <v>55</v>
      </c>
      <c r="J31" s="49">
        <v>55</v>
      </c>
      <c r="K31" s="49"/>
      <c r="L31" s="49"/>
      <c r="M31" s="49"/>
      <c r="N31" s="49"/>
      <c r="O31" s="49"/>
    </row>
    <row r="32" spans="1:15" ht="14.25" customHeight="1" x14ac:dyDescent="0.3">
      <c r="A32" s="120"/>
      <c r="B32" s="4" t="s">
        <v>33</v>
      </c>
      <c r="C32" s="49">
        <v>8</v>
      </c>
      <c r="D32" s="49">
        <v>11</v>
      </c>
      <c r="E32" s="57"/>
      <c r="F32" s="57">
        <v>10</v>
      </c>
      <c r="G32" s="57">
        <v>12</v>
      </c>
      <c r="H32" s="49"/>
      <c r="I32" s="49">
        <v>8</v>
      </c>
      <c r="J32" s="49">
        <v>11</v>
      </c>
      <c r="K32" s="49"/>
      <c r="L32" s="49"/>
      <c r="M32" s="49"/>
      <c r="N32" s="49"/>
      <c r="O32" s="49"/>
    </row>
    <row r="33" spans="3:19" ht="14.25" customHeight="1" x14ac:dyDescent="0.3"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3:19" ht="14.25" customHeight="1" x14ac:dyDescent="0.3"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3:19" ht="14.25" customHeight="1" x14ac:dyDescent="0.3">
      <c r="C35" s="49"/>
      <c r="D35" s="49"/>
      <c r="E35" s="49"/>
      <c r="F35" s="49"/>
      <c r="G35" s="49"/>
      <c r="H35" s="49"/>
      <c r="K35" s="49"/>
      <c r="L35" s="49"/>
      <c r="M35" s="49"/>
      <c r="N35" s="49"/>
      <c r="O35" s="49"/>
    </row>
    <row r="36" spans="3:19" ht="14.25" customHeight="1" x14ac:dyDescent="0.3"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3:19" ht="14.25" customHeight="1" x14ac:dyDescent="0.3"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3:19" ht="14.25" customHeight="1" x14ac:dyDescent="0.3"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</row>
    <row r="39" spans="3:19" ht="14.25" customHeight="1" x14ac:dyDescent="0.3"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spans="3:19" ht="14.25" customHeight="1" x14ac:dyDescent="0.3"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</row>
    <row r="41" spans="3:19" ht="14.25" customHeight="1" x14ac:dyDescent="0.3"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</row>
    <row r="42" spans="3:19" ht="14.25" customHeight="1" x14ac:dyDescent="0.3"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  <row r="43" spans="3:19" ht="14.25" customHeight="1" x14ac:dyDescent="0.3"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</row>
    <row r="44" spans="3:19" ht="14.25" customHeight="1" x14ac:dyDescent="0.3"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</row>
    <row r="45" spans="3:19" ht="14.25" customHeight="1" x14ac:dyDescent="0.3"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3:19" ht="14.25" customHeight="1" x14ac:dyDescent="0.3"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3:19" ht="14.25" customHeight="1" x14ac:dyDescent="0.3"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3:19" ht="14.25" customHeight="1" x14ac:dyDescent="0.3"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3:20" ht="14.25" customHeight="1" x14ac:dyDescent="0.3"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3:20" ht="14.25" customHeight="1" x14ac:dyDescent="0.3"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</row>
    <row r="51" spans="3:20" ht="14.25" customHeight="1" x14ac:dyDescent="0.3"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</row>
    <row r="52" spans="3:20" ht="14.25" customHeight="1" x14ac:dyDescent="0.3"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</row>
    <row r="53" spans="3:20" ht="14.25" customHeight="1" x14ac:dyDescent="0.3"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3:20" ht="14.25" customHeight="1" x14ac:dyDescent="0.3"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3:20" ht="14.25" customHeight="1" x14ac:dyDescent="0.3"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3:20" ht="14.25" customHeight="1" x14ac:dyDescent="0.3"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3:20" ht="14.25" customHeight="1" x14ac:dyDescent="0.3"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spans="3:20" ht="14.25" customHeight="1" x14ac:dyDescent="0.3"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spans="3:20" ht="14.25" customHeight="1" x14ac:dyDescent="0.3"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3:20" ht="14.25" customHeight="1" x14ac:dyDescent="0.3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3:20" ht="14.25" customHeight="1" x14ac:dyDescent="0.3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spans="3:20" ht="14.25" customHeight="1" x14ac:dyDescent="0.3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3:20" ht="14.25" customHeight="1" x14ac:dyDescent="0.3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3:20" ht="14.25" customHeight="1" x14ac:dyDescent="0.3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spans="3:20" ht="14.25" customHeight="1" x14ac:dyDescent="0.3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spans="3:20" ht="14.25" customHeight="1" x14ac:dyDescent="0.3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spans="3:20" ht="14.25" customHeight="1" x14ac:dyDescent="0.3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spans="3:20" ht="14.25" customHeight="1" x14ac:dyDescent="0.3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3:20" ht="14.25" customHeight="1" x14ac:dyDescent="0.3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3:20" ht="14.25" customHeight="1" x14ac:dyDescent="0.3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3:20" ht="14.25" customHeight="1" x14ac:dyDescent="0.3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spans="3:20" ht="14.25" customHeight="1" x14ac:dyDescent="0.3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3:20" ht="14.25" customHeight="1" x14ac:dyDescent="0.3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spans="3:20" ht="14.25" customHeight="1" x14ac:dyDescent="0.3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spans="3:20" ht="14.25" customHeight="1" x14ac:dyDescent="0.3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spans="3:20" ht="14.25" customHeight="1" x14ac:dyDescent="0.3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spans="3:20" ht="14.25" customHeight="1" x14ac:dyDescent="0.3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spans="3:20" ht="14.25" customHeight="1" x14ac:dyDescent="0.3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spans="3:20" ht="14.25" customHeight="1" x14ac:dyDescent="0.3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spans="3:20" ht="14.25" customHeight="1" x14ac:dyDescent="0.3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3:20" ht="14.25" customHeight="1" x14ac:dyDescent="0.3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spans="3:20" ht="14.25" customHeight="1" x14ac:dyDescent="0.3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spans="3:20" ht="14.25" customHeight="1" x14ac:dyDescent="0.3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3:20" ht="14.25" customHeight="1" x14ac:dyDescent="0.3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3:20" ht="14.25" customHeight="1" x14ac:dyDescent="0.3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3:20" ht="14.25" customHeight="1" x14ac:dyDescent="0.3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spans="3:20" ht="14.25" customHeight="1" x14ac:dyDescent="0.3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spans="3:20" ht="14.25" customHeight="1" x14ac:dyDescent="0.3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spans="3:20" ht="14.25" customHeight="1" x14ac:dyDescent="0.3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spans="3:20" ht="14.25" customHeight="1" x14ac:dyDescent="0.3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spans="3:20" ht="14.25" customHeight="1" x14ac:dyDescent="0.3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spans="3:20" ht="14.25" customHeight="1" x14ac:dyDescent="0.3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spans="3:20" ht="14.25" customHeight="1" x14ac:dyDescent="0.3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spans="3:20" ht="14.25" customHeight="1" x14ac:dyDescent="0.3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spans="3:20" ht="14.25" customHeight="1" x14ac:dyDescent="0.3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spans="3:20" ht="14.25" customHeight="1" x14ac:dyDescent="0.3"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  <row r="97" spans="3:20" ht="14.25" customHeight="1" x14ac:dyDescent="0.3"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</row>
    <row r="98" spans="3:20" ht="14.25" customHeight="1" x14ac:dyDescent="0.3"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spans="3:20" ht="14.25" customHeight="1" x14ac:dyDescent="0.3"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</row>
    <row r="100" spans="3:20" ht="14.25" customHeight="1" x14ac:dyDescent="0.3"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</row>
    <row r="101" spans="3:20" ht="14.25" customHeight="1" x14ac:dyDescent="0.3"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 spans="3:20" ht="14.25" customHeight="1" x14ac:dyDescent="0.3"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</row>
    <row r="103" spans="3:20" ht="14.25" customHeight="1" x14ac:dyDescent="0.3"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</row>
    <row r="104" spans="3:20" ht="14.25" customHeight="1" x14ac:dyDescent="0.3"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</row>
    <row r="105" spans="3:20" ht="14.25" customHeight="1" x14ac:dyDescent="0.3"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</row>
    <row r="106" spans="3:20" ht="14.25" customHeight="1" x14ac:dyDescent="0.3"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</row>
    <row r="107" spans="3:20" ht="14.25" customHeight="1" x14ac:dyDescent="0.3"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</row>
    <row r="108" spans="3:20" ht="14.25" customHeight="1" x14ac:dyDescent="0.3"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</row>
    <row r="109" spans="3:20" ht="14.25" customHeight="1" x14ac:dyDescent="0.3"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</row>
    <row r="110" spans="3:20" ht="14.25" customHeight="1" x14ac:dyDescent="0.3"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</row>
    <row r="111" spans="3:20" ht="14.25" customHeight="1" x14ac:dyDescent="0.3"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</row>
    <row r="112" spans="3:20" ht="14.25" customHeight="1" x14ac:dyDescent="0.3"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</row>
    <row r="113" spans="3:20" ht="14.25" customHeight="1" x14ac:dyDescent="0.3"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</row>
    <row r="114" spans="3:20" ht="14.25" customHeight="1" x14ac:dyDescent="0.3"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</row>
    <row r="115" spans="3:20" ht="14.25" customHeight="1" x14ac:dyDescent="0.3"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</row>
    <row r="116" spans="3:20" ht="14.25" customHeight="1" x14ac:dyDescent="0.3"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</row>
    <row r="117" spans="3:20" ht="14.25" customHeight="1" x14ac:dyDescent="0.3"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</row>
    <row r="118" spans="3:20" ht="14.25" customHeight="1" x14ac:dyDescent="0.3"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</row>
    <row r="119" spans="3:20" ht="14.25" customHeight="1" x14ac:dyDescent="0.3"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</row>
    <row r="120" spans="3:20" ht="14.25" customHeight="1" x14ac:dyDescent="0.3"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</row>
    <row r="121" spans="3:20" ht="14.25" customHeight="1" x14ac:dyDescent="0.3"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</row>
    <row r="122" spans="3:20" ht="14.25" customHeight="1" x14ac:dyDescent="0.3"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</row>
    <row r="123" spans="3:20" ht="14.25" customHeight="1" x14ac:dyDescent="0.3"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</row>
    <row r="124" spans="3:20" ht="14.25" customHeight="1" x14ac:dyDescent="0.3"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</row>
    <row r="125" spans="3:20" ht="14.25" customHeight="1" x14ac:dyDescent="0.3"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</row>
    <row r="126" spans="3:20" ht="14.25" customHeight="1" x14ac:dyDescent="0.3"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</row>
    <row r="127" spans="3:20" ht="14.25" customHeight="1" x14ac:dyDescent="0.3"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</row>
    <row r="128" spans="3:20" ht="14.25" customHeight="1" x14ac:dyDescent="0.3"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</row>
    <row r="129" spans="3:20" ht="14.25" customHeight="1" x14ac:dyDescent="0.3"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</row>
    <row r="130" spans="3:20" ht="14.25" customHeight="1" x14ac:dyDescent="0.3"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</row>
    <row r="131" spans="3:20" ht="14.25" customHeight="1" x14ac:dyDescent="0.3"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</row>
    <row r="132" spans="3:20" ht="14.25" customHeight="1" x14ac:dyDescent="0.3"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</row>
    <row r="133" spans="3:20" ht="14.25" customHeight="1" x14ac:dyDescent="0.3"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4" spans="3:20" ht="14.25" customHeight="1" x14ac:dyDescent="0.3"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</row>
    <row r="135" spans="3:20" ht="14.25" customHeight="1" x14ac:dyDescent="0.3"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</row>
    <row r="136" spans="3:20" ht="14.25" customHeight="1" x14ac:dyDescent="0.3"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</row>
    <row r="137" spans="3:20" ht="14.25" customHeight="1" x14ac:dyDescent="0.3"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</row>
    <row r="138" spans="3:20" ht="14.25" customHeight="1" x14ac:dyDescent="0.3"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</row>
    <row r="139" spans="3:20" ht="14.25" customHeight="1" x14ac:dyDescent="0.3"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</row>
    <row r="140" spans="3:20" ht="14.25" customHeight="1" x14ac:dyDescent="0.3"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</row>
    <row r="141" spans="3:20" ht="14.25" customHeight="1" x14ac:dyDescent="0.3"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</row>
    <row r="142" spans="3:20" ht="14.25" customHeight="1" x14ac:dyDescent="0.3"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</row>
    <row r="143" spans="3:20" ht="14.25" customHeight="1" x14ac:dyDescent="0.3"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  <row r="144" spans="3:20" ht="14.25" customHeight="1" x14ac:dyDescent="0.3"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3:20" ht="14.25" customHeight="1" x14ac:dyDescent="0.3"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</row>
    <row r="146" spans="3:20" ht="14.25" customHeight="1" x14ac:dyDescent="0.3"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</row>
    <row r="147" spans="3:20" ht="14.25" customHeight="1" x14ac:dyDescent="0.3"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</row>
    <row r="148" spans="3:20" ht="14.25" customHeight="1" x14ac:dyDescent="0.3"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</row>
    <row r="149" spans="3:20" ht="14.25" customHeight="1" x14ac:dyDescent="0.3"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</row>
    <row r="150" spans="3:20" ht="14.25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</row>
    <row r="151" spans="3:20" ht="14.25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</row>
    <row r="152" spans="3:20" ht="14.25" customHeight="1" x14ac:dyDescent="0.3"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</row>
    <row r="153" spans="3:20" ht="14.25" customHeight="1" x14ac:dyDescent="0.3"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</row>
    <row r="154" spans="3:20" ht="14.25" customHeight="1" x14ac:dyDescent="0.3"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</row>
    <row r="155" spans="3:20" ht="14.25" customHeight="1" x14ac:dyDescent="0.3"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</row>
    <row r="156" spans="3:20" ht="14.25" customHeight="1" x14ac:dyDescent="0.3"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</row>
    <row r="157" spans="3:20" ht="14.25" customHeight="1" x14ac:dyDescent="0.3"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</row>
    <row r="158" spans="3:20" ht="14.25" customHeight="1" x14ac:dyDescent="0.3"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</row>
    <row r="159" spans="3:20" ht="14.25" customHeight="1" x14ac:dyDescent="0.3"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</row>
    <row r="160" spans="3:20" ht="14.25" customHeight="1" x14ac:dyDescent="0.3"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</row>
    <row r="161" spans="3:20" ht="14.25" customHeight="1" x14ac:dyDescent="0.3"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</row>
    <row r="162" spans="3:20" ht="14.25" customHeight="1" x14ac:dyDescent="0.3"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</row>
    <row r="163" spans="3:20" ht="14.25" customHeight="1" x14ac:dyDescent="0.3"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</row>
    <row r="164" spans="3:20" ht="14.25" customHeight="1" x14ac:dyDescent="0.3"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</row>
    <row r="165" spans="3:20" ht="14.25" customHeight="1" x14ac:dyDescent="0.3"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</row>
    <row r="166" spans="3:20" ht="14.25" customHeight="1" x14ac:dyDescent="0.3"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</row>
    <row r="167" spans="3:20" ht="14.25" customHeight="1" x14ac:dyDescent="0.3"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</row>
    <row r="168" spans="3:20" ht="14.25" customHeight="1" x14ac:dyDescent="0.3"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</row>
    <row r="169" spans="3:20" ht="14.25" customHeight="1" x14ac:dyDescent="0.3"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</row>
    <row r="170" spans="3:20" ht="14.25" customHeight="1" x14ac:dyDescent="0.3"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</row>
    <row r="171" spans="3:20" ht="14.25" customHeight="1" x14ac:dyDescent="0.3"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</row>
    <row r="172" spans="3:20" ht="14.25" customHeight="1" x14ac:dyDescent="0.3"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</row>
    <row r="173" spans="3:20" ht="14.25" customHeight="1" x14ac:dyDescent="0.3"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</row>
    <row r="174" spans="3:20" ht="14.25" customHeight="1" x14ac:dyDescent="0.3"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</row>
    <row r="175" spans="3:20" ht="14.25" customHeight="1" x14ac:dyDescent="0.3"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</row>
    <row r="176" spans="3:20" ht="14.25" customHeight="1" x14ac:dyDescent="0.3"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</row>
    <row r="177" spans="3:20" ht="14.25" customHeight="1" x14ac:dyDescent="0.3"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</row>
    <row r="178" spans="3:20" ht="14.25" customHeight="1" x14ac:dyDescent="0.3"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</row>
    <row r="179" spans="3:20" ht="14.25" customHeight="1" x14ac:dyDescent="0.3"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</row>
    <row r="180" spans="3:20" ht="14.25" customHeight="1" x14ac:dyDescent="0.3"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</row>
    <row r="181" spans="3:20" ht="14.25" customHeight="1" x14ac:dyDescent="0.3"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</row>
    <row r="182" spans="3:20" ht="14.25" customHeight="1" x14ac:dyDescent="0.3"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</row>
    <row r="183" spans="3:20" ht="14.25" customHeight="1" x14ac:dyDescent="0.3"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</row>
    <row r="184" spans="3:20" ht="14.25" customHeight="1" x14ac:dyDescent="0.3"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</row>
    <row r="185" spans="3:20" ht="14.25" customHeight="1" x14ac:dyDescent="0.3"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</row>
    <row r="186" spans="3:20" ht="14.25" customHeight="1" x14ac:dyDescent="0.3"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</row>
    <row r="187" spans="3:20" ht="14.25" customHeight="1" x14ac:dyDescent="0.3"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</row>
    <row r="188" spans="3:20" ht="14.25" customHeight="1" x14ac:dyDescent="0.3"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</row>
    <row r="189" spans="3:20" ht="14.25" customHeight="1" x14ac:dyDescent="0.3"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</row>
    <row r="190" spans="3:20" ht="14.25" customHeight="1" x14ac:dyDescent="0.3"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</row>
    <row r="191" spans="3:20" ht="14.25" customHeight="1" x14ac:dyDescent="0.3"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</row>
    <row r="192" spans="3:20" ht="14.25" customHeight="1" x14ac:dyDescent="0.3"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</row>
    <row r="193" spans="3:20" ht="14.25" customHeight="1" x14ac:dyDescent="0.3"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</row>
    <row r="194" spans="3:20" ht="14.25" customHeight="1" x14ac:dyDescent="0.3"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</row>
    <row r="195" spans="3:20" ht="14.25" customHeight="1" x14ac:dyDescent="0.3"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</row>
    <row r="196" spans="3:20" ht="14.25" customHeight="1" x14ac:dyDescent="0.3"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</row>
    <row r="197" spans="3:20" ht="14.25" customHeight="1" x14ac:dyDescent="0.3"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</row>
    <row r="198" spans="3:20" ht="14.25" customHeight="1" x14ac:dyDescent="0.3"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</row>
    <row r="199" spans="3:20" ht="14.25" customHeight="1" x14ac:dyDescent="0.3"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</row>
    <row r="200" spans="3:20" ht="14.25" customHeight="1" x14ac:dyDescent="0.3"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</row>
    <row r="201" spans="3:20" ht="14.25" customHeight="1" x14ac:dyDescent="0.3"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</row>
    <row r="202" spans="3:20" ht="14.25" customHeight="1" x14ac:dyDescent="0.3"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</row>
    <row r="203" spans="3:20" ht="14.25" customHeight="1" x14ac:dyDescent="0.3"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</row>
    <row r="204" spans="3:20" ht="14.25" customHeight="1" x14ac:dyDescent="0.3"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</row>
    <row r="205" spans="3:20" ht="14.25" customHeight="1" x14ac:dyDescent="0.3"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</row>
    <row r="206" spans="3:20" ht="14.25" customHeight="1" x14ac:dyDescent="0.3"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</row>
    <row r="207" spans="3:20" ht="14.25" customHeight="1" x14ac:dyDescent="0.3"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</row>
    <row r="208" spans="3:20" ht="14.25" customHeight="1" x14ac:dyDescent="0.3"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</row>
    <row r="209" spans="3:20" ht="14.25" customHeight="1" x14ac:dyDescent="0.3"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</row>
    <row r="210" spans="3:20" ht="14.25" customHeight="1" x14ac:dyDescent="0.3"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</row>
    <row r="211" spans="3:20" ht="14.25" customHeight="1" x14ac:dyDescent="0.3"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</row>
    <row r="212" spans="3:20" ht="14.25" customHeight="1" x14ac:dyDescent="0.3"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</row>
    <row r="213" spans="3:20" ht="14.25" customHeight="1" x14ac:dyDescent="0.3"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</row>
    <row r="214" spans="3:20" ht="14.25" customHeight="1" x14ac:dyDescent="0.3"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</row>
    <row r="215" spans="3:20" ht="14.25" customHeight="1" x14ac:dyDescent="0.3"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</row>
    <row r="216" spans="3:20" ht="14.25" customHeight="1" x14ac:dyDescent="0.3"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</row>
    <row r="217" spans="3:20" ht="14.25" customHeight="1" x14ac:dyDescent="0.3"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</row>
    <row r="218" spans="3:20" ht="14.25" customHeight="1" x14ac:dyDescent="0.3"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</row>
    <row r="219" spans="3:20" ht="14.25" customHeight="1" x14ac:dyDescent="0.3"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</row>
    <row r="220" spans="3:20" ht="14.25" customHeight="1" x14ac:dyDescent="0.3"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</row>
    <row r="221" spans="3:20" ht="14.25" customHeight="1" x14ac:dyDescent="0.3"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</row>
    <row r="222" spans="3:20" ht="14.25" customHeight="1" x14ac:dyDescent="0.3"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</row>
    <row r="223" spans="3:20" ht="14.25" customHeight="1" x14ac:dyDescent="0.3"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</row>
    <row r="224" spans="3:20" ht="14.25" customHeight="1" x14ac:dyDescent="0.3"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</row>
    <row r="225" spans="3:20" ht="14.25" customHeight="1" x14ac:dyDescent="0.3"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</row>
    <row r="226" spans="3:20" ht="14.25" customHeight="1" x14ac:dyDescent="0.3"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</row>
    <row r="227" spans="3:20" ht="14.25" customHeight="1" x14ac:dyDescent="0.3"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</row>
    <row r="228" spans="3:20" ht="14.25" customHeight="1" x14ac:dyDescent="0.3"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</row>
    <row r="229" spans="3:20" ht="14.25" customHeight="1" x14ac:dyDescent="0.3"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</row>
    <row r="230" spans="3:20" ht="14.25" customHeight="1" x14ac:dyDescent="0.3"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</row>
    <row r="231" spans="3:20" ht="14.25" customHeight="1" x14ac:dyDescent="0.3"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</row>
    <row r="232" spans="3:20" ht="14.25" customHeight="1" x14ac:dyDescent="0.3"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</row>
    <row r="233" spans="3:20" ht="14.25" customHeight="1" x14ac:dyDescent="0.3"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</row>
    <row r="234" spans="3:20" ht="14.25" customHeight="1" x14ac:dyDescent="0.3"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</row>
    <row r="235" spans="3:20" ht="14.25" customHeight="1" x14ac:dyDescent="0.3"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</row>
    <row r="236" spans="3:20" ht="14.25" customHeight="1" x14ac:dyDescent="0.3"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</row>
    <row r="237" spans="3:20" ht="14.25" customHeight="1" x14ac:dyDescent="0.3"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</row>
    <row r="238" spans="3:20" ht="14.25" customHeight="1" x14ac:dyDescent="0.3"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</row>
    <row r="239" spans="3:20" ht="14.25" customHeight="1" x14ac:dyDescent="0.3"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</row>
    <row r="240" spans="3:20" ht="14.25" customHeight="1" x14ac:dyDescent="0.3"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</row>
    <row r="241" spans="3:20" ht="14.25" customHeight="1" x14ac:dyDescent="0.3"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</row>
    <row r="242" spans="3:20" ht="14.25" customHeight="1" x14ac:dyDescent="0.3"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</row>
    <row r="243" spans="3:20" ht="14.25" customHeight="1" x14ac:dyDescent="0.3"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</row>
    <row r="244" spans="3:20" ht="14.25" customHeight="1" x14ac:dyDescent="0.3"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</row>
    <row r="245" spans="3:20" ht="14.25" customHeight="1" x14ac:dyDescent="0.3"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</row>
    <row r="246" spans="3:20" ht="14.25" customHeight="1" x14ac:dyDescent="0.3"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</row>
    <row r="247" spans="3:20" ht="14.25" customHeight="1" x14ac:dyDescent="0.3"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</row>
    <row r="248" spans="3:20" ht="14.25" customHeight="1" x14ac:dyDescent="0.3"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</row>
    <row r="249" spans="3:20" ht="14.25" customHeight="1" x14ac:dyDescent="0.3"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</row>
    <row r="250" spans="3:20" ht="14.25" customHeight="1" x14ac:dyDescent="0.3"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</row>
    <row r="251" spans="3:20" ht="14.25" customHeight="1" x14ac:dyDescent="0.3"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</row>
    <row r="252" spans="3:20" ht="14.25" customHeight="1" x14ac:dyDescent="0.3"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</row>
    <row r="253" spans="3:20" ht="14.25" customHeight="1" x14ac:dyDescent="0.3"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</row>
    <row r="254" spans="3:20" ht="14.25" customHeight="1" x14ac:dyDescent="0.3"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</row>
    <row r="255" spans="3:20" ht="14.25" customHeight="1" x14ac:dyDescent="0.3"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</row>
    <row r="256" spans="3:20" ht="14.25" customHeight="1" x14ac:dyDescent="0.3"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</row>
    <row r="257" spans="3:20" ht="14.25" customHeight="1" x14ac:dyDescent="0.3"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</row>
    <row r="258" spans="3:20" ht="14.25" customHeight="1" x14ac:dyDescent="0.3"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</row>
    <row r="259" spans="3:20" ht="14.25" customHeight="1" x14ac:dyDescent="0.3"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</row>
    <row r="260" spans="3:20" ht="14.25" customHeight="1" x14ac:dyDescent="0.3"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</row>
    <row r="261" spans="3:20" ht="14.25" customHeight="1" x14ac:dyDescent="0.3"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</row>
    <row r="262" spans="3:20" ht="14.25" customHeight="1" x14ac:dyDescent="0.3"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</row>
    <row r="263" spans="3:20" ht="14.25" customHeight="1" x14ac:dyDescent="0.3"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</row>
    <row r="264" spans="3:20" ht="14.25" customHeight="1" x14ac:dyDescent="0.3"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</row>
    <row r="265" spans="3:20" ht="14.25" customHeight="1" x14ac:dyDescent="0.3"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</row>
    <row r="266" spans="3:20" ht="14.25" customHeight="1" x14ac:dyDescent="0.3"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</row>
    <row r="267" spans="3:20" ht="14.25" customHeight="1" x14ac:dyDescent="0.3"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</row>
    <row r="268" spans="3:20" ht="14.25" customHeight="1" x14ac:dyDescent="0.3"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</row>
    <row r="269" spans="3:20" ht="14.25" customHeight="1" x14ac:dyDescent="0.3"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</row>
    <row r="270" spans="3:20" ht="14.25" customHeight="1" x14ac:dyDescent="0.3"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</row>
    <row r="271" spans="3:20" ht="14.25" customHeight="1" x14ac:dyDescent="0.3"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</row>
    <row r="272" spans="3:20" ht="14.25" customHeight="1" x14ac:dyDescent="0.3"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</row>
    <row r="273" spans="3:20" ht="14.25" customHeight="1" x14ac:dyDescent="0.3"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</row>
    <row r="274" spans="3:20" ht="14.25" customHeight="1" x14ac:dyDescent="0.3"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</row>
    <row r="275" spans="3:20" ht="14.25" customHeight="1" x14ac:dyDescent="0.3"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</row>
    <row r="276" spans="3:20" ht="14.25" customHeight="1" x14ac:dyDescent="0.3"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</row>
    <row r="277" spans="3:20" ht="14.25" customHeight="1" x14ac:dyDescent="0.3"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</row>
    <row r="278" spans="3:20" ht="14.25" customHeight="1" x14ac:dyDescent="0.3"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</row>
    <row r="279" spans="3:20" ht="14.25" customHeight="1" x14ac:dyDescent="0.3"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</row>
    <row r="280" spans="3:20" ht="14.25" customHeight="1" x14ac:dyDescent="0.3"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</row>
    <row r="281" spans="3:20" ht="14.25" customHeight="1" x14ac:dyDescent="0.3"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</row>
    <row r="282" spans="3:20" ht="14.25" customHeight="1" x14ac:dyDescent="0.3"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</row>
    <row r="283" spans="3:20" ht="14.25" customHeight="1" x14ac:dyDescent="0.3"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</row>
    <row r="284" spans="3:20" ht="14.25" customHeight="1" x14ac:dyDescent="0.3"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</row>
    <row r="285" spans="3:20" ht="14.25" customHeight="1" x14ac:dyDescent="0.3"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</row>
    <row r="286" spans="3:20" ht="14.25" customHeight="1" x14ac:dyDescent="0.3"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</row>
    <row r="287" spans="3:20" ht="14.25" customHeight="1" x14ac:dyDescent="0.3"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</row>
    <row r="288" spans="3:20" ht="14.25" customHeight="1" x14ac:dyDescent="0.3"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</row>
    <row r="289" spans="3:20" ht="14.25" customHeight="1" x14ac:dyDescent="0.3"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</row>
    <row r="290" spans="3:20" ht="14.25" customHeight="1" x14ac:dyDescent="0.3"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</row>
    <row r="291" spans="3:20" ht="14.25" customHeight="1" x14ac:dyDescent="0.3"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</row>
    <row r="292" spans="3:20" ht="14.25" customHeight="1" x14ac:dyDescent="0.3"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</row>
    <row r="293" spans="3:20" ht="14.25" customHeight="1" x14ac:dyDescent="0.3"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</row>
    <row r="294" spans="3:20" ht="14.25" customHeight="1" x14ac:dyDescent="0.3"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</row>
    <row r="295" spans="3:20" ht="14.25" customHeight="1" x14ac:dyDescent="0.3"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</row>
    <row r="296" spans="3:20" ht="14.25" customHeight="1" x14ac:dyDescent="0.3"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</row>
    <row r="297" spans="3:20" ht="14.25" customHeight="1" x14ac:dyDescent="0.3"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</row>
    <row r="298" spans="3:20" ht="14.25" customHeight="1" x14ac:dyDescent="0.3"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</row>
    <row r="299" spans="3:20" ht="14.25" customHeight="1" x14ac:dyDescent="0.3"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</row>
    <row r="300" spans="3:20" ht="14.25" customHeight="1" x14ac:dyDescent="0.3"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</row>
    <row r="301" spans="3:20" ht="14.25" customHeight="1" x14ac:dyDescent="0.3"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</row>
    <row r="302" spans="3:20" ht="14.25" customHeight="1" x14ac:dyDescent="0.3"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</row>
    <row r="303" spans="3:20" ht="14.25" customHeight="1" x14ac:dyDescent="0.3"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</row>
    <row r="304" spans="3:20" ht="14.25" customHeight="1" x14ac:dyDescent="0.3"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</row>
    <row r="305" spans="3:20" ht="14.25" customHeight="1" x14ac:dyDescent="0.3"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</row>
    <row r="306" spans="3:20" ht="14.25" customHeight="1" x14ac:dyDescent="0.3"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</row>
    <row r="307" spans="3:20" ht="14.25" customHeight="1" x14ac:dyDescent="0.3"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</row>
    <row r="308" spans="3:20" ht="14.25" customHeight="1" x14ac:dyDescent="0.3"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</row>
    <row r="309" spans="3:20" ht="14.25" customHeight="1" x14ac:dyDescent="0.3"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</row>
    <row r="310" spans="3:20" ht="14.25" customHeight="1" x14ac:dyDescent="0.3"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</row>
    <row r="311" spans="3:20" ht="14.25" customHeight="1" x14ac:dyDescent="0.3"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</row>
    <row r="312" spans="3:20" ht="14.25" customHeight="1" x14ac:dyDescent="0.3"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</row>
    <row r="313" spans="3:20" ht="14.25" customHeight="1" x14ac:dyDescent="0.3"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</row>
    <row r="314" spans="3:20" ht="14.25" customHeight="1" x14ac:dyDescent="0.3"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</row>
    <row r="315" spans="3:20" ht="14.25" customHeight="1" x14ac:dyDescent="0.3"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</row>
    <row r="316" spans="3:20" ht="14.25" customHeight="1" x14ac:dyDescent="0.3"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</row>
    <row r="317" spans="3:20" ht="14.25" customHeight="1" x14ac:dyDescent="0.3"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</row>
    <row r="318" spans="3:20" ht="14.25" customHeight="1" x14ac:dyDescent="0.3"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</row>
    <row r="319" spans="3:20" ht="14.25" customHeight="1" x14ac:dyDescent="0.3"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</row>
    <row r="320" spans="3:20" ht="14.25" customHeight="1" x14ac:dyDescent="0.3"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</row>
    <row r="321" spans="3:20" ht="14.25" customHeight="1" x14ac:dyDescent="0.3"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</row>
    <row r="322" spans="3:20" ht="14.25" customHeight="1" x14ac:dyDescent="0.3"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</row>
    <row r="323" spans="3:20" ht="14.25" customHeight="1" x14ac:dyDescent="0.3"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</row>
    <row r="324" spans="3:20" ht="14.25" customHeight="1" x14ac:dyDescent="0.3"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</row>
    <row r="325" spans="3:20" ht="14.25" customHeight="1" x14ac:dyDescent="0.3"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</row>
    <row r="326" spans="3:20" ht="14.25" customHeight="1" x14ac:dyDescent="0.3"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</row>
    <row r="327" spans="3:20" ht="14.25" customHeight="1" x14ac:dyDescent="0.3"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</row>
    <row r="328" spans="3:20" ht="14.25" customHeight="1" x14ac:dyDescent="0.3"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</row>
    <row r="329" spans="3:20" ht="14.25" customHeight="1" x14ac:dyDescent="0.3"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</row>
    <row r="330" spans="3:20" ht="14.25" customHeight="1" x14ac:dyDescent="0.3"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</row>
    <row r="331" spans="3:20" ht="14.25" customHeight="1" x14ac:dyDescent="0.3"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</row>
    <row r="332" spans="3:20" ht="14.25" customHeight="1" x14ac:dyDescent="0.3"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</row>
    <row r="333" spans="3:20" ht="14.25" customHeight="1" x14ac:dyDescent="0.3"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</row>
    <row r="334" spans="3:20" ht="14.25" customHeight="1" x14ac:dyDescent="0.3"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</row>
    <row r="335" spans="3:20" ht="14.25" customHeight="1" x14ac:dyDescent="0.3"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</row>
    <row r="336" spans="3:20" ht="14.25" customHeight="1" x14ac:dyDescent="0.3"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</row>
    <row r="337" spans="3:20" ht="14.25" customHeight="1" x14ac:dyDescent="0.3"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</row>
    <row r="338" spans="3:20" ht="14.25" customHeight="1" x14ac:dyDescent="0.3"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</row>
    <row r="339" spans="3:20" ht="14.25" customHeight="1" x14ac:dyDescent="0.3"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</row>
    <row r="340" spans="3:20" ht="14.25" customHeight="1" x14ac:dyDescent="0.3"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</row>
    <row r="341" spans="3:20" ht="14.25" customHeight="1" x14ac:dyDescent="0.3"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</row>
    <row r="342" spans="3:20" ht="14.25" customHeight="1" x14ac:dyDescent="0.3"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</row>
    <row r="343" spans="3:20" ht="14.25" customHeight="1" x14ac:dyDescent="0.3"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</row>
    <row r="344" spans="3:20" ht="14.25" customHeight="1" x14ac:dyDescent="0.3"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</row>
    <row r="345" spans="3:20" ht="14.25" customHeight="1" x14ac:dyDescent="0.3"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</row>
    <row r="346" spans="3:20" ht="14.25" customHeight="1" x14ac:dyDescent="0.3"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</row>
    <row r="347" spans="3:20" ht="14.25" customHeight="1" x14ac:dyDescent="0.3"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</row>
    <row r="348" spans="3:20" ht="14.25" customHeight="1" x14ac:dyDescent="0.3"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</row>
    <row r="349" spans="3:20" ht="14.25" customHeight="1" x14ac:dyDescent="0.3"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</row>
    <row r="350" spans="3:20" ht="14.25" customHeight="1" x14ac:dyDescent="0.3"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</row>
    <row r="351" spans="3:20" ht="14.25" customHeight="1" x14ac:dyDescent="0.3"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</row>
    <row r="352" spans="3:20" ht="14.25" customHeight="1" x14ac:dyDescent="0.3"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</row>
    <row r="353" spans="3:20" ht="14.25" customHeight="1" x14ac:dyDescent="0.3"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</row>
    <row r="354" spans="3:20" ht="14.25" customHeight="1" x14ac:dyDescent="0.3"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</row>
    <row r="355" spans="3:20" ht="14.25" customHeight="1" x14ac:dyDescent="0.3"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</row>
    <row r="356" spans="3:20" ht="14.25" customHeight="1" x14ac:dyDescent="0.3"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</row>
    <row r="357" spans="3:20" ht="14.25" customHeight="1" x14ac:dyDescent="0.3"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</row>
    <row r="358" spans="3:20" ht="14.25" customHeight="1" x14ac:dyDescent="0.3"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</row>
    <row r="359" spans="3:20" ht="14.25" customHeight="1" x14ac:dyDescent="0.3"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</row>
    <row r="360" spans="3:20" ht="14.25" customHeight="1" x14ac:dyDescent="0.3"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</row>
    <row r="361" spans="3:20" ht="14.25" customHeight="1" x14ac:dyDescent="0.3"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</row>
    <row r="362" spans="3:20" ht="14.25" customHeight="1" x14ac:dyDescent="0.3"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</row>
    <row r="363" spans="3:20" ht="14.25" customHeight="1" x14ac:dyDescent="0.3"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</row>
    <row r="364" spans="3:20" ht="14.25" customHeight="1" x14ac:dyDescent="0.3"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</row>
    <row r="365" spans="3:20" ht="14.25" customHeight="1" x14ac:dyDescent="0.3"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</row>
    <row r="366" spans="3:20" ht="14.25" customHeight="1" x14ac:dyDescent="0.3"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</row>
    <row r="367" spans="3:20" ht="14.25" customHeight="1" x14ac:dyDescent="0.3"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</row>
    <row r="368" spans="3:20" ht="14.25" customHeight="1" x14ac:dyDescent="0.3"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</row>
    <row r="369" spans="3:20" ht="14.25" customHeight="1" x14ac:dyDescent="0.3"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</row>
    <row r="370" spans="3:20" ht="14.25" customHeight="1" x14ac:dyDescent="0.3"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</row>
    <row r="371" spans="3:20" ht="14.25" customHeight="1" x14ac:dyDescent="0.3"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</row>
    <row r="372" spans="3:20" ht="14.25" customHeight="1" x14ac:dyDescent="0.3"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</row>
    <row r="373" spans="3:20" ht="14.25" customHeight="1" x14ac:dyDescent="0.3"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</row>
    <row r="374" spans="3:20" ht="14.25" customHeight="1" x14ac:dyDescent="0.3"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</row>
    <row r="375" spans="3:20" ht="14.25" customHeight="1" x14ac:dyDescent="0.3"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</row>
    <row r="376" spans="3:20" ht="14.25" customHeight="1" x14ac:dyDescent="0.3"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</row>
    <row r="377" spans="3:20" ht="14.25" customHeight="1" x14ac:dyDescent="0.3"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</row>
    <row r="378" spans="3:20" ht="14.25" customHeight="1" x14ac:dyDescent="0.3"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</row>
    <row r="379" spans="3:20" ht="14.25" customHeight="1" x14ac:dyDescent="0.3"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</row>
    <row r="380" spans="3:20" ht="14.25" customHeight="1" x14ac:dyDescent="0.3"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</row>
    <row r="381" spans="3:20" ht="14.25" customHeight="1" x14ac:dyDescent="0.3"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</row>
    <row r="382" spans="3:20" ht="14.25" customHeight="1" x14ac:dyDescent="0.3"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</row>
    <row r="383" spans="3:20" ht="14.25" customHeight="1" x14ac:dyDescent="0.3"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</row>
    <row r="384" spans="3:20" ht="14.25" customHeight="1" x14ac:dyDescent="0.3"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</row>
    <row r="385" spans="3:20" ht="14.25" customHeight="1" x14ac:dyDescent="0.3"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</row>
    <row r="386" spans="3:20" ht="14.25" customHeight="1" x14ac:dyDescent="0.3"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</row>
    <row r="387" spans="3:20" ht="14.25" customHeight="1" x14ac:dyDescent="0.3"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</row>
    <row r="388" spans="3:20" ht="14.25" customHeight="1" x14ac:dyDescent="0.3"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</row>
    <row r="389" spans="3:20" ht="14.25" customHeight="1" x14ac:dyDescent="0.3"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</row>
    <row r="390" spans="3:20" ht="14.25" customHeight="1" x14ac:dyDescent="0.3"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</row>
    <row r="391" spans="3:20" ht="14.25" customHeight="1" x14ac:dyDescent="0.3"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</row>
    <row r="392" spans="3:20" ht="14.25" customHeight="1" x14ac:dyDescent="0.3"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</row>
    <row r="393" spans="3:20" ht="14.25" customHeight="1" x14ac:dyDescent="0.3"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</row>
    <row r="394" spans="3:20" ht="14.25" customHeight="1" x14ac:dyDescent="0.3"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</row>
    <row r="395" spans="3:20" ht="14.25" customHeight="1" x14ac:dyDescent="0.3"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</row>
    <row r="396" spans="3:20" ht="14.25" customHeight="1" x14ac:dyDescent="0.3"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</row>
    <row r="397" spans="3:20" ht="14.25" customHeight="1" x14ac:dyDescent="0.3"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</row>
    <row r="398" spans="3:20" ht="14.25" customHeight="1" x14ac:dyDescent="0.3"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</row>
    <row r="399" spans="3:20" ht="14.25" customHeight="1" x14ac:dyDescent="0.3"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</row>
    <row r="400" spans="3:20" ht="14.25" customHeight="1" x14ac:dyDescent="0.3"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</row>
    <row r="401" spans="3:20" ht="14.25" customHeight="1" x14ac:dyDescent="0.3"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</row>
    <row r="402" spans="3:20" ht="14.25" customHeight="1" x14ac:dyDescent="0.3"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</row>
    <row r="403" spans="3:20" ht="14.25" customHeight="1" x14ac:dyDescent="0.3"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</row>
    <row r="404" spans="3:20" ht="14.25" customHeight="1" x14ac:dyDescent="0.3"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</row>
    <row r="405" spans="3:20" ht="14.25" customHeight="1" x14ac:dyDescent="0.3"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</row>
    <row r="406" spans="3:20" ht="14.25" customHeight="1" x14ac:dyDescent="0.3"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</row>
    <row r="407" spans="3:20" ht="14.25" customHeight="1" x14ac:dyDescent="0.3"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</row>
    <row r="408" spans="3:20" ht="14.25" customHeight="1" x14ac:dyDescent="0.3"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</row>
    <row r="409" spans="3:20" ht="14.25" customHeight="1" x14ac:dyDescent="0.3"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</row>
    <row r="410" spans="3:20" ht="14.25" customHeight="1" x14ac:dyDescent="0.3"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</row>
    <row r="411" spans="3:20" ht="14.25" customHeight="1" x14ac:dyDescent="0.3"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</row>
    <row r="412" spans="3:20" ht="14.25" customHeight="1" x14ac:dyDescent="0.3"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</row>
    <row r="413" spans="3:20" ht="14.25" customHeight="1" x14ac:dyDescent="0.3"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</row>
    <row r="414" spans="3:20" ht="14.25" customHeight="1" x14ac:dyDescent="0.3"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</row>
    <row r="415" spans="3:20" ht="14.25" customHeight="1" x14ac:dyDescent="0.3"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</row>
    <row r="416" spans="3:20" ht="14.25" customHeight="1" x14ac:dyDescent="0.3"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</row>
    <row r="417" spans="3:20" ht="14.25" customHeight="1" x14ac:dyDescent="0.3"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</row>
    <row r="418" spans="3:20" ht="14.25" customHeight="1" x14ac:dyDescent="0.3"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</row>
    <row r="419" spans="3:20" ht="14.25" customHeight="1" x14ac:dyDescent="0.3"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</row>
    <row r="420" spans="3:20" ht="14.25" customHeight="1" x14ac:dyDescent="0.3"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</row>
    <row r="421" spans="3:20" ht="14.25" customHeight="1" x14ac:dyDescent="0.3"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</row>
    <row r="422" spans="3:20" ht="14.25" customHeight="1" x14ac:dyDescent="0.3"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</row>
    <row r="423" spans="3:20" ht="14.25" customHeight="1" x14ac:dyDescent="0.3"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</row>
    <row r="424" spans="3:20" ht="14.25" customHeight="1" x14ac:dyDescent="0.3"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</row>
    <row r="425" spans="3:20" ht="14.25" customHeight="1" x14ac:dyDescent="0.3"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</row>
    <row r="426" spans="3:20" ht="14.25" customHeight="1" x14ac:dyDescent="0.3"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</row>
    <row r="427" spans="3:20" ht="14.25" customHeight="1" x14ac:dyDescent="0.3"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</row>
    <row r="428" spans="3:20" ht="14.25" customHeight="1" x14ac:dyDescent="0.3"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</row>
    <row r="429" spans="3:20" ht="14.25" customHeight="1" x14ac:dyDescent="0.3"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</row>
    <row r="430" spans="3:20" ht="14.25" customHeight="1" x14ac:dyDescent="0.3"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</row>
    <row r="431" spans="3:20" ht="14.25" customHeight="1" x14ac:dyDescent="0.3"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</row>
    <row r="432" spans="3:20" ht="14.25" customHeight="1" x14ac:dyDescent="0.3"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</row>
    <row r="433" spans="3:20" ht="14.25" customHeight="1" x14ac:dyDescent="0.3"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</row>
    <row r="434" spans="3:20" ht="14.25" customHeight="1" x14ac:dyDescent="0.3"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</row>
    <row r="435" spans="3:20" ht="14.25" customHeight="1" x14ac:dyDescent="0.3"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</row>
    <row r="436" spans="3:20" ht="14.25" customHeight="1" x14ac:dyDescent="0.3"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</row>
    <row r="437" spans="3:20" ht="14.25" customHeight="1" x14ac:dyDescent="0.3"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</row>
    <row r="438" spans="3:20" ht="14.25" customHeight="1" x14ac:dyDescent="0.3"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</row>
    <row r="439" spans="3:20" ht="14.25" customHeight="1" x14ac:dyDescent="0.3"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</row>
    <row r="440" spans="3:20" ht="14.25" customHeight="1" x14ac:dyDescent="0.3"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</row>
    <row r="441" spans="3:20" ht="14.25" customHeight="1" x14ac:dyDescent="0.3"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</row>
    <row r="442" spans="3:20" ht="14.25" customHeight="1" x14ac:dyDescent="0.3"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</row>
    <row r="443" spans="3:20" ht="14.25" customHeight="1" x14ac:dyDescent="0.3"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</row>
    <row r="444" spans="3:20" ht="14.25" customHeight="1" x14ac:dyDescent="0.3"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</row>
    <row r="445" spans="3:20" ht="14.25" customHeight="1" x14ac:dyDescent="0.3"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</row>
    <row r="446" spans="3:20" ht="14.25" customHeight="1" x14ac:dyDescent="0.3"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</row>
    <row r="447" spans="3:20" ht="14.25" customHeight="1" x14ac:dyDescent="0.3"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</row>
    <row r="448" spans="3:20" ht="14.25" customHeight="1" x14ac:dyDescent="0.3"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</row>
    <row r="449" spans="3:20" ht="14.25" customHeight="1" x14ac:dyDescent="0.3"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</row>
    <row r="450" spans="3:20" ht="14.25" customHeight="1" x14ac:dyDescent="0.3"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</row>
    <row r="451" spans="3:20" ht="14.25" customHeight="1" x14ac:dyDescent="0.3"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</row>
    <row r="452" spans="3:20" ht="14.25" customHeight="1" x14ac:dyDescent="0.3"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</row>
    <row r="453" spans="3:20" ht="14.25" customHeight="1" x14ac:dyDescent="0.3"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</row>
    <row r="454" spans="3:20" ht="14.25" customHeight="1" x14ac:dyDescent="0.3"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</row>
    <row r="455" spans="3:20" ht="14.25" customHeight="1" x14ac:dyDescent="0.3"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</row>
    <row r="456" spans="3:20" ht="14.25" customHeight="1" x14ac:dyDescent="0.3"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</row>
    <row r="457" spans="3:20" ht="14.25" customHeight="1" x14ac:dyDescent="0.3"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</row>
    <row r="458" spans="3:20" ht="14.25" customHeight="1" x14ac:dyDescent="0.3"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</row>
    <row r="459" spans="3:20" ht="14.25" customHeight="1" x14ac:dyDescent="0.3"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</row>
    <row r="460" spans="3:20" ht="14.25" customHeight="1" x14ac:dyDescent="0.3"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</row>
    <row r="461" spans="3:20" ht="14.25" customHeight="1" x14ac:dyDescent="0.3"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</row>
    <row r="462" spans="3:20" ht="14.25" customHeight="1" x14ac:dyDescent="0.3"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</row>
    <row r="463" spans="3:20" ht="14.25" customHeight="1" x14ac:dyDescent="0.3"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</row>
    <row r="464" spans="3:20" ht="14.25" customHeight="1" x14ac:dyDescent="0.3"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</row>
    <row r="465" spans="3:20" ht="14.25" customHeight="1" x14ac:dyDescent="0.3"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</row>
    <row r="466" spans="3:20" ht="14.25" customHeight="1" x14ac:dyDescent="0.3"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</row>
    <row r="467" spans="3:20" ht="14.25" customHeight="1" x14ac:dyDescent="0.3"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</row>
    <row r="468" spans="3:20" ht="14.25" customHeight="1" x14ac:dyDescent="0.3"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</row>
    <row r="469" spans="3:20" ht="14.25" customHeight="1" x14ac:dyDescent="0.3"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</row>
    <row r="470" spans="3:20" ht="14.25" customHeight="1" x14ac:dyDescent="0.3"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</row>
    <row r="471" spans="3:20" ht="14.25" customHeight="1" x14ac:dyDescent="0.3"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</row>
    <row r="472" spans="3:20" ht="14.25" customHeight="1" x14ac:dyDescent="0.3"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</row>
    <row r="473" spans="3:20" ht="14.25" customHeight="1" x14ac:dyDescent="0.3"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</row>
    <row r="474" spans="3:20" ht="14.25" customHeight="1" x14ac:dyDescent="0.3"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</row>
    <row r="475" spans="3:20" ht="14.25" customHeight="1" x14ac:dyDescent="0.3"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</row>
    <row r="476" spans="3:20" ht="14.25" customHeight="1" x14ac:dyDescent="0.3"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</row>
    <row r="477" spans="3:20" ht="14.25" customHeight="1" x14ac:dyDescent="0.3"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</row>
    <row r="478" spans="3:20" ht="14.25" customHeight="1" x14ac:dyDescent="0.3"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</row>
    <row r="479" spans="3:20" ht="14.25" customHeight="1" x14ac:dyDescent="0.3"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</row>
    <row r="480" spans="3:20" ht="14.25" customHeight="1" x14ac:dyDescent="0.3"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</row>
    <row r="481" spans="3:20" ht="14.25" customHeight="1" x14ac:dyDescent="0.3"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</row>
    <row r="482" spans="3:20" ht="14.25" customHeight="1" x14ac:dyDescent="0.3"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</row>
    <row r="483" spans="3:20" ht="14.25" customHeight="1" x14ac:dyDescent="0.3"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</row>
    <row r="484" spans="3:20" ht="14.25" customHeight="1" x14ac:dyDescent="0.3"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</row>
    <row r="485" spans="3:20" ht="14.25" customHeight="1" x14ac:dyDescent="0.3"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</row>
    <row r="486" spans="3:20" ht="14.25" customHeight="1" x14ac:dyDescent="0.3"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</row>
    <row r="487" spans="3:20" ht="14.25" customHeight="1" x14ac:dyDescent="0.3"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</row>
    <row r="488" spans="3:20" ht="14.25" customHeight="1" x14ac:dyDescent="0.3"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</row>
    <row r="489" spans="3:20" ht="14.25" customHeight="1" x14ac:dyDescent="0.3"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</row>
    <row r="490" spans="3:20" ht="14.25" customHeight="1" x14ac:dyDescent="0.3"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</row>
    <row r="491" spans="3:20" ht="14.25" customHeight="1" x14ac:dyDescent="0.3"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</row>
    <row r="492" spans="3:20" ht="14.25" customHeight="1" x14ac:dyDescent="0.3"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</row>
    <row r="493" spans="3:20" ht="14.25" customHeight="1" x14ac:dyDescent="0.3"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</row>
    <row r="494" spans="3:20" ht="14.25" customHeight="1" x14ac:dyDescent="0.3"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</row>
    <row r="495" spans="3:20" ht="14.25" customHeight="1" x14ac:dyDescent="0.3"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</row>
    <row r="496" spans="3:20" ht="14.25" customHeight="1" x14ac:dyDescent="0.3"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</row>
    <row r="497" spans="3:20" ht="14.25" customHeight="1" x14ac:dyDescent="0.3"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</row>
    <row r="498" spans="3:20" ht="14.25" customHeight="1" x14ac:dyDescent="0.3"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</row>
    <row r="499" spans="3:20" ht="14.25" customHeight="1" x14ac:dyDescent="0.3"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</row>
    <row r="500" spans="3:20" ht="14.25" customHeight="1" x14ac:dyDescent="0.3"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</row>
    <row r="501" spans="3:20" ht="14.25" customHeight="1" x14ac:dyDescent="0.3"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</row>
    <row r="502" spans="3:20" ht="14.25" customHeight="1" x14ac:dyDescent="0.3"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</row>
    <row r="503" spans="3:20" ht="14.25" customHeight="1" x14ac:dyDescent="0.3"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</row>
    <row r="504" spans="3:20" ht="14.25" customHeight="1" x14ac:dyDescent="0.3"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</row>
    <row r="505" spans="3:20" ht="14.25" customHeight="1" x14ac:dyDescent="0.3"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</row>
    <row r="506" spans="3:20" ht="14.25" customHeight="1" x14ac:dyDescent="0.3"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</row>
    <row r="507" spans="3:20" ht="14.25" customHeight="1" x14ac:dyDescent="0.3"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</row>
    <row r="508" spans="3:20" ht="14.25" customHeight="1" x14ac:dyDescent="0.3"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</row>
    <row r="509" spans="3:20" ht="14.25" customHeight="1" x14ac:dyDescent="0.3"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</row>
    <row r="510" spans="3:20" ht="14.25" customHeight="1" x14ac:dyDescent="0.3"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</row>
    <row r="511" spans="3:20" ht="14.25" customHeight="1" x14ac:dyDescent="0.3"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</row>
    <row r="512" spans="3:20" ht="14.25" customHeight="1" x14ac:dyDescent="0.3"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</row>
    <row r="513" spans="3:20" ht="14.25" customHeight="1" x14ac:dyDescent="0.3"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</row>
    <row r="514" spans="3:20" ht="14.25" customHeight="1" x14ac:dyDescent="0.3"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</row>
    <row r="515" spans="3:20" ht="14.25" customHeight="1" x14ac:dyDescent="0.3"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</row>
    <row r="516" spans="3:20" ht="14.25" customHeight="1" x14ac:dyDescent="0.3"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</row>
    <row r="517" spans="3:20" ht="14.25" customHeight="1" x14ac:dyDescent="0.3"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</row>
    <row r="518" spans="3:20" ht="14.25" customHeight="1" x14ac:dyDescent="0.3"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</row>
    <row r="519" spans="3:20" ht="14.25" customHeight="1" x14ac:dyDescent="0.3"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</row>
    <row r="520" spans="3:20" ht="14.25" customHeight="1" x14ac:dyDescent="0.3"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</row>
    <row r="521" spans="3:20" ht="14.25" customHeight="1" x14ac:dyDescent="0.3"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</row>
    <row r="522" spans="3:20" ht="14.25" customHeight="1" x14ac:dyDescent="0.3"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</row>
    <row r="523" spans="3:20" ht="14.25" customHeight="1" x14ac:dyDescent="0.3"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</row>
    <row r="524" spans="3:20" ht="14.25" customHeight="1" x14ac:dyDescent="0.3"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</row>
    <row r="525" spans="3:20" ht="14.25" customHeight="1" x14ac:dyDescent="0.3"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</row>
    <row r="526" spans="3:20" ht="14.25" customHeight="1" x14ac:dyDescent="0.3"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</row>
    <row r="527" spans="3:20" ht="14.25" customHeight="1" x14ac:dyDescent="0.3"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</row>
    <row r="528" spans="3:20" ht="14.25" customHeight="1" x14ac:dyDescent="0.3"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</row>
    <row r="529" spans="3:20" ht="14.25" customHeight="1" x14ac:dyDescent="0.3"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</row>
    <row r="530" spans="3:20" ht="14.25" customHeight="1" x14ac:dyDescent="0.3"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</row>
    <row r="531" spans="3:20" ht="14.25" customHeight="1" x14ac:dyDescent="0.3"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</row>
    <row r="532" spans="3:20" ht="14.25" customHeight="1" x14ac:dyDescent="0.3"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</row>
    <row r="533" spans="3:20" ht="14.25" customHeight="1" x14ac:dyDescent="0.3"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</row>
    <row r="534" spans="3:20" ht="14.25" customHeight="1" x14ac:dyDescent="0.3"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</row>
    <row r="535" spans="3:20" ht="14.25" customHeight="1" x14ac:dyDescent="0.3"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</row>
    <row r="536" spans="3:20" ht="14.25" customHeight="1" x14ac:dyDescent="0.3"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</row>
    <row r="537" spans="3:20" ht="14.25" customHeight="1" x14ac:dyDescent="0.3"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</row>
    <row r="538" spans="3:20" ht="14.25" customHeight="1" x14ac:dyDescent="0.3"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</row>
    <row r="539" spans="3:20" ht="14.25" customHeight="1" x14ac:dyDescent="0.3"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</row>
    <row r="540" spans="3:20" ht="14.25" customHeight="1" x14ac:dyDescent="0.3"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</row>
    <row r="541" spans="3:20" ht="14.25" customHeight="1" x14ac:dyDescent="0.3"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</row>
    <row r="542" spans="3:20" ht="14.25" customHeight="1" x14ac:dyDescent="0.3"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</row>
    <row r="543" spans="3:20" ht="14.25" customHeight="1" x14ac:dyDescent="0.3"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</row>
    <row r="544" spans="3:20" ht="14.25" customHeight="1" x14ac:dyDescent="0.3"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</row>
    <row r="545" spans="3:20" ht="14.25" customHeight="1" x14ac:dyDescent="0.3"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</row>
    <row r="546" spans="3:20" ht="14.25" customHeight="1" x14ac:dyDescent="0.3"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</row>
    <row r="547" spans="3:20" ht="14.25" customHeight="1" x14ac:dyDescent="0.3"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</row>
    <row r="548" spans="3:20" ht="14.25" customHeight="1" x14ac:dyDescent="0.3"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</row>
    <row r="549" spans="3:20" ht="14.25" customHeight="1" x14ac:dyDescent="0.3"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</row>
    <row r="550" spans="3:20" ht="14.25" customHeight="1" x14ac:dyDescent="0.3"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</row>
    <row r="551" spans="3:20" ht="14.25" customHeight="1" x14ac:dyDescent="0.3"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</row>
    <row r="552" spans="3:20" ht="14.25" customHeight="1" x14ac:dyDescent="0.3"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</row>
    <row r="553" spans="3:20" ht="14.25" customHeight="1" x14ac:dyDescent="0.3"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</row>
    <row r="554" spans="3:20" ht="14.25" customHeight="1" x14ac:dyDescent="0.3"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</row>
    <row r="555" spans="3:20" ht="14.25" customHeight="1" x14ac:dyDescent="0.3"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</row>
    <row r="556" spans="3:20" ht="14.25" customHeight="1" x14ac:dyDescent="0.3"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</row>
    <row r="557" spans="3:20" ht="14.25" customHeight="1" x14ac:dyDescent="0.3"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</row>
    <row r="558" spans="3:20" ht="14.25" customHeight="1" x14ac:dyDescent="0.3"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</row>
    <row r="559" spans="3:20" ht="14.25" customHeight="1" x14ac:dyDescent="0.3"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</row>
    <row r="560" spans="3:20" ht="14.25" customHeight="1" x14ac:dyDescent="0.3"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</row>
    <row r="561" spans="3:20" ht="14.25" customHeight="1" x14ac:dyDescent="0.3"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</row>
    <row r="562" spans="3:20" ht="14.25" customHeight="1" x14ac:dyDescent="0.3"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</row>
    <row r="563" spans="3:20" ht="14.25" customHeight="1" x14ac:dyDescent="0.3"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</row>
    <row r="564" spans="3:20" ht="14.25" customHeight="1" x14ac:dyDescent="0.3"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</row>
    <row r="565" spans="3:20" ht="14.25" customHeight="1" x14ac:dyDescent="0.3"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</row>
    <row r="566" spans="3:20" ht="14.25" customHeight="1" x14ac:dyDescent="0.3"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</row>
    <row r="567" spans="3:20" ht="14.25" customHeight="1" x14ac:dyDescent="0.3"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</row>
    <row r="568" spans="3:20" ht="14.25" customHeight="1" x14ac:dyDescent="0.3"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</row>
    <row r="569" spans="3:20" ht="14.25" customHeight="1" x14ac:dyDescent="0.3"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</row>
    <row r="570" spans="3:20" ht="14.25" customHeight="1" x14ac:dyDescent="0.3"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</row>
    <row r="571" spans="3:20" ht="14.25" customHeight="1" x14ac:dyDescent="0.3"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</row>
    <row r="572" spans="3:20" ht="14.25" customHeight="1" x14ac:dyDescent="0.3"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</row>
    <row r="573" spans="3:20" ht="14.25" customHeight="1" x14ac:dyDescent="0.3"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</row>
    <row r="574" spans="3:20" ht="14.25" customHeight="1" x14ac:dyDescent="0.3"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</row>
    <row r="575" spans="3:20" ht="14.25" customHeight="1" x14ac:dyDescent="0.3"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</row>
    <row r="576" spans="3:20" ht="14.25" customHeight="1" x14ac:dyDescent="0.3"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</row>
    <row r="577" spans="3:20" ht="14.25" customHeight="1" x14ac:dyDescent="0.3"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</row>
    <row r="578" spans="3:20" ht="14.25" customHeight="1" x14ac:dyDescent="0.3"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</row>
    <row r="579" spans="3:20" ht="14.25" customHeight="1" x14ac:dyDescent="0.3"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</row>
    <row r="580" spans="3:20" ht="14.25" customHeight="1" x14ac:dyDescent="0.3"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</row>
    <row r="581" spans="3:20" ht="14.25" customHeight="1" x14ac:dyDescent="0.3"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</row>
    <row r="582" spans="3:20" ht="14.25" customHeight="1" x14ac:dyDescent="0.3"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</row>
    <row r="583" spans="3:20" ht="14.25" customHeight="1" x14ac:dyDescent="0.3"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</row>
    <row r="584" spans="3:20" ht="14.25" customHeight="1" x14ac:dyDescent="0.3"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</row>
    <row r="585" spans="3:20" ht="14.25" customHeight="1" x14ac:dyDescent="0.3"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</row>
    <row r="586" spans="3:20" ht="14.25" customHeight="1" x14ac:dyDescent="0.3"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</row>
    <row r="587" spans="3:20" ht="14.25" customHeight="1" x14ac:dyDescent="0.3"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</row>
    <row r="588" spans="3:20" ht="14.25" customHeight="1" x14ac:dyDescent="0.3"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</row>
    <row r="589" spans="3:20" ht="14.25" customHeight="1" x14ac:dyDescent="0.3"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</row>
    <row r="590" spans="3:20" ht="14.25" customHeight="1" x14ac:dyDescent="0.3"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</row>
    <row r="591" spans="3:20" ht="14.25" customHeight="1" x14ac:dyDescent="0.3"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</row>
    <row r="592" spans="3:20" ht="14.25" customHeight="1" x14ac:dyDescent="0.3"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</row>
    <row r="593" spans="3:20" ht="14.25" customHeight="1" x14ac:dyDescent="0.3"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</row>
    <row r="594" spans="3:20" ht="14.25" customHeight="1" x14ac:dyDescent="0.3"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</row>
    <row r="595" spans="3:20" ht="14.25" customHeight="1" x14ac:dyDescent="0.3"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</row>
    <row r="596" spans="3:20" ht="14.25" customHeight="1" x14ac:dyDescent="0.3"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</row>
    <row r="597" spans="3:20" ht="14.25" customHeight="1" x14ac:dyDescent="0.3"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</row>
    <row r="598" spans="3:20" ht="14.25" customHeight="1" x14ac:dyDescent="0.3"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</row>
    <row r="599" spans="3:20" ht="14.25" customHeight="1" x14ac:dyDescent="0.3"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</row>
    <row r="600" spans="3:20" ht="14.25" customHeight="1" x14ac:dyDescent="0.3"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</row>
    <row r="601" spans="3:20" ht="14.25" customHeight="1" x14ac:dyDescent="0.3"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</row>
    <row r="602" spans="3:20" ht="14.25" customHeight="1" x14ac:dyDescent="0.3"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</row>
    <row r="603" spans="3:20" ht="14.25" customHeight="1" x14ac:dyDescent="0.3"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</row>
    <row r="604" spans="3:20" ht="14.25" customHeight="1" x14ac:dyDescent="0.3"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</row>
    <row r="605" spans="3:20" ht="14.25" customHeight="1" x14ac:dyDescent="0.3"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</row>
    <row r="606" spans="3:20" ht="14.25" customHeight="1" x14ac:dyDescent="0.3"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</row>
    <row r="607" spans="3:20" ht="14.25" customHeight="1" x14ac:dyDescent="0.3"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</row>
    <row r="608" spans="3:20" ht="14.25" customHeight="1" x14ac:dyDescent="0.3"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</row>
    <row r="609" spans="3:20" ht="14.25" customHeight="1" x14ac:dyDescent="0.3"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</row>
    <row r="610" spans="3:20" ht="14.25" customHeight="1" x14ac:dyDescent="0.3"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</row>
    <row r="611" spans="3:20" ht="14.25" customHeight="1" x14ac:dyDescent="0.3"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</row>
    <row r="612" spans="3:20" ht="14.25" customHeight="1" x14ac:dyDescent="0.3"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</row>
    <row r="613" spans="3:20" ht="14.25" customHeight="1" x14ac:dyDescent="0.3"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</row>
    <row r="614" spans="3:20" ht="14.25" customHeight="1" x14ac:dyDescent="0.3"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</row>
    <row r="615" spans="3:20" ht="14.25" customHeight="1" x14ac:dyDescent="0.3"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</row>
    <row r="616" spans="3:20" ht="14.25" customHeight="1" x14ac:dyDescent="0.3"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</row>
    <row r="617" spans="3:20" ht="14.25" customHeight="1" x14ac:dyDescent="0.3"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</row>
    <row r="618" spans="3:20" ht="14.25" customHeight="1" x14ac:dyDescent="0.3"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</row>
    <row r="619" spans="3:20" ht="14.25" customHeight="1" x14ac:dyDescent="0.3"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</row>
    <row r="620" spans="3:20" ht="14.25" customHeight="1" x14ac:dyDescent="0.3"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</row>
    <row r="621" spans="3:20" ht="14.25" customHeight="1" x14ac:dyDescent="0.3"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</row>
    <row r="622" spans="3:20" ht="14.25" customHeight="1" x14ac:dyDescent="0.3"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</row>
    <row r="623" spans="3:20" ht="14.25" customHeight="1" x14ac:dyDescent="0.3"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</row>
    <row r="624" spans="3:20" ht="14.25" customHeight="1" x14ac:dyDescent="0.3"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</row>
    <row r="625" spans="3:20" ht="14.25" customHeight="1" x14ac:dyDescent="0.3"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</row>
    <row r="626" spans="3:20" ht="14.25" customHeight="1" x14ac:dyDescent="0.3"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</row>
    <row r="627" spans="3:20" ht="14.25" customHeight="1" x14ac:dyDescent="0.3"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</row>
    <row r="628" spans="3:20" ht="14.25" customHeight="1" x14ac:dyDescent="0.3"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</row>
    <row r="629" spans="3:20" ht="14.25" customHeight="1" x14ac:dyDescent="0.3"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</row>
    <row r="630" spans="3:20" ht="14.25" customHeight="1" x14ac:dyDescent="0.3"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</row>
    <row r="631" spans="3:20" ht="14.25" customHeight="1" x14ac:dyDescent="0.3"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</row>
    <row r="632" spans="3:20" ht="14.25" customHeight="1" x14ac:dyDescent="0.3"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</row>
    <row r="633" spans="3:20" ht="14.25" customHeight="1" x14ac:dyDescent="0.3"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</row>
    <row r="634" spans="3:20" ht="14.25" customHeight="1" x14ac:dyDescent="0.3"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</row>
    <row r="635" spans="3:20" ht="14.25" customHeight="1" x14ac:dyDescent="0.3"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</row>
    <row r="636" spans="3:20" ht="14.25" customHeight="1" x14ac:dyDescent="0.3"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</row>
    <row r="637" spans="3:20" ht="14.25" customHeight="1" x14ac:dyDescent="0.3"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</row>
    <row r="638" spans="3:20" ht="14.25" customHeight="1" x14ac:dyDescent="0.3"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</row>
    <row r="639" spans="3:20" ht="14.25" customHeight="1" x14ac:dyDescent="0.3"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</row>
    <row r="640" spans="3:20" ht="14.25" customHeight="1" x14ac:dyDescent="0.3"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</row>
    <row r="641" spans="3:20" ht="14.25" customHeight="1" x14ac:dyDescent="0.3"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</row>
    <row r="642" spans="3:20" ht="14.25" customHeight="1" x14ac:dyDescent="0.3"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</row>
    <row r="643" spans="3:20" ht="14.25" customHeight="1" x14ac:dyDescent="0.3"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</row>
    <row r="644" spans="3:20" ht="14.25" customHeight="1" x14ac:dyDescent="0.3"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</row>
    <row r="645" spans="3:20" ht="14.25" customHeight="1" x14ac:dyDescent="0.3"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</row>
    <row r="646" spans="3:20" ht="14.25" customHeight="1" x14ac:dyDescent="0.3"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</row>
    <row r="647" spans="3:20" ht="14.25" customHeight="1" x14ac:dyDescent="0.3"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</row>
    <row r="648" spans="3:20" ht="14.25" customHeight="1" x14ac:dyDescent="0.3"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</row>
    <row r="649" spans="3:20" ht="14.25" customHeight="1" x14ac:dyDescent="0.3"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</row>
    <row r="650" spans="3:20" ht="14.25" customHeight="1" x14ac:dyDescent="0.3"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</row>
    <row r="651" spans="3:20" ht="14.25" customHeight="1" x14ac:dyDescent="0.3"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</row>
    <row r="652" spans="3:20" ht="14.25" customHeight="1" x14ac:dyDescent="0.3"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</row>
    <row r="653" spans="3:20" ht="14.25" customHeight="1" x14ac:dyDescent="0.3"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</row>
    <row r="654" spans="3:20" ht="14.25" customHeight="1" x14ac:dyDescent="0.3"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</row>
    <row r="655" spans="3:20" ht="14.25" customHeight="1" x14ac:dyDescent="0.3"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</row>
    <row r="656" spans="3:20" ht="14.25" customHeight="1" x14ac:dyDescent="0.3"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</row>
    <row r="657" spans="3:20" ht="14.25" customHeight="1" x14ac:dyDescent="0.3"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</row>
    <row r="658" spans="3:20" ht="14.25" customHeight="1" x14ac:dyDescent="0.3"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</row>
    <row r="659" spans="3:20" ht="14.25" customHeight="1" x14ac:dyDescent="0.3"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</row>
    <row r="660" spans="3:20" ht="14.25" customHeight="1" x14ac:dyDescent="0.3"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</row>
    <row r="661" spans="3:20" ht="14.25" customHeight="1" x14ac:dyDescent="0.3"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</row>
    <row r="662" spans="3:20" ht="14.25" customHeight="1" x14ac:dyDescent="0.3"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</row>
    <row r="663" spans="3:20" ht="14.25" customHeight="1" x14ac:dyDescent="0.3"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</row>
    <row r="664" spans="3:20" ht="14.25" customHeight="1" x14ac:dyDescent="0.3"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</row>
    <row r="665" spans="3:20" ht="14.25" customHeight="1" x14ac:dyDescent="0.3"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</row>
    <row r="666" spans="3:20" ht="14.25" customHeight="1" x14ac:dyDescent="0.3"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</row>
    <row r="667" spans="3:20" ht="14.25" customHeight="1" x14ac:dyDescent="0.3"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</row>
    <row r="668" spans="3:20" ht="14.25" customHeight="1" x14ac:dyDescent="0.3"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</row>
    <row r="669" spans="3:20" ht="14.25" customHeight="1" x14ac:dyDescent="0.3"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</row>
    <row r="670" spans="3:20" ht="14.25" customHeight="1" x14ac:dyDescent="0.3"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</row>
    <row r="671" spans="3:20" ht="14.25" customHeight="1" x14ac:dyDescent="0.3"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</row>
    <row r="672" spans="3:20" ht="14.25" customHeight="1" x14ac:dyDescent="0.3"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</row>
    <row r="673" spans="3:20" ht="14.25" customHeight="1" x14ac:dyDescent="0.3"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</row>
    <row r="674" spans="3:20" ht="14.25" customHeight="1" x14ac:dyDescent="0.3"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</row>
    <row r="675" spans="3:20" ht="14.25" customHeight="1" x14ac:dyDescent="0.3"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</row>
    <row r="676" spans="3:20" ht="14.25" customHeight="1" x14ac:dyDescent="0.3"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</row>
    <row r="677" spans="3:20" ht="14.25" customHeight="1" x14ac:dyDescent="0.3"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</row>
    <row r="678" spans="3:20" ht="14.25" customHeight="1" x14ac:dyDescent="0.3"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</row>
    <row r="679" spans="3:20" ht="14.25" customHeight="1" x14ac:dyDescent="0.3"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</row>
    <row r="680" spans="3:20" ht="14.25" customHeight="1" x14ac:dyDescent="0.3"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</row>
    <row r="681" spans="3:20" ht="14.25" customHeight="1" x14ac:dyDescent="0.3"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</row>
    <row r="682" spans="3:20" ht="14.25" customHeight="1" x14ac:dyDescent="0.3"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</row>
    <row r="683" spans="3:20" ht="14.25" customHeight="1" x14ac:dyDescent="0.3"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</row>
    <row r="684" spans="3:20" ht="14.25" customHeight="1" x14ac:dyDescent="0.3"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</row>
    <row r="685" spans="3:20" ht="14.25" customHeight="1" x14ac:dyDescent="0.3"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</row>
    <row r="686" spans="3:20" ht="14.25" customHeight="1" x14ac:dyDescent="0.3"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</row>
    <row r="687" spans="3:20" ht="14.25" customHeight="1" x14ac:dyDescent="0.3"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</row>
    <row r="688" spans="3:20" ht="14.25" customHeight="1" x14ac:dyDescent="0.3"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</row>
    <row r="689" spans="3:20" ht="14.25" customHeight="1" x14ac:dyDescent="0.3"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</row>
    <row r="690" spans="3:20" ht="14.25" customHeight="1" x14ac:dyDescent="0.3"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</row>
    <row r="691" spans="3:20" ht="14.25" customHeight="1" x14ac:dyDescent="0.3"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</row>
    <row r="692" spans="3:20" ht="14.25" customHeight="1" x14ac:dyDescent="0.3"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</row>
    <row r="693" spans="3:20" ht="14.25" customHeight="1" x14ac:dyDescent="0.3"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</row>
    <row r="694" spans="3:20" ht="14.25" customHeight="1" x14ac:dyDescent="0.3"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</row>
    <row r="695" spans="3:20" ht="14.25" customHeight="1" x14ac:dyDescent="0.3"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</row>
    <row r="696" spans="3:20" ht="14.25" customHeight="1" x14ac:dyDescent="0.3"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</row>
    <row r="697" spans="3:20" ht="14.25" customHeight="1" x14ac:dyDescent="0.3"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</row>
    <row r="698" spans="3:20" ht="14.25" customHeight="1" x14ac:dyDescent="0.3"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</row>
    <row r="699" spans="3:20" ht="14.25" customHeight="1" x14ac:dyDescent="0.3"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</row>
    <row r="700" spans="3:20" ht="14.25" customHeight="1" x14ac:dyDescent="0.3"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</row>
    <row r="701" spans="3:20" ht="14.25" customHeight="1" x14ac:dyDescent="0.3"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</row>
    <row r="702" spans="3:20" ht="14.25" customHeight="1" x14ac:dyDescent="0.3"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</row>
    <row r="703" spans="3:20" ht="14.25" customHeight="1" x14ac:dyDescent="0.3"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</row>
    <row r="704" spans="3:20" ht="14.25" customHeight="1" x14ac:dyDescent="0.3"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</row>
    <row r="705" spans="3:20" ht="14.25" customHeight="1" x14ac:dyDescent="0.3"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</row>
    <row r="706" spans="3:20" ht="14.25" customHeight="1" x14ac:dyDescent="0.3"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</row>
    <row r="707" spans="3:20" ht="14.25" customHeight="1" x14ac:dyDescent="0.3"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</row>
    <row r="708" spans="3:20" ht="14.25" customHeight="1" x14ac:dyDescent="0.3"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</row>
    <row r="709" spans="3:20" ht="14.25" customHeight="1" x14ac:dyDescent="0.3"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</row>
    <row r="710" spans="3:20" ht="14.25" customHeight="1" x14ac:dyDescent="0.3"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</row>
    <row r="711" spans="3:20" ht="14.25" customHeight="1" x14ac:dyDescent="0.3"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</row>
    <row r="712" spans="3:20" ht="14.25" customHeight="1" x14ac:dyDescent="0.3"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</row>
    <row r="713" spans="3:20" ht="14.25" customHeight="1" x14ac:dyDescent="0.3"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</row>
    <row r="714" spans="3:20" ht="14.25" customHeight="1" x14ac:dyDescent="0.3"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</row>
    <row r="715" spans="3:20" ht="14.25" customHeight="1" x14ac:dyDescent="0.3"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</row>
    <row r="716" spans="3:20" ht="14.25" customHeight="1" x14ac:dyDescent="0.3"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</row>
    <row r="717" spans="3:20" ht="14.25" customHeight="1" x14ac:dyDescent="0.3"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</row>
    <row r="718" spans="3:20" ht="14.25" customHeight="1" x14ac:dyDescent="0.3"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</row>
    <row r="719" spans="3:20" ht="14.25" customHeight="1" x14ac:dyDescent="0.3"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</row>
    <row r="720" spans="3:20" ht="14.25" customHeight="1" x14ac:dyDescent="0.3"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</row>
    <row r="721" spans="3:20" ht="14.25" customHeight="1" x14ac:dyDescent="0.3"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</row>
    <row r="722" spans="3:20" ht="14.25" customHeight="1" x14ac:dyDescent="0.3"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</row>
    <row r="723" spans="3:20" ht="14.25" customHeight="1" x14ac:dyDescent="0.3"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</row>
    <row r="724" spans="3:20" ht="14.25" customHeight="1" x14ac:dyDescent="0.3"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</row>
    <row r="725" spans="3:20" ht="14.25" customHeight="1" x14ac:dyDescent="0.3"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</row>
    <row r="726" spans="3:20" ht="14.25" customHeight="1" x14ac:dyDescent="0.3"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</row>
    <row r="727" spans="3:20" ht="14.25" customHeight="1" x14ac:dyDescent="0.3"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</row>
    <row r="728" spans="3:20" ht="14.25" customHeight="1" x14ac:dyDescent="0.3"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</row>
    <row r="729" spans="3:20" ht="14.25" customHeight="1" x14ac:dyDescent="0.3"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</row>
    <row r="730" spans="3:20" ht="14.25" customHeight="1" x14ac:dyDescent="0.3"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</row>
    <row r="731" spans="3:20" ht="14.25" customHeight="1" x14ac:dyDescent="0.3"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</row>
    <row r="732" spans="3:20" ht="14.25" customHeight="1" x14ac:dyDescent="0.3"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</row>
    <row r="733" spans="3:20" ht="14.25" customHeight="1" x14ac:dyDescent="0.3"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</row>
    <row r="734" spans="3:20" ht="14.25" customHeight="1" x14ac:dyDescent="0.3"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</row>
    <row r="735" spans="3:20" ht="14.25" customHeight="1" x14ac:dyDescent="0.3"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</row>
    <row r="736" spans="3:20" ht="14.25" customHeight="1" x14ac:dyDescent="0.3"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</row>
    <row r="737" spans="3:20" ht="14.25" customHeight="1" x14ac:dyDescent="0.3"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</row>
    <row r="738" spans="3:20" ht="14.25" customHeight="1" x14ac:dyDescent="0.3"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</row>
    <row r="739" spans="3:20" ht="14.25" customHeight="1" x14ac:dyDescent="0.3"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</row>
    <row r="740" spans="3:20" ht="14.25" customHeight="1" x14ac:dyDescent="0.3"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</row>
    <row r="741" spans="3:20" ht="14.25" customHeight="1" x14ac:dyDescent="0.3"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</row>
    <row r="742" spans="3:20" ht="14.25" customHeight="1" x14ac:dyDescent="0.3"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</row>
    <row r="743" spans="3:20" ht="14.25" customHeight="1" x14ac:dyDescent="0.3"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</row>
    <row r="744" spans="3:20" ht="14.25" customHeight="1" x14ac:dyDescent="0.3"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</row>
    <row r="745" spans="3:20" ht="14.25" customHeight="1" x14ac:dyDescent="0.3"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</row>
    <row r="746" spans="3:20" ht="14.25" customHeight="1" x14ac:dyDescent="0.3"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</row>
    <row r="747" spans="3:20" ht="14.25" customHeight="1" x14ac:dyDescent="0.3"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</row>
    <row r="748" spans="3:20" ht="14.25" customHeight="1" x14ac:dyDescent="0.3"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</row>
    <row r="749" spans="3:20" ht="14.25" customHeight="1" x14ac:dyDescent="0.3"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</row>
    <row r="750" spans="3:20" ht="14.25" customHeight="1" x14ac:dyDescent="0.3"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</row>
    <row r="751" spans="3:20" ht="14.25" customHeight="1" x14ac:dyDescent="0.3"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</row>
    <row r="752" spans="3:20" ht="14.25" customHeight="1" x14ac:dyDescent="0.3"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</row>
    <row r="753" spans="3:20" ht="14.25" customHeight="1" x14ac:dyDescent="0.3"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</row>
    <row r="754" spans="3:20" ht="14.25" customHeight="1" x14ac:dyDescent="0.3"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</row>
    <row r="755" spans="3:20" ht="14.25" customHeight="1" x14ac:dyDescent="0.3"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</row>
    <row r="756" spans="3:20" ht="14.25" customHeight="1" x14ac:dyDescent="0.3"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</row>
    <row r="757" spans="3:20" ht="14.25" customHeight="1" x14ac:dyDescent="0.3"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</row>
    <row r="758" spans="3:20" ht="14.25" customHeight="1" x14ac:dyDescent="0.3"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</row>
    <row r="759" spans="3:20" ht="14.25" customHeight="1" x14ac:dyDescent="0.3"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</row>
    <row r="760" spans="3:20" ht="14.25" customHeight="1" x14ac:dyDescent="0.3"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</row>
    <row r="761" spans="3:20" ht="14.25" customHeight="1" x14ac:dyDescent="0.3"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</row>
    <row r="762" spans="3:20" ht="14.25" customHeight="1" x14ac:dyDescent="0.3"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</row>
    <row r="763" spans="3:20" ht="14.25" customHeight="1" x14ac:dyDescent="0.3"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</row>
    <row r="764" spans="3:20" ht="14.25" customHeight="1" x14ac:dyDescent="0.3"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</row>
    <row r="765" spans="3:20" ht="14.25" customHeight="1" x14ac:dyDescent="0.3"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</row>
    <row r="766" spans="3:20" ht="14.25" customHeight="1" x14ac:dyDescent="0.3"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</row>
    <row r="767" spans="3:20" ht="14.25" customHeight="1" x14ac:dyDescent="0.3"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</row>
    <row r="768" spans="3:20" ht="14.25" customHeight="1" x14ac:dyDescent="0.3"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</row>
    <row r="769" spans="3:20" ht="14.25" customHeight="1" x14ac:dyDescent="0.3"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</row>
    <row r="770" spans="3:20" ht="14.25" customHeight="1" x14ac:dyDescent="0.3"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</row>
    <row r="771" spans="3:20" ht="14.25" customHeight="1" x14ac:dyDescent="0.3"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</row>
    <row r="772" spans="3:20" ht="14.25" customHeight="1" x14ac:dyDescent="0.3"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</row>
    <row r="773" spans="3:20" ht="14.25" customHeight="1" x14ac:dyDescent="0.3"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</row>
    <row r="774" spans="3:20" ht="14.25" customHeight="1" x14ac:dyDescent="0.3"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</row>
    <row r="775" spans="3:20" ht="14.25" customHeight="1" x14ac:dyDescent="0.3"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</row>
    <row r="776" spans="3:20" ht="14.25" customHeight="1" x14ac:dyDescent="0.3"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</row>
    <row r="777" spans="3:20" ht="14.25" customHeight="1" x14ac:dyDescent="0.3"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</row>
    <row r="778" spans="3:20" ht="14.25" customHeight="1" x14ac:dyDescent="0.3"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</row>
    <row r="779" spans="3:20" ht="14.25" customHeight="1" x14ac:dyDescent="0.3"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</row>
    <row r="780" spans="3:20" ht="14.25" customHeight="1" x14ac:dyDescent="0.3"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</row>
    <row r="781" spans="3:20" ht="14.25" customHeight="1" x14ac:dyDescent="0.3"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</row>
    <row r="782" spans="3:20" ht="14.25" customHeight="1" x14ac:dyDescent="0.3"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</row>
    <row r="783" spans="3:20" ht="14.25" customHeight="1" x14ac:dyDescent="0.3"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</row>
    <row r="784" spans="3:20" ht="14.25" customHeight="1" x14ac:dyDescent="0.3"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</row>
    <row r="785" spans="3:20" ht="14.25" customHeight="1" x14ac:dyDescent="0.3"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</row>
    <row r="786" spans="3:20" ht="14.25" customHeight="1" x14ac:dyDescent="0.3"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</row>
    <row r="787" spans="3:20" ht="14.25" customHeight="1" x14ac:dyDescent="0.3"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</row>
    <row r="788" spans="3:20" ht="14.25" customHeight="1" x14ac:dyDescent="0.3"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</row>
    <row r="789" spans="3:20" ht="14.25" customHeight="1" x14ac:dyDescent="0.3"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</row>
    <row r="790" spans="3:20" ht="14.25" customHeight="1" x14ac:dyDescent="0.3"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</row>
    <row r="791" spans="3:20" ht="14.25" customHeight="1" x14ac:dyDescent="0.3"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</row>
    <row r="792" spans="3:20" ht="14.25" customHeight="1" x14ac:dyDescent="0.3"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</row>
    <row r="793" spans="3:20" ht="14.25" customHeight="1" x14ac:dyDescent="0.3"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</row>
    <row r="794" spans="3:20" ht="14.25" customHeight="1" x14ac:dyDescent="0.3"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</row>
    <row r="795" spans="3:20" ht="14.25" customHeight="1" x14ac:dyDescent="0.3"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</row>
    <row r="796" spans="3:20" ht="14.25" customHeight="1" x14ac:dyDescent="0.3"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</row>
    <row r="797" spans="3:20" ht="14.25" customHeight="1" x14ac:dyDescent="0.3"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</row>
    <row r="798" spans="3:20" ht="14.25" customHeight="1" x14ac:dyDescent="0.3"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</row>
    <row r="799" spans="3:20" ht="14.25" customHeight="1" x14ac:dyDescent="0.3"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</row>
    <row r="800" spans="3:20" ht="14.25" customHeight="1" x14ac:dyDescent="0.3"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</row>
    <row r="801" spans="3:20" ht="14.25" customHeight="1" x14ac:dyDescent="0.3"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</row>
    <row r="802" spans="3:20" ht="14.25" customHeight="1" x14ac:dyDescent="0.3"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</row>
    <row r="803" spans="3:20" ht="14.25" customHeight="1" x14ac:dyDescent="0.3"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</row>
    <row r="804" spans="3:20" ht="14.25" customHeight="1" x14ac:dyDescent="0.3"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</row>
    <row r="805" spans="3:20" ht="14.25" customHeight="1" x14ac:dyDescent="0.3"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</row>
    <row r="806" spans="3:20" ht="14.25" customHeight="1" x14ac:dyDescent="0.3"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</row>
    <row r="807" spans="3:20" ht="14.25" customHeight="1" x14ac:dyDescent="0.3"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</row>
    <row r="808" spans="3:20" ht="14.25" customHeight="1" x14ac:dyDescent="0.3"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</row>
    <row r="809" spans="3:20" ht="14.25" customHeight="1" x14ac:dyDescent="0.3"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</row>
    <row r="810" spans="3:20" ht="14.25" customHeight="1" x14ac:dyDescent="0.3"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</row>
    <row r="811" spans="3:20" ht="14.25" customHeight="1" x14ac:dyDescent="0.3"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</row>
    <row r="812" spans="3:20" ht="14.25" customHeight="1" x14ac:dyDescent="0.3"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</row>
    <row r="813" spans="3:20" ht="14.25" customHeight="1" x14ac:dyDescent="0.3"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</row>
    <row r="814" spans="3:20" ht="14.25" customHeight="1" x14ac:dyDescent="0.3"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</row>
    <row r="815" spans="3:20" ht="14.25" customHeight="1" x14ac:dyDescent="0.3"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</row>
    <row r="816" spans="3:20" ht="14.25" customHeight="1" x14ac:dyDescent="0.3"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</row>
    <row r="817" spans="3:20" ht="14.25" customHeight="1" x14ac:dyDescent="0.3"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</row>
    <row r="818" spans="3:20" ht="14.25" customHeight="1" x14ac:dyDescent="0.3"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</row>
    <row r="819" spans="3:20" ht="14.25" customHeight="1" x14ac:dyDescent="0.3"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</row>
    <row r="820" spans="3:20" ht="14.25" customHeight="1" x14ac:dyDescent="0.3"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</row>
    <row r="821" spans="3:20" ht="14.25" customHeight="1" x14ac:dyDescent="0.3"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</row>
    <row r="822" spans="3:20" ht="14.25" customHeight="1" x14ac:dyDescent="0.3"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</row>
    <row r="823" spans="3:20" ht="14.25" customHeight="1" x14ac:dyDescent="0.3"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</row>
    <row r="824" spans="3:20" ht="14.25" customHeight="1" x14ac:dyDescent="0.3"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</row>
    <row r="825" spans="3:20" ht="14.25" customHeight="1" x14ac:dyDescent="0.3"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</row>
    <row r="826" spans="3:20" ht="14.25" customHeight="1" x14ac:dyDescent="0.3"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</row>
    <row r="827" spans="3:20" ht="14.25" customHeight="1" x14ac:dyDescent="0.3"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</row>
    <row r="828" spans="3:20" ht="14.25" customHeight="1" x14ac:dyDescent="0.3"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</row>
    <row r="829" spans="3:20" ht="14.25" customHeight="1" x14ac:dyDescent="0.3"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</row>
    <row r="830" spans="3:20" ht="14.25" customHeight="1" x14ac:dyDescent="0.3"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</row>
    <row r="831" spans="3:20" ht="14.25" customHeight="1" x14ac:dyDescent="0.3"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</row>
    <row r="832" spans="3:20" ht="14.25" customHeight="1" x14ac:dyDescent="0.3"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</row>
    <row r="833" spans="3:20" ht="14.25" customHeight="1" x14ac:dyDescent="0.3"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</row>
    <row r="834" spans="3:20" ht="14.25" customHeight="1" x14ac:dyDescent="0.3"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</row>
    <row r="835" spans="3:20" ht="14.25" customHeight="1" x14ac:dyDescent="0.3"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</row>
    <row r="836" spans="3:20" ht="14.25" customHeight="1" x14ac:dyDescent="0.3"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</row>
    <row r="837" spans="3:20" ht="14.25" customHeight="1" x14ac:dyDescent="0.3"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</row>
    <row r="838" spans="3:20" ht="14.25" customHeight="1" x14ac:dyDescent="0.3"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</row>
    <row r="839" spans="3:20" ht="14.25" customHeight="1" x14ac:dyDescent="0.3"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</row>
    <row r="840" spans="3:20" ht="14.25" customHeight="1" x14ac:dyDescent="0.3"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</row>
    <row r="841" spans="3:20" ht="14.25" customHeight="1" x14ac:dyDescent="0.3"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</row>
    <row r="842" spans="3:20" ht="14.25" customHeight="1" x14ac:dyDescent="0.3"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</row>
    <row r="843" spans="3:20" ht="14.25" customHeight="1" x14ac:dyDescent="0.3"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</row>
    <row r="844" spans="3:20" ht="14.25" customHeight="1" x14ac:dyDescent="0.3"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</row>
    <row r="845" spans="3:20" ht="14.25" customHeight="1" x14ac:dyDescent="0.3"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</row>
    <row r="846" spans="3:20" ht="14.25" customHeight="1" x14ac:dyDescent="0.3"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</row>
    <row r="847" spans="3:20" ht="14.25" customHeight="1" x14ac:dyDescent="0.3"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</row>
    <row r="848" spans="3:20" ht="14.25" customHeight="1" x14ac:dyDescent="0.3"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</row>
    <row r="849" spans="3:20" ht="14.25" customHeight="1" x14ac:dyDescent="0.3"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</row>
    <row r="850" spans="3:20" ht="14.25" customHeight="1" x14ac:dyDescent="0.3"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</row>
    <row r="851" spans="3:20" ht="14.25" customHeight="1" x14ac:dyDescent="0.3"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</row>
    <row r="852" spans="3:20" ht="14.25" customHeight="1" x14ac:dyDescent="0.3"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</row>
    <row r="853" spans="3:20" ht="14.25" customHeight="1" x14ac:dyDescent="0.3"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</row>
    <row r="854" spans="3:20" ht="14.25" customHeight="1" x14ac:dyDescent="0.3"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</row>
    <row r="855" spans="3:20" ht="14.25" customHeight="1" x14ac:dyDescent="0.3"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</row>
    <row r="856" spans="3:20" ht="14.25" customHeight="1" x14ac:dyDescent="0.3"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</row>
    <row r="857" spans="3:20" ht="14.25" customHeight="1" x14ac:dyDescent="0.3"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</row>
    <row r="858" spans="3:20" ht="14.25" customHeight="1" x14ac:dyDescent="0.3"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</row>
    <row r="859" spans="3:20" ht="14.25" customHeight="1" x14ac:dyDescent="0.3"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</row>
    <row r="860" spans="3:20" ht="14.25" customHeight="1" x14ac:dyDescent="0.3"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</row>
    <row r="861" spans="3:20" ht="14.25" customHeight="1" x14ac:dyDescent="0.3"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</row>
    <row r="862" spans="3:20" ht="14.25" customHeight="1" x14ac:dyDescent="0.3"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</row>
    <row r="863" spans="3:20" ht="14.25" customHeight="1" x14ac:dyDescent="0.3"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</row>
    <row r="864" spans="3:20" ht="14.25" customHeight="1" x14ac:dyDescent="0.3"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</row>
    <row r="865" spans="3:20" ht="14.25" customHeight="1" x14ac:dyDescent="0.3"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</row>
    <row r="866" spans="3:20" ht="14.25" customHeight="1" x14ac:dyDescent="0.3"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</row>
    <row r="867" spans="3:20" ht="14.25" customHeight="1" x14ac:dyDescent="0.3"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</row>
    <row r="868" spans="3:20" ht="14.25" customHeight="1" x14ac:dyDescent="0.3"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</row>
    <row r="869" spans="3:20" ht="14.25" customHeight="1" x14ac:dyDescent="0.3"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</row>
    <row r="870" spans="3:20" ht="14.25" customHeight="1" x14ac:dyDescent="0.3"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</row>
    <row r="871" spans="3:20" ht="14.25" customHeight="1" x14ac:dyDescent="0.3"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</row>
    <row r="872" spans="3:20" ht="14.25" customHeight="1" x14ac:dyDescent="0.3"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</row>
    <row r="873" spans="3:20" ht="14.25" customHeight="1" x14ac:dyDescent="0.3"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</row>
    <row r="874" spans="3:20" ht="14.25" customHeight="1" x14ac:dyDescent="0.3"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</row>
    <row r="875" spans="3:20" ht="14.25" customHeight="1" x14ac:dyDescent="0.3"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</row>
    <row r="876" spans="3:20" ht="14.25" customHeight="1" x14ac:dyDescent="0.3"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</row>
    <row r="877" spans="3:20" ht="14.25" customHeight="1" x14ac:dyDescent="0.3"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</row>
    <row r="878" spans="3:20" ht="14.25" customHeight="1" x14ac:dyDescent="0.3"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</row>
    <row r="879" spans="3:20" ht="14.25" customHeight="1" x14ac:dyDescent="0.3"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</row>
    <row r="880" spans="3:20" ht="14.25" customHeight="1" x14ac:dyDescent="0.3"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</row>
    <row r="881" spans="3:20" ht="14.25" customHeight="1" x14ac:dyDescent="0.3"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</row>
    <row r="882" spans="3:20" ht="14.25" customHeight="1" x14ac:dyDescent="0.3"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</row>
    <row r="883" spans="3:20" ht="14.25" customHeight="1" x14ac:dyDescent="0.3"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</row>
    <row r="884" spans="3:20" ht="14.25" customHeight="1" x14ac:dyDescent="0.3"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</row>
    <row r="885" spans="3:20" ht="14.25" customHeight="1" x14ac:dyDescent="0.3"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</row>
    <row r="886" spans="3:20" ht="14.25" customHeight="1" x14ac:dyDescent="0.3"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</row>
    <row r="887" spans="3:20" ht="14.25" customHeight="1" x14ac:dyDescent="0.3"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</row>
    <row r="888" spans="3:20" ht="14.25" customHeight="1" x14ac:dyDescent="0.3"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</row>
    <row r="889" spans="3:20" ht="14.25" customHeight="1" x14ac:dyDescent="0.3"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</row>
    <row r="890" spans="3:20" ht="14.25" customHeight="1" x14ac:dyDescent="0.3"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</row>
    <row r="891" spans="3:20" ht="14.25" customHeight="1" x14ac:dyDescent="0.3"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</row>
    <row r="892" spans="3:20" ht="14.25" customHeight="1" x14ac:dyDescent="0.3"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</row>
    <row r="893" spans="3:20" ht="14.25" customHeight="1" x14ac:dyDescent="0.3"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</row>
    <row r="894" spans="3:20" ht="14.25" customHeight="1" x14ac:dyDescent="0.3"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</row>
    <row r="895" spans="3:20" ht="14.25" customHeight="1" x14ac:dyDescent="0.3"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</row>
    <row r="896" spans="3:20" ht="14.25" customHeight="1" x14ac:dyDescent="0.3"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</row>
    <row r="897" spans="3:20" ht="14.25" customHeight="1" x14ac:dyDescent="0.3"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</row>
    <row r="898" spans="3:20" ht="14.25" customHeight="1" x14ac:dyDescent="0.3"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</row>
    <row r="899" spans="3:20" ht="14.25" customHeight="1" x14ac:dyDescent="0.3"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</row>
    <row r="900" spans="3:20" ht="14.25" customHeight="1" x14ac:dyDescent="0.3"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</row>
    <row r="901" spans="3:20" ht="14.25" customHeight="1" x14ac:dyDescent="0.3"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</row>
    <row r="902" spans="3:20" ht="14.25" customHeight="1" x14ac:dyDescent="0.3"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</row>
    <row r="903" spans="3:20" ht="14.25" customHeight="1" x14ac:dyDescent="0.3"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</row>
    <row r="904" spans="3:20" ht="14.25" customHeight="1" x14ac:dyDescent="0.3"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</row>
    <row r="905" spans="3:20" ht="14.25" customHeight="1" x14ac:dyDescent="0.3"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</row>
    <row r="906" spans="3:20" ht="14.25" customHeight="1" x14ac:dyDescent="0.3"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</row>
    <row r="907" spans="3:20" ht="14.25" customHeight="1" x14ac:dyDescent="0.3"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</row>
    <row r="908" spans="3:20" ht="14.25" customHeight="1" x14ac:dyDescent="0.3"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</row>
    <row r="909" spans="3:20" ht="14.25" customHeight="1" x14ac:dyDescent="0.3"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</row>
    <row r="910" spans="3:20" ht="14.25" customHeight="1" x14ac:dyDescent="0.3"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</row>
    <row r="911" spans="3:20" ht="14.25" customHeight="1" x14ac:dyDescent="0.3"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</row>
    <row r="912" spans="3:20" ht="14.25" customHeight="1" x14ac:dyDescent="0.3"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</row>
    <row r="913" spans="3:20" ht="14.25" customHeight="1" x14ac:dyDescent="0.3"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</row>
    <row r="914" spans="3:20" ht="14.25" customHeight="1" x14ac:dyDescent="0.3"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</row>
    <row r="915" spans="3:20" ht="14.25" customHeight="1" x14ac:dyDescent="0.3"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</row>
    <row r="916" spans="3:20" ht="14.25" customHeight="1" x14ac:dyDescent="0.3"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</row>
    <row r="917" spans="3:20" ht="14.25" customHeight="1" x14ac:dyDescent="0.3"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</row>
    <row r="918" spans="3:20" ht="14.25" customHeight="1" x14ac:dyDescent="0.3"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</row>
    <row r="919" spans="3:20" ht="14.25" customHeight="1" x14ac:dyDescent="0.3"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</row>
    <row r="920" spans="3:20" ht="14.25" customHeight="1" x14ac:dyDescent="0.3"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</row>
    <row r="921" spans="3:20" ht="14.25" customHeight="1" x14ac:dyDescent="0.3"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</row>
    <row r="922" spans="3:20" ht="14.25" customHeight="1" x14ac:dyDescent="0.3"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</row>
    <row r="923" spans="3:20" ht="14.25" customHeight="1" x14ac:dyDescent="0.3"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</row>
    <row r="924" spans="3:20" ht="14.25" customHeight="1" x14ac:dyDescent="0.3"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</row>
    <row r="925" spans="3:20" ht="14.25" customHeight="1" x14ac:dyDescent="0.3"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</row>
    <row r="926" spans="3:20" ht="14.25" customHeight="1" x14ac:dyDescent="0.3"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</row>
    <row r="927" spans="3:20" ht="14.25" customHeight="1" x14ac:dyDescent="0.3"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</row>
    <row r="928" spans="3:20" ht="14.25" customHeight="1" x14ac:dyDescent="0.3"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</row>
    <row r="929" spans="3:20" ht="14.25" customHeight="1" x14ac:dyDescent="0.3"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</row>
    <row r="930" spans="3:20" ht="14.25" customHeight="1" x14ac:dyDescent="0.3"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</row>
    <row r="931" spans="3:20" ht="14.25" customHeight="1" x14ac:dyDescent="0.3"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</row>
    <row r="932" spans="3:20" ht="14.25" customHeight="1" x14ac:dyDescent="0.3"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</row>
    <row r="933" spans="3:20" ht="14.25" customHeight="1" x14ac:dyDescent="0.3"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</row>
    <row r="934" spans="3:20" ht="14.25" customHeight="1" x14ac:dyDescent="0.3"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</row>
    <row r="935" spans="3:20" ht="14.25" customHeight="1" x14ac:dyDescent="0.3"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</row>
    <row r="936" spans="3:20" ht="14.25" customHeight="1" x14ac:dyDescent="0.3"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</row>
    <row r="937" spans="3:20" ht="14.25" customHeight="1" x14ac:dyDescent="0.3"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</row>
    <row r="938" spans="3:20" ht="14.25" customHeight="1" x14ac:dyDescent="0.3"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</row>
    <row r="939" spans="3:20" ht="14.25" customHeight="1" x14ac:dyDescent="0.3"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</row>
    <row r="940" spans="3:20" ht="14.25" customHeight="1" x14ac:dyDescent="0.3"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</row>
    <row r="941" spans="3:20" ht="14.25" customHeight="1" x14ac:dyDescent="0.3"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</row>
    <row r="942" spans="3:20" ht="14.25" customHeight="1" x14ac:dyDescent="0.3"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</row>
    <row r="943" spans="3:20" ht="14.25" customHeight="1" x14ac:dyDescent="0.3"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</row>
    <row r="944" spans="3:20" ht="14.25" customHeight="1" x14ac:dyDescent="0.3"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</row>
    <row r="945" spans="3:20" ht="14.25" customHeight="1" x14ac:dyDescent="0.3"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</row>
    <row r="946" spans="3:20" ht="14.25" customHeight="1" x14ac:dyDescent="0.3"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</row>
    <row r="947" spans="3:20" ht="14.25" customHeight="1" x14ac:dyDescent="0.3"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</row>
    <row r="948" spans="3:20" ht="14.25" customHeight="1" x14ac:dyDescent="0.3"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</row>
    <row r="949" spans="3:20" ht="14.25" customHeight="1" x14ac:dyDescent="0.3"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</row>
    <row r="950" spans="3:20" ht="14.25" customHeight="1" x14ac:dyDescent="0.3"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</row>
    <row r="951" spans="3:20" ht="14.25" customHeight="1" x14ac:dyDescent="0.3"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</row>
    <row r="952" spans="3:20" ht="14.25" customHeight="1" x14ac:dyDescent="0.3"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</row>
    <row r="953" spans="3:20" ht="14.25" customHeight="1" x14ac:dyDescent="0.3"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</row>
    <row r="954" spans="3:20" ht="14.25" customHeight="1" x14ac:dyDescent="0.3"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</row>
    <row r="955" spans="3:20" ht="14.25" customHeight="1" x14ac:dyDescent="0.3"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</row>
    <row r="956" spans="3:20" ht="14.25" customHeight="1" x14ac:dyDescent="0.3"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</row>
    <row r="957" spans="3:20" ht="14.25" customHeight="1" x14ac:dyDescent="0.3"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</row>
    <row r="958" spans="3:20" ht="14.25" customHeight="1" x14ac:dyDescent="0.3"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</row>
    <row r="959" spans="3:20" ht="14.25" customHeight="1" x14ac:dyDescent="0.3"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</row>
    <row r="960" spans="3:20" ht="14.25" customHeight="1" x14ac:dyDescent="0.3"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</row>
    <row r="961" spans="3:20" ht="14.25" customHeight="1" x14ac:dyDescent="0.3"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</row>
    <row r="962" spans="3:20" ht="14.25" customHeight="1" x14ac:dyDescent="0.3"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</row>
    <row r="963" spans="3:20" ht="14.25" customHeight="1" x14ac:dyDescent="0.3"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</row>
    <row r="964" spans="3:20" ht="14.25" customHeight="1" x14ac:dyDescent="0.3"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</row>
    <row r="965" spans="3:20" ht="14.25" customHeight="1" x14ac:dyDescent="0.3"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</row>
    <row r="966" spans="3:20" ht="14.25" customHeight="1" x14ac:dyDescent="0.3"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</row>
    <row r="967" spans="3:20" ht="14.25" customHeight="1" x14ac:dyDescent="0.3"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</row>
    <row r="968" spans="3:20" ht="14.25" customHeight="1" x14ac:dyDescent="0.3"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</row>
    <row r="969" spans="3:20" ht="14.25" customHeight="1" x14ac:dyDescent="0.3"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</row>
    <row r="970" spans="3:20" ht="14.25" customHeight="1" x14ac:dyDescent="0.3"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</row>
    <row r="971" spans="3:20" ht="14.25" customHeight="1" x14ac:dyDescent="0.3"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</row>
    <row r="972" spans="3:20" ht="14.25" customHeight="1" x14ac:dyDescent="0.3"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</row>
    <row r="973" spans="3:20" ht="14.25" customHeight="1" x14ac:dyDescent="0.3"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</row>
    <row r="974" spans="3:20" ht="14.25" customHeight="1" x14ac:dyDescent="0.3"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</row>
    <row r="975" spans="3:20" ht="14.25" customHeight="1" x14ac:dyDescent="0.3"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</row>
    <row r="976" spans="3:20" ht="14.25" customHeight="1" x14ac:dyDescent="0.3"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</row>
    <row r="977" spans="3:20" ht="14.25" customHeight="1" x14ac:dyDescent="0.3"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</row>
    <row r="978" spans="3:20" ht="14.25" customHeight="1" x14ac:dyDescent="0.3"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</row>
    <row r="979" spans="3:20" ht="14.25" customHeight="1" x14ac:dyDescent="0.3"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</row>
    <row r="980" spans="3:20" ht="14.25" customHeight="1" x14ac:dyDescent="0.3"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</row>
    <row r="981" spans="3:20" ht="14.25" customHeight="1" x14ac:dyDescent="0.3"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</row>
    <row r="982" spans="3:20" ht="14.25" customHeight="1" x14ac:dyDescent="0.3"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</row>
    <row r="983" spans="3:20" ht="14.25" customHeight="1" x14ac:dyDescent="0.3"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</row>
    <row r="984" spans="3:20" ht="14.25" customHeight="1" x14ac:dyDescent="0.3"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</row>
    <row r="985" spans="3:20" ht="14.25" customHeight="1" x14ac:dyDescent="0.3"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</row>
    <row r="986" spans="3:20" ht="14.25" customHeight="1" x14ac:dyDescent="0.3"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</row>
    <row r="987" spans="3:20" ht="14.25" customHeight="1" x14ac:dyDescent="0.3"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</row>
    <row r="988" spans="3:20" ht="14.25" customHeight="1" x14ac:dyDescent="0.3"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</row>
    <row r="989" spans="3:20" ht="14.25" customHeight="1" x14ac:dyDescent="0.3"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</row>
    <row r="990" spans="3:20" ht="14.25" customHeight="1" x14ac:dyDescent="0.3"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</row>
  </sheetData>
  <mergeCells count="6">
    <mergeCell ref="A20:A32"/>
    <mergeCell ref="C1:D1"/>
    <mergeCell ref="F1:G1"/>
    <mergeCell ref="I1:J1"/>
    <mergeCell ref="A8:A11"/>
    <mergeCell ref="A13:A1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A378-1108-41F0-8EE4-37605015CAC2}">
  <dimension ref="A1:G77"/>
  <sheetViews>
    <sheetView showGridLines="0" topLeftCell="A7" workbookViewId="0"/>
  </sheetViews>
  <sheetFormatPr defaultRowHeight="13.8" x14ac:dyDescent="0.25"/>
  <cols>
    <col min="1" max="1" width="2.19921875" customWidth="1"/>
    <col min="2" max="2" width="7.296875" bestFit="1" customWidth="1"/>
    <col min="3" max="3" width="25.796875" bestFit="1" customWidth="1"/>
    <col min="4" max="4" width="13.296875" bestFit="1" customWidth="1"/>
    <col min="5" max="5" width="15.8984375" bestFit="1" customWidth="1"/>
    <col min="6" max="6" width="10.19921875" bestFit="1" customWidth="1"/>
    <col min="7" max="7" width="11.8984375" bestFit="1" customWidth="1"/>
  </cols>
  <sheetData>
    <row r="1" spans="1:5" x14ac:dyDescent="0.25">
      <c r="A1" s="110" t="s">
        <v>164</v>
      </c>
    </row>
    <row r="2" spans="1:5" x14ac:dyDescent="0.25">
      <c r="A2" s="110" t="s">
        <v>165</v>
      </c>
    </row>
    <row r="3" spans="1:5" x14ac:dyDescent="0.25">
      <c r="A3" s="110" t="s">
        <v>286</v>
      </c>
    </row>
    <row r="4" spans="1:5" x14ac:dyDescent="0.25">
      <c r="A4" s="110" t="s">
        <v>166</v>
      </c>
    </row>
    <row r="5" spans="1:5" x14ac:dyDescent="0.25">
      <c r="A5" s="110" t="s">
        <v>167</v>
      </c>
    </row>
    <row r="6" spans="1:5" x14ac:dyDescent="0.25">
      <c r="A6" s="110"/>
      <c r="B6" t="s">
        <v>264</v>
      </c>
    </row>
    <row r="7" spans="1:5" x14ac:dyDescent="0.25">
      <c r="A7" s="110"/>
      <c r="B7" t="s">
        <v>287</v>
      </c>
    </row>
    <row r="8" spans="1:5" x14ac:dyDescent="0.25">
      <c r="A8" s="110"/>
      <c r="B8" t="s">
        <v>288</v>
      </c>
    </row>
    <row r="9" spans="1:5" x14ac:dyDescent="0.25">
      <c r="A9" s="110" t="s">
        <v>168</v>
      </c>
    </row>
    <row r="10" spans="1:5" x14ac:dyDescent="0.25">
      <c r="B10" t="s">
        <v>169</v>
      </c>
    </row>
    <row r="11" spans="1:5" x14ac:dyDescent="0.25">
      <c r="B11" t="s">
        <v>170</v>
      </c>
    </row>
    <row r="14" spans="1:5" ht="14.4" thickBot="1" x14ac:dyDescent="0.3">
      <c r="A14" t="s">
        <v>171</v>
      </c>
    </row>
    <row r="15" spans="1:5" ht="14.4" thickBot="1" x14ac:dyDescent="0.3">
      <c r="B15" s="112" t="s">
        <v>172</v>
      </c>
      <c r="C15" s="112" t="s">
        <v>0</v>
      </c>
      <c r="D15" s="112" t="s">
        <v>173</v>
      </c>
      <c r="E15" s="112" t="s">
        <v>174</v>
      </c>
    </row>
    <row r="16" spans="1:5" ht="14.4" thickBot="1" x14ac:dyDescent="0.3">
      <c r="B16" s="111" t="s">
        <v>289</v>
      </c>
      <c r="C16" s="111" t="s">
        <v>290</v>
      </c>
      <c r="D16" s="114">
        <v>0</v>
      </c>
      <c r="E16" s="114">
        <v>0</v>
      </c>
    </row>
    <row r="19" spans="1:6" ht="14.4" thickBot="1" x14ac:dyDescent="0.3">
      <c r="A19" t="s">
        <v>175</v>
      </c>
    </row>
    <row r="20" spans="1:6" ht="14.4" thickBot="1" x14ac:dyDescent="0.3">
      <c r="B20" s="112" t="s">
        <v>172</v>
      </c>
      <c r="C20" s="112" t="s">
        <v>0</v>
      </c>
      <c r="D20" s="112" t="s">
        <v>173</v>
      </c>
      <c r="E20" s="112" t="s">
        <v>174</v>
      </c>
      <c r="F20" s="112" t="s">
        <v>176</v>
      </c>
    </row>
    <row r="21" spans="1:6" x14ac:dyDescent="0.25">
      <c r="B21" s="113" t="s">
        <v>291</v>
      </c>
      <c r="C21" s="113" t="s">
        <v>182</v>
      </c>
      <c r="D21" s="115">
        <v>0</v>
      </c>
      <c r="E21" s="115">
        <v>0</v>
      </c>
      <c r="F21" s="113" t="s">
        <v>183</v>
      </c>
    </row>
    <row r="22" spans="1:6" x14ac:dyDescent="0.25">
      <c r="B22" s="113" t="s">
        <v>292</v>
      </c>
      <c r="C22" s="113" t="s">
        <v>184</v>
      </c>
      <c r="D22" s="115">
        <v>0</v>
      </c>
      <c r="E22" s="115">
        <v>0</v>
      </c>
      <c r="F22" s="113" t="s">
        <v>183</v>
      </c>
    </row>
    <row r="23" spans="1:6" x14ac:dyDescent="0.25">
      <c r="B23" s="113" t="s">
        <v>293</v>
      </c>
      <c r="C23" s="113" t="s">
        <v>185</v>
      </c>
      <c r="D23" s="115">
        <v>0</v>
      </c>
      <c r="E23" s="115">
        <v>0</v>
      </c>
      <c r="F23" s="113" t="s">
        <v>183</v>
      </c>
    </row>
    <row r="24" spans="1:6" x14ac:dyDescent="0.25">
      <c r="B24" s="113" t="s">
        <v>294</v>
      </c>
      <c r="C24" s="113" t="s">
        <v>186</v>
      </c>
      <c r="D24" s="115">
        <v>0</v>
      </c>
      <c r="E24" s="115">
        <v>0</v>
      </c>
      <c r="F24" s="113" t="s">
        <v>183</v>
      </c>
    </row>
    <row r="25" spans="1:6" x14ac:dyDescent="0.25">
      <c r="B25" s="113" t="s">
        <v>295</v>
      </c>
      <c r="C25" s="113" t="s">
        <v>187</v>
      </c>
      <c r="D25" s="115">
        <v>0</v>
      </c>
      <c r="E25" s="115">
        <v>16029.999999998778</v>
      </c>
      <c r="F25" s="113" t="s">
        <v>183</v>
      </c>
    </row>
    <row r="26" spans="1:6" x14ac:dyDescent="0.25">
      <c r="B26" s="113" t="s">
        <v>296</v>
      </c>
      <c r="C26" s="113" t="s">
        <v>188</v>
      </c>
      <c r="D26" s="115">
        <v>0</v>
      </c>
      <c r="E26" s="115">
        <v>0</v>
      </c>
      <c r="F26" s="113" t="s">
        <v>183</v>
      </c>
    </row>
    <row r="27" spans="1:6" x14ac:dyDescent="0.25">
      <c r="B27" s="113" t="s">
        <v>297</v>
      </c>
      <c r="C27" s="113" t="s">
        <v>189</v>
      </c>
      <c r="D27" s="115">
        <v>0</v>
      </c>
      <c r="E27" s="115">
        <v>0</v>
      </c>
      <c r="F27" s="113" t="s">
        <v>183</v>
      </c>
    </row>
    <row r="28" spans="1:6" x14ac:dyDescent="0.25">
      <c r="B28" s="113" t="s">
        <v>298</v>
      </c>
      <c r="C28" s="113" t="s">
        <v>190</v>
      </c>
      <c r="D28" s="115">
        <v>0</v>
      </c>
      <c r="E28" s="115">
        <v>0</v>
      </c>
      <c r="F28" s="113" t="s">
        <v>183</v>
      </c>
    </row>
    <row r="29" spans="1:6" x14ac:dyDescent="0.25">
      <c r="B29" s="113" t="s">
        <v>299</v>
      </c>
      <c r="C29" s="113" t="s">
        <v>191</v>
      </c>
      <c r="D29" s="115">
        <v>0</v>
      </c>
      <c r="E29" s="115">
        <v>0</v>
      </c>
      <c r="F29" s="113" t="s">
        <v>183</v>
      </c>
    </row>
    <row r="30" spans="1:6" x14ac:dyDescent="0.25">
      <c r="B30" s="113" t="s">
        <v>300</v>
      </c>
      <c r="C30" s="113" t="s">
        <v>192</v>
      </c>
      <c r="D30" s="115">
        <v>0</v>
      </c>
      <c r="E30" s="115">
        <v>0</v>
      </c>
      <c r="F30" s="113" t="s">
        <v>183</v>
      </c>
    </row>
    <row r="31" spans="1:6" x14ac:dyDescent="0.25">
      <c r="B31" s="113" t="s">
        <v>301</v>
      </c>
      <c r="C31" s="113" t="s">
        <v>193</v>
      </c>
      <c r="D31" s="115">
        <v>0</v>
      </c>
      <c r="E31" s="115">
        <v>0</v>
      </c>
      <c r="F31" s="113" t="s">
        <v>183</v>
      </c>
    </row>
    <row r="32" spans="1:6" x14ac:dyDescent="0.25">
      <c r="B32" s="113" t="s">
        <v>302</v>
      </c>
      <c r="C32" s="113" t="s">
        <v>194</v>
      </c>
      <c r="D32" s="115">
        <v>0</v>
      </c>
      <c r="E32" s="115">
        <v>0</v>
      </c>
      <c r="F32" s="113" t="s">
        <v>183</v>
      </c>
    </row>
    <row r="33" spans="2:6" x14ac:dyDescent="0.25">
      <c r="B33" s="113" t="s">
        <v>303</v>
      </c>
      <c r="C33" s="113" t="s">
        <v>195</v>
      </c>
      <c r="D33" s="115">
        <v>0</v>
      </c>
      <c r="E33" s="115">
        <v>0</v>
      </c>
      <c r="F33" s="113" t="s">
        <v>183</v>
      </c>
    </row>
    <row r="34" spans="2:6" x14ac:dyDescent="0.25">
      <c r="B34" s="113" t="s">
        <v>304</v>
      </c>
      <c r="C34" s="113" t="s">
        <v>196</v>
      </c>
      <c r="D34" s="115">
        <v>0</v>
      </c>
      <c r="E34" s="115">
        <v>0</v>
      </c>
      <c r="F34" s="113" t="s">
        <v>183</v>
      </c>
    </row>
    <row r="35" spans="2:6" x14ac:dyDescent="0.25">
      <c r="B35" s="113" t="s">
        <v>305</v>
      </c>
      <c r="C35" s="113" t="s">
        <v>197</v>
      </c>
      <c r="D35" s="115">
        <v>0</v>
      </c>
      <c r="E35" s="115">
        <v>0</v>
      </c>
      <c r="F35" s="113" t="s">
        <v>183</v>
      </c>
    </row>
    <row r="36" spans="2:6" x14ac:dyDescent="0.25">
      <c r="B36" s="113" t="s">
        <v>306</v>
      </c>
      <c r="C36" s="113" t="s">
        <v>198</v>
      </c>
      <c r="D36" s="115">
        <v>0</v>
      </c>
      <c r="E36" s="115">
        <v>0</v>
      </c>
      <c r="F36" s="113" t="s">
        <v>183</v>
      </c>
    </row>
    <row r="37" spans="2:6" x14ac:dyDescent="0.25">
      <c r="B37" s="113" t="s">
        <v>307</v>
      </c>
      <c r="C37" s="113" t="s">
        <v>199</v>
      </c>
      <c r="D37" s="115">
        <v>0</v>
      </c>
      <c r="E37" s="115">
        <v>0</v>
      </c>
      <c r="F37" s="113" t="s">
        <v>183</v>
      </c>
    </row>
    <row r="38" spans="2:6" x14ac:dyDescent="0.25">
      <c r="B38" s="113" t="s">
        <v>308</v>
      </c>
      <c r="C38" s="113" t="s">
        <v>200</v>
      </c>
      <c r="D38" s="115">
        <v>0</v>
      </c>
      <c r="E38" s="115">
        <v>0</v>
      </c>
      <c r="F38" s="113" t="s">
        <v>183</v>
      </c>
    </row>
    <row r="39" spans="2:6" x14ac:dyDescent="0.25">
      <c r="B39" s="113" t="s">
        <v>309</v>
      </c>
      <c r="C39" s="113" t="s">
        <v>201</v>
      </c>
      <c r="D39" s="115">
        <v>0</v>
      </c>
      <c r="E39" s="115">
        <v>0</v>
      </c>
      <c r="F39" s="113" t="s">
        <v>183</v>
      </c>
    </row>
    <row r="40" spans="2:6" x14ac:dyDescent="0.25">
      <c r="B40" s="113" t="s">
        <v>310</v>
      </c>
      <c r="C40" s="113" t="s">
        <v>202</v>
      </c>
      <c r="D40" s="115">
        <v>0</v>
      </c>
      <c r="E40" s="115">
        <v>0</v>
      </c>
      <c r="F40" s="113" t="s">
        <v>183</v>
      </c>
    </row>
    <row r="41" spans="2:6" x14ac:dyDescent="0.25">
      <c r="B41" s="113" t="s">
        <v>311</v>
      </c>
      <c r="C41" s="113" t="s">
        <v>203</v>
      </c>
      <c r="D41" s="115">
        <v>0</v>
      </c>
      <c r="E41" s="115">
        <v>0</v>
      </c>
      <c r="F41" s="113" t="s">
        <v>183</v>
      </c>
    </row>
    <row r="42" spans="2:6" x14ac:dyDescent="0.25">
      <c r="B42" s="113" t="s">
        <v>312</v>
      </c>
      <c r="C42" s="113" t="s">
        <v>204</v>
      </c>
      <c r="D42" s="115">
        <v>0</v>
      </c>
      <c r="E42" s="115">
        <v>0</v>
      </c>
      <c r="F42" s="113" t="s">
        <v>183</v>
      </c>
    </row>
    <row r="43" spans="2:6" x14ac:dyDescent="0.25">
      <c r="B43" s="113" t="s">
        <v>313</v>
      </c>
      <c r="C43" s="113" t="s">
        <v>205</v>
      </c>
      <c r="D43" s="115">
        <v>0</v>
      </c>
      <c r="E43" s="115">
        <v>0</v>
      </c>
      <c r="F43" s="113" t="s">
        <v>183</v>
      </c>
    </row>
    <row r="44" spans="2:6" x14ac:dyDescent="0.25">
      <c r="B44" s="113" t="s">
        <v>314</v>
      </c>
      <c r="C44" s="113" t="s">
        <v>206</v>
      </c>
      <c r="D44" s="115">
        <v>0</v>
      </c>
      <c r="E44" s="115">
        <v>0</v>
      </c>
      <c r="F44" s="113" t="s">
        <v>183</v>
      </c>
    </row>
    <row r="45" spans="2:6" x14ac:dyDescent="0.25">
      <c r="B45" s="113" t="s">
        <v>315</v>
      </c>
      <c r="C45" s="113" t="s">
        <v>207</v>
      </c>
      <c r="D45" s="115">
        <v>0</v>
      </c>
      <c r="E45" s="115">
        <v>0</v>
      </c>
      <c r="F45" s="113" t="s">
        <v>183</v>
      </c>
    </row>
    <row r="46" spans="2:6" ht="14.4" thickBot="1" x14ac:dyDescent="0.3">
      <c r="B46" s="111" t="s">
        <v>316</v>
      </c>
      <c r="C46" s="111" t="s">
        <v>208</v>
      </c>
      <c r="D46" s="114">
        <v>0</v>
      </c>
      <c r="E46" s="114">
        <v>0</v>
      </c>
      <c r="F46" s="111" t="s">
        <v>183</v>
      </c>
    </row>
    <row r="49" spans="1:7" ht="14.4" thickBot="1" x14ac:dyDescent="0.3">
      <c r="A49" t="s">
        <v>177</v>
      </c>
    </row>
    <row r="50" spans="1:7" ht="14.4" thickBot="1" x14ac:dyDescent="0.3">
      <c r="B50" s="112" t="s">
        <v>172</v>
      </c>
      <c r="C50" s="112" t="s">
        <v>0</v>
      </c>
      <c r="D50" s="112" t="s">
        <v>178</v>
      </c>
      <c r="E50" s="112" t="s">
        <v>179</v>
      </c>
      <c r="F50" s="112" t="s">
        <v>180</v>
      </c>
      <c r="G50" s="112" t="s">
        <v>181</v>
      </c>
    </row>
    <row r="51" spans="1:7" x14ac:dyDescent="0.25">
      <c r="B51" s="113" t="s">
        <v>209</v>
      </c>
      <c r="C51" s="113" t="s">
        <v>210</v>
      </c>
      <c r="D51" s="115">
        <v>3661.2519999997207</v>
      </c>
      <c r="E51" s="113" t="s">
        <v>317</v>
      </c>
      <c r="F51" s="113" t="s">
        <v>211</v>
      </c>
      <c r="G51" s="115">
        <v>3580.4439999997207</v>
      </c>
    </row>
    <row r="52" spans="1:7" x14ac:dyDescent="0.25">
      <c r="B52" s="113" t="s">
        <v>212</v>
      </c>
      <c r="C52" s="113" t="s">
        <v>213</v>
      </c>
      <c r="D52" s="115">
        <v>1960.4689999998507</v>
      </c>
      <c r="E52" s="113" t="s">
        <v>318</v>
      </c>
      <c r="F52" s="113" t="s">
        <v>211</v>
      </c>
      <c r="G52" s="115">
        <v>1947.6449999998506</v>
      </c>
    </row>
    <row r="53" spans="1:7" x14ac:dyDescent="0.25">
      <c r="B53" s="113" t="s">
        <v>214</v>
      </c>
      <c r="C53" s="113" t="s">
        <v>215</v>
      </c>
      <c r="D53" s="115">
        <v>174.72699999998667</v>
      </c>
      <c r="E53" s="113" t="s">
        <v>319</v>
      </c>
      <c r="F53" s="113" t="s">
        <v>211</v>
      </c>
      <c r="G53" s="115">
        <v>161.92699999998666</v>
      </c>
    </row>
    <row r="54" spans="1:7" x14ac:dyDescent="0.25">
      <c r="B54" s="113" t="s">
        <v>216</v>
      </c>
      <c r="C54" s="113" t="s">
        <v>217</v>
      </c>
      <c r="D54" s="115">
        <v>52.898999999995965</v>
      </c>
      <c r="E54" s="113" t="s">
        <v>320</v>
      </c>
      <c r="F54" s="113" t="s">
        <v>211</v>
      </c>
      <c r="G54" s="115">
        <v>41.499888888884854</v>
      </c>
    </row>
    <row r="55" spans="1:7" x14ac:dyDescent="0.25">
      <c r="B55" s="113" t="s">
        <v>218</v>
      </c>
      <c r="C55" s="113" t="s">
        <v>219</v>
      </c>
      <c r="D55" s="115">
        <v>17.95359999999863</v>
      </c>
      <c r="E55" s="113" t="s">
        <v>321</v>
      </c>
      <c r="F55" s="113" t="s">
        <v>211</v>
      </c>
      <c r="G55" s="115">
        <v>15.673777777776408</v>
      </c>
    </row>
    <row r="56" spans="1:7" x14ac:dyDescent="0.25">
      <c r="B56" s="113" t="s">
        <v>220</v>
      </c>
      <c r="C56" s="113" t="s">
        <v>221</v>
      </c>
      <c r="D56" s="115">
        <v>5.1295999999996091</v>
      </c>
      <c r="E56" s="113" t="s">
        <v>322</v>
      </c>
      <c r="F56" s="113" t="s">
        <v>323</v>
      </c>
      <c r="G56" s="115">
        <v>0</v>
      </c>
    </row>
    <row r="57" spans="1:7" x14ac:dyDescent="0.25">
      <c r="B57" s="113" t="s">
        <v>222</v>
      </c>
      <c r="C57" s="113" t="s">
        <v>223</v>
      </c>
      <c r="D57" s="115">
        <v>11.701899999999107</v>
      </c>
      <c r="E57" s="113" t="s">
        <v>324</v>
      </c>
      <c r="F57" s="113" t="s">
        <v>211</v>
      </c>
      <c r="G57" s="115">
        <v>7.7122111111102178</v>
      </c>
    </row>
    <row r="58" spans="1:7" x14ac:dyDescent="0.25">
      <c r="B58" s="113" t="s">
        <v>224</v>
      </c>
      <c r="C58" s="113" t="s">
        <v>225</v>
      </c>
      <c r="D58" s="115">
        <v>416.7799999999682</v>
      </c>
      <c r="E58" s="113" t="s">
        <v>325</v>
      </c>
      <c r="F58" s="113" t="s">
        <v>211</v>
      </c>
      <c r="G58" s="115">
        <v>408.7799999999682</v>
      </c>
    </row>
    <row r="59" spans="1:7" x14ac:dyDescent="0.25">
      <c r="B59" s="113" t="s">
        <v>226</v>
      </c>
      <c r="C59" s="113" t="s">
        <v>227</v>
      </c>
      <c r="D59" s="115">
        <v>58.830099999995518</v>
      </c>
      <c r="E59" s="113" t="s">
        <v>326</v>
      </c>
      <c r="F59" s="113" t="s">
        <v>211</v>
      </c>
      <c r="G59" s="115">
        <v>58.414099999995521</v>
      </c>
    </row>
    <row r="60" spans="1:7" x14ac:dyDescent="0.25">
      <c r="B60" s="113" t="s">
        <v>228</v>
      </c>
      <c r="C60" s="113" t="s">
        <v>229</v>
      </c>
      <c r="D60" s="115">
        <v>10259.199999999219</v>
      </c>
      <c r="E60" s="113" t="s">
        <v>327</v>
      </c>
      <c r="F60" s="113" t="s">
        <v>211</v>
      </c>
      <c r="G60" s="115">
        <v>9512.6399999992191</v>
      </c>
    </row>
    <row r="61" spans="1:7" x14ac:dyDescent="0.25">
      <c r="B61" s="113" t="s">
        <v>230</v>
      </c>
      <c r="C61" s="113" t="s">
        <v>231</v>
      </c>
      <c r="D61" s="115">
        <v>1394.6099999998935</v>
      </c>
      <c r="E61" s="113" t="s">
        <v>328</v>
      </c>
      <c r="F61" s="113" t="s">
        <v>211</v>
      </c>
      <c r="G61" s="115">
        <v>1370.6099999998935</v>
      </c>
    </row>
    <row r="62" spans="1:7" x14ac:dyDescent="0.25">
      <c r="B62" s="113" t="s">
        <v>232</v>
      </c>
      <c r="C62" s="113" t="s">
        <v>234</v>
      </c>
      <c r="D62" s="115">
        <v>16.029999999998779</v>
      </c>
      <c r="E62" s="113" t="s">
        <v>285</v>
      </c>
      <c r="F62" s="113" t="s">
        <v>211</v>
      </c>
      <c r="G62" s="115">
        <v>11.229999999998778</v>
      </c>
    </row>
    <row r="63" spans="1:7" x14ac:dyDescent="0.25">
      <c r="B63" s="113" t="s">
        <v>233</v>
      </c>
      <c r="C63" s="113" t="s">
        <v>236</v>
      </c>
      <c r="D63" s="115">
        <v>80.149999999993895</v>
      </c>
      <c r="E63" s="113" t="s">
        <v>329</v>
      </c>
      <c r="F63" s="113" t="s">
        <v>211</v>
      </c>
      <c r="G63" s="115">
        <v>51.349999999993898</v>
      </c>
    </row>
    <row r="64" spans="1:7" x14ac:dyDescent="0.25">
      <c r="B64" s="113" t="s">
        <v>235</v>
      </c>
      <c r="C64" s="113" t="s">
        <v>238</v>
      </c>
      <c r="D64" s="115">
        <v>4.9692999999996212</v>
      </c>
      <c r="E64" s="113" t="s">
        <v>330</v>
      </c>
      <c r="F64" s="113" t="s">
        <v>211</v>
      </c>
      <c r="G64" s="115">
        <v>4.6172999999996209</v>
      </c>
    </row>
    <row r="65" spans="2:7" x14ac:dyDescent="0.25">
      <c r="B65" s="113" t="s">
        <v>237</v>
      </c>
      <c r="C65" s="113" t="s">
        <v>240</v>
      </c>
      <c r="D65" s="115">
        <v>11.701899999999107</v>
      </c>
      <c r="E65" s="113" t="s">
        <v>331</v>
      </c>
      <c r="F65" s="113" t="s">
        <v>211</v>
      </c>
      <c r="G65" s="115">
        <v>11.349899999999106</v>
      </c>
    </row>
    <row r="66" spans="2:7" x14ac:dyDescent="0.25">
      <c r="B66" s="113" t="s">
        <v>239</v>
      </c>
      <c r="C66" s="113" t="s">
        <v>242</v>
      </c>
      <c r="D66" s="115">
        <v>106.59949999999186</v>
      </c>
      <c r="E66" s="113" t="s">
        <v>332</v>
      </c>
      <c r="F66" s="113" t="s">
        <v>211</v>
      </c>
      <c r="G66" s="115">
        <v>102.11949999999186</v>
      </c>
    </row>
    <row r="67" spans="2:7" x14ac:dyDescent="0.25">
      <c r="B67" s="113" t="s">
        <v>241</v>
      </c>
      <c r="C67" s="113" t="s">
        <v>244</v>
      </c>
      <c r="D67" s="115">
        <v>3205.9999999997558</v>
      </c>
      <c r="E67" s="113" t="s">
        <v>333</v>
      </c>
      <c r="F67" s="113" t="s">
        <v>211</v>
      </c>
      <c r="G67" s="115">
        <v>3077.9999999997558</v>
      </c>
    </row>
    <row r="68" spans="2:7" x14ac:dyDescent="0.25">
      <c r="B68" s="113" t="s">
        <v>243</v>
      </c>
      <c r="C68" s="113" t="s">
        <v>246</v>
      </c>
      <c r="D68" s="115">
        <v>53.54019999999592</v>
      </c>
      <c r="E68" s="113" t="s">
        <v>334</v>
      </c>
      <c r="F68" s="113" t="s">
        <v>211</v>
      </c>
      <c r="G68" s="115">
        <v>51.940199999995919</v>
      </c>
    </row>
    <row r="69" spans="2:7" x14ac:dyDescent="0.25">
      <c r="B69" s="113" t="s">
        <v>245</v>
      </c>
      <c r="C69" s="113" t="s">
        <v>248</v>
      </c>
      <c r="D69" s="115">
        <v>1570.9399999998802</v>
      </c>
      <c r="E69" s="113" t="s">
        <v>335</v>
      </c>
      <c r="F69" s="113" t="s">
        <v>211</v>
      </c>
      <c r="G69" s="115">
        <v>1434.9399999998802</v>
      </c>
    </row>
    <row r="70" spans="2:7" x14ac:dyDescent="0.25">
      <c r="B70" s="113" t="s">
        <v>247</v>
      </c>
      <c r="C70" s="113" t="s">
        <v>250</v>
      </c>
      <c r="D70" s="115">
        <v>801.49999999993895</v>
      </c>
      <c r="E70" s="113" t="s">
        <v>336</v>
      </c>
      <c r="F70" s="113" t="s">
        <v>211</v>
      </c>
      <c r="G70" s="115">
        <v>609.49999999993895</v>
      </c>
    </row>
    <row r="71" spans="2:7" x14ac:dyDescent="0.25">
      <c r="B71" s="113" t="s">
        <v>249</v>
      </c>
      <c r="C71" s="113" t="s">
        <v>252</v>
      </c>
      <c r="D71" s="115">
        <v>12.503399999999047</v>
      </c>
      <c r="E71" s="113" t="s">
        <v>337</v>
      </c>
      <c r="F71" s="113" t="s">
        <v>211</v>
      </c>
      <c r="G71" s="115">
        <v>12.215399999999047</v>
      </c>
    </row>
    <row r="72" spans="2:7" x14ac:dyDescent="0.25">
      <c r="B72" s="113" t="s">
        <v>251</v>
      </c>
      <c r="C72" s="113" t="s">
        <v>254</v>
      </c>
      <c r="D72" s="115">
        <v>41.677999999996821</v>
      </c>
      <c r="E72" s="113" t="s">
        <v>338</v>
      </c>
      <c r="F72" s="113" t="s">
        <v>211</v>
      </c>
      <c r="G72" s="115">
        <v>34.957999999996822</v>
      </c>
    </row>
    <row r="73" spans="2:7" x14ac:dyDescent="0.25">
      <c r="B73" s="113" t="s">
        <v>253</v>
      </c>
      <c r="C73" s="113" t="s">
        <v>256</v>
      </c>
      <c r="D73" s="115">
        <v>4328.0999999996702</v>
      </c>
      <c r="E73" s="113" t="s">
        <v>339</v>
      </c>
      <c r="F73" s="113" t="s">
        <v>211</v>
      </c>
      <c r="G73" s="115">
        <v>4228.8999999996704</v>
      </c>
    </row>
    <row r="74" spans="2:7" x14ac:dyDescent="0.25">
      <c r="B74" s="113" t="s">
        <v>255</v>
      </c>
      <c r="C74" s="113" t="s">
        <v>258</v>
      </c>
      <c r="D74" s="115">
        <v>43.280999999996702</v>
      </c>
      <c r="E74" s="113" t="s">
        <v>340</v>
      </c>
      <c r="F74" s="113" t="s">
        <v>211</v>
      </c>
      <c r="G74" s="115">
        <v>42.704999999996701</v>
      </c>
    </row>
    <row r="75" spans="2:7" x14ac:dyDescent="0.25">
      <c r="B75" s="113" t="s">
        <v>257</v>
      </c>
      <c r="C75" s="113" t="s">
        <v>260</v>
      </c>
      <c r="D75" s="115">
        <v>3526.5999999997312</v>
      </c>
      <c r="E75" s="113" t="s">
        <v>341</v>
      </c>
      <c r="F75" s="113" t="s">
        <v>211</v>
      </c>
      <c r="G75" s="115">
        <v>3302.5999999997312</v>
      </c>
    </row>
    <row r="76" spans="2:7" x14ac:dyDescent="0.25">
      <c r="B76" s="113" t="s">
        <v>259</v>
      </c>
      <c r="C76" s="113" t="s">
        <v>262</v>
      </c>
      <c r="D76" s="115">
        <v>160.29999999998779</v>
      </c>
      <c r="E76" s="113" t="s">
        <v>342</v>
      </c>
      <c r="F76" s="113" t="s">
        <v>211</v>
      </c>
      <c r="G76" s="115">
        <v>142.6999999999878</v>
      </c>
    </row>
    <row r="77" spans="2:7" ht="14.4" thickBot="1" x14ac:dyDescent="0.3">
      <c r="B77" s="111" t="s">
        <v>261</v>
      </c>
      <c r="C77" s="111" t="s">
        <v>263</v>
      </c>
      <c r="D77" s="114">
        <v>24.044999999998169</v>
      </c>
      <c r="E77" s="111" t="s">
        <v>343</v>
      </c>
      <c r="F77" s="111" t="s">
        <v>211</v>
      </c>
      <c r="G77" s="114">
        <v>21.48499999999817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21D9-90A4-4917-A9AA-BDDF7F8071AF}">
  <dimension ref="A1:H65"/>
  <sheetViews>
    <sheetView showGridLines="0" workbookViewId="0"/>
  </sheetViews>
  <sheetFormatPr defaultRowHeight="13.8" x14ac:dyDescent="0.25"/>
  <cols>
    <col min="1" max="1" width="2.19921875" customWidth="1"/>
    <col min="2" max="2" width="7.296875" bestFit="1" customWidth="1"/>
    <col min="3" max="3" width="25.796875" bestFit="1" customWidth="1"/>
    <col min="4" max="4" width="8.8984375" bestFit="1" customWidth="1"/>
    <col min="5" max="5" width="12.19921875" bestFit="1" customWidth="1"/>
    <col min="6" max="7" width="11.8984375" bestFit="1" customWidth="1"/>
    <col min="8" max="8" width="12.19921875" bestFit="1" customWidth="1"/>
  </cols>
  <sheetData>
    <row r="1" spans="1:8" x14ac:dyDescent="0.25">
      <c r="A1" s="110" t="s">
        <v>265</v>
      </c>
    </row>
    <row r="2" spans="1:8" x14ac:dyDescent="0.25">
      <c r="A2" s="110" t="s">
        <v>165</v>
      </c>
    </row>
    <row r="3" spans="1:8" x14ac:dyDescent="0.25">
      <c r="A3" s="110" t="s">
        <v>344</v>
      </c>
    </row>
    <row r="6" spans="1:8" ht="14.4" thickBot="1" x14ac:dyDescent="0.3">
      <c r="A6" t="s">
        <v>175</v>
      </c>
    </row>
    <row r="7" spans="1:8" x14ac:dyDescent="0.25">
      <c r="B7" s="116"/>
      <c r="C7" s="116"/>
      <c r="D7" s="116" t="s">
        <v>266</v>
      </c>
      <c r="E7" s="116" t="s">
        <v>268</v>
      </c>
      <c r="F7" s="116" t="s">
        <v>270</v>
      </c>
      <c r="G7" s="116" t="s">
        <v>272</v>
      </c>
      <c r="H7" s="116" t="s">
        <v>272</v>
      </c>
    </row>
    <row r="8" spans="1:8" ht="14.4" thickBot="1" x14ac:dyDescent="0.3">
      <c r="B8" s="117" t="s">
        <v>172</v>
      </c>
      <c r="C8" s="117" t="s">
        <v>0</v>
      </c>
      <c r="D8" s="117" t="s">
        <v>267</v>
      </c>
      <c r="E8" s="117" t="s">
        <v>269</v>
      </c>
      <c r="F8" s="117" t="s">
        <v>271</v>
      </c>
      <c r="G8" s="117" t="s">
        <v>273</v>
      </c>
      <c r="H8" s="117" t="s">
        <v>274</v>
      </c>
    </row>
    <row r="9" spans="1:8" x14ac:dyDescent="0.25">
      <c r="B9" s="113" t="s">
        <v>291</v>
      </c>
      <c r="C9" s="113" t="s">
        <v>182</v>
      </c>
      <c r="D9" s="113">
        <v>0</v>
      </c>
      <c r="E9" s="113">
        <v>0</v>
      </c>
      <c r="F9" s="113">
        <v>0</v>
      </c>
      <c r="G9" s="113">
        <v>1E+30</v>
      </c>
      <c r="H9" s="113">
        <v>0</v>
      </c>
    </row>
    <row r="10" spans="1:8" x14ac:dyDescent="0.25">
      <c r="B10" s="113" t="s">
        <v>292</v>
      </c>
      <c r="C10" s="113" t="s">
        <v>184</v>
      </c>
      <c r="D10" s="113">
        <v>0</v>
      </c>
      <c r="E10" s="113">
        <v>5.3221316242968442E-15</v>
      </c>
      <c r="F10" s="113">
        <v>0</v>
      </c>
      <c r="G10" s="113">
        <v>1E+30</v>
      </c>
      <c r="H10" s="113">
        <v>5.3221316242968442E-15</v>
      </c>
    </row>
    <row r="11" spans="1:8" x14ac:dyDescent="0.25">
      <c r="B11" s="113" t="s">
        <v>293</v>
      </c>
      <c r="C11" s="113" t="s">
        <v>185</v>
      </c>
      <c r="D11" s="113">
        <v>0</v>
      </c>
      <c r="E11" s="113">
        <v>4.0766001685454967E-15</v>
      </c>
      <c r="F11" s="113">
        <v>0</v>
      </c>
      <c r="G11" s="113">
        <v>1E+30</v>
      </c>
      <c r="H11" s="113">
        <v>4.0766001685454967E-15</v>
      </c>
    </row>
    <row r="12" spans="1:8" x14ac:dyDescent="0.25">
      <c r="B12" s="113" t="s">
        <v>294</v>
      </c>
      <c r="C12" s="113" t="s">
        <v>186</v>
      </c>
      <c r="D12" s="113">
        <v>0</v>
      </c>
      <c r="E12" s="113">
        <v>1.8821749714348357E-15</v>
      </c>
      <c r="F12" s="113">
        <v>0</v>
      </c>
      <c r="G12" s="113">
        <v>1E+30</v>
      </c>
      <c r="H12" s="113">
        <v>1.8821749714348357E-15</v>
      </c>
    </row>
    <row r="13" spans="1:8" x14ac:dyDescent="0.25">
      <c r="B13" s="113" t="s">
        <v>295</v>
      </c>
      <c r="C13" s="113" t="s">
        <v>187</v>
      </c>
      <c r="D13" s="113">
        <v>16029.999999998778</v>
      </c>
      <c r="E13" s="113">
        <v>0</v>
      </c>
      <c r="F13" s="113">
        <v>0</v>
      </c>
      <c r="G13" s="113">
        <v>0</v>
      </c>
      <c r="H13" s="113">
        <v>1.499529389548234E-15</v>
      </c>
    </row>
    <row r="14" spans="1:8" x14ac:dyDescent="0.25">
      <c r="B14" s="113" t="s">
        <v>296</v>
      </c>
      <c r="C14" s="113" t="s">
        <v>188</v>
      </c>
      <c r="D14" s="113">
        <v>0</v>
      </c>
      <c r="E14" s="113">
        <v>3.6724095986429006E-15</v>
      </c>
      <c r="F14" s="113">
        <v>0</v>
      </c>
      <c r="G14" s="113">
        <v>1E+30</v>
      </c>
      <c r="H14" s="113">
        <v>3.6724095986429006E-15</v>
      </c>
    </row>
    <row r="15" spans="1:8" x14ac:dyDescent="0.25">
      <c r="B15" s="113" t="s">
        <v>297</v>
      </c>
      <c r="C15" s="113" t="s">
        <v>189</v>
      </c>
      <c r="D15" s="113">
        <v>0</v>
      </c>
      <c r="E15" s="113">
        <v>0.63000000000000067</v>
      </c>
      <c r="F15" s="113">
        <v>0.63</v>
      </c>
      <c r="G15" s="113">
        <v>1E+30</v>
      </c>
      <c r="H15" s="113">
        <v>0.63000000000000067</v>
      </c>
    </row>
    <row r="16" spans="1:8" x14ac:dyDescent="0.25">
      <c r="B16" s="113" t="s">
        <v>298</v>
      </c>
      <c r="C16" s="113" t="s">
        <v>190</v>
      </c>
      <c r="D16" s="113">
        <v>0</v>
      </c>
      <c r="E16" s="113">
        <v>0.58000000000000029</v>
      </c>
      <c r="F16" s="113">
        <v>0.57999999999999996</v>
      </c>
      <c r="G16" s="113">
        <v>1E+30</v>
      </c>
      <c r="H16" s="113">
        <v>0.58000000000000029</v>
      </c>
    </row>
    <row r="17" spans="2:8" x14ac:dyDescent="0.25">
      <c r="B17" s="113" t="s">
        <v>299</v>
      </c>
      <c r="C17" s="113" t="s">
        <v>191</v>
      </c>
      <c r="D17" s="113">
        <v>0</v>
      </c>
      <c r="E17" s="113">
        <v>0.5699999999999974</v>
      </c>
      <c r="F17" s="113">
        <v>0.56999999999999984</v>
      </c>
      <c r="G17" s="113">
        <v>1E+30</v>
      </c>
      <c r="H17" s="113">
        <v>0.5699999999999974</v>
      </c>
    </row>
    <row r="18" spans="2:8" x14ac:dyDescent="0.25">
      <c r="B18" s="113" t="s">
        <v>300</v>
      </c>
      <c r="C18" s="113" t="s">
        <v>192</v>
      </c>
      <c r="D18" s="113">
        <v>0</v>
      </c>
      <c r="E18" s="113">
        <v>0.38999999999999718</v>
      </c>
      <c r="F18" s="113">
        <v>0.39000000000000012</v>
      </c>
      <c r="G18" s="113">
        <v>1E+30</v>
      </c>
      <c r="H18" s="113">
        <v>0.38999999999999718</v>
      </c>
    </row>
    <row r="19" spans="2:8" x14ac:dyDescent="0.25">
      <c r="B19" s="113" t="s">
        <v>301</v>
      </c>
      <c r="C19" s="113" t="s">
        <v>193</v>
      </c>
      <c r="D19" s="113">
        <v>0</v>
      </c>
      <c r="E19" s="113">
        <v>0.63000000000000023</v>
      </c>
      <c r="F19" s="113">
        <v>0.62999999999999989</v>
      </c>
      <c r="G19" s="113">
        <v>1E+30</v>
      </c>
      <c r="H19" s="113">
        <v>0.63000000000000023</v>
      </c>
    </row>
    <row r="20" spans="2:8" x14ac:dyDescent="0.25">
      <c r="B20" s="113" t="s">
        <v>302</v>
      </c>
      <c r="C20" s="113" t="s">
        <v>194</v>
      </c>
      <c r="D20" s="113">
        <v>0</v>
      </c>
      <c r="E20" s="113">
        <v>0.32000000000001877</v>
      </c>
      <c r="F20" s="113">
        <v>0.31999999999999984</v>
      </c>
      <c r="G20" s="113">
        <v>1E+30</v>
      </c>
      <c r="H20" s="113">
        <v>0.32000000000001877</v>
      </c>
    </row>
    <row r="21" spans="2:8" x14ac:dyDescent="0.25">
      <c r="B21" s="113" t="s">
        <v>303</v>
      </c>
      <c r="C21" s="113" t="s">
        <v>195</v>
      </c>
      <c r="D21" s="113">
        <v>0</v>
      </c>
      <c r="E21" s="113">
        <v>0.6100000000000203</v>
      </c>
      <c r="F21" s="113">
        <v>0.60999999999999988</v>
      </c>
      <c r="G21" s="113">
        <v>1E+30</v>
      </c>
      <c r="H21" s="113">
        <v>0.6100000000000203</v>
      </c>
    </row>
    <row r="22" spans="2:8" x14ac:dyDescent="0.25">
      <c r="B22" s="113" t="s">
        <v>304</v>
      </c>
      <c r="C22" s="113" t="s">
        <v>196</v>
      </c>
      <c r="D22" s="113">
        <v>0</v>
      </c>
      <c r="E22" s="113">
        <v>5.6699999999988551</v>
      </c>
      <c r="F22" s="113">
        <v>5.669999999999999</v>
      </c>
      <c r="G22" s="113">
        <v>1E+30</v>
      </c>
      <c r="H22" s="113">
        <v>5.6699999999988551</v>
      </c>
    </row>
    <row r="23" spans="2:8" x14ac:dyDescent="0.25">
      <c r="B23" s="113" t="s">
        <v>305</v>
      </c>
      <c r="C23" s="113" t="s">
        <v>197</v>
      </c>
      <c r="D23" s="113">
        <v>0</v>
      </c>
      <c r="E23" s="113">
        <v>2.7399999999999656</v>
      </c>
      <c r="F23" s="113">
        <v>2.74</v>
      </c>
      <c r="G23" s="113">
        <v>1E+30</v>
      </c>
      <c r="H23" s="113">
        <v>2.7399999999999656</v>
      </c>
    </row>
    <row r="24" spans="2:8" x14ac:dyDescent="0.25">
      <c r="B24" s="113" t="s">
        <v>306</v>
      </c>
      <c r="C24" s="113" t="s">
        <v>198</v>
      </c>
      <c r="D24" s="113">
        <v>0</v>
      </c>
      <c r="E24" s="113">
        <v>4.0599999999997429</v>
      </c>
      <c r="F24" s="113">
        <v>4.0600000000000005</v>
      </c>
      <c r="G24" s="113">
        <v>1E+30</v>
      </c>
      <c r="H24" s="113">
        <v>4.0599999999997429</v>
      </c>
    </row>
    <row r="25" spans="2:8" x14ac:dyDescent="0.25">
      <c r="B25" s="113" t="s">
        <v>307</v>
      </c>
      <c r="C25" s="113" t="s">
        <v>199</v>
      </c>
      <c r="D25" s="113">
        <v>0</v>
      </c>
      <c r="E25" s="113">
        <v>2.719999999999974</v>
      </c>
      <c r="F25" s="113">
        <v>2.7199999999999989</v>
      </c>
      <c r="G25" s="113">
        <v>1E+30</v>
      </c>
      <c r="H25" s="113">
        <v>2.719999999999974</v>
      </c>
    </row>
    <row r="26" spans="2:8" x14ac:dyDescent="0.25">
      <c r="B26" s="113" t="s">
        <v>308</v>
      </c>
      <c r="C26" s="113" t="s">
        <v>200</v>
      </c>
      <c r="D26" s="113">
        <v>0</v>
      </c>
      <c r="E26" s="113">
        <v>2.2699999999998806</v>
      </c>
      <c r="F26" s="113">
        <v>2.2699999999999996</v>
      </c>
      <c r="G26" s="113">
        <v>1E+30</v>
      </c>
      <c r="H26" s="113">
        <v>2.2699999999998806</v>
      </c>
    </row>
    <row r="27" spans="2:8" x14ac:dyDescent="0.25">
      <c r="B27" s="113" t="s">
        <v>309</v>
      </c>
      <c r="C27" s="113" t="s">
        <v>201</v>
      </c>
      <c r="D27" s="113">
        <v>0</v>
      </c>
      <c r="E27" s="113">
        <v>3.9299999999996205</v>
      </c>
      <c r="F27" s="113">
        <v>3.9299999999999997</v>
      </c>
      <c r="G27" s="113">
        <v>1E+30</v>
      </c>
      <c r="H27" s="113">
        <v>3.9299999999996205</v>
      </c>
    </row>
    <row r="28" spans="2:8" x14ac:dyDescent="0.25">
      <c r="B28" s="113" t="s">
        <v>310</v>
      </c>
      <c r="C28" s="113" t="s">
        <v>202</v>
      </c>
      <c r="D28" s="113">
        <v>0</v>
      </c>
      <c r="E28" s="113">
        <v>8.9799999999980553</v>
      </c>
      <c r="F28" s="113">
        <v>8.9799999999999969</v>
      </c>
      <c r="G28" s="113">
        <v>1E+30</v>
      </c>
      <c r="H28" s="113">
        <v>8.9799999999980553</v>
      </c>
    </row>
    <row r="29" spans="2:8" x14ac:dyDescent="0.25">
      <c r="B29" s="113" t="s">
        <v>311</v>
      </c>
      <c r="C29" s="113" t="s">
        <v>203</v>
      </c>
      <c r="D29" s="113">
        <v>0</v>
      </c>
      <c r="E29" s="113">
        <v>4.9999999999996199</v>
      </c>
      <c r="F29" s="113">
        <v>5</v>
      </c>
      <c r="G29" s="113">
        <v>1E+30</v>
      </c>
      <c r="H29" s="113">
        <v>4.9999999999996199</v>
      </c>
    </row>
    <row r="30" spans="2:8" x14ac:dyDescent="0.25">
      <c r="B30" s="113" t="s">
        <v>312</v>
      </c>
      <c r="C30" s="113" t="s">
        <v>204</v>
      </c>
      <c r="D30" s="113">
        <v>0</v>
      </c>
      <c r="E30" s="113">
        <v>4.1599999999998527</v>
      </c>
      <c r="F30" s="113">
        <v>4.1599999999999966</v>
      </c>
      <c r="G30" s="113">
        <v>1E+30</v>
      </c>
      <c r="H30" s="113">
        <v>4.1599999999998527</v>
      </c>
    </row>
    <row r="31" spans="2:8" x14ac:dyDescent="0.25">
      <c r="B31" s="113" t="s">
        <v>313</v>
      </c>
      <c r="C31" s="113" t="s">
        <v>205</v>
      </c>
      <c r="D31" s="113">
        <v>0</v>
      </c>
      <c r="E31" s="113">
        <v>4.969999999999386</v>
      </c>
      <c r="F31" s="113">
        <v>4.9699999999999989</v>
      </c>
      <c r="G31" s="113">
        <v>1E+30</v>
      </c>
      <c r="H31" s="113">
        <v>4.969999999999386</v>
      </c>
    </row>
    <row r="32" spans="2:8" x14ac:dyDescent="0.25">
      <c r="B32" s="113" t="s">
        <v>314</v>
      </c>
      <c r="C32" s="113" t="s">
        <v>206</v>
      </c>
      <c r="D32" s="113">
        <v>0</v>
      </c>
      <c r="E32" s="113">
        <v>3.0400000000000009</v>
      </c>
      <c r="F32" s="113">
        <v>3.0399999999999991</v>
      </c>
      <c r="G32" s="113">
        <v>1E+30</v>
      </c>
      <c r="H32" s="113">
        <v>3.0400000000000009</v>
      </c>
    </row>
    <row r="33" spans="1:8" x14ac:dyDescent="0.25">
      <c r="B33" s="113" t="s">
        <v>315</v>
      </c>
      <c r="C33" s="113" t="s">
        <v>207</v>
      </c>
      <c r="D33" s="113">
        <v>0</v>
      </c>
      <c r="E33" s="113">
        <v>0.63999999999995105</v>
      </c>
      <c r="F33" s="113">
        <v>0.64000000000000057</v>
      </c>
      <c r="G33" s="113">
        <v>1E+30</v>
      </c>
      <c r="H33" s="113">
        <v>0.63999999999995105</v>
      </c>
    </row>
    <row r="34" spans="1:8" ht="14.4" thickBot="1" x14ac:dyDescent="0.3">
      <c r="B34" s="111" t="s">
        <v>316</v>
      </c>
      <c r="C34" s="111" t="s">
        <v>208</v>
      </c>
      <c r="D34" s="111">
        <v>0</v>
      </c>
      <c r="E34" s="111">
        <v>9.9999999999978179E-3</v>
      </c>
      <c r="F34" s="111">
        <v>9.9999999999980105E-3</v>
      </c>
      <c r="G34" s="111">
        <v>1E+30</v>
      </c>
      <c r="H34" s="111">
        <v>9.9999999999978179E-3</v>
      </c>
    </row>
    <row r="36" spans="1:8" ht="14.4" thickBot="1" x14ac:dyDescent="0.3">
      <c r="A36" t="s">
        <v>177</v>
      </c>
    </row>
    <row r="37" spans="1:8" x14ac:dyDescent="0.25">
      <c r="B37" s="116"/>
      <c r="C37" s="116"/>
      <c r="D37" s="116" t="s">
        <v>266</v>
      </c>
      <c r="E37" s="116" t="s">
        <v>275</v>
      </c>
      <c r="F37" s="116" t="s">
        <v>277</v>
      </c>
      <c r="G37" s="116" t="s">
        <v>272</v>
      </c>
      <c r="H37" s="116" t="s">
        <v>272</v>
      </c>
    </row>
    <row r="38" spans="1:8" ht="14.4" thickBot="1" x14ac:dyDescent="0.3">
      <c r="B38" s="117" t="s">
        <v>172</v>
      </c>
      <c r="C38" s="117" t="s">
        <v>0</v>
      </c>
      <c r="D38" s="117" t="s">
        <v>267</v>
      </c>
      <c r="E38" s="117" t="s">
        <v>276</v>
      </c>
      <c r="F38" s="117" t="s">
        <v>278</v>
      </c>
      <c r="G38" s="117" t="s">
        <v>273</v>
      </c>
      <c r="H38" s="117" t="s">
        <v>274</v>
      </c>
    </row>
    <row r="39" spans="1:8" x14ac:dyDescent="0.25">
      <c r="B39" s="113" t="s">
        <v>209</v>
      </c>
      <c r="C39" s="113" t="s">
        <v>210</v>
      </c>
      <c r="D39" s="113">
        <v>3661.2519999997207</v>
      </c>
      <c r="E39" s="113">
        <v>0</v>
      </c>
      <c r="F39" s="113">
        <v>80.807999999999993</v>
      </c>
      <c r="G39" s="113">
        <v>3580.4439999997194</v>
      </c>
      <c r="H39" s="113">
        <v>1E+30</v>
      </c>
    </row>
    <row r="40" spans="1:8" x14ac:dyDescent="0.25">
      <c r="B40" s="113" t="s">
        <v>212</v>
      </c>
      <c r="C40" s="113" t="s">
        <v>213</v>
      </c>
      <c r="D40" s="113">
        <v>1960.4689999998507</v>
      </c>
      <c r="E40" s="113">
        <v>0</v>
      </c>
      <c r="F40" s="113">
        <v>12.824000000000002</v>
      </c>
      <c r="G40" s="113">
        <v>1947.6449999998508</v>
      </c>
      <c r="H40" s="113">
        <v>1E+30</v>
      </c>
    </row>
    <row r="41" spans="1:8" x14ac:dyDescent="0.25">
      <c r="B41" s="113" t="s">
        <v>214</v>
      </c>
      <c r="C41" s="113" t="s">
        <v>215</v>
      </c>
      <c r="D41" s="113">
        <v>174.72699999998667</v>
      </c>
      <c r="E41" s="113">
        <v>0</v>
      </c>
      <c r="F41" s="113">
        <v>12.8</v>
      </c>
      <c r="G41" s="113">
        <v>161.92699999998672</v>
      </c>
      <c r="H41" s="113">
        <v>1E+30</v>
      </c>
    </row>
    <row r="42" spans="1:8" x14ac:dyDescent="0.25">
      <c r="B42" s="113" t="s">
        <v>216</v>
      </c>
      <c r="C42" s="113" t="s">
        <v>217</v>
      </c>
      <c r="D42" s="113">
        <v>52.898999999995965</v>
      </c>
      <c r="E42" s="113">
        <v>0</v>
      </c>
      <c r="F42" s="113">
        <v>11.399111111111113</v>
      </c>
      <c r="G42" s="113">
        <v>41.499888888884726</v>
      </c>
      <c r="H42" s="113">
        <v>1E+30</v>
      </c>
    </row>
    <row r="43" spans="1:8" x14ac:dyDescent="0.25">
      <c r="B43" s="113" t="s">
        <v>218</v>
      </c>
      <c r="C43" s="113" t="s">
        <v>219</v>
      </c>
      <c r="D43" s="113">
        <v>17.95359999999863</v>
      </c>
      <c r="E43" s="113">
        <v>0</v>
      </c>
      <c r="F43" s="113">
        <v>2.2798222222222226</v>
      </c>
      <c r="G43" s="113">
        <v>15.673777777776483</v>
      </c>
      <c r="H43" s="113">
        <v>1E+30</v>
      </c>
    </row>
    <row r="44" spans="1:8" x14ac:dyDescent="0.25">
      <c r="B44" s="113" t="s">
        <v>220</v>
      </c>
      <c r="C44" s="113" t="s">
        <v>221</v>
      </c>
      <c r="D44" s="113">
        <v>5.1295999999996091</v>
      </c>
      <c r="E44" s="113">
        <v>4.6860293423378607E-12</v>
      </c>
      <c r="F44" s="113">
        <v>5.129599999999999</v>
      </c>
      <c r="G44" s="113">
        <v>1E+30</v>
      </c>
      <c r="H44" s="113">
        <v>3.2863999999998685</v>
      </c>
    </row>
    <row r="45" spans="1:8" x14ac:dyDescent="0.25">
      <c r="B45" s="113" t="s">
        <v>222</v>
      </c>
      <c r="C45" s="113" t="s">
        <v>223</v>
      </c>
      <c r="D45" s="113">
        <v>11.701899999999107</v>
      </c>
      <c r="E45" s="113">
        <v>0</v>
      </c>
      <c r="F45" s="113">
        <v>3.9896888888888893</v>
      </c>
      <c r="G45" s="113">
        <v>7.7122111111099336</v>
      </c>
      <c r="H45" s="113">
        <v>1E+30</v>
      </c>
    </row>
    <row r="46" spans="1:8" x14ac:dyDescent="0.25">
      <c r="B46" s="113" t="s">
        <v>224</v>
      </c>
      <c r="C46" s="113" t="s">
        <v>225</v>
      </c>
      <c r="D46" s="113">
        <v>416.7799999999682</v>
      </c>
      <c r="E46" s="113">
        <v>0</v>
      </c>
      <c r="F46" s="113">
        <v>8</v>
      </c>
      <c r="G46" s="113">
        <v>408.7799999999686</v>
      </c>
      <c r="H46" s="113">
        <v>1E+30</v>
      </c>
    </row>
    <row r="47" spans="1:8" x14ac:dyDescent="0.25">
      <c r="B47" s="113" t="s">
        <v>226</v>
      </c>
      <c r="C47" s="113" t="s">
        <v>227</v>
      </c>
      <c r="D47" s="113">
        <v>58.830099999995518</v>
      </c>
      <c r="E47" s="113">
        <v>0</v>
      </c>
      <c r="F47" s="113">
        <v>0.41599999999999998</v>
      </c>
      <c r="G47" s="113">
        <v>58.414099999995543</v>
      </c>
      <c r="H47" s="113">
        <v>1E+30</v>
      </c>
    </row>
    <row r="48" spans="1:8" x14ac:dyDescent="0.25">
      <c r="B48" s="113" t="s">
        <v>228</v>
      </c>
      <c r="C48" s="113" t="s">
        <v>229</v>
      </c>
      <c r="D48" s="113">
        <v>10259.199999999219</v>
      </c>
      <c r="E48" s="113">
        <v>0</v>
      </c>
      <c r="F48" s="113">
        <v>746.56</v>
      </c>
      <c r="G48" s="113">
        <v>9512.6399999992245</v>
      </c>
      <c r="H48" s="113">
        <v>1E+30</v>
      </c>
    </row>
    <row r="49" spans="2:8" x14ac:dyDescent="0.25">
      <c r="B49" s="113" t="s">
        <v>230</v>
      </c>
      <c r="C49" s="113" t="s">
        <v>231</v>
      </c>
      <c r="D49" s="113">
        <v>1394.6099999998935</v>
      </c>
      <c r="E49" s="113">
        <v>0</v>
      </c>
      <c r="F49" s="113">
        <v>24</v>
      </c>
      <c r="G49" s="113">
        <v>1370.6099999998928</v>
      </c>
      <c r="H49" s="113">
        <v>1E+30</v>
      </c>
    </row>
    <row r="50" spans="2:8" x14ac:dyDescent="0.25">
      <c r="B50" s="113" t="s">
        <v>232</v>
      </c>
      <c r="C50" s="113" t="s">
        <v>234</v>
      </c>
      <c r="D50" s="113">
        <v>16.029999999998779</v>
      </c>
      <c r="E50" s="113">
        <v>0</v>
      </c>
      <c r="F50" s="113">
        <v>4.8</v>
      </c>
      <c r="G50" s="113">
        <v>11.229999999999018</v>
      </c>
      <c r="H50" s="113">
        <v>1E+30</v>
      </c>
    </row>
    <row r="51" spans="2:8" x14ac:dyDescent="0.25">
      <c r="B51" s="113" t="s">
        <v>233</v>
      </c>
      <c r="C51" s="113" t="s">
        <v>236</v>
      </c>
      <c r="D51" s="113">
        <v>80.149999999993895</v>
      </c>
      <c r="E51" s="113">
        <v>0</v>
      </c>
      <c r="F51" s="113">
        <v>28.8</v>
      </c>
      <c r="G51" s="113">
        <v>51.349999999993891</v>
      </c>
      <c r="H51" s="113">
        <v>1E+30</v>
      </c>
    </row>
    <row r="52" spans="2:8" x14ac:dyDescent="0.25">
      <c r="B52" s="113" t="s">
        <v>235</v>
      </c>
      <c r="C52" s="113" t="s">
        <v>238</v>
      </c>
      <c r="D52" s="113">
        <v>4.9692999999996212</v>
      </c>
      <c r="E52" s="113">
        <v>0</v>
      </c>
      <c r="F52" s="113">
        <v>0.35199999999999998</v>
      </c>
      <c r="G52" s="113">
        <v>4.6172999999996458</v>
      </c>
      <c r="H52" s="113">
        <v>1E+30</v>
      </c>
    </row>
    <row r="53" spans="2:8" x14ac:dyDescent="0.25">
      <c r="B53" s="113" t="s">
        <v>237</v>
      </c>
      <c r="C53" s="113" t="s">
        <v>240</v>
      </c>
      <c r="D53" s="113">
        <v>11.701899999999107</v>
      </c>
      <c r="E53" s="113">
        <v>0</v>
      </c>
      <c r="F53" s="113">
        <v>0.35199999999999998</v>
      </c>
      <c r="G53" s="113">
        <v>11.349899999999119</v>
      </c>
      <c r="H53" s="113">
        <v>1E+30</v>
      </c>
    </row>
    <row r="54" spans="2:8" x14ac:dyDescent="0.25">
      <c r="B54" s="113" t="s">
        <v>239</v>
      </c>
      <c r="C54" s="113" t="s">
        <v>242</v>
      </c>
      <c r="D54" s="113">
        <v>106.59949999999186</v>
      </c>
      <c r="E54" s="113">
        <v>0</v>
      </c>
      <c r="F54" s="113">
        <v>4.4800000000000004</v>
      </c>
      <c r="G54" s="113">
        <v>102.11949999999243</v>
      </c>
      <c r="H54" s="113">
        <v>1E+30</v>
      </c>
    </row>
    <row r="55" spans="2:8" x14ac:dyDescent="0.25">
      <c r="B55" s="113" t="s">
        <v>241</v>
      </c>
      <c r="C55" s="113" t="s">
        <v>244</v>
      </c>
      <c r="D55" s="113">
        <v>3205.9999999997558</v>
      </c>
      <c r="E55" s="113">
        <v>0</v>
      </c>
      <c r="F55" s="113">
        <v>128</v>
      </c>
      <c r="G55" s="113">
        <v>3077.9999999997667</v>
      </c>
      <c r="H55" s="113">
        <v>1E+30</v>
      </c>
    </row>
    <row r="56" spans="2:8" x14ac:dyDescent="0.25">
      <c r="B56" s="113" t="s">
        <v>243</v>
      </c>
      <c r="C56" s="113" t="s">
        <v>246</v>
      </c>
      <c r="D56" s="113">
        <v>53.54019999999592</v>
      </c>
      <c r="E56" s="113">
        <v>0</v>
      </c>
      <c r="F56" s="113">
        <v>1.6</v>
      </c>
      <c r="G56" s="113">
        <v>51.940199999996011</v>
      </c>
      <c r="H56" s="113">
        <v>1E+30</v>
      </c>
    </row>
    <row r="57" spans="2:8" x14ac:dyDescent="0.25">
      <c r="B57" s="113" t="s">
        <v>245</v>
      </c>
      <c r="C57" s="113" t="s">
        <v>248</v>
      </c>
      <c r="D57" s="113">
        <v>1570.9399999998802</v>
      </c>
      <c r="E57" s="113">
        <v>0</v>
      </c>
      <c r="F57" s="113">
        <v>136</v>
      </c>
      <c r="G57" s="113">
        <v>1434.9399999998848</v>
      </c>
      <c r="H57" s="113">
        <v>1E+30</v>
      </c>
    </row>
    <row r="58" spans="2:8" x14ac:dyDescent="0.25">
      <c r="B58" s="113" t="s">
        <v>247</v>
      </c>
      <c r="C58" s="113" t="s">
        <v>250</v>
      </c>
      <c r="D58" s="113">
        <v>801.49999999993895</v>
      </c>
      <c r="E58" s="113">
        <v>0</v>
      </c>
      <c r="F58" s="113">
        <v>192</v>
      </c>
      <c r="G58" s="113">
        <v>609.49999999994191</v>
      </c>
      <c r="H58" s="113">
        <v>1E+30</v>
      </c>
    </row>
    <row r="59" spans="2:8" x14ac:dyDescent="0.25">
      <c r="B59" s="113" t="s">
        <v>249</v>
      </c>
      <c r="C59" s="113" t="s">
        <v>252</v>
      </c>
      <c r="D59" s="113">
        <v>12.503399999999047</v>
      </c>
      <c r="E59" s="113">
        <v>0</v>
      </c>
      <c r="F59" s="113">
        <v>0.28799999999999998</v>
      </c>
      <c r="G59" s="113">
        <v>12.215399999999086</v>
      </c>
      <c r="H59" s="113">
        <v>1E+30</v>
      </c>
    </row>
    <row r="60" spans="2:8" x14ac:dyDescent="0.25">
      <c r="B60" s="113" t="s">
        <v>251</v>
      </c>
      <c r="C60" s="113" t="s">
        <v>254</v>
      </c>
      <c r="D60" s="113">
        <v>41.677999999996821</v>
      </c>
      <c r="E60" s="113">
        <v>0</v>
      </c>
      <c r="F60" s="113">
        <v>6.72</v>
      </c>
      <c r="G60" s="113">
        <v>34.957999999996765</v>
      </c>
      <c r="H60" s="113">
        <v>1E+30</v>
      </c>
    </row>
    <row r="61" spans="2:8" x14ac:dyDescent="0.25">
      <c r="B61" s="113" t="s">
        <v>253</v>
      </c>
      <c r="C61" s="113" t="s">
        <v>256</v>
      </c>
      <c r="D61" s="113">
        <v>4328.0999999996702</v>
      </c>
      <c r="E61" s="113">
        <v>0</v>
      </c>
      <c r="F61" s="113">
        <v>99.2</v>
      </c>
      <c r="G61" s="113">
        <v>4228.8999999996749</v>
      </c>
      <c r="H61" s="113">
        <v>1E+30</v>
      </c>
    </row>
    <row r="62" spans="2:8" x14ac:dyDescent="0.25">
      <c r="B62" s="113" t="s">
        <v>255</v>
      </c>
      <c r="C62" s="113" t="s">
        <v>258</v>
      </c>
      <c r="D62" s="113">
        <v>43.280999999996702</v>
      </c>
      <c r="E62" s="113">
        <v>0</v>
      </c>
      <c r="F62" s="113">
        <v>0.57599999999999996</v>
      </c>
      <c r="G62" s="113">
        <v>42.704999999996701</v>
      </c>
      <c r="H62" s="113">
        <v>1E+30</v>
      </c>
    </row>
    <row r="63" spans="2:8" x14ac:dyDescent="0.25">
      <c r="B63" s="113" t="s">
        <v>257</v>
      </c>
      <c r="C63" s="113" t="s">
        <v>260</v>
      </c>
      <c r="D63" s="113">
        <v>3526.5999999997312</v>
      </c>
      <c r="E63" s="113">
        <v>0</v>
      </c>
      <c r="F63" s="113">
        <v>224</v>
      </c>
      <c r="G63" s="113">
        <v>3302.5999999997339</v>
      </c>
      <c r="H63" s="113">
        <v>1E+30</v>
      </c>
    </row>
    <row r="64" spans="2:8" x14ac:dyDescent="0.25">
      <c r="B64" s="113" t="s">
        <v>259</v>
      </c>
      <c r="C64" s="113" t="s">
        <v>262</v>
      </c>
      <c r="D64" s="113">
        <v>160.29999999998779</v>
      </c>
      <c r="E64" s="113">
        <v>0</v>
      </c>
      <c r="F64" s="113">
        <v>17.600000000000001</v>
      </c>
      <c r="G64" s="113">
        <v>142.69999999998819</v>
      </c>
      <c r="H64" s="113">
        <v>1E+30</v>
      </c>
    </row>
    <row r="65" spans="2:8" ht="14.4" thickBot="1" x14ac:dyDescent="0.3">
      <c r="B65" s="111" t="s">
        <v>261</v>
      </c>
      <c r="C65" s="111" t="s">
        <v>263</v>
      </c>
      <c r="D65" s="111">
        <v>24.044999999998169</v>
      </c>
      <c r="E65" s="111">
        <v>0</v>
      </c>
      <c r="F65" s="111">
        <v>2.56</v>
      </c>
      <c r="G65" s="111">
        <v>21.484999999998308</v>
      </c>
      <c r="H65" s="111">
        <v>1E+30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1F85-2609-4148-8470-4621BE8356AA}">
  <dimension ref="A1:J38"/>
  <sheetViews>
    <sheetView showGridLines="0" workbookViewId="0"/>
  </sheetViews>
  <sheetFormatPr defaultRowHeight="13.8" x14ac:dyDescent="0.25"/>
  <cols>
    <col min="1" max="1" width="2.19921875" customWidth="1"/>
    <col min="2" max="2" width="7.296875" bestFit="1" customWidth="1"/>
    <col min="3" max="3" width="18.09765625" bestFit="1" customWidth="1"/>
    <col min="4" max="4" width="5.8984375" bestFit="1" customWidth="1"/>
    <col min="5" max="5" width="2.19921875" customWidth="1"/>
    <col min="6" max="7" width="12.19921875" bestFit="1" customWidth="1"/>
    <col min="8" max="8" width="2.19921875" customWidth="1"/>
    <col min="9" max="9" width="6.19921875" bestFit="1" customWidth="1"/>
    <col min="10" max="10" width="9.296875" bestFit="1" customWidth="1"/>
  </cols>
  <sheetData>
    <row r="1" spans="1:10" x14ac:dyDescent="0.25">
      <c r="A1" s="110" t="s">
        <v>279</v>
      </c>
    </row>
    <row r="2" spans="1:10" x14ac:dyDescent="0.25">
      <c r="A2" s="110" t="s">
        <v>165</v>
      </c>
    </row>
    <row r="3" spans="1:10" x14ac:dyDescent="0.25">
      <c r="A3" s="110" t="s">
        <v>345</v>
      </c>
    </row>
    <row r="5" spans="1:10" ht="14.4" thickBot="1" x14ac:dyDescent="0.3"/>
    <row r="6" spans="1:10" x14ac:dyDescent="0.25">
      <c r="B6" s="116"/>
      <c r="C6" s="116" t="s">
        <v>270</v>
      </c>
      <c r="D6" s="116"/>
    </row>
    <row r="7" spans="1:10" ht="14.4" thickBot="1" x14ac:dyDescent="0.3">
      <c r="B7" s="117" t="s">
        <v>172</v>
      </c>
      <c r="C7" s="117" t="s">
        <v>0</v>
      </c>
      <c r="D7" s="117" t="s">
        <v>267</v>
      </c>
    </row>
    <row r="8" spans="1:10" ht="14.4" thickBot="1" x14ac:dyDescent="0.3">
      <c r="B8" s="111" t="s">
        <v>289</v>
      </c>
      <c r="C8" s="111" t="s">
        <v>290</v>
      </c>
      <c r="D8" s="114">
        <v>0</v>
      </c>
    </row>
    <row r="10" spans="1:10" ht="14.4" thickBot="1" x14ac:dyDescent="0.3"/>
    <row r="11" spans="1:10" x14ac:dyDescent="0.25">
      <c r="B11" s="116"/>
      <c r="C11" s="116" t="s">
        <v>280</v>
      </c>
      <c r="D11" s="116"/>
      <c r="F11" s="116" t="s">
        <v>281</v>
      </c>
      <c r="G11" s="116" t="s">
        <v>270</v>
      </c>
      <c r="I11" s="116" t="s">
        <v>284</v>
      </c>
      <c r="J11" s="116" t="s">
        <v>270</v>
      </c>
    </row>
    <row r="12" spans="1:10" ht="14.4" thickBot="1" x14ac:dyDescent="0.3">
      <c r="B12" s="117" t="s">
        <v>172</v>
      </c>
      <c r="C12" s="117" t="s">
        <v>0</v>
      </c>
      <c r="D12" s="117" t="s">
        <v>267</v>
      </c>
      <c r="F12" s="117" t="s">
        <v>282</v>
      </c>
      <c r="G12" s="117" t="s">
        <v>283</v>
      </c>
      <c r="I12" s="117" t="s">
        <v>282</v>
      </c>
      <c r="J12" s="117" t="s">
        <v>283</v>
      </c>
    </row>
    <row r="13" spans="1:10" x14ac:dyDescent="0.25">
      <c r="B13" s="113" t="s">
        <v>291</v>
      </c>
      <c r="C13" s="113" t="s">
        <v>182</v>
      </c>
      <c r="D13" s="115">
        <v>0</v>
      </c>
      <c r="F13" s="115">
        <v>5.570147517832489E-9</v>
      </c>
      <c r="G13" s="115">
        <v>0</v>
      </c>
      <c r="I13" s="113" t="e">
        <v>#N/A</v>
      </c>
      <c r="J13" s="113" t="e">
        <v>#N/A</v>
      </c>
    </row>
    <row r="14" spans="1:10" x14ac:dyDescent="0.25">
      <c r="B14" s="113" t="s">
        <v>292</v>
      </c>
      <c r="C14" s="113" t="s">
        <v>184</v>
      </c>
      <c r="D14" s="115">
        <v>0</v>
      </c>
      <c r="F14" s="115">
        <v>1.9495516312290029E-8</v>
      </c>
      <c r="G14" s="115">
        <v>0</v>
      </c>
      <c r="I14" s="113" t="e">
        <v>#N/A</v>
      </c>
      <c r="J14" s="113" t="e">
        <v>#N/A</v>
      </c>
    </row>
    <row r="15" spans="1:10" x14ac:dyDescent="0.25">
      <c r="B15" s="113" t="s">
        <v>293</v>
      </c>
      <c r="C15" s="113" t="s">
        <v>185</v>
      </c>
      <c r="D15" s="115">
        <v>0</v>
      </c>
      <c r="F15" s="115">
        <v>1.053811692562542E-9</v>
      </c>
      <c r="G15" s="115">
        <v>0</v>
      </c>
      <c r="I15" s="113" t="e">
        <v>#N/A</v>
      </c>
      <c r="J15" s="113" t="e">
        <v>#N/A</v>
      </c>
    </row>
    <row r="16" spans="1:10" x14ac:dyDescent="0.25">
      <c r="B16" s="113" t="s">
        <v>294</v>
      </c>
      <c r="C16" s="113" t="s">
        <v>186</v>
      </c>
      <c r="D16" s="115">
        <v>0</v>
      </c>
      <c r="F16" s="115">
        <v>6.4985054374684891E-10</v>
      </c>
      <c r="G16" s="115">
        <v>0</v>
      </c>
      <c r="I16" s="113" t="e">
        <v>#N/A</v>
      </c>
      <c r="J16" s="113" t="e">
        <v>#N/A</v>
      </c>
    </row>
    <row r="17" spans="2:10" x14ac:dyDescent="0.25">
      <c r="B17" s="113" t="s">
        <v>295</v>
      </c>
      <c r="C17" s="113" t="s">
        <v>187</v>
      </c>
      <c r="D17" s="115">
        <v>16029.999999998778</v>
      </c>
      <c r="F17" s="115">
        <v>16029.999999999989</v>
      </c>
      <c r="G17" s="115">
        <v>0</v>
      </c>
      <c r="I17" s="113" t="e">
        <v>#N/A</v>
      </c>
      <c r="J17" s="113" t="e">
        <v>#N/A</v>
      </c>
    </row>
    <row r="18" spans="2:10" x14ac:dyDescent="0.25">
      <c r="B18" s="113" t="s">
        <v>296</v>
      </c>
      <c r="C18" s="113" t="s">
        <v>188</v>
      </c>
      <c r="D18" s="115">
        <v>0</v>
      </c>
      <c r="F18" s="115">
        <v>2.99931020190102E-9</v>
      </c>
      <c r="G18" s="115">
        <v>0</v>
      </c>
      <c r="I18" s="113" t="e">
        <v>#N/A</v>
      </c>
      <c r="J18" s="113" t="e">
        <v>#N/A</v>
      </c>
    </row>
    <row r="19" spans="2:10" x14ac:dyDescent="0.25">
      <c r="B19" s="113" t="s">
        <v>297</v>
      </c>
      <c r="C19" s="113" t="s">
        <v>189</v>
      </c>
      <c r="D19" s="115">
        <v>0</v>
      </c>
      <c r="F19" s="115">
        <v>0</v>
      </c>
      <c r="G19" s="115">
        <v>0</v>
      </c>
      <c r="I19" s="113" t="e">
        <v>#N/A</v>
      </c>
      <c r="J19" s="113" t="e">
        <v>#N/A</v>
      </c>
    </row>
    <row r="20" spans="2:10" x14ac:dyDescent="0.25">
      <c r="B20" s="113" t="s">
        <v>298</v>
      </c>
      <c r="C20" s="113" t="s">
        <v>190</v>
      </c>
      <c r="D20" s="115">
        <v>0</v>
      </c>
      <c r="F20" s="115">
        <v>0</v>
      </c>
      <c r="G20" s="115">
        <v>0</v>
      </c>
      <c r="I20" s="113" t="e">
        <v>#N/A</v>
      </c>
      <c r="J20" s="113" t="e">
        <v>#N/A</v>
      </c>
    </row>
    <row r="21" spans="2:10" x14ac:dyDescent="0.25">
      <c r="B21" s="113" t="s">
        <v>299</v>
      </c>
      <c r="C21" s="113" t="s">
        <v>191</v>
      </c>
      <c r="D21" s="115">
        <v>0</v>
      </c>
      <c r="F21" s="115">
        <v>4.6417895981937406E-10</v>
      </c>
      <c r="G21" s="115">
        <v>2.6458200709704318E-10</v>
      </c>
      <c r="I21" s="113" t="e">
        <v>#N/A</v>
      </c>
      <c r="J21" s="113" t="e">
        <v>#N/A</v>
      </c>
    </row>
    <row r="22" spans="2:10" x14ac:dyDescent="0.25">
      <c r="B22" s="113" t="s">
        <v>300</v>
      </c>
      <c r="C22" s="113" t="s">
        <v>192</v>
      </c>
      <c r="D22" s="115">
        <v>0</v>
      </c>
      <c r="F22" s="115">
        <v>5.8195571081809935E-10</v>
      </c>
      <c r="G22" s="115">
        <v>2.2696272721905877E-10</v>
      </c>
      <c r="I22" s="113" t="e">
        <v>#N/A</v>
      </c>
      <c r="J22" s="113" t="e">
        <v>#N/A</v>
      </c>
    </row>
    <row r="23" spans="2:10" x14ac:dyDescent="0.25">
      <c r="B23" s="113" t="s">
        <v>301</v>
      </c>
      <c r="C23" s="113" t="s">
        <v>193</v>
      </c>
      <c r="D23" s="115">
        <v>0</v>
      </c>
      <c r="F23" s="115">
        <v>8.2959643882633946E-10</v>
      </c>
      <c r="G23" s="115">
        <v>5.2264575646059382E-10</v>
      </c>
      <c r="I23" s="113" t="e">
        <v>#N/A</v>
      </c>
      <c r="J23" s="113" t="e">
        <v>#N/A</v>
      </c>
    </row>
    <row r="24" spans="2:10" x14ac:dyDescent="0.25">
      <c r="B24" s="113" t="s">
        <v>302</v>
      </c>
      <c r="C24" s="113" t="s">
        <v>194</v>
      </c>
      <c r="D24" s="115">
        <v>0</v>
      </c>
      <c r="F24" s="115">
        <v>9.0676820057818468E-10</v>
      </c>
      <c r="G24" s="115">
        <v>2.9016582418501912E-10</v>
      </c>
      <c r="I24" s="113" t="e">
        <v>#N/A</v>
      </c>
      <c r="J24" s="113" t="e">
        <v>#N/A</v>
      </c>
    </row>
    <row r="25" spans="2:10" x14ac:dyDescent="0.25">
      <c r="B25" s="113" t="s">
        <v>303</v>
      </c>
      <c r="C25" s="113" t="s">
        <v>195</v>
      </c>
      <c r="D25" s="115">
        <v>0</v>
      </c>
      <c r="F25" s="115">
        <v>8.2959643882633946E-10</v>
      </c>
      <c r="G25" s="115">
        <v>5.0605382768406709E-10</v>
      </c>
      <c r="I25" s="113" t="e">
        <v>#N/A</v>
      </c>
      <c r="J25" s="113" t="e">
        <v>#N/A</v>
      </c>
    </row>
    <row r="26" spans="2:10" x14ac:dyDescent="0.25">
      <c r="B26" s="113" t="s">
        <v>304</v>
      </c>
      <c r="C26" s="113" t="s">
        <v>196</v>
      </c>
      <c r="D26" s="115">
        <v>0</v>
      </c>
      <c r="F26" s="115">
        <v>1.5962921732922112E-12</v>
      </c>
      <c r="G26" s="115">
        <v>9.0509766225668381E-12</v>
      </c>
      <c r="I26" s="113" t="e">
        <v>#N/A</v>
      </c>
      <c r="J26" s="113" t="e">
        <v>#N/A</v>
      </c>
    </row>
    <row r="27" spans="2:10" x14ac:dyDescent="0.25">
      <c r="B27" s="113" t="s">
        <v>305</v>
      </c>
      <c r="C27" s="113" t="s">
        <v>197</v>
      </c>
      <c r="D27" s="115">
        <v>0</v>
      </c>
      <c r="F27" s="115">
        <v>6.3710837622278919E-11</v>
      </c>
      <c r="G27" s="115">
        <v>1.7456769508504424E-10</v>
      </c>
      <c r="I27" s="113" t="e">
        <v>#N/A</v>
      </c>
      <c r="J27" s="113" t="e">
        <v>#N/A</v>
      </c>
    </row>
    <row r="28" spans="2:10" x14ac:dyDescent="0.25">
      <c r="B28" s="113" t="s">
        <v>306</v>
      </c>
      <c r="C28" s="113" t="s">
        <v>198</v>
      </c>
      <c r="D28" s="115">
        <v>0</v>
      </c>
      <c r="F28" s="115">
        <v>7.0572004750833454E-12</v>
      </c>
      <c r="G28" s="115">
        <v>2.8652233928838379E-11</v>
      </c>
      <c r="I28" s="113" t="e">
        <v>#N/A</v>
      </c>
      <c r="J28" s="113" t="e">
        <v>#N/A</v>
      </c>
    </row>
    <row r="29" spans="2:10" x14ac:dyDescent="0.25">
      <c r="B29" s="113" t="s">
        <v>307</v>
      </c>
      <c r="C29" s="113" t="s">
        <v>199</v>
      </c>
      <c r="D29" s="115">
        <v>0</v>
      </c>
      <c r="F29" s="115">
        <v>1.0771003487524407E-10</v>
      </c>
      <c r="G29" s="115">
        <v>2.9297129486066391E-10</v>
      </c>
      <c r="I29" s="113" t="e">
        <v>#N/A</v>
      </c>
      <c r="J29" s="113" t="e">
        <v>#N/A</v>
      </c>
    </row>
    <row r="30" spans="2:10" x14ac:dyDescent="0.25">
      <c r="B30" s="113" t="s">
        <v>308</v>
      </c>
      <c r="C30" s="113" t="s">
        <v>200</v>
      </c>
      <c r="D30" s="115">
        <v>0</v>
      </c>
      <c r="F30" s="115">
        <v>1.5760320381905747E-11</v>
      </c>
      <c r="G30" s="115">
        <v>3.5775927266926045E-11</v>
      </c>
      <c r="I30" s="113" t="e">
        <v>#N/A</v>
      </c>
      <c r="J30" s="113" t="e">
        <v>#N/A</v>
      </c>
    </row>
    <row r="31" spans="2:10" x14ac:dyDescent="0.25">
      <c r="B31" s="113" t="s">
        <v>309</v>
      </c>
      <c r="C31" s="113" t="s">
        <v>201</v>
      </c>
      <c r="D31" s="115">
        <v>0</v>
      </c>
      <c r="F31" s="115">
        <v>4.8460144947595447E-12</v>
      </c>
      <c r="G31" s="115">
        <v>1.9044836964405013E-11</v>
      </c>
      <c r="I31" s="113" t="e">
        <v>#N/A</v>
      </c>
      <c r="J31" s="113" t="e">
        <v>#N/A</v>
      </c>
    </row>
    <row r="32" spans="2:10" x14ac:dyDescent="0.25">
      <c r="B32" s="113" t="s">
        <v>310</v>
      </c>
      <c r="C32" s="113" t="s">
        <v>202</v>
      </c>
      <c r="D32" s="115">
        <v>0</v>
      </c>
      <c r="F32" s="115">
        <v>9.4101683660759062E-13</v>
      </c>
      <c r="G32" s="115">
        <v>8.4503311927361646E-12</v>
      </c>
      <c r="I32" s="113" t="e">
        <v>#N/A</v>
      </c>
      <c r="J32" s="113" t="e">
        <v>#N/A</v>
      </c>
    </row>
    <row r="33" spans="2:10" x14ac:dyDescent="0.25">
      <c r="B33" s="113" t="s">
        <v>311</v>
      </c>
      <c r="C33" s="113" t="s">
        <v>203</v>
      </c>
      <c r="D33" s="115">
        <v>0</v>
      </c>
      <c r="F33" s="115">
        <v>4.7724642135661757E-12</v>
      </c>
      <c r="G33" s="115">
        <v>2.3862321067830879E-11</v>
      </c>
      <c r="I33" s="113" t="e">
        <v>#N/A</v>
      </c>
      <c r="J33" s="113" t="e">
        <v>#N/A</v>
      </c>
    </row>
    <row r="34" spans="2:10" x14ac:dyDescent="0.25">
      <c r="B34" s="113" t="s">
        <v>312</v>
      </c>
      <c r="C34" s="113" t="s">
        <v>204</v>
      </c>
      <c r="D34" s="115">
        <v>0</v>
      </c>
      <c r="F34" s="115">
        <v>1.2906664225367468E-11</v>
      </c>
      <c r="G34" s="115">
        <v>5.3691723177528673E-11</v>
      </c>
      <c r="I34" s="113" t="e">
        <v>#N/A</v>
      </c>
      <c r="J34" s="113" t="e">
        <v>#N/A</v>
      </c>
    </row>
    <row r="35" spans="2:10" x14ac:dyDescent="0.25">
      <c r="B35" s="113" t="s">
        <v>313</v>
      </c>
      <c r="C35" s="113" t="s">
        <v>205</v>
      </c>
      <c r="D35" s="115">
        <v>0</v>
      </c>
      <c r="F35" s="115">
        <v>2.9816496616070566E-12</v>
      </c>
      <c r="G35" s="115">
        <v>1.481879881818707E-11</v>
      </c>
      <c r="I35" s="113" t="e">
        <v>#N/A</v>
      </c>
      <c r="J35" s="113" t="e">
        <v>#N/A</v>
      </c>
    </row>
    <row r="36" spans="2:10" x14ac:dyDescent="0.25">
      <c r="B36" s="113" t="s">
        <v>314</v>
      </c>
      <c r="C36" s="113" t="s">
        <v>206</v>
      </c>
      <c r="D36" s="115">
        <v>0</v>
      </c>
      <c r="F36" s="115">
        <v>0</v>
      </c>
      <c r="G36" s="115">
        <v>0</v>
      </c>
      <c r="I36" s="113" t="e">
        <v>#N/A</v>
      </c>
      <c r="J36" s="113" t="e">
        <v>#N/A</v>
      </c>
    </row>
    <row r="37" spans="2:10" x14ac:dyDescent="0.25">
      <c r="B37" s="113" t="s">
        <v>315</v>
      </c>
      <c r="C37" s="113" t="s">
        <v>207</v>
      </c>
      <c r="D37" s="115">
        <v>0</v>
      </c>
      <c r="F37" s="115">
        <v>3.6888394157837252E-11</v>
      </c>
      <c r="G37" s="115">
        <v>2.3608572261015843E-11</v>
      </c>
      <c r="I37" s="113" t="e">
        <v>#N/A</v>
      </c>
      <c r="J37" s="113" t="e">
        <v>#N/A</v>
      </c>
    </row>
    <row r="38" spans="2:10" ht="14.4" thickBot="1" x14ac:dyDescent="0.3">
      <c r="B38" s="111" t="s">
        <v>316</v>
      </c>
      <c r="C38" s="111" t="s">
        <v>208</v>
      </c>
      <c r="D38" s="114">
        <v>0</v>
      </c>
      <c r="F38" s="114">
        <v>0</v>
      </c>
      <c r="G38" s="114">
        <v>0</v>
      </c>
      <c r="I38" s="111" t="e">
        <v>#N/A</v>
      </c>
      <c r="J38" s="111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7C93-0825-4914-BFC9-06B19BCE875E}">
  <dimension ref="A1:G77"/>
  <sheetViews>
    <sheetView showGridLines="0" workbookViewId="0">
      <selection activeCell="C26" sqref="C26"/>
    </sheetView>
  </sheetViews>
  <sheetFormatPr defaultRowHeight="13.8" x14ac:dyDescent="0.25"/>
  <cols>
    <col min="1" max="1" width="2.19921875" customWidth="1"/>
    <col min="2" max="2" width="7.296875" bestFit="1" customWidth="1"/>
    <col min="3" max="3" width="25.796875" bestFit="1" customWidth="1"/>
    <col min="4" max="4" width="13.296875" bestFit="1" customWidth="1"/>
    <col min="5" max="5" width="15.8984375" bestFit="1" customWidth="1"/>
    <col min="6" max="6" width="10.19921875" bestFit="1" customWidth="1"/>
    <col min="7" max="7" width="11.8984375" bestFit="1" customWidth="1"/>
  </cols>
  <sheetData>
    <row r="1" spans="1:5" x14ac:dyDescent="0.25">
      <c r="A1" s="110" t="s">
        <v>164</v>
      </c>
    </row>
    <row r="2" spans="1:5" x14ac:dyDescent="0.25">
      <c r="A2" s="110" t="s">
        <v>165</v>
      </c>
    </row>
    <row r="3" spans="1:5" x14ac:dyDescent="0.25">
      <c r="A3" s="110" t="s">
        <v>346</v>
      </c>
    </row>
    <row r="4" spans="1:5" x14ac:dyDescent="0.25">
      <c r="A4" s="110" t="s">
        <v>166</v>
      </c>
    </row>
    <row r="5" spans="1:5" x14ac:dyDescent="0.25">
      <c r="A5" s="110" t="s">
        <v>167</v>
      </c>
    </row>
    <row r="6" spans="1:5" x14ac:dyDescent="0.25">
      <c r="A6" s="110"/>
      <c r="B6" t="s">
        <v>264</v>
      </c>
    </row>
    <row r="7" spans="1:5" x14ac:dyDescent="0.25">
      <c r="A7" s="110"/>
      <c r="B7" t="s">
        <v>347</v>
      </c>
    </row>
    <row r="8" spans="1:5" x14ac:dyDescent="0.25">
      <c r="A8" s="110"/>
      <c r="B8" t="s">
        <v>288</v>
      </c>
    </row>
    <row r="9" spans="1:5" x14ac:dyDescent="0.25">
      <c r="A9" s="110" t="s">
        <v>168</v>
      </c>
    </row>
    <row r="10" spans="1:5" x14ac:dyDescent="0.25">
      <c r="B10" t="s">
        <v>169</v>
      </c>
    </row>
    <row r="11" spans="1:5" x14ac:dyDescent="0.25">
      <c r="B11" t="s">
        <v>170</v>
      </c>
    </row>
    <row r="14" spans="1:5" ht="14.4" thickBot="1" x14ac:dyDescent="0.3">
      <c r="A14" t="s">
        <v>171</v>
      </c>
    </row>
    <row r="15" spans="1:5" ht="14.4" thickBot="1" x14ac:dyDescent="0.3">
      <c r="B15" s="112" t="s">
        <v>172</v>
      </c>
      <c r="C15" s="112" t="s">
        <v>0</v>
      </c>
      <c r="D15" s="112" t="s">
        <v>173</v>
      </c>
      <c r="E15" s="112" t="s">
        <v>174</v>
      </c>
    </row>
    <row r="16" spans="1:5" ht="14.4" thickBot="1" x14ac:dyDescent="0.3">
      <c r="B16" s="111" t="s">
        <v>289</v>
      </c>
      <c r="C16" s="111" t="s">
        <v>290</v>
      </c>
      <c r="D16" s="114">
        <v>0</v>
      </c>
      <c r="E16" s="114">
        <v>647.78983458764685</v>
      </c>
    </row>
    <row r="19" spans="1:6" ht="14.4" thickBot="1" x14ac:dyDescent="0.3">
      <c r="A19" t="s">
        <v>175</v>
      </c>
    </row>
    <row r="20" spans="1:6" ht="14.4" thickBot="1" x14ac:dyDescent="0.3">
      <c r="B20" s="112" t="s">
        <v>172</v>
      </c>
      <c r="C20" s="112" t="s">
        <v>0</v>
      </c>
      <c r="D20" s="112" t="s">
        <v>173</v>
      </c>
      <c r="E20" s="112" t="s">
        <v>174</v>
      </c>
      <c r="F20" s="112" t="s">
        <v>176</v>
      </c>
    </row>
    <row r="21" spans="1:6" x14ac:dyDescent="0.25">
      <c r="B21" s="113" t="s">
        <v>291</v>
      </c>
      <c r="C21" s="113" t="s">
        <v>182</v>
      </c>
      <c r="D21" s="115">
        <v>0</v>
      </c>
      <c r="E21" s="115">
        <v>0</v>
      </c>
      <c r="F21" s="113" t="s">
        <v>183</v>
      </c>
    </row>
    <row r="22" spans="1:6" x14ac:dyDescent="0.25">
      <c r="B22" s="113" t="s">
        <v>292</v>
      </c>
      <c r="C22" s="113" t="s">
        <v>184</v>
      </c>
      <c r="D22" s="115">
        <v>0</v>
      </c>
      <c r="E22" s="115">
        <v>105.67306544626632</v>
      </c>
      <c r="F22" s="113" t="s">
        <v>183</v>
      </c>
    </row>
    <row r="23" spans="1:6" x14ac:dyDescent="0.25">
      <c r="B23" s="113" t="s">
        <v>293</v>
      </c>
      <c r="C23" s="113" t="s">
        <v>185</v>
      </c>
      <c r="D23" s="115">
        <v>0</v>
      </c>
      <c r="E23" s="115">
        <v>0</v>
      </c>
      <c r="F23" s="113" t="s">
        <v>183</v>
      </c>
    </row>
    <row r="24" spans="1:6" x14ac:dyDescent="0.25">
      <c r="B24" s="113" t="s">
        <v>294</v>
      </c>
      <c r="C24" s="113" t="s">
        <v>186</v>
      </c>
      <c r="D24" s="115">
        <v>0</v>
      </c>
      <c r="E24" s="115">
        <v>0</v>
      </c>
      <c r="F24" s="113" t="s">
        <v>183</v>
      </c>
    </row>
    <row r="25" spans="1:6" x14ac:dyDescent="0.25">
      <c r="B25" s="113" t="s">
        <v>295</v>
      </c>
      <c r="C25" s="113" t="s">
        <v>187</v>
      </c>
      <c r="D25" s="115">
        <v>0</v>
      </c>
      <c r="E25" s="115">
        <v>0</v>
      </c>
      <c r="F25" s="113" t="s">
        <v>183</v>
      </c>
    </row>
    <row r="26" spans="1:6" x14ac:dyDescent="0.25">
      <c r="B26" s="113" t="s">
        <v>296</v>
      </c>
      <c r="C26" s="113" t="s">
        <v>188</v>
      </c>
      <c r="D26" s="115">
        <v>0</v>
      </c>
      <c r="E26" s="115">
        <v>0</v>
      </c>
      <c r="F26" s="113" t="s">
        <v>183</v>
      </c>
    </row>
    <row r="27" spans="1:6" x14ac:dyDescent="0.25">
      <c r="B27" s="113" t="s">
        <v>297</v>
      </c>
      <c r="C27" s="113" t="s">
        <v>189</v>
      </c>
      <c r="D27" s="115">
        <v>0</v>
      </c>
      <c r="E27" s="115">
        <v>0</v>
      </c>
      <c r="F27" s="113" t="s">
        <v>183</v>
      </c>
    </row>
    <row r="28" spans="1:6" x14ac:dyDescent="0.25">
      <c r="B28" s="113" t="s">
        <v>298</v>
      </c>
      <c r="C28" s="113" t="s">
        <v>190</v>
      </c>
      <c r="D28" s="115">
        <v>0</v>
      </c>
      <c r="E28" s="115">
        <v>0</v>
      </c>
      <c r="F28" s="113" t="s">
        <v>183</v>
      </c>
    </row>
    <row r="29" spans="1:6" x14ac:dyDescent="0.25">
      <c r="B29" s="113" t="s">
        <v>299</v>
      </c>
      <c r="C29" s="113" t="s">
        <v>191</v>
      </c>
      <c r="D29" s="115">
        <v>0</v>
      </c>
      <c r="E29" s="115">
        <v>0</v>
      </c>
      <c r="F29" s="113" t="s">
        <v>183</v>
      </c>
    </row>
    <row r="30" spans="1:6" x14ac:dyDescent="0.25">
      <c r="B30" s="113" t="s">
        <v>300</v>
      </c>
      <c r="C30" s="113" t="s">
        <v>192</v>
      </c>
      <c r="D30" s="115">
        <v>0</v>
      </c>
      <c r="E30" s="115">
        <v>175.07423027238798</v>
      </c>
      <c r="F30" s="113" t="s">
        <v>183</v>
      </c>
    </row>
    <row r="31" spans="1:6" x14ac:dyDescent="0.25">
      <c r="B31" s="113" t="s">
        <v>301</v>
      </c>
      <c r="C31" s="113" t="s">
        <v>193</v>
      </c>
      <c r="D31" s="115">
        <v>0</v>
      </c>
      <c r="E31" s="115">
        <v>0</v>
      </c>
      <c r="F31" s="113" t="s">
        <v>183</v>
      </c>
    </row>
    <row r="32" spans="1:6" x14ac:dyDescent="0.25">
      <c r="B32" s="113" t="s">
        <v>302</v>
      </c>
      <c r="C32" s="113" t="s">
        <v>194</v>
      </c>
      <c r="D32" s="115">
        <v>0</v>
      </c>
      <c r="E32" s="115">
        <v>0</v>
      </c>
      <c r="F32" s="113" t="s">
        <v>183</v>
      </c>
    </row>
    <row r="33" spans="2:6" x14ac:dyDescent="0.25">
      <c r="B33" s="113" t="s">
        <v>303</v>
      </c>
      <c r="C33" s="113" t="s">
        <v>195</v>
      </c>
      <c r="D33" s="115">
        <v>0</v>
      </c>
      <c r="E33" s="115">
        <v>135.79804802162519</v>
      </c>
      <c r="F33" s="113" t="s">
        <v>183</v>
      </c>
    </row>
    <row r="34" spans="2:6" x14ac:dyDescent="0.25">
      <c r="B34" s="113" t="s">
        <v>304</v>
      </c>
      <c r="C34" s="113" t="s">
        <v>196</v>
      </c>
      <c r="D34" s="115">
        <v>0</v>
      </c>
      <c r="E34" s="115">
        <v>16.35155039556447</v>
      </c>
      <c r="F34" s="113" t="s">
        <v>183</v>
      </c>
    </row>
    <row r="35" spans="2:6" x14ac:dyDescent="0.25">
      <c r="B35" s="113" t="s">
        <v>305</v>
      </c>
      <c r="C35" s="113" t="s">
        <v>197</v>
      </c>
      <c r="D35" s="115">
        <v>0</v>
      </c>
      <c r="E35" s="115">
        <v>48.362844157041074</v>
      </c>
      <c r="F35" s="113" t="s">
        <v>183</v>
      </c>
    </row>
    <row r="36" spans="2:6" x14ac:dyDescent="0.25">
      <c r="B36" s="113" t="s">
        <v>306</v>
      </c>
      <c r="C36" s="113" t="s">
        <v>198</v>
      </c>
      <c r="D36" s="115">
        <v>0</v>
      </c>
      <c r="E36" s="115">
        <v>0</v>
      </c>
      <c r="F36" s="113" t="s">
        <v>183</v>
      </c>
    </row>
    <row r="37" spans="2:6" x14ac:dyDescent="0.25">
      <c r="B37" s="113" t="s">
        <v>307</v>
      </c>
      <c r="C37" s="113" t="s">
        <v>199</v>
      </c>
      <c r="D37" s="115">
        <v>0</v>
      </c>
      <c r="E37" s="115">
        <v>0</v>
      </c>
      <c r="F37" s="113" t="s">
        <v>183</v>
      </c>
    </row>
    <row r="38" spans="2:6" x14ac:dyDescent="0.25">
      <c r="B38" s="113" t="s">
        <v>308</v>
      </c>
      <c r="C38" s="113" t="s">
        <v>200</v>
      </c>
      <c r="D38" s="115">
        <v>0</v>
      </c>
      <c r="E38" s="115">
        <v>0</v>
      </c>
      <c r="F38" s="113" t="s">
        <v>183</v>
      </c>
    </row>
    <row r="39" spans="2:6" x14ac:dyDescent="0.25">
      <c r="B39" s="113" t="s">
        <v>309</v>
      </c>
      <c r="C39" s="113" t="s">
        <v>201</v>
      </c>
      <c r="D39" s="115">
        <v>0</v>
      </c>
      <c r="E39" s="115">
        <v>5.4160888873027169</v>
      </c>
      <c r="F39" s="113" t="s">
        <v>183</v>
      </c>
    </row>
    <row r="40" spans="2:6" x14ac:dyDescent="0.25">
      <c r="B40" s="113" t="s">
        <v>310</v>
      </c>
      <c r="C40" s="113" t="s">
        <v>202</v>
      </c>
      <c r="D40" s="115">
        <v>0</v>
      </c>
      <c r="E40" s="115">
        <v>0</v>
      </c>
      <c r="F40" s="113" t="s">
        <v>183</v>
      </c>
    </row>
    <row r="41" spans="2:6" x14ac:dyDescent="0.25">
      <c r="B41" s="113" t="s">
        <v>311</v>
      </c>
      <c r="C41" s="113" t="s">
        <v>203</v>
      </c>
      <c r="D41" s="115">
        <v>0</v>
      </c>
      <c r="E41" s="115">
        <v>0</v>
      </c>
      <c r="F41" s="113" t="s">
        <v>183</v>
      </c>
    </row>
    <row r="42" spans="2:6" x14ac:dyDescent="0.25">
      <c r="B42" s="113" t="s">
        <v>312</v>
      </c>
      <c r="C42" s="113" t="s">
        <v>204</v>
      </c>
      <c r="D42" s="115">
        <v>0</v>
      </c>
      <c r="E42" s="115">
        <v>0</v>
      </c>
      <c r="F42" s="113" t="s">
        <v>183</v>
      </c>
    </row>
    <row r="43" spans="2:6" x14ac:dyDescent="0.25">
      <c r="B43" s="113" t="s">
        <v>313</v>
      </c>
      <c r="C43" s="113" t="s">
        <v>205</v>
      </c>
      <c r="D43" s="115">
        <v>0</v>
      </c>
      <c r="E43" s="115">
        <v>0</v>
      </c>
      <c r="F43" s="113" t="s">
        <v>183</v>
      </c>
    </row>
    <row r="44" spans="2:6" x14ac:dyDescent="0.25">
      <c r="B44" s="113" t="s">
        <v>314</v>
      </c>
      <c r="C44" s="113" t="s">
        <v>206</v>
      </c>
      <c r="D44" s="115">
        <v>0</v>
      </c>
      <c r="E44" s="115">
        <v>0</v>
      </c>
      <c r="F44" s="113" t="s">
        <v>183</v>
      </c>
    </row>
    <row r="45" spans="2:6" x14ac:dyDescent="0.25">
      <c r="B45" s="113" t="s">
        <v>315</v>
      </c>
      <c r="C45" s="113" t="s">
        <v>207</v>
      </c>
      <c r="D45" s="115">
        <v>0</v>
      </c>
      <c r="E45" s="115">
        <v>0</v>
      </c>
      <c r="F45" s="113" t="s">
        <v>183</v>
      </c>
    </row>
    <row r="46" spans="2:6" ht="14.4" thickBot="1" x14ac:dyDescent="0.3">
      <c r="B46" s="111" t="s">
        <v>316</v>
      </c>
      <c r="C46" s="111" t="s">
        <v>208</v>
      </c>
      <c r="D46" s="114">
        <v>0</v>
      </c>
      <c r="E46" s="114">
        <v>22057.290410302689</v>
      </c>
      <c r="F46" s="111" t="s">
        <v>183</v>
      </c>
    </row>
    <row r="49" spans="1:7" ht="14.4" thickBot="1" x14ac:dyDescent="0.3">
      <c r="A49" t="s">
        <v>177</v>
      </c>
    </row>
    <row r="50" spans="1:7" ht="14.4" thickBot="1" x14ac:dyDescent="0.3">
      <c r="B50" s="112" t="s">
        <v>172</v>
      </c>
      <c r="C50" s="112" t="s">
        <v>0</v>
      </c>
      <c r="D50" s="112" t="s">
        <v>178</v>
      </c>
      <c r="E50" s="112" t="s">
        <v>179</v>
      </c>
      <c r="F50" s="112" t="s">
        <v>180</v>
      </c>
      <c r="G50" s="112" t="s">
        <v>181</v>
      </c>
    </row>
    <row r="51" spans="1:7" x14ac:dyDescent="0.25">
      <c r="B51" s="113" t="s">
        <v>209</v>
      </c>
      <c r="C51" s="113" t="s">
        <v>210</v>
      </c>
      <c r="D51" s="115">
        <v>135.4424272162675</v>
      </c>
      <c r="E51" s="113" t="s">
        <v>317</v>
      </c>
      <c r="F51" s="113" t="s">
        <v>211</v>
      </c>
      <c r="G51" s="115">
        <v>54.634427216267511</v>
      </c>
    </row>
    <row r="52" spans="1:7" x14ac:dyDescent="0.25">
      <c r="B52" s="113" t="s">
        <v>212</v>
      </c>
      <c r="C52" s="113" t="s">
        <v>213</v>
      </c>
      <c r="D52" s="115">
        <v>36.452754009759104</v>
      </c>
      <c r="E52" s="113" t="s">
        <v>318</v>
      </c>
      <c r="F52" s="113" t="s">
        <v>211</v>
      </c>
      <c r="G52" s="115">
        <v>23.628754009759103</v>
      </c>
    </row>
    <row r="53" spans="1:7" x14ac:dyDescent="0.25">
      <c r="B53" s="113" t="s">
        <v>214</v>
      </c>
      <c r="C53" s="113" t="s">
        <v>215</v>
      </c>
      <c r="D53" s="115">
        <v>15.153437307007541</v>
      </c>
      <c r="E53" s="113" t="s">
        <v>319</v>
      </c>
      <c r="F53" s="113" t="s">
        <v>211</v>
      </c>
      <c r="G53" s="115">
        <v>2.3534373070075407</v>
      </c>
    </row>
    <row r="54" spans="1:7" x14ac:dyDescent="0.25">
      <c r="B54" s="113" t="s">
        <v>216</v>
      </c>
      <c r="C54" s="113" t="s">
        <v>217</v>
      </c>
      <c r="D54" s="115">
        <v>13.170294692104706</v>
      </c>
      <c r="E54" s="113" t="s">
        <v>320</v>
      </c>
      <c r="F54" s="113" t="s">
        <v>211</v>
      </c>
      <c r="G54" s="115">
        <v>1.7711835809935934</v>
      </c>
    </row>
    <row r="55" spans="1:7" x14ac:dyDescent="0.25">
      <c r="B55" s="113" t="s">
        <v>218</v>
      </c>
      <c r="C55" s="113" t="s">
        <v>219</v>
      </c>
      <c r="D55" s="115">
        <v>2.8912030068463808</v>
      </c>
      <c r="E55" s="113" t="s">
        <v>321</v>
      </c>
      <c r="F55" s="113" t="s">
        <v>211</v>
      </c>
      <c r="G55" s="115">
        <v>0.61138078462415812</v>
      </c>
    </row>
    <row r="56" spans="1:7" x14ac:dyDescent="0.25">
      <c r="B56" s="113" t="s">
        <v>220</v>
      </c>
      <c r="C56" s="113" t="s">
        <v>221</v>
      </c>
      <c r="D56" s="115">
        <v>5.1295999999986615</v>
      </c>
      <c r="E56" s="113" t="s">
        <v>322</v>
      </c>
      <c r="F56" s="113" t="s">
        <v>323</v>
      </c>
      <c r="G56" s="115">
        <v>0</v>
      </c>
    </row>
    <row r="57" spans="1:7" x14ac:dyDescent="0.25">
      <c r="B57" s="113" t="s">
        <v>222</v>
      </c>
      <c r="C57" s="113" t="s">
        <v>223</v>
      </c>
      <c r="D57" s="115">
        <v>4.8614722434493327</v>
      </c>
      <c r="E57" s="113" t="s">
        <v>324</v>
      </c>
      <c r="F57" s="113" t="s">
        <v>211</v>
      </c>
      <c r="G57" s="115">
        <v>0.87178335456044342</v>
      </c>
    </row>
    <row r="58" spans="1:7" x14ac:dyDescent="0.25">
      <c r="B58" s="113" t="s">
        <v>224</v>
      </c>
      <c r="C58" s="113" t="s">
        <v>225</v>
      </c>
      <c r="D58" s="115">
        <v>10.975508033655595</v>
      </c>
      <c r="E58" s="113" t="s">
        <v>325</v>
      </c>
      <c r="F58" s="113" t="s">
        <v>211</v>
      </c>
      <c r="G58" s="115">
        <v>2.9755080336555952</v>
      </c>
    </row>
    <row r="59" spans="1:7" x14ac:dyDescent="0.25">
      <c r="B59" s="113" t="s">
        <v>226</v>
      </c>
      <c r="C59" s="113" t="s">
        <v>227</v>
      </c>
      <c r="D59" s="115">
        <v>0.41599999999999981</v>
      </c>
      <c r="E59" s="113" t="s">
        <v>326</v>
      </c>
      <c r="F59" s="113" t="s">
        <v>323</v>
      </c>
      <c r="G59" s="115">
        <v>0</v>
      </c>
    </row>
    <row r="60" spans="1:7" x14ac:dyDescent="0.25">
      <c r="B60" s="113" t="s">
        <v>228</v>
      </c>
      <c r="C60" s="113" t="s">
        <v>229</v>
      </c>
      <c r="D60" s="115">
        <v>746.55999999999892</v>
      </c>
      <c r="E60" s="113" t="s">
        <v>327</v>
      </c>
      <c r="F60" s="113" t="s">
        <v>323</v>
      </c>
      <c r="G60" s="115">
        <v>0</v>
      </c>
    </row>
    <row r="61" spans="1:7" x14ac:dyDescent="0.25">
      <c r="B61" s="113" t="s">
        <v>230</v>
      </c>
      <c r="C61" s="113" t="s">
        <v>231</v>
      </c>
      <c r="D61" s="115">
        <v>160.5731436696243</v>
      </c>
      <c r="E61" s="113" t="s">
        <v>328</v>
      </c>
      <c r="F61" s="113" t="s">
        <v>211</v>
      </c>
      <c r="G61" s="115">
        <v>136.5731436696243</v>
      </c>
    </row>
    <row r="62" spans="1:7" x14ac:dyDescent="0.25">
      <c r="B62" s="113" t="s">
        <v>232</v>
      </c>
      <c r="C62" s="113" t="s">
        <v>234</v>
      </c>
      <c r="D62" s="115">
        <v>4.8000000000000078</v>
      </c>
      <c r="E62" s="113" t="s">
        <v>285</v>
      </c>
      <c r="F62" s="113" t="s">
        <v>323</v>
      </c>
      <c r="G62" s="115">
        <v>0</v>
      </c>
    </row>
    <row r="63" spans="1:7" x14ac:dyDescent="0.25">
      <c r="B63" s="113" t="s">
        <v>233</v>
      </c>
      <c r="C63" s="113" t="s">
        <v>236</v>
      </c>
      <c r="D63" s="115">
        <v>64.365974584070955</v>
      </c>
      <c r="E63" s="113" t="s">
        <v>329</v>
      </c>
      <c r="F63" s="113" t="s">
        <v>211</v>
      </c>
      <c r="G63" s="115">
        <v>35.565974584070958</v>
      </c>
    </row>
    <row r="64" spans="1:7" x14ac:dyDescent="0.25">
      <c r="B64" s="113" t="s">
        <v>235</v>
      </c>
      <c r="C64" s="113" t="s">
        <v>238</v>
      </c>
      <c r="D64" s="115">
        <v>0.39855122984280661</v>
      </c>
      <c r="E64" s="113" t="s">
        <v>330</v>
      </c>
      <c r="F64" s="113" t="s">
        <v>211</v>
      </c>
      <c r="G64" s="115">
        <v>4.655122984280663E-2</v>
      </c>
    </row>
    <row r="65" spans="2:7" x14ac:dyDescent="0.25">
      <c r="B65" s="113" t="s">
        <v>237</v>
      </c>
      <c r="C65" s="113" t="s">
        <v>240</v>
      </c>
      <c r="D65" s="115">
        <v>3.3693073798699751</v>
      </c>
      <c r="E65" s="113" t="s">
        <v>331</v>
      </c>
      <c r="F65" s="113" t="s">
        <v>211</v>
      </c>
      <c r="G65" s="115">
        <v>3.0173073798699752</v>
      </c>
    </row>
    <row r="66" spans="2:7" x14ac:dyDescent="0.25">
      <c r="B66" s="113" t="s">
        <v>239</v>
      </c>
      <c r="C66" s="113" t="s">
        <v>242</v>
      </c>
      <c r="D66" s="115">
        <v>6.7992585075798058</v>
      </c>
      <c r="E66" s="113" t="s">
        <v>332</v>
      </c>
      <c r="F66" s="113" t="s">
        <v>211</v>
      </c>
      <c r="G66" s="115">
        <v>2.3192585075798053</v>
      </c>
    </row>
    <row r="67" spans="2:7" x14ac:dyDescent="0.25">
      <c r="B67" s="113" t="s">
        <v>241</v>
      </c>
      <c r="C67" s="113" t="s">
        <v>244</v>
      </c>
      <c r="D67" s="115">
        <v>1233.1645943387075</v>
      </c>
      <c r="E67" s="113" t="s">
        <v>333</v>
      </c>
      <c r="F67" s="113" t="s">
        <v>211</v>
      </c>
      <c r="G67" s="115">
        <v>1105.1645943387075</v>
      </c>
    </row>
    <row r="68" spans="2:7" x14ac:dyDescent="0.25">
      <c r="B68" s="113" t="s">
        <v>243</v>
      </c>
      <c r="C68" s="113" t="s">
        <v>246</v>
      </c>
      <c r="D68" s="115">
        <v>3.7360673316540267</v>
      </c>
      <c r="E68" s="113" t="s">
        <v>334</v>
      </c>
      <c r="F68" s="113" t="s">
        <v>211</v>
      </c>
      <c r="G68" s="115">
        <v>2.1360673316540266</v>
      </c>
    </row>
    <row r="69" spans="2:7" x14ac:dyDescent="0.25">
      <c r="B69" s="113" t="s">
        <v>245</v>
      </c>
      <c r="C69" s="113" t="s">
        <v>248</v>
      </c>
      <c r="D69" s="115">
        <v>135.99999999999937</v>
      </c>
      <c r="E69" s="113" t="s">
        <v>335</v>
      </c>
      <c r="F69" s="113" t="s">
        <v>323</v>
      </c>
      <c r="G69" s="115">
        <v>0</v>
      </c>
    </row>
    <row r="70" spans="2:7" x14ac:dyDescent="0.25">
      <c r="B70" s="113" t="s">
        <v>247</v>
      </c>
      <c r="C70" s="113" t="s">
        <v>250</v>
      </c>
      <c r="D70" s="115">
        <v>191.99999999999997</v>
      </c>
      <c r="E70" s="113" t="s">
        <v>336</v>
      </c>
      <c r="F70" s="113" t="s">
        <v>323</v>
      </c>
      <c r="G70" s="115">
        <v>0</v>
      </c>
    </row>
    <row r="71" spans="2:7" x14ac:dyDescent="0.25">
      <c r="B71" s="113" t="s">
        <v>249</v>
      </c>
      <c r="C71" s="113" t="s">
        <v>252</v>
      </c>
      <c r="D71" s="115">
        <v>2.8259051269660755</v>
      </c>
      <c r="E71" s="113" t="s">
        <v>337</v>
      </c>
      <c r="F71" s="113" t="s">
        <v>211</v>
      </c>
      <c r="G71" s="115">
        <v>2.5379051269660757</v>
      </c>
    </row>
    <row r="72" spans="2:7" x14ac:dyDescent="0.25">
      <c r="B72" s="113" t="s">
        <v>251</v>
      </c>
      <c r="C72" s="113" t="s">
        <v>254</v>
      </c>
      <c r="D72" s="115">
        <v>8.1264103424496756</v>
      </c>
      <c r="E72" s="113" t="s">
        <v>338</v>
      </c>
      <c r="F72" s="113" t="s">
        <v>211</v>
      </c>
      <c r="G72" s="115">
        <v>1.4064103424496759</v>
      </c>
    </row>
    <row r="73" spans="2:7" x14ac:dyDescent="0.25">
      <c r="B73" s="113" t="s">
        <v>253</v>
      </c>
      <c r="C73" s="113" t="s">
        <v>256</v>
      </c>
      <c r="D73" s="115">
        <v>761.27177849810619</v>
      </c>
      <c r="E73" s="113" t="s">
        <v>339</v>
      </c>
      <c r="F73" s="113" t="s">
        <v>211</v>
      </c>
      <c r="G73" s="115">
        <v>662.07177849810614</v>
      </c>
    </row>
    <row r="74" spans="2:7" x14ac:dyDescent="0.25">
      <c r="B74" s="113" t="s">
        <v>255</v>
      </c>
      <c r="C74" s="113" t="s">
        <v>258</v>
      </c>
      <c r="D74" s="115">
        <v>49.396178887808588</v>
      </c>
      <c r="E74" s="113" t="s">
        <v>340</v>
      </c>
      <c r="F74" s="113" t="s">
        <v>211</v>
      </c>
      <c r="G74" s="115">
        <v>48.820178887808588</v>
      </c>
    </row>
    <row r="75" spans="2:7" x14ac:dyDescent="0.25">
      <c r="B75" s="113" t="s">
        <v>257</v>
      </c>
      <c r="C75" s="113" t="s">
        <v>260</v>
      </c>
      <c r="D75" s="115">
        <v>462.00098842019338</v>
      </c>
      <c r="E75" s="113" t="s">
        <v>341</v>
      </c>
      <c r="F75" s="113" t="s">
        <v>211</v>
      </c>
      <c r="G75" s="115">
        <v>238.00098842019338</v>
      </c>
    </row>
    <row r="76" spans="2:7" x14ac:dyDescent="0.25">
      <c r="B76" s="113" t="s">
        <v>259</v>
      </c>
      <c r="C76" s="113" t="s">
        <v>262</v>
      </c>
      <c r="D76" s="115">
        <v>17.599999999999987</v>
      </c>
      <c r="E76" s="113" t="s">
        <v>342</v>
      </c>
      <c r="F76" s="113" t="s">
        <v>323</v>
      </c>
      <c r="G76" s="115">
        <v>0</v>
      </c>
    </row>
    <row r="77" spans="2:7" ht="14.4" thickBot="1" x14ac:dyDescent="0.3">
      <c r="B77" s="111" t="s">
        <v>261</v>
      </c>
      <c r="C77" s="111" t="s">
        <v>263</v>
      </c>
      <c r="D77" s="114">
        <v>6.2475250481095728</v>
      </c>
      <c r="E77" s="111" t="s">
        <v>343</v>
      </c>
      <c r="F77" s="111" t="s">
        <v>211</v>
      </c>
      <c r="G77" s="114">
        <v>3.6875250481095727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E1C6-12C7-4C6D-9E09-D689E7E66BDA}">
  <dimension ref="A1:H65"/>
  <sheetViews>
    <sheetView showGridLines="0" workbookViewId="0"/>
  </sheetViews>
  <sheetFormatPr defaultRowHeight="13.8" x14ac:dyDescent="0.25"/>
  <cols>
    <col min="1" max="1" width="2.19921875" customWidth="1"/>
    <col min="2" max="2" width="7.296875" bestFit="1" customWidth="1"/>
    <col min="3" max="3" width="25.796875" bestFit="1" customWidth="1"/>
    <col min="4" max="8" width="11.8984375" bestFit="1" customWidth="1"/>
  </cols>
  <sheetData>
    <row r="1" spans="1:8" x14ac:dyDescent="0.25">
      <c r="A1" s="110" t="s">
        <v>265</v>
      </c>
    </row>
    <row r="2" spans="1:8" x14ac:dyDescent="0.25">
      <c r="A2" s="110" t="s">
        <v>165</v>
      </c>
    </row>
    <row r="3" spans="1:8" x14ac:dyDescent="0.25">
      <c r="A3" s="110" t="s">
        <v>348</v>
      </c>
    </row>
    <row r="6" spans="1:8" ht="14.4" thickBot="1" x14ac:dyDescent="0.3">
      <c r="A6" t="s">
        <v>175</v>
      </c>
    </row>
    <row r="7" spans="1:8" x14ac:dyDescent="0.25">
      <c r="B7" s="116"/>
      <c r="C7" s="116"/>
      <c r="D7" s="116" t="s">
        <v>266</v>
      </c>
      <c r="E7" s="116" t="s">
        <v>268</v>
      </c>
      <c r="F7" s="116" t="s">
        <v>270</v>
      </c>
      <c r="G7" s="116" t="s">
        <v>272</v>
      </c>
      <c r="H7" s="116" t="s">
        <v>272</v>
      </c>
    </row>
    <row r="8" spans="1:8" ht="14.4" thickBot="1" x14ac:dyDescent="0.3">
      <c r="B8" s="117" t="s">
        <v>172</v>
      </c>
      <c r="C8" s="117" t="s">
        <v>0</v>
      </c>
      <c r="D8" s="117" t="s">
        <v>267</v>
      </c>
      <c r="E8" s="117" t="s">
        <v>269</v>
      </c>
      <c r="F8" s="117" t="s">
        <v>271</v>
      </c>
      <c r="G8" s="117" t="s">
        <v>273</v>
      </c>
      <c r="H8" s="117" t="s">
        <v>274</v>
      </c>
    </row>
    <row r="9" spans="1:8" x14ac:dyDescent="0.25">
      <c r="B9" s="113" t="s">
        <v>291</v>
      </c>
      <c r="C9" s="113" t="s">
        <v>182</v>
      </c>
      <c r="D9" s="113">
        <v>0</v>
      </c>
      <c r="E9" s="113">
        <v>0.46033875386553968</v>
      </c>
      <c r="F9" s="113">
        <v>0.69</v>
      </c>
      <c r="G9" s="113">
        <v>1E+30</v>
      </c>
      <c r="H9" s="113">
        <v>0.46033875386553968</v>
      </c>
    </row>
    <row r="10" spans="1:8" x14ac:dyDescent="0.25">
      <c r="B10" s="113" t="s">
        <v>292</v>
      </c>
      <c r="C10" s="113" t="s">
        <v>184</v>
      </c>
      <c r="D10" s="113">
        <v>105.67306544626632</v>
      </c>
      <c r="E10" s="113">
        <v>0</v>
      </c>
      <c r="F10" s="113">
        <v>0.28000000000000003</v>
      </c>
      <c r="G10" s="113">
        <v>0.16502716801749329</v>
      </c>
      <c r="H10" s="113">
        <v>4.286117817133521E-2</v>
      </c>
    </row>
    <row r="11" spans="1:8" x14ac:dyDescent="0.25">
      <c r="B11" s="113" t="s">
        <v>293</v>
      </c>
      <c r="C11" s="113" t="s">
        <v>185</v>
      </c>
      <c r="D11" s="113">
        <v>0</v>
      </c>
      <c r="E11" s="113">
        <v>6.692195805041877E-2</v>
      </c>
      <c r="F11" s="113">
        <v>0.30000000000000004</v>
      </c>
      <c r="G11" s="113">
        <v>1E+30</v>
      </c>
      <c r="H11" s="113">
        <v>6.692195805041877E-2</v>
      </c>
    </row>
    <row r="12" spans="1:8" x14ac:dyDescent="0.25">
      <c r="B12" s="113" t="s">
        <v>294</v>
      </c>
      <c r="C12" s="113" t="s">
        <v>186</v>
      </c>
      <c r="D12" s="113">
        <v>0</v>
      </c>
      <c r="E12" s="113">
        <v>8.9062435380165783E-2</v>
      </c>
      <c r="F12" s="113">
        <v>0.53</v>
      </c>
      <c r="G12" s="113">
        <v>1E+30</v>
      </c>
      <c r="H12" s="113">
        <v>8.9062435380165783E-2</v>
      </c>
    </row>
    <row r="13" spans="1:8" x14ac:dyDescent="0.25">
      <c r="B13" s="113" t="s">
        <v>295</v>
      </c>
      <c r="C13" s="113" t="s">
        <v>187</v>
      </c>
      <c r="D13" s="113">
        <v>0</v>
      </c>
      <c r="E13" s="113">
        <v>0.4385136785705504</v>
      </c>
      <c r="F13" s="113">
        <v>0.8899999999999999</v>
      </c>
      <c r="G13" s="113">
        <v>1E+30</v>
      </c>
      <c r="H13" s="113">
        <v>0.4385136785705504</v>
      </c>
    </row>
    <row r="14" spans="1:8" x14ac:dyDescent="0.25">
      <c r="B14" s="113" t="s">
        <v>296</v>
      </c>
      <c r="C14" s="113" t="s">
        <v>188</v>
      </c>
      <c r="D14" s="113">
        <v>0</v>
      </c>
      <c r="E14" s="113">
        <v>0.3055293466208967</v>
      </c>
      <c r="F14" s="113">
        <v>0.5</v>
      </c>
      <c r="G14" s="113">
        <v>1E+30</v>
      </c>
      <c r="H14" s="113">
        <v>0.3055293466208967</v>
      </c>
    </row>
    <row r="15" spans="1:8" x14ac:dyDescent="0.25">
      <c r="B15" s="113" t="s">
        <v>297</v>
      </c>
      <c r="C15" s="113" t="s">
        <v>189</v>
      </c>
      <c r="D15" s="113">
        <v>0</v>
      </c>
      <c r="E15" s="113">
        <v>0.48137262972729367</v>
      </c>
      <c r="F15" s="113">
        <v>0.62999999999999989</v>
      </c>
      <c r="G15" s="113">
        <v>1E+30</v>
      </c>
      <c r="H15" s="113">
        <v>0.48137262972729367</v>
      </c>
    </row>
    <row r="16" spans="1:8" x14ac:dyDescent="0.25">
      <c r="B16" s="113" t="s">
        <v>298</v>
      </c>
      <c r="C16" s="113" t="s">
        <v>190</v>
      </c>
      <c r="D16" s="113">
        <v>0</v>
      </c>
      <c r="E16" s="113">
        <v>0.41965373170611397</v>
      </c>
      <c r="F16" s="113">
        <v>0.57999999999999963</v>
      </c>
      <c r="G16" s="113">
        <v>1E+30</v>
      </c>
      <c r="H16" s="113">
        <v>0.41965373170611397</v>
      </c>
    </row>
    <row r="17" spans="2:8" x14ac:dyDescent="0.25">
      <c r="B17" s="113" t="s">
        <v>299</v>
      </c>
      <c r="C17" s="113" t="s">
        <v>191</v>
      </c>
      <c r="D17" s="113">
        <v>0</v>
      </c>
      <c r="E17" s="113">
        <v>0.38528043573606713</v>
      </c>
      <c r="F17" s="113">
        <v>0.57000000000000028</v>
      </c>
      <c r="G17" s="113">
        <v>1E+30</v>
      </c>
      <c r="H17" s="113">
        <v>0.38528043573606713</v>
      </c>
    </row>
    <row r="18" spans="2:8" x14ac:dyDescent="0.25">
      <c r="B18" s="113" t="s">
        <v>300</v>
      </c>
      <c r="C18" s="113" t="s">
        <v>192</v>
      </c>
      <c r="D18" s="113">
        <v>175.07423027238798</v>
      </c>
      <c r="E18" s="113">
        <v>0</v>
      </c>
      <c r="F18" s="113">
        <v>0.38999999999999968</v>
      </c>
      <c r="G18" s="113">
        <v>3.5424996963923032E-2</v>
      </c>
      <c r="H18" s="113">
        <v>3.7565511240006795E-2</v>
      </c>
    </row>
    <row r="19" spans="2:8" x14ac:dyDescent="0.25">
      <c r="B19" s="113" t="s">
        <v>301</v>
      </c>
      <c r="C19" s="113" t="s">
        <v>193</v>
      </c>
      <c r="D19" s="113">
        <v>0</v>
      </c>
      <c r="E19" s="113">
        <v>0.42966186753098579</v>
      </c>
      <c r="F19" s="113">
        <v>0.62999999999999989</v>
      </c>
      <c r="G19" s="113">
        <v>1E+30</v>
      </c>
      <c r="H19" s="113">
        <v>0.42966186753098579</v>
      </c>
    </row>
    <row r="20" spans="2:8" x14ac:dyDescent="0.25">
      <c r="B20" s="113" t="s">
        <v>302</v>
      </c>
      <c r="C20" s="113" t="s">
        <v>194</v>
      </c>
      <c r="D20" s="113">
        <v>0</v>
      </c>
      <c r="E20" s="113">
        <v>5.3372380017464638E-2</v>
      </c>
      <c r="F20" s="113">
        <v>0.32000000000000028</v>
      </c>
      <c r="G20" s="113">
        <v>1E+30</v>
      </c>
      <c r="H20" s="113">
        <v>5.3372380017464638E-2</v>
      </c>
    </row>
    <row r="21" spans="2:8" x14ac:dyDescent="0.25">
      <c r="B21" s="113" t="s">
        <v>303</v>
      </c>
      <c r="C21" s="113" t="s">
        <v>195</v>
      </c>
      <c r="D21" s="113">
        <v>135.79804802162519</v>
      </c>
      <c r="E21" s="113">
        <v>0</v>
      </c>
      <c r="F21" s="113">
        <v>0.61000000000000032</v>
      </c>
      <c r="G21" s="113">
        <v>7.9381074792295045E-2</v>
      </c>
      <c r="H21" s="113">
        <v>7.6764660846332364E-2</v>
      </c>
    </row>
    <row r="22" spans="2:8" x14ac:dyDescent="0.25">
      <c r="B22" s="113" t="s">
        <v>304</v>
      </c>
      <c r="C22" s="113" t="s">
        <v>196</v>
      </c>
      <c r="D22" s="113">
        <v>16.35155039556447</v>
      </c>
      <c r="E22" s="113">
        <v>0</v>
      </c>
      <c r="F22" s="113">
        <v>5.67</v>
      </c>
      <c r="G22" s="113">
        <v>1.6183978458310821</v>
      </c>
      <c r="H22" s="113">
        <v>1.7642078133098853</v>
      </c>
    </row>
    <row r="23" spans="2:8" x14ac:dyDescent="0.25">
      <c r="B23" s="113" t="s">
        <v>305</v>
      </c>
      <c r="C23" s="113" t="s">
        <v>197</v>
      </c>
      <c r="D23" s="113">
        <v>48.362844157041074</v>
      </c>
      <c r="E23" s="113">
        <v>0</v>
      </c>
      <c r="F23" s="113">
        <v>2.74</v>
      </c>
      <c r="G23" s="113">
        <v>0.29263999362726129</v>
      </c>
      <c r="H23" s="113">
        <v>1.3304194258294884</v>
      </c>
    </row>
    <row r="24" spans="2:8" x14ac:dyDescent="0.25">
      <c r="B24" s="113" t="s">
        <v>306</v>
      </c>
      <c r="C24" s="113" t="s">
        <v>198</v>
      </c>
      <c r="D24" s="113">
        <v>0</v>
      </c>
      <c r="E24" s="113">
        <v>0.73741105788781303</v>
      </c>
      <c r="F24" s="113">
        <v>4.0600000000000005</v>
      </c>
      <c r="G24" s="113">
        <v>1E+30</v>
      </c>
      <c r="H24" s="113">
        <v>0.73741105788781303</v>
      </c>
    </row>
    <row r="25" spans="2:8" x14ac:dyDescent="0.25">
      <c r="B25" s="113" t="s">
        <v>307</v>
      </c>
      <c r="C25" s="113" t="s">
        <v>199</v>
      </c>
      <c r="D25" s="113">
        <v>0</v>
      </c>
      <c r="E25" s="113">
        <v>0.31653573175085542</v>
      </c>
      <c r="F25" s="113">
        <v>2.7199999999999989</v>
      </c>
      <c r="G25" s="113">
        <v>1E+30</v>
      </c>
      <c r="H25" s="113">
        <v>0.31653573175085542</v>
      </c>
    </row>
    <row r="26" spans="2:8" x14ac:dyDescent="0.25">
      <c r="B26" s="113" t="s">
        <v>308</v>
      </c>
      <c r="C26" s="113" t="s">
        <v>200</v>
      </c>
      <c r="D26" s="113">
        <v>0</v>
      </c>
      <c r="E26" s="113">
        <v>0.85476847847083848</v>
      </c>
      <c r="F26" s="113">
        <v>2.2699999999999996</v>
      </c>
      <c r="G26" s="113">
        <v>1E+30</v>
      </c>
      <c r="H26" s="113">
        <v>0.85476847847083848</v>
      </c>
    </row>
    <row r="27" spans="2:8" x14ac:dyDescent="0.25">
      <c r="B27" s="113" t="s">
        <v>309</v>
      </c>
      <c r="C27" s="113" t="s">
        <v>201</v>
      </c>
      <c r="D27" s="113">
        <v>5.4160888873027169</v>
      </c>
      <c r="E27" s="113">
        <v>0</v>
      </c>
      <c r="F27" s="113">
        <v>3.9299999999999997</v>
      </c>
      <c r="G27" s="113">
        <v>1.3909328483920578</v>
      </c>
      <c r="H27" s="113">
        <v>0.48853345395982306</v>
      </c>
    </row>
    <row r="28" spans="2:8" x14ac:dyDescent="0.25">
      <c r="B28" s="113" t="s">
        <v>310</v>
      </c>
      <c r="C28" s="113" t="s">
        <v>202</v>
      </c>
      <c r="D28" s="113">
        <v>0</v>
      </c>
      <c r="E28" s="113">
        <v>5.5219356774556596</v>
      </c>
      <c r="F28" s="113">
        <v>8.98</v>
      </c>
      <c r="G28" s="113">
        <v>1E+30</v>
      </c>
      <c r="H28" s="113">
        <v>5.5219356774556596</v>
      </c>
    </row>
    <row r="29" spans="2:8" x14ac:dyDescent="0.25">
      <c r="B29" s="113" t="s">
        <v>311</v>
      </c>
      <c r="C29" s="113" t="s">
        <v>203</v>
      </c>
      <c r="D29" s="113">
        <v>0</v>
      </c>
      <c r="E29" s="113">
        <v>3.8408907359752176</v>
      </c>
      <c r="F29" s="113">
        <v>5</v>
      </c>
      <c r="G29" s="113">
        <v>1E+30</v>
      </c>
      <c r="H29" s="113">
        <v>3.8408907359752176</v>
      </c>
    </row>
    <row r="30" spans="2:8" x14ac:dyDescent="0.25">
      <c r="B30" s="113" t="s">
        <v>312</v>
      </c>
      <c r="C30" s="113" t="s">
        <v>204</v>
      </c>
      <c r="D30" s="113">
        <v>0</v>
      </c>
      <c r="E30" s="113">
        <v>0.8237530042918928</v>
      </c>
      <c r="F30" s="113">
        <v>4.1600000000000037</v>
      </c>
      <c r="G30" s="113">
        <v>1E+30</v>
      </c>
      <c r="H30" s="113">
        <v>0.8237530042918928</v>
      </c>
    </row>
    <row r="31" spans="2:8" x14ac:dyDescent="0.25">
      <c r="B31" s="113" t="s">
        <v>313</v>
      </c>
      <c r="C31" s="113" t="s">
        <v>205</v>
      </c>
      <c r="D31" s="113">
        <v>0</v>
      </c>
      <c r="E31" s="113">
        <v>3.8579289676097379</v>
      </c>
      <c r="F31" s="113">
        <v>4.9699999999999989</v>
      </c>
      <c r="G31" s="113">
        <v>1E+30</v>
      </c>
      <c r="H31" s="113">
        <v>3.8579289676097379</v>
      </c>
    </row>
    <row r="32" spans="2:8" x14ac:dyDescent="0.25">
      <c r="B32" s="113" t="s">
        <v>314</v>
      </c>
      <c r="C32" s="113" t="s">
        <v>206</v>
      </c>
      <c r="D32" s="113">
        <v>0</v>
      </c>
      <c r="E32" s="113">
        <v>2.9175268921376878</v>
      </c>
      <c r="F32" s="113">
        <v>3.0399999999999991</v>
      </c>
      <c r="G32" s="113">
        <v>1E+30</v>
      </c>
      <c r="H32" s="113">
        <v>2.9175268921376878</v>
      </c>
    </row>
    <row r="33" spans="1:8" x14ac:dyDescent="0.25">
      <c r="B33" s="113" t="s">
        <v>315</v>
      </c>
      <c r="C33" s="113" t="s">
        <v>207</v>
      </c>
      <c r="D33" s="113">
        <v>0</v>
      </c>
      <c r="E33" s="113">
        <v>0.32365304501777836</v>
      </c>
      <c r="F33" s="113">
        <v>0.64000000000000057</v>
      </c>
      <c r="G33" s="113">
        <v>1E+30</v>
      </c>
      <c r="H33" s="113">
        <v>0.32365304501777836</v>
      </c>
    </row>
    <row r="34" spans="1:8" ht="14.4" thickBot="1" x14ac:dyDescent="0.3">
      <c r="B34" s="111" t="s">
        <v>316</v>
      </c>
      <c r="C34" s="111" t="s">
        <v>208</v>
      </c>
      <c r="D34" s="111">
        <v>22057.290410302689</v>
      </c>
      <c r="E34" s="111">
        <v>0</v>
      </c>
      <c r="F34" s="111">
        <v>9.9999999999980105E-3</v>
      </c>
      <c r="G34" s="111">
        <v>2.3554731733186696E-3</v>
      </c>
      <c r="H34" s="111">
        <v>9.5557168659669064E-3</v>
      </c>
    </row>
    <row r="36" spans="1:8" ht="14.4" thickBot="1" x14ac:dyDescent="0.3">
      <c r="A36" t="s">
        <v>177</v>
      </c>
    </row>
    <row r="37" spans="1:8" x14ac:dyDescent="0.25">
      <c r="B37" s="116"/>
      <c r="C37" s="116"/>
      <c r="D37" s="116" t="s">
        <v>266</v>
      </c>
      <c r="E37" s="116" t="s">
        <v>275</v>
      </c>
      <c r="F37" s="116" t="s">
        <v>277</v>
      </c>
      <c r="G37" s="116" t="s">
        <v>272</v>
      </c>
      <c r="H37" s="116" t="s">
        <v>272</v>
      </c>
    </row>
    <row r="38" spans="1:8" ht="14.4" thickBot="1" x14ac:dyDescent="0.3">
      <c r="B38" s="117" t="s">
        <v>172</v>
      </c>
      <c r="C38" s="117" t="s">
        <v>0</v>
      </c>
      <c r="D38" s="117" t="s">
        <v>267</v>
      </c>
      <c r="E38" s="117" t="s">
        <v>276</v>
      </c>
      <c r="F38" s="117" t="s">
        <v>278</v>
      </c>
      <c r="G38" s="117" t="s">
        <v>273</v>
      </c>
      <c r="H38" s="117" t="s">
        <v>274</v>
      </c>
    </row>
    <row r="39" spans="1:8" x14ac:dyDescent="0.25">
      <c r="B39" s="113" t="s">
        <v>209</v>
      </c>
      <c r="C39" s="113" t="s">
        <v>210</v>
      </c>
      <c r="D39" s="113">
        <v>135.4424272162675</v>
      </c>
      <c r="E39" s="113">
        <v>0</v>
      </c>
      <c r="F39" s="113">
        <v>80.807999999999993</v>
      </c>
      <c r="G39" s="113">
        <v>54.634427216269934</v>
      </c>
      <c r="H39" s="113">
        <v>1E+30</v>
      </c>
    </row>
    <row r="40" spans="1:8" x14ac:dyDescent="0.25">
      <c r="B40" s="113" t="s">
        <v>212</v>
      </c>
      <c r="C40" s="113" t="s">
        <v>213</v>
      </c>
      <c r="D40" s="113">
        <v>36.452754009759104</v>
      </c>
      <c r="E40" s="113">
        <v>0</v>
      </c>
      <c r="F40" s="113">
        <v>12.824000000000002</v>
      </c>
      <c r="G40" s="113">
        <v>23.628754009759128</v>
      </c>
      <c r="H40" s="113">
        <v>1E+30</v>
      </c>
    </row>
    <row r="41" spans="1:8" x14ac:dyDescent="0.25">
      <c r="B41" s="113" t="s">
        <v>214</v>
      </c>
      <c r="C41" s="113" t="s">
        <v>215</v>
      </c>
      <c r="D41" s="113">
        <v>15.153437307007541</v>
      </c>
      <c r="E41" s="113">
        <v>0</v>
      </c>
      <c r="F41" s="113">
        <v>12.8</v>
      </c>
      <c r="G41" s="113">
        <v>2.353437307007384</v>
      </c>
      <c r="H41" s="113">
        <v>1E+30</v>
      </c>
    </row>
    <row r="42" spans="1:8" x14ac:dyDescent="0.25">
      <c r="B42" s="113" t="s">
        <v>216</v>
      </c>
      <c r="C42" s="113" t="s">
        <v>217</v>
      </c>
      <c r="D42" s="113">
        <v>13.170294692104706</v>
      </c>
      <c r="E42" s="113">
        <v>0</v>
      </c>
      <c r="F42" s="113">
        <v>11.399111111111113</v>
      </c>
      <c r="G42" s="113">
        <v>1.7711835809935412</v>
      </c>
      <c r="H42" s="113">
        <v>1E+30</v>
      </c>
    </row>
    <row r="43" spans="1:8" x14ac:dyDescent="0.25">
      <c r="B43" s="113" t="s">
        <v>218</v>
      </c>
      <c r="C43" s="113" t="s">
        <v>219</v>
      </c>
      <c r="D43" s="113">
        <v>2.8912030068463808</v>
      </c>
      <c r="E43" s="113">
        <v>0</v>
      </c>
      <c r="F43" s="113">
        <v>2.2798222222222226</v>
      </c>
      <c r="G43" s="113">
        <v>0.61138078462459711</v>
      </c>
      <c r="H43" s="113">
        <v>1E+30</v>
      </c>
    </row>
    <row r="44" spans="1:8" x14ac:dyDescent="0.25">
      <c r="B44" s="113" t="s">
        <v>220</v>
      </c>
      <c r="C44" s="113" t="s">
        <v>221</v>
      </c>
      <c r="D44" s="113">
        <v>5.1295999999986615</v>
      </c>
      <c r="E44" s="113">
        <v>6.9447599751662441</v>
      </c>
      <c r="F44" s="113">
        <v>5.129599999999999</v>
      </c>
      <c r="G44" s="113">
        <v>3.5937499174977394</v>
      </c>
      <c r="H44" s="113">
        <v>0.89823502154280599</v>
      </c>
    </row>
    <row r="45" spans="1:8" x14ac:dyDescent="0.25">
      <c r="B45" s="113" t="s">
        <v>222</v>
      </c>
      <c r="C45" s="113" t="s">
        <v>223</v>
      </c>
      <c r="D45" s="113">
        <v>4.8614722434493327</v>
      </c>
      <c r="E45" s="113">
        <v>0</v>
      </c>
      <c r="F45" s="113">
        <v>3.9896888888888893</v>
      </c>
      <c r="G45" s="113">
        <v>0.871783354561256</v>
      </c>
      <c r="H45" s="113">
        <v>1E+30</v>
      </c>
    </row>
    <row r="46" spans="1:8" x14ac:dyDescent="0.25">
      <c r="B46" s="113" t="s">
        <v>224</v>
      </c>
      <c r="C46" s="113" t="s">
        <v>225</v>
      </c>
      <c r="D46" s="113">
        <v>10.975508033655595</v>
      </c>
      <c r="E46" s="113">
        <v>0</v>
      </c>
      <c r="F46" s="113">
        <v>8</v>
      </c>
      <c r="G46" s="113">
        <v>2.9755080336555189</v>
      </c>
      <c r="H46" s="113">
        <v>1E+30</v>
      </c>
    </row>
    <row r="47" spans="1:8" x14ac:dyDescent="0.25">
      <c r="B47" s="113" t="s">
        <v>226</v>
      </c>
      <c r="C47" s="113" t="s">
        <v>227</v>
      </c>
      <c r="D47" s="113">
        <v>0.41599999999999981</v>
      </c>
      <c r="E47" s="113">
        <v>26.861837429258031</v>
      </c>
      <c r="F47" s="113">
        <v>0.41599999999999998</v>
      </c>
      <c r="G47" s="113">
        <v>0.59362738841648288</v>
      </c>
      <c r="H47" s="113">
        <v>0.16861363627606069</v>
      </c>
    </row>
    <row r="48" spans="1:8" x14ac:dyDescent="0.25">
      <c r="B48" s="113" t="s">
        <v>228</v>
      </c>
      <c r="C48" s="113" t="s">
        <v>229</v>
      </c>
      <c r="D48" s="113">
        <v>746.55999999999892</v>
      </c>
      <c r="E48" s="113">
        <v>1.2578970780405554E-2</v>
      </c>
      <c r="F48" s="113">
        <v>746.56</v>
      </c>
      <c r="G48" s="113">
        <v>647.42934569069314</v>
      </c>
      <c r="H48" s="113">
        <v>522.83712872420631</v>
      </c>
    </row>
    <row r="49" spans="2:8" x14ac:dyDescent="0.25">
      <c r="B49" s="113" t="s">
        <v>230</v>
      </c>
      <c r="C49" s="113" t="s">
        <v>231</v>
      </c>
      <c r="D49" s="113">
        <v>160.5731436696243</v>
      </c>
      <c r="E49" s="113">
        <v>0</v>
      </c>
      <c r="F49" s="113">
        <v>24</v>
      </c>
      <c r="G49" s="113">
        <v>136.57314366962407</v>
      </c>
      <c r="H49" s="113">
        <v>1E+30</v>
      </c>
    </row>
    <row r="50" spans="2:8" x14ac:dyDescent="0.25">
      <c r="B50" s="113" t="s">
        <v>232</v>
      </c>
      <c r="C50" s="113" t="s">
        <v>234</v>
      </c>
      <c r="D50" s="113">
        <v>4.8000000000000078</v>
      </c>
      <c r="E50" s="113">
        <v>24.032735240090346</v>
      </c>
      <c r="F50" s="113">
        <v>4.8</v>
      </c>
      <c r="G50" s="113">
        <v>1.3966866782120102</v>
      </c>
      <c r="H50" s="113">
        <v>1.2830119680530456</v>
      </c>
    </row>
    <row r="51" spans="2:8" x14ac:dyDescent="0.25">
      <c r="B51" s="113" t="s">
        <v>233</v>
      </c>
      <c r="C51" s="113" t="s">
        <v>236</v>
      </c>
      <c r="D51" s="113">
        <v>64.365974584070955</v>
      </c>
      <c r="E51" s="113">
        <v>0</v>
      </c>
      <c r="F51" s="113">
        <v>28.8</v>
      </c>
      <c r="G51" s="113">
        <v>35.565974584070908</v>
      </c>
      <c r="H51" s="113">
        <v>1E+30</v>
      </c>
    </row>
    <row r="52" spans="2:8" x14ac:dyDescent="0.25">
      <c r="B52" s="113" t="s">
        <v>235</v>
      </c>
      <c r="C52" s="113" t="s">
        <v>238</v>
      </c>
      <c r="D52" s="113">
        <v>0.39855122984280661</v>
      </c>
      <c r="E52" s="113">
        <v>0</v>
      </c>
      <c r="F52" s="113">
        <v>0.35199999999999998</v>
      </c>
      <c r="G52" s="113">
        <v>4.6551229842810987E-2</v>
      </c>
      <c r="H52" s="113">
        <v>1E+30</v>
      </c>
    </row>
    <row r="53" spans="2:8" x14ac:dyDescent="0.25">
      <c r="B53" s="113" t="s">
        <v>237</v>
      </c>
      <c r="C53" s="113" t="s">
        <v>240</v>
      </c>
      <c r="D53" s="113">
        <v>3.3693073798699751</v>
      </c>
      <c r="E53" s="113">
        <v>0</v>
      </c>
      <c r="F53" s="113">
        <v>0.35199999999999998</v>
      </c>
      <c r="G53" s="113">
        <v>3.0173073798700023</v>
      </c>
      <c r="H53" s="113">
        <v>1E+30</v>
      </c>
    </row>
    <row r="54" spans="2:8" x14ac:dyDescent="0.25">
      <c r="B54" s="113" t="s">
        <v>239</v>
      </c>
      <c r="C54" s="113" t="s">
        <v>242</v>
      </c>
      <c r="D54" s="113">
        <v>6.7992585075798058</v>
      </c>
      <c r="E54" s="113">
        <v>0</v>
      </c>
      <c r="F54" s="113">
        <v>4.4800000000000004</v>
      </c>
      <c r="G54" s="113">
        <v>2.3192585075799195</v>
      </c>
      <c r="H54" s="113">
        <v>1E+30</v>
      </c>
    </row>
    <row r="55" spans="2:8" x14ac:dyDescent="0.25">
      <c r="B55" s="113" t="s">
        <v>241</v>
      </c>
      <c r="C55" s="113" t="s">
        <v>244</v>
      </c>
      <c r="D55" s="113">
        <v>1233.1645943387075</v>
      </c>
      <c r="E55" s="113">
        <v>0</v>
      </c>
      <c r="F55" s="113">
        <v>128</v>
      </c>
      <c r="G55" s="113">
        <v>1105.1645943387216</v>
      </c>
      <c r="H55" s="113">
        <v>1E+30</v>
      </c>
    </row>
    <row r="56" spans="2:8" x14ac:dyDescent="0.25">
      <c r="B56" s="113" t="s">
        <v>243</v>
      </c>
      <c r="C56" s="113" t="s">
        <v>246</v>
      </c>
      <c r="D56" s="113">
        <v>3.7360673316540267</v>
      </c>
      <c r="E56" s="113">
        <v>0</v>
      </c>
      <c r="F56" s="113">
        <v>1.6</v>
      </c>
      <c r="G56" s="113">
        <v>2.1360673316539995</v>
      </c>
      <c r="H56" s="113">
        <v>1E+30</v>
      </c>
    </row>
    <row r="57" spans="2:8" x14ac:dyDescent="0.25">
      <c r="B57" s="113" t="s">
        <v>245</v>
      </c>
      <c r="C57" s="113" t="s">
        <v>248</v>
      </c>
      <c r="D57" s="113">
        <v>135.99999999999937</v>
      </c>
      <c r="E57" s="113">
        <v>2.482638100061453</v>
      </c>
      <c r="F57" s="113">
        <v>136</v>
      </c>
      <c r="G57" s="113">
        <v>359.29400861458873</v>
      </c>
      <c r="H57" s="113">
        <v>28.194211956137039</v>
      </c>
    </row>
    <row r="58" spans="2:8" x14ac:dyDescent="0.25">
      <c r="B58" s="113" t="s">
        <v>247</v>
      </c>
      <c r="C58" s="113" t="s">
        <v>250</v>
      </c>
      <c r="D58" s="113">
        <v>191.99999999999997</v>
      </c>
      <c r="E58" s="113">
        <v>5.8441652839059444E-2</v>
      </c>
      <c r="F58" s="113">
        <v>192</v>
      </c>
      <c r="G58" s="113">
        <v>66.32419566563081</v>
      </c>
      <c r="H58" s="113">
        <v>32.441958350549257</v>
      </c>
    </row>
    <row r="59" spans="2:8" x14ac:dyDescent="0.25">
      <c r="B59" s="113" t="s">
        <v>249</v>
      </c>
      <c r="C59" s="113" t="s">
        <v>252</v>
      </c>
      <c r="D59" s="113">
        <v>2.8259051269660755</v>
      </c>
      <c r="E59" s="113">
        <v>0</v>
      </c>
      <c r="F59" s="113">
        <v>0.28799999999999998</v>
      </c>
      <c r="G59" s="113">
        <v>2.537905126966141</v>
      </c>
      <c r="H59" s="113">
        <v>1E+30</v>
      </c>
    </row>
    <row r="60" spans="2:8" x14ac:dyDescent="0.25">
      <c r="B60" s="113" t="s">
        <v>251</v>
      </c>
      <c r="C60" s="113" t="s">
        <v>254</v>
      </c>
      <c r="D60" s="113">
        <v>8.1264103424496756</v>
      </c>
      <c r="E60" s="113">
        <v>0</v>
      </c>
      <c r="F60" s="113">
        <v>6.72</v>
      </c>
      <c r="G60" s="113">
        <v>1.4064103424497862</v>
      </c>
      <c r="H60" s="113">
        <v>1E+30</v>
      </c>
    </row>
    <row r="61" spans="2:8" x14ac:dyDescent="0.25">
      <c r="B61" s="113" t="s">
        <v>253</v>
      </c>
      <c r="C61" s="113" t="s">
        <v>256</v>
      </c>
      <c r="D61" s="113">
        <v>761.27177849810619</v>
      </c>
      <c r="E61" s="113">
        <v>0</v>
      </c>
      <c r="F61" s="113">
        <v>99.2</v>
      </c>
      <c r="G61" s="113">
        <v>662.07177849811114</v>
      </c>
      <c r="H61" s="113">
        <v>1E+30</v>
      </c>
    </row>
    <row r="62" spans="2:8" x14ac:dyDescent="0.25">
      <c r="B62" s="113" t="s">
        <v>255</v>
      </c>
      <c r="C62" s="113" t="s">
        <v>258</v>
      </c>
      <c r="D62" s="113">
        <v>49.396178887808588</v>
      </c>
      <c r="E62" s="113">
        <v>0</v>
      </c>
      <c r="F62" s="113">
        <v>0.57599999999999996</v>
      </c>
      <c r="G62" s="113">
        <v>48.820178887808531</v>
      </c>
      <c r="H62" s="113">
        <v>1E+30</v>
      </c>
    </row>
    <row r="63" spans="2:8" x14ac:dyDescent="0.25">
      <c r="B63" s="113" t="s">
        <v>257</v>
      </c>
      <c r="C63" s="113" t="s">
        <v>260</v>
      </c>
      <c r="D63" s="113">
        <v>462.00098842019338</v>
      </c>
      <c r="E63" s="113">
        <v>0</v>
      </c>
      <c r="F63" s="113">
        <v>224</v>
      </c>
      <c r="G63" s="113">
        <v>238.00098842022669</v>
      </c>
      <c r="H63" s="113">
        <v>1E+30</v>
      </c>
    </row>
    <row r="64" spans="2:8" x14ac:dyDescent="0.25">
      <c r="B64" s="113" t="s">
        <v>259</v>
      </c>
      <c r="C64" s="113" t="s">
        <v>262</v>
      </c>
      <c r="D64" s="113">
        <v>17.599999999999987</v>
      </c>
      <c r="E64" s="113">
        <v>7.2377161884493537</v>
      </c>
      <c r="F64" s="113">
        <v>17.600000000000001</v>
      </c>
      <c r="G64" s="113">
        <v>10.010041921819692</v>
      </c>
      <c r="H64" s="113">
        <v>2.8179908948907442</v>
      </c>
    </row>
    <row r="65" spans="2:8" ht="14.4" thickBot="1" x14ac:dyDescent="0.3">
      <c r="B65" s="111" t="s">
        <v>261</v>
      </c>
      <c r="C65" s="111" t="s">
        <v>263</v>
      </c>
      <c r="D65" s="111">
        <v>6.2475250481095728</v>
      </c>
      <c r="E65" s="111">
        <v>0</v>
      </c>
      <c r="F65" s="111">
        <v>2.56</v>
      </c>
      <c r="G65" s="111">
        <v>3.6875250481097117</v>
      </c>
      <c r="H65" s="111">
        <v>1E+30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1F49-A14C-4D26-8F7C-FC027BBC5410}">
  <dimension ref="A1:J38"/>
  <sheetViews>
    <sheetView showGridLines="0" workbookViewId="0"/>
  </sheetViews>
  <sheetFormatPr defaultRowHeight="13.8" x14ac:dyDescent="0.25"/>
  <cols>
    <col min="1" max="1" width="2.19921875" customWidth="1"/>
    <col min="2" max="2" width="7.296875" bestFit="1" customWidth="1"/>
    <col min="3" max="3" width="18.09765625" bestFit="1" customWidth="1"/>
    <col min="4" max="4" width="11.8984375" bestFit="1" customWidth="1"/>
    <col min="5" max="5" width="2.19921875" customWidth="1"/>
    <col min="6" max="6" width="12.19921875" bestFit="1" customWidth="1"/>
    <col min="7" max="7" width="11.8984375" bestFit="1" customWidth="1"/>
    <col min="8" max="8" width="2.19921875" customWidth="1"/>
    <col min="9" max="9" width="6.19921875" bestFit="1" customWidth="1"/>
    <col min="10" max="10" width="9.296875" bestFit="1" customWidth="1"/>
  </cols>
  <sheetData>
    <row r="1" spans="1:10" x14ac:dyDescent="0.25">
      <c r="A1" s="110" t="s">
        <v>279</v>
      </c>
    </row>
    <row r="2" spans="1:10" x14ac:dyDescent="0.25">
      <c r="A2" s="110" t="s">
        <v>165</v>
      </c>
    </row>
    <row r="3" spans="1:10" x14ac:dyDescent="0.25">
      <c r="A3" s="110" t="s">
        <v>349</v>
      </c>
    </row>
    <row r="5" spans="1:10" ht="14.4" thickBot="1" x14ac:dyDescent="0.3"/>
    <row r="6" spans="1:10" x14ac:dyDescent="0.25">
      <c r="B6" s="116"/>
      <c r="C6" s="116" t="s">
        <v>270</v>
      </c>
      <c r="D6" s="116"/>
    </row>
    <row r="7" spans="1:10" ht="14.4" thickBot="1" x14ac:dyDescent="0.3">
      <c r="B7" s="117" t="s">
        <v>172</v>
      </c>
      <c r="C7" s="117" t="s">
        <v>0</v>
      </c>
      <c r="D7" s="117" t="s">
        <v>267</v>
      </c>
    </row>
    <row r="8" spans="1:10" ht="14.4" thickBot="1" x14ac:dyDescent="0.3">
      <c r="B8" s="111" t="s">
        <v>289</v>
      </c>
      <c r="C8" s="111" t="s">
        <v>290</v>
      </c>
      <c r="D8" s="114">
        <v>647.78983458764685</v>
      </c>
    </row>
    <row r="10" spans="1:10" ht="14.4" thickBot="1" x14ac:dyDescent="0.3"/>
    <row r="11" spans="1:10" x14ac:dyDescent="0.25">
      <c r="B11" s="116"/>
      <c r="C11" s="116" t="s">
        <v>280</v>
      </c>
      <c r="D11" s="116"/>
      <c r="F11" s="116" t="s">
        <v>281</v>
      </c>
      <c r="G11" s="116" t="s">
        <v>270</v>
      </c>
      <c r="I11" s="116" t="s">
        <v>284</v>
      </c>
      <c r="J11" s="116" t="s">
        <v>270</v>
      </c>
    </row>
    <row r="12" spans="1:10" ht="14.4" thickBot="1" x14ac:dyDescent="0.3">
      <c r="B12" s="117" t="s">
        <v>172</v>
      </c>
      <c r="C12" s="117" t="s">
        <v>0</v>
      </c>
      <c r="D12" s="117" t="s">
        <v>267</v>
      </c>
      <c r="F12" s="117" t="s">
        <v>282</v>
      </c>
      <c r="G12" s="117" t="s">
        <v>283</v>
      </c>
      <c r="I12" s="117" t="s">
        <v>282</v>
      </c>
      <c r="J12" s="117" t="s">
        <v>283</v>
      </c>
    </row>
    <row r="13" spans="1:10" x14ac:dyDescent="0.25">
      <c r="B13" s="113" t="s">
        <v>291</v>
      </c>
      <c r="C13" s="113" t="s">
        <v>182</v>
      </c>
      <c r="D13" s="115">
        <v>0</v>
      </c>
      <c r="F13" s="115">
        <v>1.9108524453463211E-8</v>
      </c>
      <c r="G13" s="115">
        <v>647.7898346008318</v>
      </c>
      <c r="I13" s="113" t="e">
        <v>#N/A</v>
      </c>
      <c r="J13" s="113" t="e">
        <v>#N/A</v>
      </c>
    </row>
    <row r="14" spans="1:10" x14ac:dyDescent="0.25">
      <c r="B14" s="113" t="s">
        <v>292</v>
      </c>
      <c r="C14" s="113" t="s">
        <v>184</v>
      </c>
      <c r="D14" s="115">
        <v>105.67306544626632</v>
      </c>
      <c r="F14" s="115">
        <v>105.67306551247539</v>
      </c>
      <c r="G14" s="115">
        <v>647.78983460618542</v>
      </c>
      <c r="I14" s="113" t="e">
        <v>#N/A</v>
      </c>
      <c r="J14" s="113" t="e">
        <v>#N/A</v>
      </c>
    </row>
    <row r="15" spans="1:10" x14ac:dyDescent="0.25">
      <c r="B15" s="113" t="s">
        <v>293</v>
      </c>
      <c r="C15" s="113" t="s">
        <v>185</v>
      </c>
      <c r="D15" s="115">
        <v>0</v>
      </c>
      <c r="F15" s="115">
        <v>3.6151262164077393E-9</v>
      </c>
      <c r="G15" s="115">
        <v>647.78983458873142</v>
      </c>
      <c r="I15" s="113" t="e">
        <v>#N/A</v>
      </c>
      <c r="J15" s="113" t="e">
        <v>#N/A</v>
      </c>
    </row>
    <row r="16" spans="1:10" x14ac:dyDescent="0.25">
      <c r="B16" s="113" t="s">
        <v>294</v>
      </c>
      <c r="C16" s="113" t="s">
        <v>186</v>
      </c>
      <c r="D16" s="115">
        <v>0</v>
      </c>
      <c r="F16" s="115">
        <v>2.2293278334492094E-9</v>
      </c>
      <c r="G16" s="115">
        <v>647.7898345888284</v>
      </c>
      <c r="I16" s="113" t="e">
        <v>#N/A</v>
      </c>
      <c r="J16" s="113" t="e">
        <v>#N/A</v>
      </c>
    </row>
    <row r="17" spans="2:10" x14ac:dyDescent="0.25">
      <c r="B17" s="113" t="s">
        <v>295</v>
      </c>
      <c r="C17" s="113" t="s">
        <v>187</v>
      </c>
      <c r="D17" s="115">
        <v>0</v>
      </c>
      <c r="F17" s="115">
        <v>4.1799898542545895E-9</v>
      </c>
      <c r="G17" s="115">
        <v>647.78983459136703</v>
      </c>
      <c r="I17" s="113" t="e">
        <v>#N/A</v>
      </c>
      <c r="J17" s="113" t="e">
        <v>#N/A</v>
      </c>
    </row>
    <row r="18" spans="2:10" x14ac:dyDescent="0.25">
      <c r="B18" s="113" t="s">
        <v>296</v>
      </c>
      <c r="C18" s="113" t="s">
        <v>188</v>
      </c>
      <c r="D18" s="115">
        <v>0</v>
      </c>
      <c r="F18" s="115">
        <v>1.0289205551712946E-8</v>
      </c>
      <c r="G18" s="115">
        <v>647.78983459279152</v>
      </c>
      <c r="I18" s="113" t="e">
        <v>#N/A</v>
      </c>
      <c r="J18" s="113" t="e">
        <v>#N/A</v>
      </c>
    </row>
    <row r="19" spans="2:10" x14ac:dyDescent="0.25">
      <c r="B19" s="113" t="s">
        <v>297</v>
      </c>
      <c r="C19" s="113" t="s">
        <v>189</v>
      </c>
      <c r="D19" s="115">
        <v>0</v>
      </c>
      <c r="F19" s="115">
        <v>1.8390684400190124E-11</v>
      </c>
      <c r="G19" s="115">
        <v>647.78983458765845</v>
      </c>
      <c r="I19" s="113" t="e">
        <v>#N/A</v>
      </c>
      <c r="J19" s="113" t="e">
        <v>#N/A</v>
      </c>
    </row>
    <row r="20" spans="2:10" x14ac:dyDescent="0.25">
      <c r="B20" s="113" t="s">
        <v>298</v>
      </c>
      <c r="C20" s="113" t="s">
        <v>190</v>
      </c>
      <c r="D20" s="115">
        <v>0</v>
      </c>
      <c r="F20" s="115">
        <v>1.8390684400190127E-11</v>
      </c>
      <c r="G20" s="115">
        <v>647.78983458765754</v>
      </c>
      <c r="I20" s="113" t="e">
        <v>#N/A</v>
      </c>
      <c r="J20" s="113" t="e">
        <v>#N/A</v>
      </c>
    </row>
    <row r="21" spans="2:10" x14ac:dyDescent="0.25">
      <c r="B21" s="113" t="s">
        <v>299</v>
      </c>
      <c r="C21" s="113" t="s">
        <v>191</v>
      </c>
      <c r="D21" s="115">
        <v>0</v>
      </c>
      <c r="F21" s="115">
        <v>1.592377023892293E-9</v>
      </c>
      <c r="G21" s="115">
        <v>647.78983458855453</v>
      </c>
      <c r="I21" s="113" t="e">
        <v>#N/A</v>
      </c>
      <c r="J21" s="113" t="e">
        <v>#N/A</v>
      </c>
    </row>
    <row r="22" spans="2:10" x14ac:dyDescent="0.25">
      <c r="B22" s="113" t="s">
        <v>300</v>
      </c>
      <c r="C22" s="113" t="s">
        <v>192</v>
      </c>
      <c r="D22" s="115">
        <v>175.07423027238798</v>
      </c>
      <c r="F22" s="115">
        <v>175.07423027428285</v>
      </c>
      <c r="G22" s="115">
        <v>647.78983458838593</v>
      </c>
      <c r="I22" s="113" t="e">
        <v>#N/A</v>
      </c>
      <c r="J22" s="113" t="e">
        <v>#N/A</v>
      </c>
    </row>
    <row r="23" spans="2:10" x14ac:dyDescent="0.25">
      <c r="B23" s="113" t="s">
        <v>301</v>
      </c>
      <c r="C23" s="113" t="s">
        <v>193</v>
      </c>
      <c r="D23" s="115">
        <v>0</v>
      </c>
      <c r="F23" s="115">
        <v>2.8459504256776018E-9</v>
      </c>
      <c r="G23" s="115">
        <v>647.78983458943981</v>
      </c>
      <c r="I23" s="113" t="e">
        <v>#N/A</v>
      </c>
      <c r="J23" s="113" t="e">
        <v>#N/A</v>
      </c>
    </row>
    <row r="24" spans="2:10" x14ac:dyDescent="0.25">
      <c r="B24" s="113" t="s">
        <v>302</v>
      </c>
      <c r="C24" s="113" t="s">
        <v>194</v>
      </c>
      <c r="D24" s="115">
        <v>0</v>
      </c>
      <c r="F24" s="115">
        <v>3.1106900001611519E-9</v>
      </c>
      <c r="G24" s="115">
        <v>647.78983458864229</v>
      </c>
      <c r="I24" s="113" t="e">
        <v>#N/A</v>
      </c>
      <c r="J24" s="113" t="e">
        <v>#N/A</v>
      </c>
    </row>
    <row r="25" spans="2:10" x14ac:dyDescent="0.25">
      <c r="B25" s="113" t="s">
        <v>303</v>
      </c>
      <c r="C25" s="113" t="s">
        <v>195</v>
      </c>
      <c r="D25" s="115">
        <v>135.79804802162519</v>
      </c>
      <c r="F25" s="115">
        <v>135.79804802448112</v>
      </c>
      <c r="G25" s="115">
        <v>647.78983458938899</v>
      </c>
      <c r="I25" s="113" t="e">
        <v>#N/A</v>
      </c>
      <c r="J25" s="113" t="e">
        <v>#N/A</v>
      </c>
    </row>
    <row r="26" spans="2:10" x14ac:dyDescent="0.25">
      <c r="B26" s="113" t="s">
        <v>304</v>
      </c>
      <c r="C26" s="113" t="s">
        <v>196</v>
      </c>
      <c r="D26" s="115">
        <v>16.35155039556447</v>
      </c>
      <c r="F26" s="115">
        <v>16.351550395569955</v>
      </c>
      <c r="G26" s="115">
        <v>647.789834587678</v>
      </c>
      <c r="I26" s="113" t="e">
        <v>#N/A</v>
      </c>
      <c r="J26" s="113" t="e">
        <v>#N/A</v>
      </c>
    </row>
    <row r="27" spans="2:10" x14ac:dyDescent="0.25">
      <c r="B27" s="113" t="s">
        <v>305</v>
      </c>
      <c r="C27" s="113" t="s">
        <v>197</v>
      </c>
      <c r="D27" s="115">
        <v>48.362844157041074</v>
      </c>
      <c r="F27" s="115">
        <v>48.362844157258628</v>
      </c>
      <c r="G27" s="115">
        <v>647.78983458824302</v>
      </c>
      <c r="I27" s="113" t="e">
        <v>#N/A</v>
      </c>
      <c r="J27" s="113" t="e">
        <v>#N/A</v>
      </c>
    </row>
    <row r="28" spans="2:10" x14ac:dyDescent="0.25">
      <c r="B28" s="113" t="s">
        <v>306</v>
      </c>
      <c r="C28" s="113" t="s">
        <v>198</v>
      </c>
      <c r="D28" s="115">
        <v>0</v>
      </c>
      <c r="F28" s="115">
        <v>2.4209895023862229E-11</v>
      </c>
      <c r="G28" s="115">
        <v>647.78983458774519</v>
      </c>
      <c r="I28" s="113" t="e">
        <v>#N/A</v>
      </c>
      <c r="J28" s="113" t="e">
        <v>#N/A</v>
      </c>
    </row>
    <row r="29" spans="2:10" x14ac:dyDescent="0.25">
      <c r="B29" s="113" t="s">
        <v>307</v>
      </c>
      <c r="C29" s="113" t="s">
        <v>199</v>
      </c>
      <c r="D29" s="115">
        <v>0</v>
      </c>
      <c r="F29" s="115">
        <v>3.695018508476482E-10</v>
      </c>
      <c r="G29" s="115">
        <v>647.78983458865196</v>
      </c>
      <c r="I29" s="113" t="e">
        <v>#N/A</v>
      </c>
      <c r="J29" s="113" t="e">
        <v>#N/A</v>
      </c>
    </row>
    <row r="30" spans="2:10" x14ac:dyDescent="0.25">
      <c r="B30" s="113" t="s">
        <v>308</v>
      </c>
      <c r="C30" s="113" t="s">
        <v>200</v>
      </c>
      <c r="D30" s="115">
        <v>0</v>
      </c>
      <c r="F30" s="115">
        <v>5.4066156025398773E-11</v>
      </c>
      <c r="G30" s="115">
        <v>647.78983458776963</v>
      </c>
      <c r="I30" s="113" t="e">
        <v>#N/A</v>
      </c>
      <c r="J30" s="113" t="e">
        <v>#N/A</v>
      </c>
    </row>
    <row r="31" spans="2:10" x14ac:dyDescent="0.25">
      <c r="B31" s="113" t="s">
        <v>309</v>
      </c>
      <c r="C31" s="113" t="s">
        <v>201</v>
      </c>
      <c r="D31" s="115">
        <v>5.4160888873027169</v>
      </c>
      <c r="F31" s="115">
        <v>5.4160888873193116</v>
      </c>
      <c r="G31" s="115">
        <v>647.78983458771211</v>
      </c>
      <c r="I31" s="113" t="e">
        <v>#N/A</v>
      </c>
      <c r="J31" s="113" t="e">
        <v>#N/A</v>
      </c>
    </row>
    <row r="32" spans="2:10" x14ac:dyDescent="0.25">
      <c r="B32" s="113" t="s">
        <v>310</v>
      </c>
      <c r="C32" s="113" t="s">
        <v>202</v>
      </c>
      <c r="D32" s="115">
        <v>0</v>
      </c>
      <c r="F32" s="115">
        <v>3.2281807652187509E-12</v>
      </c>
      <c r="G32" s="115">
        <v>647.78983458767584</v>
      </c>
      <c r="I32" s="113" t="e">
        <v>#N/A</v>
      </c>
      <c r="J32" s="113" t="e">
        <v>#N/A</v>
      </c>
    </row>
    <row r="33" spans="2:10" x14ac:dyDescent="0.25">
      <c r="B33" s="113" t="s">
        <v>311</v>
      </c>
      <c r="C33" s="113" t="s">
        <v>203</v>
      </c>
      <c r="D33" s="115">
        <v>0</v>
      </c>
      <c r="F33" s="115">
        <v>1.6372219165869781E-11</v>
      </c>
      <c r="G33" s="115">
        <v>647.78983458772871</v>
      </c>
      <c r="I33" s="113" t="e">
        <v>#N/A</v>
      </c>
      <c r="J33" s="113" t="e">
        <v>#N/A</v>
      </c>
    </row>
    <row r="34" spans="2:10" x14ac:dyDescent="0.25">
      <c r="B34" s="113" t="s">
        <v>312</v>
      </c>
      <c r="C34" s="113" t="s">
        <v>204</v>
      </c>
      <c r="D34" s="115">
        <v>0</v>
      </c>
      <c r="F34" s="115">
        <v>4.4276786860112942E-11</v>
      </c>
      <c r="G34" s="115">
        <v>647.78983458783102</v>
      </c>
      <c r="I34" s="113" t="e">
        <v>#N/A</v>
      </c>
      <c r="J34" s="113" t="e">
        <v>#N/A</v>
      </c>
    </row>
    <row r="35" spans="2:10" x14ac:dyDescent="0.25">
      <c r="B35" s="113" t="s">
        <v>313</v>
      </c>
      <c r="C35" s="113" t="s">
        <v>205</v>
      </c>
      <c r="D35" s="115">
        <v>0</v>
      </c>
      <c r="F35" s="115">
        <v>2.5579538487386871E-11</v>
      </c>
      <c r="G35" s="115">
        <v>647.78983458777395</v>
      </c>
      <c r="I35" s="113" t="e">
        <v>#N/A</v>
      </c>
      <c r="J35" s="113" t="e">
        <v>#N/A</v>
      </c>
    </row>
    <row r="36" spans="2:10" x14ac:dyDescent="0.25">
      <c r="B36" s="113" t="s">
        <v>314</v>
      </c>
      <c r="C36" s="113" t="s">
        <v>206</v>
      </c>
      <c r="D36" s="115">
        <v>0</v>
      </c>
      <c r="F36" s="115">
        <v>2.8421709430415171E-11</v>
      </c>
      <c r="G36" s="115">
        <v>647.78983458773325</v>
      </c>
      <c r="I36" s="113" t="e">
        <v>#N/A</v>
      </c>
      <c r="J36" s="113" t="e">
        <v>#N/A</v>
      </c>
    </row>
    <row r="37" spans="2:10" x14ac:dyDescent="0.25">
      <c r="B37" s="113" t="s">
        <v>315</v>
      </c>
      <c r="C37" s="113" t="s">
        <v>207</v>
      </c>
      <c r="D37" s="115">
        <v>0</v>
      </c>
      <c r="F37" s="115">
        <v>1.2654651845490409E-10</v>
      </c>
      <c r="G37" s="115">
        <v>647.78983458772791</v>
      </c>
      <c r="I37" s="113" t="e">
        <v>#N/A</v>
      </c>
      <c r="J37" s="113" t="e">
        <v>#N/A</v>
      </c>
    </row>
    <row r="38" spans="2:10" ht="14.4" thickBot="1" x14ac:dyDescent="0.3">
      <c r="B38" s="111" t="s">
        <v>316</v>
      </c>
      <c r="C38" s="111" t="s">
        <v>208</v>
      </c>
      <c r="D38" s="114">
        <v>22057.290410302689</v>
      </c>
      <c r="F38" s="114">
        <v>22057.290411271486</v>
      </c>
      <c r="G38" s="114">
        <v>647.7898345973349</v>
      </c>
      <c r="I38" s="111" t="e">
        <v>#N/A</v>
      </c>
      <c r="J38" s="111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3"/>
  <sheetViews>
    <sheetView tabSelected="1" workbookViewId="0">
      <selection activeCell="C8" sqref="C8"/>
    </sheetView>
  </sheetViews>
  <sheetFormatPr defaultColWidth="12.59765625" defaultRowHeight="15" customHeight="1" x14ac:dyDescent="0.25"/>
  <sheetData>
    <row r="1" spans="1:7" ht="14.4" x14ac:dyDescent="0.3">
      <c r="B1" s="8" t="s">
        <v>34</v>
      </c>
      <c r="C1" s="8" t="s">
        <v>62</v>
      </c>
      <c r="D1" s="8" t="s">
        <v>145</v>
      </c>
    </row>
    <row r="2" spans="1:7" ht="14.4" x14ac:dyDescent="0.3">
      <c r="A2" s="8" t="s">
        <v>140</v>
      </c>
      <c r="B2" s="8">
        <v>2</v>
      </c>
      <c r="C2" s="8">
        <v>2</v>
      </c>
      <c r="D2" s="8">
        <v>3</v>
      </c>
    </row>
    <row r="3" spans="1:7" ht="14.4" x14ac:dyDescent="0.3">
      <c r="A3" s="8" t="s">
        <v>146</v>
      </c>
      <c r="B3" s="8">
        <v>1</v>
      </c>
      <c r="C3" s="8">
        <v>6</v>
      </c>
      <c r="D3" s="8">
        <v>4</v>
      </c>
    </row>
    <row r="5" spans="1:7" ht="14.4" x14ac:dyDescent="0.3">
      <c r="A5" s="8" t="s">
        <v>147</v>
      </c>
      <c r="B5" s="8">
        <v>7</v>
      </c>
      <c r="C5" s="8">
        <v>8</v>
      </c>
    </row>
    <row r="6" spans="1:7" ht="14.4" x14ac:dyDescent="0.3">
      <c r="D6" s="8"/>
      <c r="E6" s="8"/>
      <c r="F6" s="8"/>
      <c r="G6" s="8"/>
    </row>
    <row r="7" spans="1:7" ht="14.4" x14ac:dyDescent="0.3">
      <c r="A7" s="8" t="s">
        <v>148</v>
      </c>
      <c r="D7" s="118"/>
      <c r="E7" s="118"/>
      <c r="F7" s="118"/>
      <c r="G7" s="118"/>
    </row>
    <row r="8" spans="1:7" ht="14.4" x14ac:dyDescent="0.3">
      <c r="A8" s="8" t="s">
        <v>149</v>
      </c>
      <c r="D8" s="8"/>
      <c r="E8" s="8"/>
      <c r="F8" s="8"/>
      <c r="G8" s="118"/>
    </row>
    <row r="9" spans="1:7" ht="15" customHeight="1" x14ac:dyDescent="0.3">
      <c r="B9" s="8" t="s">
        <v>150</v>
      </c>
      <c r="D9" s="57"/>
      <c r="E9" s="118"/>
      <c r="F9" s="118"/>
      <c r="G9" s="118"/>
    </row>
    <row r="10" spans="1:7" ht="15" customHeight="1" x14ac:dyDescent="0.3">
      <c r="B10" s="8" t="s">
        <v>151</v>
      </c>
      <c r="D10" s="57"/>
      <c r="E10" s="57"/>
      <c r="F10" s="57"/>
      <c r="G10" s="118"/>
    </row>
    <row r="11" spans="1:7" ht="15" customHeight="1" x14ac:dyDescent="0.3">
      <c r="B11" s="8" t="s">
        <v>152</v>
      </c>
      <c r="D11" s="8"/>
      <c r="E11" s="118"/>
      <c r="F11" s="118"/>
      <c r="G11" s="118"/>
    </row>
    <row r="12" spans="1:7" ht="15" customHeight="1" x14ac:dyDescent="0.3">
      <c r="D12" s="8"/>
      <c r="E12" s="118"/>
      <c r="F12" s="118"/>
      <c r="G12" s="118"/>
    </row>
    <row r="13" spans="1:7" ht="15" customHeight="1" x14ac:dyDescent="0.3">
      <c r="D13" s="118"/>
      <c r="E13" s="8"/>
      <c r="F13" s="118"/>
      <c r="G13" s="1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L36"/>
  <sheetViews>
    <sheetView zoomScale="5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Y38" sqref="Y38"/>
    </sheetView>
  </sheetViews>
  <sheetFormatPr defaultColWidth="12.59765625" defaultRowHeight="15" customHeight="1" x14ac:dyDescent="0.25"/>
  <cols>
    <col min="1" max="1" width="22.09765625" bestFit="1" customWidth="1"/>
    <col min="2" max="3" width="8.796875" bestFit="1" customWidth="1"/>
    <col min="4" max="4" width="10.796875" bestFit="1" customWidth="1"/>
    <col min="5" max="5" width="9.19921875" bestFit="1" customWidth="1"/>
    <col min="6" max="6" width="8.796875" bestFit="1" customWidth="1"/>
    <col min="7" max="7" width="9.59765625" bestFit="1" customWidth="1"/>
    <col min="8" max="8" width="9" bestFit="1" customWidth="1"/>
    <col min="9" max="9" width="11.19921875" bestFit="1" customWidth="1"/>
    <col min="10" max="12" width="8.796875" bestFit="1" customWidth="1"/>
    <col min="13" max="13" width="9.69921875" bestFit="1" customWidth="1"/>
    <col min="14" max="17" width="8.796875" bestFit="1" customWidth="1"/>
    <col min="18" max="18" width="11.8984375" bestFit="1" customWidth="1"/>
    <col min="19" max="19" width="9.59765625" bestFit="1" customWidth="1"/>
    <col min="20" max="22" width="8.796875" bestFit="1" customWidth="1"/>
    <col min="23" max="23" width="11.8984375" bestFit="1" customWidth="1"/>
    <col min="24" max="27" width="8.796875" bestFit="1" customWidth="1"/>
    <col min="28" max="28" width="7" customWidth="1"/>
    <col min="29" max="29" width="7.59765625" customWidth="1"/>
    <col min="30" max="30" width="7" customWidth="1"/>
    <col min="31" max="37" width="11.09765625" customWidth="1"/>
    <col min="38" max="38" width="7" customWidth="1"/>
  </cols>
  <sheetData>
    <row r="1" spans="1:38" ht="14.4" x14ac:dyDescent="0.3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86"/>
      <c r="AD1" s="86"/>
      <c r="AE1" s="130" t="s">
        <v>145</v>
      </c>
      <c r="AF1" s="131"/>
      <c r="AG1" s="131"/>
      <c r="AH1" s="131"/>
      <c r="AI1" s="131"/>
      <c r="AJ1" s="131"/>
      <c r="AK1" s="128"/>
      <c r="AL1" s="67"/>
    </row>
    <row r="2" spans="1:38" ht="14.4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86"/>
      <c r="AD2" s="86"/>
      <c r="AE2" s="130" t="s">
        <v>153</v>
      </c>
      <c r="AF2" s="131"/>
      <c r="AG2" s="128"/>
      <c r="AH2" s="68"/>
      <c r="AI2" s="130" t="s">
        <v>154</v>
      </c>
      <c r="AJ2" s="131"/>
      <c r="AK2" s="128"/>
      <c r="AL2" s="67"/>
    </row>
    <row r="3" spans="1:38" ht="14.4" x14ac:dyDescent="0.3">
      <c r="A3" s="67" t="s">
        <v>0</v>
      </c>
      <c r="B3" s="67" t="s">
        <v>34</v>
      </c>
      <c r="C3" s="67" t="s">
        <v>35</v>
      </c>
      <c r="D3" s="67" t="s">
        <v>36</v>
      </c>
      <c r="E3" s="67" t="s">
        <v>37</v>
      </c>
      <c r="F3" s="67" t="s">
        <v>39</v>
      </c>
      <c r="G3" s="67" t="s">
        <v>40</v>
      </c>
      <c r="H3" s="67" t="s">
        <v>41</v>
      </c>
      <c r="I3" s="67" t="s">
        <v>42</v>
      </c>
      <c r="J3" s="67" t="s">
        <v>43</v>
      </c>
      <c r="K3" s="67" t="s">
        <v>44</v>
      </c>
      <c r="L3" s="67" t="s">
        <v>45</v>
      </c>
      <c r="M3" s="67" t="s">
        <v>46</v>
      </c>
      <c r="N3" s="67" t="s">
        <v>47</v>
      </c>
      <c r="O3" s="67" t="s">
        <v>57</v>
      </c>
      <c r="P3" s="67" t="s">
        <v>59</v>
      </c>
      <c r="Q3" s="67" t="s">
        <v>60</v>
      </c>
      <c r="R3" s="67" t="s">
        <v>61</v>
      </c>
      <c r="S3" s="67" t="s">
        <v>62</v>
      </c>
      <c r="T3" s="67" t="s">
        <v>63</v>
      </c>
      <c r="U3" s="67" t="s">
        <v>66</v>
      </c>
      <c r="V3" s="67" t="s">
        <v>73</v>
      </c>
      <c r="W3" s="67" t="s">
        <v>74</v>
      </c>
      <c r="X3" s="67" t="s">
        <v>80</v>
      </c>
      <c r="Y3" s="67" t="s">
        <v>85</v>
      </c>
      <c r="Z3" s="67" t="s">
        <v>86</v>
      </c>
      <c r="AA3" s="67" t="s">
        <v>87</v>
      </c>
      <c r="AB3" s="67"/>
      <c r="AC3" s="86" t="s">
        <v>163</v>
      </c>
      <c r="AD3" s="86"/>
      <c r="AE3" s="68" t="s">
        <v>102</v>
      </c>
      <c r="AF3" s="68" t="s">
        <v>111</v>
      </c>
      <c r="AG3" s="68" t="s">
        <v>115</v>
      </c>
      <c r="AH3" s="68"/>
      <c r="AI3" s="68" t="s">
        <v>102</v>
      </c>
      <c r="AJ3" s="68" t="s">
        <v>111</v>
      </c>
      <c r="AK3" s="68" t="s">
        <v>115</v>
      </c>
      <c r="AL3" s="67"/>
    </row>
    <row r="4" spans="1:38" ht="14.4" x14ac:dyDescent="0.3">
      <c r="A4" s="69" t="s">
        <v>2</v>
      </c>
      <c r="B4" s="70">
        <v>0.18099999999999999</v>
      </c>
      <c r="C4" s="70">
        <v>6.5799999999999997E-2</v>
      </c>
      <c r="D4" s="70">
        <v>7.5499999999999998E-2</v>
      </c>
      <c r="E4" s="70">
        <v>0.13339999999999999</v>
      </c>
      <c r="F4" s="70">
        <v>0.22839999999999999</v>
      </c>
      <c r="G4" s="70">
        <v>0.13120000000000001</v>
      </c>
      <c r="H4" s="70">
        <v>0.1522</v>
      </c>
      <c r="I4" s="70">
        <v>0.1361</v>
      </c>
      <c r="J4" s="70">
        <v>0.15229999999999999</v>
      </c>
      <c r="K4" s="70">
        <v>9.5399999999999999E-2</v>
      </c>
      <c r="L4" s="70">
        <v>0.16009999999999999</v>
      </c>
      <c r="M4" s="70">
        <v>7.6799999999999993E-2</v>
      </c>
      <c r="N4" s="70">
        <v>0.14660000000000001</v>
      </c>
      <c r="O4" s="70">
        <v>0.1613</v>
      </c>
      <c r="P4" s="70">
        <v>0.47539999999999999</v>
      </c>
      <c r="Q4" s="70">
        <v>0.45800000000000002</v>
      </c>
      <c r="R4" s="70">
        <v>0.51880000000000004</v>
      </c>
      <c r="S4" s="70">
        <v>0.28299999999999997</v>
      </c>
      <c r="T4" s="70">
        <v>1.44E-2</v>
      </c>
      <c r="U4" s="70">
        <v>0</v>
      </c>
      <c r="V4" s="70">
        <v>0.57199999999999995</v>
      </c>
      <c r="W4" s="70">
        <v>0.82640000000000002</v>
      </c>
      <c r="X4" s="70">
        <v>0.66100000000000003</v>
      </c>
      <c r="Y4" s="70">
        <v>0.82399999999999995</v>
      </c>
      <c r="Z4" s="70">
        <v>4.65E-2</v>
      </c>
      <c r="AA4" s="70">
        <v>3.0000000000000001E-3</v>
      </c>
      <c r="AB4" s="70"/>
      <c r="AC4" s="89">
        <f t="shared" ref="AC4:AC30" si="0">SUMPRODUCT(B4:AA4,$B$36:$AA$36)</f>
        <v>135.44242721626753</v>
      </c>
      <c r="AD4" s="89"/>
      <c r="AE4" s="108">
        <f>0.32*'extra calcs ,)'!$C5</f>
        <v>80.807999999999993</v>
      </c>
      <c r="AF4" s="108">
        <f>0.32*'extra calcs ,)'!$F5</f>
        <v>103.32000000000001</v>
      </c>
      <c r="AG4" s="108">
        <f>0.32*'extra calcs ,)'!$I5</f>
        <v>117.264</v>
      </c>
      <c r="AH4" s="70"/>
      <c r="AI4" s="108">
        <f>0.32*'extra calcs ,)'!$D5</f>
        <v>94.807999999999993</v>
      </c>
      <c r="AJ4" s="108">
        <f>0.32*'extra calcs ,)'!$G5</f>
        <v>127.96000000000001</v>
      </c>
      <c r="AK4" s="108">
        <f>0.32*'extra calcs ,)'!$J5</f>
        <v>139.77599999999998</v>
      </c>
      <c r="AL4" s="70"/>
    </row>
    <row r="5" spans="1:38" ht="14.4" x14ac:dyDescent="0.3">
      <c r="A5" s="69" t="s">
        <v>3</v>
      </c>
      <c r="B5" s="70">
        <v>0.15479999999999999</v>
      </c>
      <c r="C5" s="70">
        <v>5.6899999999999999E-2</v>
      </c>
      <c r="D5" s="70">
        <v>6.2E-2</v>
      </c>
      <c r="E5" s="70">
        <v>0.10580000000000001</v>
      </c>
      <c r="F5" s="70">
        <v>0.12230000000000001</v>
      </c>
      <c r="G5" s="70">
        <v>9.8500000000000004E-2</v>
      </c>
      <c r="H5" s="70">
        <v>0.1168</v>
      </c>
      <c r="I5" s="70">
        <v>9.5899999999999999E-2</v>
      </c>
      <c r="J5" s="70">
        <v>9.7500000000000003E-2</v>
      </c>
      <c r="K5" s="70">
        <v>8.3900000000000002E-2</v>
      </c>
      <c r="L5" s="70">
        <v>0.12820000000000001</v>
      </c>
      <c r="M5" s="70">
        <v>4.8899999999999999E-2</v>
      </c>
      <c r="N5" s="70">
        <v>8.9899999999999994E-2</v>
      </c>
      <c r="O5" s="70">
        <v>4.7199999999999999E-2</v>
      </c>
      <c r="P5" s="70">
        <v>5.7299999999999997E-2</v>
      </c>
      <c r="Q5" s="70">
        <v>0.11260000000000001</v>
      </c>
      <c r="R5" s="70">
        <v>4.6199999999999998E-2</v>
      </c>
      <c r="S5" s="70">
        <v>0</v>
      </c>
      <c r="T5" s="70">
        <v>0</v>
      </c>
      <c r="U5" s="70">
        <v>0</v>
      </c>
      <c r="V5" s="70">
        <v>0</v>
      </c>
      <c r="W5" s="70">
        <v>0</v>
      </c>
      <c r="X5" s="70">
        <v>0</v>
      </c>
      <c r="Y5" s="70">
        <v>0.82120000000000004</v>
      </c>
      <c r="Z5" s="70">
        <v>0</v>
      </c>
      <c r="AA5" s="70">
        <v>0</v>
      </c>
      <c r="AB5" s="70"/>
      <c r="AC5" s="89">
        <f t="shared" si="0"/>
        <v>36.452754009759104</v>
      </c>
      <c r="AD5" s="89"/>
      <c r="AE5" s="108">
        <f>0.32*'extra calcs ,)'!$C6</f>
        <v>12.824000000000002</v>
      </c>
      <c r="AF5" s="108">
        <f>0.32*'extra calcs ,)'!$F6</f>
        <v>16.52</v>
      </c>
      <c r="AG5" s="108">
        <f>0.32*'extra calcs ,)'!$I6</f>
        <v>18.8</v>
      </c>
      <c r="AH5" s="70"/>
      <c r="AI5" s="108">
        <f>0.32*'extra calcs ,)'!$D6</f>
        <v>15.08</v>
      </c>
      <c r="AJ5" s="108">
        <f>0.32*'extra calcs ,)'!$G6</f>
        <v>20.2</v>
      </c>
      <c r="AK5" s="108">
        <f>0.32*'extra calcs ,)'!$J6</f>
        <v>22.400000000000002</v>
      </c>
      <c r="AL5" s="70"/>
    </row>
    <row r="6" spans="1:38" ht="14.4" x14ac:dyDescent="0.3">
      <c r="A6" s="69" t="s">
        <v>4</v>
      </c>
      <c r="B6" s="70">
        <v>7.1999999999999998E-3</v>
      </c>
      <c r="C6" s="70">
        <v>1.11E-2</v>
      </c>
      <c r="D6" s="70">
        <v>6.1000000000000004E-3</v>
      </c>
      <c r="E6" s="70">
        <v>8.0999999999999996E-3</v>
      </c>
      <c r="F6" s="70">
        <v>1.09E-2</v>
      </c>
      <c r="G6" s="70">
        <v>5.4000000000000003E-3</v>
      </c>
      <c r="H6" s="70">
        <v>2E-3</v>
      </c>
      <c r="I6" s="70">
        <v>4.4000000000000003E-3</v>
      </c>
      <c r="J6" s="70">
        <v>3.5999999999999999E-3</v>
      </c>
      <c r="K6" s="70">
        <v>9.1000000000000004E-3</v>
      </c>
      <c r="L6" s="70">
        <v>1.06E-2</v>
      </c>
      <c r="M6" s="70">
        <v>6.7000000000000002E-3</v>
      </c>
      <c r="N6" s="70">
        <v>1.14E-2</v>
      </c>
      <c r="O6" s="70">
        <v>0.25800000000000001</v>
      </c>
      <c r="P6" s="70">
        <v>0.1067</v>
      </c>
      <c r="Q6" s="70">
        <v>8.2000000000000003E-2</v>
      </c>
      <c r="R6" s="70">
        <v>0.1075</v>
      </c>
      <c r="S6" s="70">
        <v>6.4000000000000001E-2</v>
      </c>
      <c r="T6" s="70">
        <v>0.26960000000000001</v>
      </c>
      <c r="U6" s="70">
        <v>6.9999999999999999E-4</v>
      </c>
      <c r="V6" s="70">
        <v>0.09</v>
      </c>
      <c r="W6" s="70">
        <v>0.1</v>
      </c>
      <c r="X6" s="70">
        <v>4.5999999999999999E-2</v>
      </c>
      <c r="Y6" s="70">
        <v>3.0000000000000001E-3</v>
      </c>
      <c r="Z6" s="70">
        <v>3.2800000000000003E-2</v>
      </c>
      <c r="AA6" s="70">
        <v>0</v>
      </c>
      <c r="AB6" s="70"/>
      <c r="AC6" s="89">
        <f t="shared" si="0"/>
        <v>15.153437307007541</v>
      </c>
      <c r="AD6" s="89"/>
      <c r="AE6" s="108">
        <f>0.32*'extra calcs ,)'!$C7</f>
        <v>12.8</v>
      </c>
      <c r="AF6" s="108">
        <f>0.32*'extra calcs ,)'!$F7</f>
        <v>17.600000000000001</v>
      </c>
      <c r="AG6" s="108">
        <f>0.32*'extra calcs ,)'!$I7</f>
        <v>20.48</v>
      </c>
      <c r="AH6" s="70"/>
      <c r="AI6" s="108">
        <f>0.32*'extra calcs ,)'!$D7</f>
        <v>15.36</v>
      </c>
      <c r="AJ6" s="108">
        <f>0.32*'extra calcs ,)'!$G7</f>
        <v>19.2</v>
      </c>
      <c r="AK6" s="108">
        <f>0.32*'extra calcs ,)'!$J7</f>
        <v>24.32</v>
      </c>
      <c r="AL6" s="70"/>
    </row>
    <row r="7" spans="1:38" ht="14.4" x14ac:dyDescent="0.3">
      <c r="A7" s="69" t="s">
        <v>5</v>
      </c>
      <c r="B7" s="70">
        <v>1.6000000000000001E-3</v>
      </c>
      <c r="C7" s="70">
        <v>1E-3</v>
      </c>
      <c r="D7" s="70">
        <v>1.5E-3</v>
      </c>
      <c r="E7" s="70">
        <v>3.0999999999999999E-3</v>
      </c>
      <c r="F7" s="70">
        <v>3.3E-3</v>
      </c>
      <c r="G7" s="70">
        <v>1.1999999999999999E-3</v>
      </c>
      <c r="H7" s="70">
        <v>1.8E-3</v>
      </c>
      <c r="I7" s="70">
        <v>1.9E-3</v>
      </c>
      <c r="J7" s="70">
        <v>1.4E-3</v>
      </c>
      <c r="K7" s="70">
        <v>2.5000000000000001E-3</v>
      </c>
      <c r="L7" s="70">
        <v>2E-3</v>
      </c>
      <c r="M7" s="70">
        <v>3.0000000000000001E-3</v>
      </c>
      <c r="N7" s="70">
        <v>5.1999999999999998E-3</v>
      </c>
      <c r="O7" s="70">
        <v>0.4924</v>
      </c>
      <c r="P7" s="70">
        <v>4.53E-2</v>
      </c>
      <c r="Q7" s="70">
        <v>0.21</v>
      </c>
      <c r="R7" s="70">
        <v>2.4199999999999999E-2</v>
      </c>
      <c r="S7" s="70">
        <v>9.7000000000000003E-2</v>
      </c>
      <c r="T7" s="70">
        <v>0.30990000000000001</v>
      </c>
      <c r="U7" s="70">
        <v>0.995</v>
      </c>
      <c r="V7" s="70">
        <v>0.28100000000000003</v>
      </c>
      <c r="W7" s="70">
        <v>0.05</v>
      </c>
      <c r="X7" s="70">
        <v>0.252</v>
      </c>
      <c r="Y7" s="70">
        <v>0</v>
      </c>
      <c r="Z7" s="70">
        <v>3.6600000000000001E-2</v>
      </c>
      <c r="AA7" s="70">
        <v>0</v>
      </c>
      <c r="AB7" s="70"/>
      <c r="AC7" s="89">
        <f t="shared" si="0"/>
        <v>13.170294692104706</v>
      </c>
      <c r="AD7" s="89"/>
      <c r="AE7" s="108">
        <f>0.32*'extra calcs ,)'!$C8</f>
        <v>11.399111111111113</v>
      </c>
      <c r="AF7" s="108">
        <f>0.32*'extra calcs ,)'!$F8</f>
        <v>14.684444444444443</v>
      </c>
      <c r="AG7" s="108">
        <f>0.32*'extra calcs ,)'!$I8</f>
        <v>16.711111111111112</v>
      </c>
      <c r="AH7" s="70"/>
      <c r="AI7" s="108">
        <f>0.32*'extra calcs ,)'!$D8</f>
        <v>13.404444444444444</v>
      </c>
      <c r="AJ7" s="108">
        <f>0.32*'extra calcs ,)'!$G8</f>
        <v>17.955555555555556</v>
      </c>
      <c r="AK7" s="108">
        <f>0.32*'extra calcs ,)'!$J8</f>
        <v>19.911111111111111</v>
      </c>
      <c r="AL7" s="70"/>
    </row>
    <row r="8" spans="1:38" ht="14.4" x14ac:dyDescent="0.3">
      <c r="A8" s="69" t="s">
        <v>6</v>
      </c>
      <c r="B8" s="70">
        <v>5.4000000000000001E-4</v>
      </c>
      <c r="C8" s="70">
        <v>2.5000000000000001E-4</v>
      </c>
      <c r="D8" s="70">
        <v>1.6000000000000001E-4</v>
      </c>
      <c r="E8" s="70">
        <v>3.8999999999999999E-4</v>
      </c>
      <c r="F8" s="70">
        <v>1.1199999999999999E-3</v>
      </c>
      <c r="G8" s="70">
        <v>9.0000000000000006E-5</v>
      </c>
      <c r="H8" s="70">
        <v>0</v>
      </c>
      <c r="I8" s="70">
        <v>0</v>
      </c>
      <c r="J8" s="70">
        <v>2.2000000000000001E-4</v>
      </c>
      <c r="K8" s="70">
        <v>1.9000000000000001E-4</v>
      </c>
      <c r="L8" s="70">
        <v>3.8000000000000002E-4</v>
      </c>
      <c r="M8" s="70">
        <v>1.4999999999999999E-4</v>
      </c>
      <c r="N8" s="70">
        <v>2.9E-4</v>
      </c>
      <c r="O8" s="70">
        <v>6.2789999999999999E-2</v>
      </c>
      <c r="P8" s="70">
        <v>6.9699999999999996E-3</v>
      </c>
      <c r="Q8" s="70">
        <v>0.11659</v>
      </c>
      <c r="R8" s="70">
        <v>5.2900000000000004E-3</v>
      </c>
      <c r="S8" s="70">
        <v>2.1219999999999999E-2</v>
      </c>
      <c r="T8" s="70">
        <v>0.18226999999999999</v>
      </c>
      <c r="U8" s="70">
        <v>0.31991000000000003</v>
      </c>
      <c r="V8" s="70">
        <v>4.8899999999999999E-2</v>
      </c>
      <c r="W8" s="70">
        <v>0</v>
      </c>
      <c r="X8" s="70">
        <v>8.3159999999999998E-2</v>
      </c>
      <c r="Y8" s="70">
        <v>0</v>
      </c>
      <c r="Z8" s="70">
        <v>2.2780000000000002E-2</v>
      </c>
      <c r="AA8" s="70">
        <v>2.0000000000000002E-5</v>
      </c>
      <c r="AB8" s="70"/>
      <c r="AC8" s="89">
        <f t="shared" si="0"/>
        <v>2.8912030068463812</v>
      </c>
      <c r="AD8" s="89"/>
      <c r="AE8" s="108">
        <f>0.32*'extra calcs ,)'!$C9</f>
        <v>2.2798222222222226</v>
      </c>
      <c r="AF8" s="108">
        <f>0.32*'extra calcs ,)'!$F9</f>
        <v>2.9368888888888893</v>
      </c>
      <c r="AG8" s="108">
        <f>0.32*'extra calcs ,)'!$I9</f>
        <v>3.3422222222222224</v>
      </c>
      <c r="AH8" s="70"/>
      <c r="AI8" s="108">
        <f>0.32*'extra calcs ,)'!$D9</f>
        <v>2.6808888888888891</v>
      </c>
      <c r="AJ8" s="108">
        <f>0.32*'extra calcs ,)'!$G9</f>
        <v>3.5911111111111111</v>
      </c>
      <c r="AK8" s="108">
        <f>0.32*'extra calcs ,)'!$J9</f>
        <v>3.9822222222222226</v>
      </c>
      <c r="AL8" s="70"/>
    </row>
    <row r="9" spans="1:38" ht="14.4" x14ac:dyDescent="0.3">
      <c r="A9" s="69" t="s">
        <v>155</v>
      </c>
      <c r="B9" s="70">
        <v>6.9999999999999994E-5</v>
      </c>
      <c r="C9" s="70">
        <v>2.0000000000000002E-5</v>
      </c>
      <c r="D9" s="70">
        <v>3.6999999999999999E-4</v>
      </c>
      <c r="E9" s="70">
        <v>5.9999999999999995E-4</v>
      </c>
      <c r="F9" s="70">
        <v>3.2000000000000003E-4</v>
      </c>
      <c r="G9" s="70">
        <v>1.2999999999999999E-4</v>
      </c>
      <c r="H9" s="70">
        <v>0</v>
      </c>
      <c r="I9" s="70">
        <v>0</v>
      </c>
      <c r="J9" s="70">
        <v>8.4000000000000003E-4</v>
      </c>
      <c r="K9" s="70">
        <v>6.7000000000000002E-4</v>
      </c>
      <c r="L9" s="70">
        <v>4.6999999999999999E-4</v>
      </c>
      <c r="M9" s="70">
        <v>4.2999999999999999E-4</v>
      </c>
      <c r="N9" s="70">
        <v>4.6999999999999999E-4</v>
      </c>
      <c r="O9" s="70">
        <v>0.24426</v>
      </c>
      <c r="P9" s="70">
        <v>6.1199999999999996E-3</v>
      </c>
      <c r="Q9" s="70">
        <v>5.525E-2</v>
      </c>
      <c r="R9" s="70">
        <v>3.62E-3</v>
      </c>
      <c r="S9" s="70">
        <v>2.4740000000000002E-2</v>
      </c>
      <c r="T9" s="70">
        <v>8.0460000000000004E-2</v>
      </c>
      <c r="U9" s="70">
        <v>0.41435</v>
      </c>
      <c r="V9" s="70">
        <v>8.1699999999999995E-2</v>
      </c>
      <c r="W9" s="70">
        <v>3.0210000000000001E-2</v>
      </c>
      <c r="X9" s="70">
        <v>0.13077</v>
      </c>
      <c r="Y9" s="70">
        <v>0</v>
      </c>
      <c r="Z9" s="70">
        <v>1.057E-2</v>
      </c>
      <c r="AA9" s="70">
        <v>1.0000000000000001E-5</v>
      </c>
      <c r="AB9" s="70"/>
      <c r="AC9" s="89">
        <f t="shared" si="0"/>
        <v>5.1295999999986615</v>
      </c>
      <c r="AD9" s="89"/>
      <c r="AE9" s="108">
        <f>0.32*'extra calcs ,)'!$C10</f>
        <v>5.129599999999999</v>
      </c>
      <c r="AF9" s="108">
        <f>0.32*'extra calcs ,)'!$F10</f>
        <v>6.6079999999999997</v>
      </c>
      <c r="AG9" s="108">
        <f>0.32*'extra calcs ,)'!$I10</f>
        <v>7.5200000000000005</v>
      </c>
      <c r="AH9" s="70"/>
      <c r="AI9" s="108">
        <f>0.32*'extra calcs ,)'!$D10</f>
        <v>6.0320000000000009</v>
      </c>
      <c r="AJ9" s="108">
        <f>0.32*'extra calcs ,)'!$G10</f>
        <v>8.08</v>
      </c>
      <c r="AK9" s="108">
        <f>0.32*'extra calcs ,)'!$J10</f>
        <v>8.9600000000000009</v>
      </c>
      <c r="AL9" s="70"/>
    </row>
    <row r="10" spans="1:38" ht="14.4" x14ac:dyDescent="0.3">
      <c r="A10" s="69" t="s">
        <v>8</v>
      </c>
      <c r="B10" s="70">
        <v>4.8000000000000001E-4</v>
      </c>
      <c r="C10" s="70">
        <v>3.8999999999999999E-4</v>
      </c>
      <c r="D10" s="70">
        <v>5.0000000000000001E-4</v>
      </c>
      <c r="E10" s="70">
        <v>6.4999999999999997E-4</v>
      </c>
      <c r="F10" s="70">
        <v>7.2999999999999996E-4</v>
      </c>
      <c r="G10" s="70">
        <v>4.0000000000000002E-4</v>
      </c>
      <c r="H10" s="70">
        <v>0</v>
      </c>
      <c r="I10" s="70">
        <v>0</v>
      </c>
      <c r="J10" s="70">
        <v>9.3999999999999997E-4</v>
      </c>
      <c r="K10" s="70">
        <v>8.5999999999999998E-4</v>
      </c>
      <c r="L10" s="70">
        <v>5.1999999999999995E-4</v>
      </c>
      <c r="M10" s="70">
        <v>1.5499999999999999E-3</v>
      </c>
      <c r="N10" s="70">
        <v>2.8700000000000002E-3</v>
      </c>
      <c r="O10" s="70">
        <v>0.15558</v>
      </c>
      <c r="P10" s="70">
        <v>1.6150000000000001E-2</v>
      </c>
      <c r="Q10" s="70">
        <v>1.094E-2</v>
      </c>
      <c r="R10" s="70">
        <v>8.5500000000000003E-3</v>
      </c>
      <c r="S10" s="70">
        <v>4.4470000000000003E-2</v>
      </c>
      <c r="T10" s="70">
        <v>1.341E-2</v>
      </c>
      <c r="U10" s="70">
        <v>0.10535</v>
      </c>
      <c r="V10" s="70">
        <v>0.13420000000000001</v>
      </c>
      <c r="W10" s="70">
        <v>1.6410000000000001E-2</v>
      </c>
      <c r="X10" s="70">
        <v>2.6200000000000001E-2</v>
      </c>
      <c r="Y10" s="70">
        <v>0</v>
      </c>
      <c r="Z10" s="70">
        <v>1.3600000000000001E-3</v>
      </c>
      <c r="AA10" s="70">
        <v>4.0000000000000003E-5</v>
      </c>
      <c r="AB10" s="70"/>
      <c r="AC10" s="89">
        <f t="shared" si="0"/>
        <v>4.8614722434493327</v>
      </c>
      <c r="AD10" s="89"/>
      <c r="AE10" s="108">
        <f>0.32*'extra calcs ,)'!$C11</f>
        <v>3.9896888888888893</v>
      </c>
      <c r="AF10" s="108">
        <f>0.32*'extra calcs ,)'!$F11</f>
        <v>5.1395555555555568</v>
      </c>
      <c r="AG10" s="108">
        <f>0.32*'extra calcs ,)'!$I11</f>
        <v>5.8488888888888901</v>
      </c>
      <c r="AH10" s="70"/>
      <c r="AI10" s="108">
        <f>0.32*'extra calcs ,)'!$D11</f>
        <v>4.6915555555555564</v>
      </c>
      <c r="AJ10" s="108">
        <f>0.32*'extra calcs ,)'!$G11</f>
        <v>6.2844444444444463</v>
      </c>
      <c r="AK10" s="108">
        <f>0.32*'extra calcs ,)'!$J11</f>
        <v>6.9688888888888902</v>
      </c>
      <c r="AL10" s="70"/>
    </row>
    <row r="11" spans="1:38" ht="14.4" x14ac:dyDescent="0.3">
      <c r="A11" s="69" t="s">
        <v>9</v>
      </c>
      <c r="B11" s="70">
        <v>8.9999999999999993E-3</v>
      </c>
      <c r="C11" s="70">
        <v>8.9999999999999993E-3</v>
      </c>
      <c r="D11" s="70">
        <v>4.0000000000000001E-3</v>
      </c>
      <c r="E11" s="70">
        <v>1.7999999999999999E-2</v>
      </c>
      <c r="F11" s="70">
        <v>2.5999999999999999E-2</v>
      </c>
      <c r="G11" s="70">
        <v>1.4E-2</v>
      </c>
      <c r="H11" s="70">
        <v>2.1000000000000001E-2</v>
      </c>
      <c r="I11" s="70">
        <v>2.8000000000000001E-2</v>
      </c>
      <c r="J11" s="70">
        <v>3.1E-2</v>
      </c>
      <c r="K11" s="70">
        <v>1.4999999999999999E-2</v>
      </c>
      <c r="L11" s="70">
        <v>2.1000000000000001E-2</v>
      </c>
      <c r="M11" s="70">
        <v>0.02</v>
      </c>
      <c r="N11" s="70">
        <v>0.03</v>
      </c>
      <c r="O11" s="70">
        <v>8.5000000000000006E-2</v>
      </c>
      <c r="P11" s="70">
        <v>0.04</v>
      </c>
      <c r="Q11" s="70">
        <v>2.5999999999999999E-2</v>
      </c>
      <c r="R11" s="70">
        <v>2.1999999999999999E-2</v>
      </c>
      <c r="S11" s="70">
        <v>0</v>
      </c>
      <c r="T11" s="70">
        <v>0</v>
      </c>
      <c r="U11" s="70">
        <v>0</v>
      </c>
      <c r="V11" s="70">
        <v>0.1</v>
      </c>
      <c r="W11" s="70">
        <v>0</v>
      </c>
      <c r="X11" s="70">
        <v>0</v>
      </c>
      <c r="Y11" s="70">
        <v>2E-3</v>
      </c>
      <c r="Z11" s="70">
        <v>0</v>
      </c>
      <c r="AA11" s="70">
        <v>0</v>
      </c>
      <c r="AB11" s="70"/>
      <c r="AC11" s="89">
        <f t="shared" si="0"/>
        <v>10.975508033655595</v>
      </c>
      <c r="AD11" s="89"/>
      <c r="AE11" s="108">
        <v>8</v>
      </c>
      <c r="AF11" s="108">
        <v>9.6</v>
      </c>
      <c r="AG11" s="108">
        <v>9.6</v>
      </c>
      <c r="AH11" s="70"/>
      <c r="AI11" s="108">
        <v>12.16</v>
      </c>
      <c r="AJ11" s="108">
        <v>12.8</v>
      </c>
      <c r="AK11" s="108">
        <v>12.8</v>
      </c>
      <c r="AL11" s="70"/>
    </row>
    <row r="12" spans="1:38" ht="14.4" x14ac:dyDescent="0.3">
      <c r="A12" s="69" t="s">
        <v>11</v>
      </c>
      <c r="B12" s="70">
        <v>8.5999999999999998E-4</v>
      </c>
      <c r="C12" s="70">
        <v>1.6299999999999999E-3</v>
      </c>
      <c r="D12" s="70">
        <v>4.4999999999999999E-4</v>
      </c>
      <c r="E12" s="70">
        <v>7.7999999999999999E-4</v>
      </c>
      <c r="F12" s="70">
        <v>3.6700000000000001E-3</v>
      </c>
      <c r="G12" s="70">
        <v>1.1199999999999999E-3</v>
      </c>
      <c r="H12" s="70">
        <v>4.4999999999999999E-4</v>
      </c>
      <c r="I12" s="70">
        <v>3.6999999999999999E-4</v>
      </c>
      <c r="J12" s="70">
        <v>2.9E-4</v>
      </c>
      <c r="K12" s="70">
        <v>2.5000000000000001E-4</v>
      </c>
      <c r="L12" s="70">
        <v>4.8999999999999998E-4</v>
      </c>
      <c r="M12" s="70">
        <v>4.6999999999999999E-4</v>
      </c>
      <c r="N12" s="70">
        <v>6.3000000000000003E-4</v>
      </c>
      <c r="O12" s="70">
        <v>3.48E-3</v>
      </c>
      <c r="P12" s="70">
        <v>1.1100000000000001E-3</v>
      </c>
      <c r="Q12" s="70">
        <v>5.8E-4</v>
      </c>
      <c r="R12" s="70">
        <v>1.07E-3</v>
      </c>
      <c r="S12" s="70">
        <v>4.6000000000000001E-4</v>
      </c>
      <c r="T12" s="70">
        <v>7.1000000000000002E-4</v>
      </c>
      <c r="U12" s="70">
        <v>5.0000000000000002E-5</v>
      </c>
      <c r="V12" s="70">
        <v>2.0899999999999998E-3</v>
      </c>
      <c r="W12" s="70">
        <v>5.5399999999999998E-3</v>
      </c>
      <c r="X12" s="70">
        <v>1.7000000000000001E-4</v>
      </c>
      <c r="Y12" s="70">
        <v>2.4000000000000001E-4</v>
      </c>
      <c r="Z12" s="70">
        <v>4.2000000000000002E-4</v>
      </c>
      <c r="AA12" s="70">
        <v>0</v>
      </c>
      <c r="AB12" s="70"/>
      <c r="AC12" s="89">
        <f t="shared" si="0"/>
        <v>0.41599999999999981</v>
      </c>
      <c r="AD12" s="89"/>
      <c r="AE12" s="108">
        <v>0.41599999999999998</v>
      </c>
      <c r="AF12" s="108">
        <v>0.41599999999999998</v>
      </c>
      <c r="AG12" s="108">
        <v>0.41599999999999998</v>
      </c>
      <c r="AH12" s="70"/>
      <c r="AI12" s="108">
        <v>0.41599999999999998</v>
      </c>
      <c r="AJ12" s="108">
        <v>0.41599999999999998</v>
      </c>
      <c r="AK12" s="108">
        <v>0.41599999999999998</v>
      </c>
      <c r="AL12" s="70"/>
    </row>
    <row r="13" spans="1:38" ht="14.4" x14ac:dyDescent="0.3">
      <c r="A13" s="69" t="s">
        <v>12</v>
      </c>
      <c r="B13" s="70">
        <v>0.66</v>
      </c>
      <c r="C13" s="70">
        <v>0</v>
      </c>
      <c r="D13" s="70">
        <v>5.69</v>
      </c>
      <c r="E13" s="70">
        <v>6.81</v>
      </c>
      <c r="F13" s="70">
        <v>0.64</v>
      </c>
      <c r="G13" s="70">
        <v>0.57999999999999996</v>
      </c>
      <c r="H13" s="70">
        <v>0.38</v>
      </c>
      <c r="I13" s="70">
        <v>1</v>
      </c>
      <c r="J13" s="70">
        <v>0.25</v>
      </c>
      <c r="K13" s="70">
        <v>3.26</v>
      </c>
      <c r="L13" s="70">
        <v>0.64</v>
      </c>
      <c r="M13" s="70">
        <v>0.12</v>
      </c>
      <c r="N13" s="70">
        <v>0.87</v>
      </c>
      <c r="O13" s="70">
        <v>0</v>
      </c>
      <c r="P13" s="70">
        <v>0.02</v>
      </c>
      <c r="Q13" s="70">
        <v>7.44</v>
      </c>
      <c r="R13" s="70">
        <v>0.01</v>
      </c>
      <c r="S13" s="70">
        <v>1.96</v>
      </c>
      <c r="T13" s="70">
        <v>10.47</v>
      </c>
      <c r="U13" s="70">
        <v>0.37</v>
      </c>
      <c r="V13" s="70">
        <v>0.11</v>
      </c>
      <c r="W13" s="70">
        <v>0</v>
      </c>
      <c r="X13" s="70">
        <v>0.04</v>
      </c>
      <c r="Y13" s="70">
        <v>0</v>
      </c>
      <c r="Z13" s="70">
        <v>1.38</v>
      </c>
      <c r="AA13" s="70">
        <v>0</v>
      </c>
      <c r="AB13" s="70"/>
      <c r="AC13" s="89">
        <f t="shared" si="0"/>
        <v>746.55999999999892</v>
      </c>
      <c r="AD13" s="89"/>
      <c r="AE13" s="108">
        <v>746.56</v>
      </c>
      <c r="AF13" s="108">
        <v>746.56</v>
      </c>
      <c r="AG13" s="108">
        <v>746.56</v>
      </c>
      <c r="AH13" s="70"/>
      <c r="AI13" s="108">
        <v>960</v>
      </c>
      <c r="AJ13" s="108">
        <v>960</v>
      </c>
      <c r="AK13" s="108">
        <v>960</v>
      </c>
      <c r="AL13" s="70"/>
    </row>
    <row r="14" spans="1:38" ht="14.4" x14ac:dyDescent="0.3">
      <c r="A14" s="69" t="s">
        <v>14</v>
      </c>
      <c r="B14" s="70">
        <v>3.2000000000000001E-2</v>
      </c>
      <c r="C14" s="70">
        <v>0.218</v>
      </c>
      <c r="D14" s="70">
        <v>8.1000000000000003E-2</v>
      </c>
      <c r="E14" s="70">
        <v>0.26700000000000002</v>
      </c>
      <c r="F14" s="70">
        <v>8.6999999999999994E-2</v>
      </c>
      <c r="G14" s="70">
        <v>0.47799999999999998</v>
      </c>
      <c r="H14" s="70">
        <v>0</v>
      </c>
      <c r="I14" s="70">
        <v>0</v>
      </c>
      <c r="J14" s="70">
        <v>4.2999999999999997E-2</v>
      </c>
      <c r="K14" s="70">
        <v>6.6000000000000003E-2</v>
      </c>
      <c r="L14" s="70">
        <v>7.0000000000000007E-2</v>
      </c>
      <c r="M14" s="70">
        <v>0.58799999999999997</v>
      </c>
      <c r="N14" s="70">
        <v>0.92700000000000005</v>
      </c>
      <c r="O14" s="70">
        <v>0</v>
      </c>
      <c r="P14" s="70">
        <v>2E-3</v>
      </c>
      <c r="Q14" s="70">
        <v>2E-3</v>
      </c>
      <c r="R14" s="70">
        <v>0</v>
      </c>
      <c r="S14" s="70">
        <v>3.0000000000000001E-3</v>
      </c>
      <c r="T14" s="70">
        <v>0</v>
      </c>
      <c r="U14" s="70">
        <v>0</v>
      </c>
      <c r="V14" s="70">
        <v>3.0000000000000001E-3</v>
      </c>
      <c r="W14" s="70">
        <v>0</v>
      </c>
      <c r="X14" s="70">
        <v>0</v>
      </c>
      <c r="Y14" s="70">
        <v>5.0000000000000001E-3</v>
      </c>
      <c r="Z14" s="70">
        <v>1.4999999999999999E-2</v>
      </c>
      <c r="AA14" s="70">
        <v>0</v>
      </c>
      <c r="AB14" s="70"/>
      <c r="AC14" s="89">
        <f t="shared" si="0"/>
        <v>160.5731436696243</v>
      </c>
      <c r="AD14" s="89"/>
      <c r="AE14" s="108">
        <v>24</v>
      </c>
      <c r="AF14" s="108">
        <v>24</v>
      </c>
      <c r="AG14" s="108">
        <v>24</v>
      </c>
      <c r="AH14" s="70"/>
      <c r="AI14" s="108">
        <v>28.8</v>
      </c>
      <c r="AJ14" s="108">
        <v>28.8</v>
      </c>
      <c r="AK14" s="108">
        <v>28.8</v>
      </c>
      <c r="AL14" s="70"/>
    </row>
    <row r="15" spans="1:38" ht="14.4" x14ac:dyDescent="0.3">
      <c r="A15" s="69" t="s">
        <v>16</v>
      </c>
      <c r="B15" s="70">
        <v>1.9E-3</v>
      </c>
      <c r="C15" s="70">
        <v>5.0000000000000001E-4</v>
      </c>
      <c r="D15" s="70">
        <v>5.0000000000000001E-4</v>
      </c>
      <c r="E15" s="70">
        <v>2E-3</v>
      </c>
      <c r="F15" s="70">
        <v>1E-3</v>
      </c>
      <c r="G15" s="70">
        <v>2.0000000000000001E-4</v>
      </c>
      <c r="H15" s="70">
        <v>1.8E-3</v>
      </c>
      <c r="I15" s="70">
        <v>1.8E-3</v>
      </c>
      <c r="J15" s="70">
        <v>1.1999999999999999E-3</v>
      </c>
      <c r="K15" s="70">
        <v>7.3000000000000001E-3</v>
      </c>
      <c r="L15" s="70">
        <v>6.9999999999999999E-4</v>
      </c>
      <c r="M15" s="70">
        <v>2.8999999999999998E-3</v>
      </c>
      <c r="N15" s="70">
        <v>1.46E-2</v>
      </c>
      <c r="O15" s="70">
        <v>8.3299999999999999E-2</v>
      </c>
      <c r="P15" s="70">
        <v>1.9E-3</v>
      </c>
      <c r="Q15" s="70">
        <v>8.3999999999999995E-3</v>
      </c>
      <c r="R15" s="70">
        <v>2.0999999999999999E-3</v>
      </c>
      <c r="S15" s="70">
        <v>0</v>
      </c>
      <c r="T15" s="70">
        <v>6.0000000000000001E-3</v>
      </c>
      <c r="U15" s="70">
        <v>0</v>
      </c>
      <c r="V15" s="70">
        <v>0</v>
      </c>
      <c r="W15" s="70">
        <v>1.26E-2</v>
      </c>
      <c r="X15" s="70">
        <v>0</v>
      </c>
      <c r="Y15" s="70">
        <v>0</v>
      </c>
      <c r="Z15" s="70">
        <v>0</v>
      </c>
      <c r="AA15" s="70">
        <v>0</v>
      </c>
      <c r="AB15" s="70"/>
      <c r="AC15" s="89">
        <f t="shared" si="0"/>
        <v>4.8000000000000078</v>
      </c>
      <c r="AD15" s="89"/>
      <c r="AE15" s="108">
        <v>4.8</v>
      </c>
      <c r="AF15" s="108">
        <v>4.8</v>
      </c>
      <c r="AG15" s="108">
        <v>4.8</v>
      </c>
      <c r="AH15" s="70"/>
      <c r="AI15" s="108">
        <v>4.8</v>
      </c>
      <c r="AJ15" s="108">
        <v>4.8</v>
      </c>
      <c r="AK15" s="108">
        <v>4.8</v>
      </c>
      <c r="AL15" s="70"/>
    </row>
    <row r="16" spans="1:38" ht="14.4" x14ac:dyDescent="0.3">
      <c r="A16" s="69" t="s">
        <v>17</v>
      </c>
      <c r="B16" s="70">
        <v>0.14599999999999999</v>
      </c>
      <c r="C16" s="70">
        <v>2.5000000000000001E-2</v>
      </c>
      <c r="D16" s="70">
        <v>1E-3</v>
      </c>
      <c r="E16" s="70">
        <v>0</v>
      </c>
      <c r="F16" s="70">
        <v>5.0000000000000001E-3</v>
      </c>
      <c r="G16" s="70">
        <v>7.0000000000000001E-3</v>
      </c>
      <c r="H16" s="70">
        <v>0.01</v>
      </c>
      <c r="I16" s="70">
        <v>3.2000000000000001E-2</v>
      </c>
      <c r="J16" s="70">
        <v>4.3999999999999997E-2</v>
      </c>
      <c r="K16" s="70">
        <v>2.5999999999999999E-2</v>
      </c>
      <c r="L16" s="70">
        <v>2.1000000000000001E-2</v>
      </c>
      <c r="M16" s="70">
        <v>2.1999999999999999E-2</v>
      </c>
      <c r="N16" s="70">
        <v>0.40300000000000002</v>
      </c>
      <c r="O16" s="70">
        <v>0</v>
      </c>
      <c r="P16" s="70">
        <v>4.9000000000000002E-2</v>
      </c>
      <c r="Q16" s="70">
        <v>1.7999999999999999E-2</v>
      </c>
      <c r="R16" s="70">
        <v>7.0000000000000001E-3</v>
      </c>
      <c r="S16" s="70">
        <v>0</v>
      </c>
      <c r="T16" s="70">
        <v>1.4E-2</v>
      </c>
      <c r="U16" s="70">
        <v>0</v>
      </c>
      <c r="V16" s="70">
        <v>0</v>
      </c>
      <c r="W16" s="70">
        <v>2.1000000000000001E-2</v>
      </c>
      <c r="X16" s="70">
        <v>0</v>
      </c>
      <c r="Y16" s="70">
        <v>0</v>
      </c>
      <c r="Z16" s="70">
        <v>0</v>
      </c>
      <c r="AA16" s="70">
        <v>0</v>
      </c>
      <c r="AB16" s="70"/>
      <c r="AC16" s="89">
        <f t="shared" si="0"/>
        <v>64.365974584070955</v>
      </c>
      <c r="AD16" s="89"/>
      <c r="AE16" s="108">
        <v>28.8</v>
      </c>
      <c r="AF16" s="108">
        <v>28.8</v>
      </c>
      <c r="AG16" s="108">
        <v>28.8</v>
      </c>
      <c r="AH16" s="70"/>
      <c r="AI16" s="108">
        <v>38.4</v>
      </c>
      <c r="AJ16" s="108">
        <v>38.4</v>
      </c>
      <c r="AK16" s="108">
        <v>38.4</v>
      </c>
      <c r="AL16" s="70"/>
    </row>
    <row r="17" spans="1:38" ht="14.4" x14ac:dyDescent="0.3">
      <c r="A17" s="69" t="s">
        <v>18</v>
      </c>
      <c r="B17" s="70">
        <v>6.8999999999999997E-4</v>
      </c>
      <c r="C17" s="70">
        <v>1.4999999999999999E-4</v>
      </c>
      <c r="D17" s="70">
        <v>3.3E-4</v>
      </c>
      <c r="E17" s="70">
        <v>5.8E-4</v>
      </c>
      <c r="F17" s="70">
        <v>3.1E-4</v>
      </c>
      <c r="G17" s="70">
        <v>7.9000000000000001E-4</v>
      </c>
      <c r="H17" s="70">
        <v>1.2999999999999999E-4</v>
      </c>
      <c r="I17" s="70">
        <v>1.9000000000000001E-4</v>
      </c>
      <c r="J17" s="70">
        <v>1.2E-4</v>
      </c>
      <c r="K17" s="70">
        <v>2.4000000000000001E-4</v>
      </c>
      <c r="L17" s="70">
        <v>2.7E-4</v>
      </c>
      <c r="M17" s="70">
        <v>2.4000000000000001E-4</v>
      </c>
      <c r="N17" s="70">
        <v>2.7E-4</v>
      </c>
      <c r="O17" s="70">
        <v>6.4000000000000003E-3</v>
      </c>
      <c r="P17" s="70">
        <v>4.1099999999999999E-3</v>
      </c>
      <c r="Q17" s="70">
        <v>3.8800000000000002E-3</v>
      </c>
      <c r="R17" s="70">
        <v>7.1000000000000004E-3</v>
      </c>
      <c r="S17" s="70">
        <v>2.0100000000000001E-3</v>
      </c>
      <c r="T17" s="70">
        <v>1.1E-4</v>
      </c>
      <c r="U17" s="70">
        <v>4.0000000000000003E-5</v>
      </c>
      <c r="V17" s="70">
        <v>1.34E-3</v>
      </c>
      <c r="W17" s="70">
        <v>4.3600000000000002E-3</v>
      </c>
      <c r="X17" s="70">
        <v>1.9499999999999999E-3</v>
      </c>
      <c r="Y17" s="70">
        <v>0</v>
      </c>
      <c r="Z17" s="70">
        <v>3.8000000000000002E-4</v>
      </c>
      <c r="AA17" s="70">
        <v>0</v>
      </c>
      <c r="AB17" s="70"/>
      <c r="AC17" s="89">
        <f t="shared" si="0"/>
        <v>0.39855122984280661</v>
      </c>
      <c r="AD17" s="89"/>
      <c r="AE17" s="108">
        <v>0.35199999999999998</v>
      </c>
      <c r="AF17" s="108">
        <v>0.35199999999999998</v>
      </c>
      <c r="AG17" s="108">
        <v>0.35199999999999998</v>
      </c>
      <c r="AH17" s="70"/>
      <c r="AI17" s="108">
        <v>0.38400000000000001</v>
      </c>
      <c r="AJ17" s="108">
        <v>0.41599999999999998</v>
      </c>
      <c r="AK17" s="108">
        <v>0.38400000000000001</v>
      </c>
      <c r="AL17" s="70"/>
    </row>
    <row r="18" spans="1:38" ht="14.4" x14ac:dyDescent="0.3">
      <c r="A18" s="69" t="s">
        <v>19</v>
      </c>
      <c r="B18" s="70">
        <v>6.9999999999999999E-4</v>
      </c>
      <c r="C18" s="70">
        <v>3.1E-4</v>
      </c>
      <c r="D18" s="70">
        <v>2.1000000000000001E-4</v>
      </c>
      <c r="E18" s="70">
        <v>3.6000000000000002E-4</v>
      </c>
      <c r="F18" s="70">
        <v>7.2999999999999996E-4</v>
      </c>
      <c r="G18" s="70">
        <v>3.2000000000000003E-4</v>
      </c>
      <c r="H18" s="70">
        <v>2.5999999999999998E-4</v>
      </c>
      <c r="I18" s="70">
        <v>2.5000000000000001E-4</v>
      </c>
      <c r="J18" s="70">
        <v>2.5999999999999998E-4</v>
      </c>
      <c r="K18" s="70">
        <v>3.1E-4</v>
      </c>
      <c r="L18" s="70">
        <v>3.3E-4</v>
      </c>
      <c r="M18" s="70">
        <v>2.2000000000000001E-4</v>
      </c>
      <c r="N18" s="70">
        <v>2.5000000000000001E-4</v>
      </c>
      <c r="O18" s="70">
        <v>1.3500000000000001E-3</v>
      </c>
      <c r="P18" s="70">
        <v>2.5200000000000001E-3</v>
      </c>
      <c r="Q18" s="70">
        <v>2.4099999999999998E-3</v>
      </c>
      <c r="R18" s="70">
        <v>4.2700000000000004E-3</v>
      </c>
      <c r="S18" s="70">
        <v>2.81E-3</v>
      </c>
      <c r="T18" s="70">
        <v>3.0200000000000001E-3</v>
      </c>
      <c r="U18" s="70">
        <v>1.4999999999999999E-4</v>
      </c>
      <c r="V18" s="70">
        <v>1.3600000000000001E-3</v>
      </c>
      <c r="W18" s="70">
        <v>1.01E-3</v>
      </c>
      <c r="X18" s="70">
        <v>2.0500000000000002E-3</v>
      </c>
      <c r="Y18" s="70">
        <v>3.8000000000000002E-4</v>
      </c>
      <c r="Z18" s="70">
        <v>1.6100000000000001E-3</v>
      </c>
      <c r="AA18" s="70">
        <v>1.3999999999999999E-4</v>
      </c>
      <c r="AB18" s="70"/>
      <c r="AC18" s="89">
        <f t="shared" si="0"/>
        <v>3.3693073798699764</v>
      </c>
      <c r="AD18" s="89"/>
      <c r="AE18" s="108">
        <v>0.35199999999999998</v>
      </c>
      <c r="AF18" s="108">
        <v>0.38400000000000001</v>
      </c>
      <c r="AG18" s="108">
        <v>0.35199999999999998</v>
      </c>
      <c r="AH18" s="70"/>
      <c r="AI18" s="108">
        <v>0.41599999999999998</v>
      </c>
      <c r="AJ18" s="108">
        <v>0.48</v>
      </c>
      <c r="AK18" s="108">
        <v>0.41599999999999998</v>
      </c>
      <c r="AL18" s="70"/>
    </row>
    <row r="19" spans="1:38" ht="14.4" x14ac:dyDescent="0.3">
      <c r="A19" s="69" t="s">
        <v>20</v>
      </c>
      <c r="B19" s="70">
        <v>1.8799999999999999E-3</v>
      </c>
      <c r="C19" s="70">
        <v>2.32E-3</v>
      </c>
      <c r="D19" s="70">
        <v>1.7799999999999999E-3</v>
      </c>
      <c r="E19" s="70">
        <v>3.7599999999999999E-3</v>
      </c>
      <c r="F19" s="70">
        <v>6.6499999999999997E-3</v>
      </c>
      <c r="G19" s="70">
        <v>5.0000000000000001E-3</v>
      </c>
      <c r="H19" s="70">
        <v>6.9999999999999999E-4</v>
      </c>
      <c r="I19" s="70">
        <v>1.2600000000000001E-3</v>
      </c>
      <c r="J19" s="70">
        <v>1.6100000000000001E-3</v>
      </c>
      <c r="K19" s="70">
        <v>8.0599999999999995E-3</v>
      </c>
      <c r="L19" s="70">
        <v>1.5399999999999999E-3</v>
      </c>
      <c r="M19" s="70">
        <v>3.8600000000000001E-3</v>
      </c>
      <c r="N19" s="70">
        <v>3.4099999999999998E-3</v>
      </c>
      <c r="O19" s="70">
        <v>0.12066</v>
      </c>
      <c r="P19" s="70">
        <v>5.5899999999999998E-2</v>
      </c>
      <c r="Q19" s="70">
        <v>2.188E-2</v>
      </c>
      <c r="R19" s="70">
        <v>4.8169999999999998E-2</v>
      </c>
      <c r="S19" s="70">
        <v>1.567E-2</v>
      </c>
      <c r="T19" s="70">
        <v>6.4000000000000005E-4</v>
      </c>
      <c r="U19" s="70">
        <v>7.2500000000000004E-3</v>
      </c>
      <c r="V19" s="70">
        <v>1.55E-2</v>
      </c>
      <c r="W19" s="70">
        <v>5.5370000000000003E-2</v>
      </c>
      <c r="X19" s="70">
        <v>1.9900000000000001E-2</v>
      </c>
      <c r="Y19" s="70">
        <v>1.2099999999999999E-3</v>
      </c>
      <c r="Z19" s="70">
        <v>8.4000000000000003E-4</v>
      </c>
      <c r="AA19" s="70">
        <v>0</v>
      </c>
      <c r="AB19" s="70"/>
      <c r="AC19" s="89">
        <f t="shared" si="0"/>
        <v>6.7992585075798058</v>
      </c>
      <c r="AD19" s="89"/>
      <c r="AE19" s="108">
        <v>4.4800000000000004</v>
      </c>
      <c r="AF19" s="108">
        <v>4.16</v>
      </c>
      <c r="AG19" s="108">
        <v>4.4800000000000004</v>
      </c>
      <c r="AH19" s="70"/>
      <c r="AI19" s="108">
        <v>5.12</v>
      </c>
      <c r="AJ19" s="108">
        <v>5.44</v>
      </c>
      <c r="AK19" s="108">
        <v>5.12</v>
      </c>
      <c r="AL19" s="70"/>
    </row>
    <row r="20" spans="1:38" ht="14.4" x14ac:dyDescent="0.3">
      <c r="A20" s="69" t="s">
        <v>21</v>
      </c>
      <c r="B20" s="70">
        <v>0.02</v>
      </c>
      <c r="C20" s="70">
        <v>0.08</v>
      </c>
      <c r="D20" s="70">
        <v>0.03</v>
      </c>
      <c r="E20" s="70">
        <v>0.16</v>
      </c>
      <c r="F20" s="70">
        <v>0.2</v>
      </c>
      <c r="G20" s="70">
        <v>0.18</v>
      </c>
      <c r="H20" s="70">
        <v>0.03</v>
      </c>
      <c r="I20" s="70">
        <v>0.03</v>
      </c>
      <c r="J20" s="70">
        <v>7.0000000000000007E-2</v>
      </c>
      <c r="K20" s="70">
        <v>0.04</v>
      </c>
      <c r="L20" s="70">
        <v>0.04</v>
      </c>
      <c r="M20" s="70">
        <v>0.24</v>
      </c>
      <c r="N20" s="70">
        <v>0.25</v>
      </c>
      <c r="O20" s="70">
        <v>2.4</v>
      </c>
      <c r="P20" s="70">
        <v>0.85</v>
      </c>
      <c r="Q20" s="70">
        <v>0.88</v>
      </c>
      <c r="R20" s="70">
        <v>1.23</v>
      </c>
      <c r="S20" s="70">
        <v>0.38</v>
      </c>
      <c r="T20" s="70">
        <v>0.1</v>
      </c>
      <c r="U20" s="70">
        <v>0</v>
      </c>
      <c r="V20" s="70">
        <v>0.17</v>
      </c>
      <c r="W20" s="70">
        <v>0.22</v>
      </c>
      <c r="X20" s="70">
        <v>0.51</v>
      </c>
      <c r="Y20" s="70">
        <v>0.02</v>
      </c>
      <c r="Z20" s="70">
        <v>0.05</v>
      </c>
      <c r="AA20" s="70">
        <v>0.05</v>
      </c>
      <c r="AB20" s="70"/>
      <c r="AC20" s="89">
        <f t="shared" si="0"/>
        <v>1233.164594338708</v>
      </c>
      <c r="AD20" s="89"/>
      <c r="AE20" s="108">
        <v>128</v>
      </c>
      <c r="AF20" s="108">
        <v>128</v>
      </c>
      <c r="AG20" s="108">
        <v>128</v>
      </c>
      <c r="AH20" s="70"/>
      <c r="AI20" s="108">
        <v>128</v>
      </c>
      <c r="AJ20" s="108">
        <v>128</v>
      </c>
      <c r="AK20" s="108">
        <v>128</v>
      </c>
      <c r="AL20" s="70"/>
    </row>
    <row r="21" spans="1:38" ht="14.4" x14ac:dyDescent="0.3">
      <c r="A21" s="69" t="s">
        <v>22</v>
      </c>
      <c r="B21" s="70">
        <v>5.0000000000000001E-4</v>
      </c>
      <c r="C21" s="70">
        <v>8.4000000000000003E-4</v>
      </c>
      <c r="D21" s="70">
        <v>2.2100000000000002E-3</v>
      </c>
      <c r="E21" s="70">
        <v>2.16E-3</v>
      </c>
      <c r="F21" s="70">
        <v>3.3400000000000001E-3</v>
      </c>
      <c r="G21" s="70">
        <v>2.1299999999999999E-3</v>
      </c>
      <c r="H21" s="70">
        <v>5.1000000000000004E-4</v>
      </c>
      <c r="I21" s="70">
        <v>5.5999999999999995E-4</v>
      </c>
      <c r="J21" s="70">
        <v>4.8999999999999998E-4</v>
      </c>
      <c r="K21" s="70">
        <v>1.5299999999999999E-3</v>
      </c>
      <c r="L21" s="70">
        <v>1.99E-3</v>
      </c>
      <c r="M21" s="70">
        <v>1.25E-3</v>
      </c>
      <c r="N21" s="70">
        <v>1.83E-3</v>
      </c>
      <c r="O21" s="70">
        <v>1.7670000000000002E-2</v>
      </c>
      <c r="P21" s="70">
        <v>8.2000000000000007E-3</v>
      </c>
      <c r="Q21" s="70">
        <v>8.6099999999999996E-3</v>
      </c>
      <c r="R21" s="70">
        <v>4.5500000000000002E-3</v>
      </c>
      <c r="S21" s="70">
        <v>4.0499999999999998E-3</v>
      </c>
      <c r="T21" s="70">
        <v>3.5300000000000002E-3</v>
      </c>
      <c r="U21" s="70">
        <v>6.9999999999999994E-5</v>
      </c>
      <c r="V21" s="70">
        <v>3.0500000000000002E-3</v>
      </c>
      <c r="W21" s="70">
        <v>1.6240000000000001E-2</v>
      </c>
      <c r="X21" s="70">
        <v>1.7099999999999999E-3</v>
      </c>
      <c r="Y21" s="70">
        <v>6.8000000000000005E-4</v>
      </c>
      <c r="Z21" s="70">
        <v>3.13E-3</v>
      </c>
      <c r="AA21" s="70">
        <v>1.1E-4</v>
      </c>
      <c r="AB21" s="70"/>
      <c r="AC21" s="89">
        <f t="shared" si="0"/>
        <v>3.736067331654028</v>
      </c>
      <c r="AD21" s="89"/>
      <c r="AE21" s="108">
        <v>1.6</v>
      </c>
      <c r="AF21" s="108">
        <v>1.6</v>
      </c>
      <c r="AG21" s="108">
        <v>1.6</v>
      </c>
      <c r="AH21" s="70"/>
      <c r="AI21" s="108">
        <v>1.6</v>
      </c>
      <c r="AJ21" s="108">
        <v>1.6</v>
      </c>
      <c r="AK21" s="108">
        <v>1.6</v>
      </c>
      <c r="AL21" s="70"/>
    </row>
    <row r="22" spans="1:38" ht="14.4" x14ac:dyDescent="0.3">
      <c r="A22" s="69" t="s">
        <v>23</v>
      </c>
      <c r="B22" s="70">
        <v>5.6000000000000001E-2</v>
      </c>
      <c r="C22" s="70">
        <v>7.5999999999999998E-2</v>
      </c>
      <c r="D22" s="70">
        <v>4.1000000000000002E-2</v>
      </c>
      <c r="E22" s="70">
        <v>0.10199999999999999</v>
      </c>
      <c r="F22" s="70">
        <v>9.8000000000000004E-2</v>
      </c>
      <c r="G22" s="70">
        <v>5.5E-2</v>
      </c>
      <c r="H22" s="70">
        <v>3.4000000000000002E-2</v>
      </c>
      <c r="I22" s="70">
        <v>3.4000000000000002E-2</v>
      </c>
      <c r="J22" s="70">
        <v>5.0999999999999997E-2</v>
      </c>
      <c r="K22" s="70">
        <v>6.0999999999999999E-2</v>
      </c>
      <c r="L22" s="70">
        <v>6.0999999999999999E-2</v>
      </c>
      <c r="M22" s="70">
        <v>5.7000000000000002E-2</v>
      </c>
      <c r="N22" s="70">
        <v>7.8E-2</v>
      </c>
      <c r="O22" s="70">
        <v>0.52500000000000002</v>
      </c>
      <c r="P22" s="70">
        <v>0.187</v>
      </c>
      <c r="Q22" s="70">
        <v>0.38800000000000001</v>
      </c>
      <c r="R22" s="70">
        <v>0.08</v>
      </c>
      <c r="S22" s="70">
        <v>0</v>
      </c>
      <c r="T22" s="70">
        <v>0.155</v>
      </c>
      <c r="U22" s="70">
        <v>6.5000000000000002E-2</v>
      </c>
      <c r="V22" s="70">
        <v>0</v>
      </c>
      <c r="W22" s="70">
        <v>0.33400000000000002</v>
      </c>
      <c r="X22" s="70">
        <v>0</v>
      </c>
      <c r="Y22" s="70">
        <v>2.1999999999999999E-2</v>
      </c>
      <c r="Z22" s="70">
        <v>0</v>
      </c>
      <c r="AA22" s="70">
        <v>4.0000000000000001E-3</v>
      </c>
      <c r="AB22" s="70"/>
      <c r="AC22" s="89">
        <f t="shared" si="0"/>
        <v>135.99999999999943</v>
      </c>
      <c r="AD22" s="89"/>
      <c r="AE22" s="108">
        <v>136</v>
      </c>
      <c r="AF22" s="108">
        <v>136</v>
      </c>
      <c r="AG22" s="108">
        <v>136</v>
      </c>
      <c r="AH22" s="70"/>
      <c r="AI22" s="108">
        <v>176</v>
      </c>
      <c r="AJ22" s="108">
        <v>176</v>
      </c>
      <c r="AK22" s="108">
        <v>176</v>
      </c>
      <c r="AL22" s="70"/>
    </row>
    <row r="23" spans="1:38" ht="14.4" x14ac:dyDescent="0.3">
      <c r="A23" s="69" t="s">
        <v>24</v>
      </c>
      <c r="B23" s="70">
        <v>0.1</v>
      </c>
      <c r="C23" s="70">
        <v>0.11</v>
      </c>
      <c r="D23" s="70">
        <v>7.0000000000000007E-2</v>
      </c>
      <c r="E23" s="70">
        <v>0.37</v>
      </c>
      <c r="F23" s="70">
        <v>0.05</v>
      </c>
      <c r="G23" s="70">
        <v>0.13</v>
      </c>
      <c r="H23" s="70">
        <v>7.0000000000000007E-2</v>
      </c>
      <c r="I23" s="70">
        <v>0.05</v>
      </c>
      <c r="J23" s="70">
        <v>0.09</v>
      </c>
      <c r="K23" s="70">
        <v>0.06</v>
      </c>
      <c r="L23" s="70">
        <v>0.13</v>
      </c>
      <c r="M23" s="70">
        <v>0.16</v>
      </c>
      <c r="N23" s="70">
        <v>0.34</v>
      </c>
      <c r="O23" s="70">
        <v>0.92</v>
      </c>
      <c r="P23" s="70">
        <v>1.25</v>
      </c>
      <c r="Q23" s="70">
        <v>0.37</v>
      </c>
      <c r="R23" s="70">
        <v>0.52</v>
      </c>
      <c r="S23" s="70">
        <v>2.19</v>
      </c>
      <c r="T23" s="70">
        <v>8.9</v>
      </c>
      <c r="U23" s="70">
        <v>0.01</v>
      </c>
      <c r="V23" s="70">
        <v>0.1</v>
      </c>
      <c r="W23" s="70">
        <v>0</v>
      </c>
      <c r="X23" s="70">
        <v>0.43</v>
      </c>
      <c r="Y23" s="70">
        <v>0.06</v>
      </c>
      <c r="Z23" s="70">
        <v>1.19</v>
      </c>
      <c r="AA23" s="70">
        <v>0</v>
      </c>
      <c r="AB23" s="70"/>
      <c r="AC23" s="89">
        <f t="shared" si="0"/>
        <v>191.99999999999997</v>
      </c>
      <c r="AD23" s="89"/>
      <c r="AE23" s="108">
        <v>192</v>
      </c>
      <c r="AF23" s="108">
        <v>192</v>
      </c>
      <c r="AG23" s="108">
        <v>320</v>
      </c>
      <c r="AH23" s="70"/>
      <c r="AI23" s="108">
        <v>192</v>
      </c>
      <c r="AJ23" s="108">
        <v>192</v>
      </c>
      <c r="AK23" s="108">
        <v>320</v>
      </c>
      <c r="AL23" s="70"/>
    </row>
    <row r="24" spans="1:38" ht="14.4" x14ac:dyDescent="0.3">
      <c r="A24" s="69" t="s">
        <v>25</v>
      </c>
      <c r="B24" s="70">
        <v>1.2700000000000001E-3</v>
      </c>
      <c r="C24" s="70">
        <v>5.9999999999999995E-4</v>
      </c>
      <c r="D24" s="70">
        <v>4.2000000000000002E-4</v>
      </c>
      <c r="E24" s="70">
        <v>4.2000000000000002E-4</v>
      </c>
      <c r="F24" s="70">
        <v>7.7999999999999999E-4</v>
      </c>
      <c r="G24" s="70">
        <v>1.1000000000000001E-3</v>
      </c>
      <c r="H24" s="70">
        <v>2.5000000000000001E-4</v>
      </c>
      <c r="I24" s="70">
        <v>3.1E-4</v>
      </c>
      <c r="J24" s="70">
        <v>8.1999999999999998E-4</v>
      </c>
      <c r="K24" s="70">
        <v>6.8000000000000005E-4</v>
      </c>
      <c r="L24" s="70">
        <v>5.9999999999999995E-4</v>
      </c>
      <c r="M24" s="70">
        <v>4.8000000000000001E-4</v>
      </c>
      <c r="N24" s="70">
        <v>1.2999999999999999E-3</v>
      </c>
      <c r="O24" s="70">
        <v>1.1440000000000001E-2</v>
      </c>
      <c r="P24" s="70">
        <v>1.48E-3</v>
      </c>
      <c r="Q24" s="70">
        <v>8.0000000000000004E-4</v>
      </c>
      <c r="R24" s="70">
        <v>1.5200000000000001E-3</v>
      </c>
      <c r="S24" s="70">
        <v>4.8999999999999998E-4</v>
      </c>
      <c r="T24" s="70">
        <v>4.6999999999999999E-4</v>
      </c>
      <c r="U24" s="70">
        <v>2.2000000000000001E-4</v>
      </c>
      <c r="V24" s="70">
        <v>2.2100000000000002E-3</v>
      </c>
      <c r="W24" s="70">
        <v>3.0100000000000001E-3</v>
      </c>
      <c r="X24" s="70">
        <v>3.0000000000000001E-3</v>
      </c>
      <c r="Y24" s="70">
        <v>3.6000000000000002E-4</v>
      </c>
      <c r="Z24" s="70">
        <v>1E-4</v>
      </c>
      <c r="AA24" s="70">
        <v>1E-4</v>
      </c>
      <c r="AB24" s="70"/>
      <c r="AC24" s="89">
        <f t="shared" si="0"/>
        <v>2.8259051269660773</v>
      </c>
      <c r="AD24" s="89"/>
      <c r="AE24" s="108">
        <v>0.28799999999999998</v>
      </c>
      <c r="AF24" s="108">
        <v>0.28799999999999998</v>
      </c>
      <c r="AG24" s="108">
        <v>0.28799999999999998</v>
      </c>
      <c r="AH24" s="70"/>
      <c r="AI24" s="108">
        <v>0.28799999999999998</v>
      </c>
      <c r="AJ24" s="108">
        <v>0.28799999999999998</v>
      </c>
      <c r="AK24" s="108">
        <v>0.28799999999999998</v>
      </c>
      <c r="AL24" s="70"/>
    </row>
    <row r="25" spans="1:38" ht="14.4" x14ac:dyDescent="0.3">
      <c r="A25" s="69" t="s">
        <v>26</v>
      </c>
      <c r="B25" s="70">
        <v>3.5999999999999999E-3</v>
      </c>
      <c r="C25" s="70">
        <v>3.3999999999999998E-3</v>
      </c>
      <c r="D25" s="70">
        <v>2.3999999999999998E-3</v>
      </c>
      <c r="E25" s="70">
        <v>1.5E-3</v>
      </c>
      <c r="F25" s="70">
        <v>2.5999999999999999E-3</v>
      </c>
      <c r="G25" s="70">
        <v>2.8999999999999998E-3</v>
      </c>
      <c r="H25" s="70">
        <v>1E-3</v>
      </c>
      <c r="I25" s="70">
        <v>1.5E-3</v>
      </c>
      <c r="J25" s="70">
        <v>1.8E-3</v>
      </c>
      <c r="K25" s="70">
        <v>2.5000000000000001E-3</v>
      </c>
      <c r="L25" s="70">
        <v>3.5999999999999999E-3</v>
      </c>
      <c r="M25" s="70">
        <v>4.1000000000000003E-3</v>
      </c>
      <c r="N25" s="70">
        <v>3.0999999999999999E-3</v>
      </c>
      <c r="O25" s="70">
        <v>4.58E-2</v>
      </c>
      <c r="P25" s="70">
        <v>3.5999999999999997E-2</v>
      </c>
      <c r="Q25" s="70">
        <v>2.0299999999999999E-2</v>
      </c>
      <c r="R25" s="70">
        <v>3.9100000000000003E-2</v>
      </c>
      <c r="S25" s="70">
        <v>1.7999999999999999E-2</v>
      </c>
      <c r="T25" s="70">
        <v>1.2999999999999999E-3</v>
      </c>
      <c r="U25" s="70">
        <v>1.2999999999999999E-3</v>
      </c>
      <c r="V25" s="70">
        <v>2.7799999999999998E-2</v>
      </c>
      <c r="W25" s="70">
        <v>0</v>
      </c>
      <c r="X25" s="70">
        <v>2.07E-2</v>
      </c>
      <c r="Y25" s="70">
        <v>4.1999999999999997E-3</v>
      </c>
      <c r="Z25" s="70">
        <v>5.0000000000000001E-4</v>
      </c>
      <c r="AA25" s="70">
        <v>2.0000000000000001E-4</v>
      </c>
      <c r="AB25" s="70"/>
      <c r="AC25" s="89">
        <f t="shared" si="0"/>
        <v>8.1264103424496774</v>
      </c>
      <c r="AD25" s="89"/>
      <c r="AE25" s="108">
        <v>6.72</v>
      </c>
      <c r="AF25" s="108">
        <v>5.44</v>
      </c>
      <c r="AG25" s="108">
        <v>5.76</v>
      </c>
      <c r="AH25" s="70"/>
      <c r="AI25" s="108">
        <v>5.44</v>
      </c>
      <c r="AJ25" s="108">
        <v>6.72</v>
      </c>
      <c r="AK25" s="108">
        <v>2.56</v>
      </c>
      <c r="AL25" s="70"/>
    </row>
    <row r="26" spans="1:38" ht="14.4" x14ac:dyDescent="0.3">
      <c r="A26" s="69" t="s">
        <v>27</v>
      </c>
      <c r="B26" s="70">
        <v>7.0000000000000007E-2</v>
      </c>
      <c r="C26" s="70">
        <v>0.11</v>
      </c>
      <c r="D26" s="70">
        <v>0.1</v>
      </c>
      <c r="E26" s="70">
        <v>0.12</v>
      </c>
      <c r="F26" s="70">
        <v>0.27</v>
      </c>
      <c r="G26" s="70">
        <v>0.12</v>
      </c>
      <c r="H26" s="70">
        <v>0.05</v>
      </c>
      <c r="I26" s="70">
        <v>0.05</v>
      </c>
      <c r="J26" s="70">
        <v>7.0000000000000007E-2</v>
      </c>
      <c r="K26" s="70">
        <v>0.09</v>
      </c>
      <c r="L26" s="70">
        <v>0.11</v>
      </c>
      <c r="M26" s="70">
        <v>0.13</v>
      </c>
      <c r="N26" s="70">
        <v>0.17</v>
      </c>
      <c r="O26" s="70">
        <v>1.68</v>
      </c>
      <c r="P26" s="70">
        <v>0.41</v>
      </c>
      <c r="Q26" s="70">
        <v>0.16</v>
      </c>
      <c r="R26" s="70">
        <v>0.32</v>
      </c>
      <c r="S26" s="70">
        <v>0.16</v>
      </c>
      <c r="T26" s="70">
        <v>0.33</v>
      </c>
      <c r="U26" s="70">
        <v>0</v>
      </c>
      <c r="V26" s="70">
        <v>1.08</v>
      </c>
      <c r="W26" s="70">
        <v>1.56</v>
      </c>
      <c r="X26" s="70">
        <v>0.36</v>
      </c>
      <c r="Y26" s="70">
        <v>0.02</v>
      </c>
      <c r="Z26" s="70">
        <v>0.13</v>
      </c>
      <c r="AA26" s="70">
        <v>0.03</v>
      </c>
      <c r="AB26" s="70"/>
      <c r="AC26" s="89">
        <f t="shared" si="0"/>
        <v>761.27177849810653</v>
      </c>
      <c r="AD26" s="89"/>
      <c r="AE26" s="108">
        <v>99.2</v>
      </c>
      <c r="AF26" s="108">
        <v>99.2</v>
      </c>
      <c r="AG26" s="108">
        <v>99.2</v>
      </c>
      <c r="AH26" s="70"/>
      <c r="AI26" s="108">
        <v>128</v>
      </c>
      <c r="AJ26" s="108">
        <v>108.8</v>
      </c>
      <c r="AK26" s="108">
        <v>128</v>
      </c>
      <c r="AL26" s="70"/>
    </row>
    <row r="27" spans="1:38" ht="14.4" x14ac:dyDescent="0.3">
      <c r="A27" s="69" t="s">
        <v>28</v>
      </c>
      <c r="B27" s="70">
        <v>7.1000000000000002E-4</v>
      </c>
      <c r="C27" s="70">
        <v>3.5E-4</v>
      </c>
      <c r="D27" s="70">
        <v>3.8000000000000002E-4</v>
      </c>
      <c r="E27" s="70">
        <v>3.8999999999999999E-4</v>
      </c>
      <c r="F27" s="70">
        <v>2.7000000000000001E-3</v>
      </c>
      <c r="G27" s="70">
        <v>9.2700000000000005E-3</v>
      </c>
      <c r="H27" s="70">
        <v>3.1E-4</v>
      </c>
      <c r="I27" s="70">
        <v>4.4000000000000002E-4</v>
      </c>
      <c r="J27" s="70">
        <v>4.8000000000000001E-4</v>
      </c>
      <c r="K27" s="70">
        <v>6.0999999999999997E-4</v>
      </c>
      <c r="L27" s="70">
        <v>6.9999999999999999E-4</v>
      </c>
      <c r="M27" s="70">
        <v>3.8600000000000001E-3</v>
      </c>
      <c r="N27" s="70">
        <v>9.7999999999999997E-4</v>
      </c>
      <c r="O27" s="70">
        <v>1.934E-2</v>
      </c>
      <c r="P27" s="70">
        <v>1.026E-2</v>
      </c>
      <c r="Q27" s="70">
        <v>3.3E-3</v>
      </c>
      <c r="R27" s="70">
        <v>5.77E-3</v>
      </c>
      <c r="S27" s="70">
        <v>2E-3</v>
      </c>
      <c r="T27" s="70">
        <v>2.5999999999999998E-4</v>
      </c>
      <c r="U27" s="70">
        <v>6.0000000000000002E-5</v>
      </c>
      <c r="V27" s="70">
        <v>8.7899999999999992E-3</v>
      </c>
      <c r="W27" s="70">
        <v>4.0710000000000003E-2</v>
      </c>
      <c r="X27" s="70">
        <v>3.63E-3</v>
      </c>
      <c r="Y27" s="70">
        <v>8.0000000000000004E-4</v>
      </c>
      <c r="Z27" s="70">
        <v>4.0000000000000003E-5</v>
      </c>
      <c r="AA27" s="70">
        <v>2.1900000000000001E-3</v>
      </c>
      <c r="AB27" s="70"/>
      <c r="AC27" s="89">
        <f t="shared" si="0"/>
        <v>49.396178887808617</v>
      </c>
      <c r="AD27" s="89"/>
      <c r="AE27" s="108">
        <v>0.57599999999999996</v>
      </c>
      <c r="AF27" s="108">
        <v>0.57599999999999996</v>
      </c>
      <c r="AG27" s="108">
        <v>0.57599999999999996</v>
      </c>
      <c r="AH27" s="70"/>
      <c r="AI27" s="108">
        <v>0.73599999999999999</v>
      </c>
      <c r="AJ27" s="108">
        <v>0.73599999999999999</v>
      </c>
      <c r="AK27" s="108">
        <v>0.73599999999999999</v>
      </c>
      <c r="AL27" s="70"/>
    </row>
    <row r="28" spans="1:38" ht="14.4" x14ac:dyDescent="0.3">
      <c r="A28" s="69" t="s">
        <v>29</v>
      </c>
      <c r="B28" s="70">
        <v>0.2</v>
      </c>
      <c r="C28" s="70">
        <v>0.05</v>
      </c>
      <c r="D28" s="70">
        <v>0.11</v>
      </c>
      <c r="E28" s="70">
        <v>0.2</v>
      </c>
      <c r="F28" s="70">
        <v>0.22</v>
      </c>
      <c r="G28" s="70">
        <v>0.08</v>
      </c>
      <c r="H28" s="70">
        <v>0.13</v>
      </c>
      <c r="I28" s="70">
        <v>0.12</v>
      </c>
      <c r="J28" s="70">
        <v>0.12</v>
      </c>
      <c r="K28" s="70">
        <v>0.2</v>
      </c>
      <c r="L28" s="70">
        <v>0.21</v>
      </c>
      <c r="M28" s="70">
        <v>0.24</v>
      </c>
      <c r="N28" s="70">
        <v>0.34</v>
      </c>
      <c r="O28" s="70">
        <v>3.76</v>
      </c>
      <c r="P28" s="70">
        <v>1.29</v>
      </c>
      <c r="Q28" s="70">
        <v>1.05</v>
      </c>
      <c r="R28" s="70">
        <v>1.05</v>
      </c>
      <c r="S28" s="70">
        <v>1.59</v>
      </c>
      <c r="T28" s="70">
        <v>5.74</v>
      </c>
      <c r="U28" s="70">
        <v>0.09</v>
      </c>
      <c r="V28" s="70">
        <v>2.5</v>
      </c>
      <c r="W28" s="70">
        <v>3.62</v>
      </c>
      <c r="X28" s="70">
        <v>0.8</v>
      </c>
      <c r="Y28" s="70">
        <v>0.04</v>
      </c>
      <c r="Z28" s="70">
        <v>0.93</v>
      </c>
      <c r="AA28" s="70">
        <v>0.01</v>
      </c>
      <c r="AB28" s="70"/>
      <c r="AC28" s="89">
        <f t="shared" si="0"/>
        <v>462.00098842019344</v>
      </c>
      <c r="AD28" s="89"/>
      <c r="AE28" s="108">
        <v>224</v>
      </c>
      <c r="AF28" s="108">
        <v>224</v>
      </c>
      <c r="AG28" s="108">
        <v>224</v>
      </c>
      <c r="AH28" s="70"/>
      <c r="AI28" s="108">
        <v>224</v>
      </c>
      <c r="AJ28" s="108">
        <v>224</v>
      </c>
      <c r="AK28" s="108">
        <v>224</v>
      </c>
      <c r="AL28" s="70"/>
    </row>
    <row r="29" spans="1:38" ht="14.4" x14ac:dyDescent="0.3">
      <c r="A29" s="69" t="s">
        <v>31</v>
      </c>
      <c r="B29" s="70">
        <v>1E-3</v>
      </c>
      <c r="C29" s="70">
        <v>4.0000000000000001E-3</v>
      </c>
      <c r="D29" s="70">
        <v>4.0000000000000001E-3</v>
      </c>
      <c r="E29" s="70">
        <v>1E-3</v>
      </c>
      <c r="F29" s="70">
        <v>0.01</v>
      </c>
      <c r="G29" s="70">
        <v>1E-3</v>
      </c>
      <c r="H29" s="70">
        <v>0</v>
      </c>
      <c r="I29" s="70">
        <v>1E-3</v>
      </c>
      <c r="J29" s="70">
        <v>1E-3</v>
      </c>
      <c r="K29" s="70">
        <v>1E-3</v>
      </c>
      <c r="L29" s="70">
        <v>0</v>
      </c>
      <c r="M29" s="70">
        <v>4.0000000000000001E-3</v>
      </c>
      <c r="N29" s="70">
        <v>2E-3</v>
      </c>
      <c r="O29" s="70">
        <v>7.1999999999999995E-2</v>
      </c>
      <c r="P29" s="70">
        <v>0.28799999999999998</v>
      </c>
      <c r="Q29" s="70">
        <v>0.22700000000000001</v>
      </c>
      <c r="R29" s="70">
        <v>0.28599999999999998</v>
      </c>
      <c r="S29" s="70">
        <v>0.14899999999999999</v>
      </c>
      <c r="T29" s="70">
        <v>0.3</v>
      </c>
      <c r="U29" s="70">
        <v>5.7000000000000002E-2</v>
      </c>
      <c r="V29" s="70">
        <v>7.2999999999999995E-2</v>
      </c>
      <c r="W29" s="70">
        <v>0.255</v>
      </c>
      <c r="X29" s="70">
        <v>2.4E-2</v>
      </c>
      <c r="Y29" s="70">
        <v>8.0000000000000002E-3</v>
      </c>
      <c r="Z29" s="70">
        <v>0.02</v>
      </c>
      <c r="AA29" s="70">
        <v>0</v>
      </c>
      <c r="AB29" s="70"/>
      <c r="AC29" s="89">
        <f t="shared" si="0"/>
        <v>17.599999999999987</v>
      </c>
      <c r="AD29" s="89"/>
      <c r="AE29" s="108">
        <v>17.600000000000001</v>
      </c>
      <c r="AF29" s="108">
        <v>17.600000000000001</v>
      </c>
      <c r="AG29" s="108">
        <v>17.600000000000001</v>
      </c>
      <c r="AH29" s="70"/>
      <c r="AI29" s="108">
        <v>17.600000000000001</v>
      </c>
      <c r="AJ29" s="108">
        <v>17.600000000000001</v>
      </c>
      <c r="AK29" s="108">
        <v>17.600000000000001</v>
      </c>
      <c r="AL29" s="70"/>
    </row>
    <row r="30" spans="1:38" ht="14.4" x14ac:dyDescent="0.3">
      <c r="A30" s="69" t="s">
        <v>33</v>
      </c>
      <c r="B30" s="70">
        <v>6.9999999999999999E-4</v>
      </c>
      <c r="C30" s="70">
        <v>6.9999999999999999E-4</v>
      </c>
      <c r="D30" s="70">
        <v>1E-3</v>
      </c>
      <c r="E30" s="70">
        <v>6.9999999999999999E-4</v>
      </c>
      <c r="F30" s="70">
        <v>1.5E-3</v>
      </c>
      <c r="G30" s="70">
        <v>1.1999999999999999E-3</v>
      </c>
      <c r="H30" s="70">
        <v>4.0000000000000002E-4</v>
      </c>
      <c r="I30" s="70">
        <v>4.0000000000000002E-4</v>
      </c>
      <c r="J30" s="70">
        <v>1E-3</v>
      </c>
      <c r="K30" s="70">
        <v>1.6999999999999999E-3</v>
      </c>
      <c r="L30" s="70">
        <v>6.9999999999999999E-4</v>
      </c>
      <c r="M30" s="70">
        <v>1.4E-3</v>
      </c>
      <c r="N30" s="70">
        <v>1.4E-3</v>
      </c>
      <c r="O30" s="70">
        <v>3.27E-2</v>
      </c>
      <c r="P30" s="70">
        <v>1.04E-2</v>
      </c>
      <c r="Q30" s="70">
        <v>7.4999999999999997E-3</v>
      </c>
      <c r="R30" s="70">
        <v>1.04E-2</v>
      </c>
      <c r="S30" s="70">
        <v>5.5999999999999999E-3</v>
      </c>
      <c r="T30" s="70">
        <v>4.3700000000000003E-2</v>
      </c>
      <c r="U30" s="70">
        <v>5.9999999999999995E-4</v>
      </c>
      <c r="V30" s="70">
        <v>2.64E-2</v>
      </c>
      <c r="W30" s="70">
        <v>2.1999999999999999E-2</v>
      </c>
      <c r="X30" s="70">
        <v>6.0000000000000001E-3</v>
      </c>
      <c r="Y30" s="70">
        <v>2.2000000000000001E-3</v>
      </c>
      <c r="Z30" s="70">
        <v>3.8E-3</v>
      </c>
      <c r="AA30" s="70">
        <v>2.0000000000000001E-4</v>
      </c>
      <c r="AB30" s="70"/>
      <c r="AC30" s="89">
        <f t="shared" si="0"/>
        <v>6.2475250481095763</v>
      </c>
      <c r="AD30" s="89"/>
      <c r="AE30" s="108">
        <v>2.56</v>
      </c>
      <c r="AF30" s="108">
        <v>3.2</v>
      </c>
      <c r="AG30" s="108">
        <v>2.56</v>
      </c>
      <c r="AH30" s="70"/>
      <c r="AI30" s="108">
        <v>3.52</v>
      </c>
      <c r="AJ30" s="108">
        <v>3.84</v>
      </c>
      <c r="AK30" s="108">
        <v>3.52</v>
      </c>
      <c r="AL30" s="70"/>
    </row>
    <row r="34" spans="1:38" ht="14.4" x14ac:dyDescent="0.3">
      <c r="A34" s="69" t="s">
        <v>1</v>
      </c>
      <c r="B34" s="70">
        <v>0.69</v>
      </c>
      <c r="C34" s="70">
        <v>0.28000000000000003</v>
      </c>
      <c r="D34" s="70">
        <v>0.3</v>
      </c>
      <c r="E34" s="70">
        <v>0.53</v>
      </c>
      <c r="F34" s="70">
        <v>0.89</v>
      </c>
      <c r="G34" s="70">
        <v>0.5</v>
      </c>
      <c r="H34" s="70">
        <v>0.63</v>
      </c>
      <c r="I34" s="70">
        <v>0.57999999999999996</v>
      </c>
      <c r="J34" s="70">
        <v>0.56999999999999995</v>
      </c>
      <c r="K34" s="70">
        <v>0.39</v>
      </c>
      <c r="L34" s="70">
        <v>0.63</v>
      </c>
      <c r="M34" s="70">
        <v>0.32</v>
      </c>
      <c r="N34" s="70">
        <v>0.61</v>
      </c>
      <c r="O34" s="70">
        <v>5.67</v>
      </c>
      <c r="P34" s="70">
        <v>2.74</v>
      </c>
      <c r="Q34" s="70">
        <v>4.0599999999999996</v>
      </c>
      <c r="R34" s="70">
        <v>2.72</v>
      </c>
      <c r="S34" s="70">
        <v>2.27</v>
      </c>
      <c r="T34" s="70">
        <v>3.93</v>
      </c>
      <c r="U34" s="70">
        <v>8.98</v>
      </c>
      <c r="V34" s="70">
        <v>5</v>
      </c>
      <c r="W34" s="70">
        <v>4.16</v>
      </c>
      <c r="X34" s="70">
        <v>4.97</v>
      </c>
      <c r="Y34" s="70">
        <v>3.04</v>
      </c>
      <c r="Z34" s="70">
        <v>0.64</v>
      </c>
      <c r="AA34" s="70">
        <v>0.01</v>
      </c>
      <c r="AB34" s="70"/>
      <c r="AC34" s="89">
        <f>SUMPRODUCT(B34:AA34,B36:AA36)</f>
        <v>647.78983458764696</v>
      </c>
      <c r="AD34" s="89"/>
      <c r="AE34" s="70"/>
      <c r="AF34" s="70"/>
      <c r="AG34" s="70"/>
      <c r="AH34" s="70"/>
      <c r="AI34" s="70"/>
      <c r="AJ34" s="70"/>
      <c r="AK34" s="70"/>
      <c r="AL34" s="70"/>
    </row>
    <row r="36" spans="1:38" ht="15" customHeight="1" x14ac:dyDescent="0.25">
      <c r="A36" s="109" t="s">
        <v>162</v>
      </c>
      <c r="B36">
        <v>0</v>
      </c>
      <c r="C36">
        <v>105.67306544626632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175.07423027238798</v>
      </c>
      <c r="L36">
        <v>0</v>
      </c>
      <c r="M36">
        <v>0</v>
      </c>
      <c r="N36">
        <v>135.79804802162519</v>
      </c>
      <c r="O36">
        <v>16.35155039556447</v>
      </c>
      <c r="P36">
        <v>48.362844157041074</v>
      </c>
      <c r="Q36">
        <v>0</v>
      </c>
      <c r="R36">
        <v>0</v>
      </c>
      <c r="S36">
        <v>0</v>
      </c>
      <c r="T36">
        <v>5.4160888873027169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22057.290410302699</v>
      </c>
    </row>
  </sheetData>
  <mergeCells count="3">
    <mergeCell ref="AE1:AK1"/>
    <mergeCell ref="AE2:AG2"/>
    <mergeCell ref="AI2:A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33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 x14ac:dyDescent="0.25"/>
  <cols>
    <col min="1" max="1" width="19.5" customWidth="1"/>
    <col min="2" max="3" width="7" customWidth="1"/>
    <col min="4" max="4" width="7.19921875" customWidth="1"/>
    <col min="5" max="5" width="7.5" customWidth="1"/>
    <col min="6" max="8" width="7" customWidth="1"/>
    <col min="9" max="9" width="9.19921875" customWidth="1"/>
    <col min="10" max="10" width="8.5" customWidth="1"/>
    <col min="11" max="11" width="9.09765625" customWidth="1"/>
    <col min="12" max="12" width="7.5" customWidth="1"/>
    <col min="13" max="14" width="7" customWidth="1"/>
    <col min="15" max="15" width="9.19921875" customWidth="1"/>
    <col min="16" max="16" width="9.5" customWidth="1"/>
    <col min="17" max="21" width="7" customWidth="1"/>
    <col min="22" max="22" width="7.8984375" customWidth="1"/>
    <col min="23" max="23" width="10.09765625" customWidth="1"/>
    <col min="24" max="24" width="8.09765625" customWidth="1"/>
    <col min="25" max="25" width="8.19921875" customWidth="1"/>
    <col min="26" max="26" width="7" customWidth="1"/>
    <col min="27" max="27" width="11.09765625" customWidth="1"/>
    <col min="28" max="28" width="7" customWidth="1"/>
    <col min="29" max="29" width="9.69921875" customWidth="1"/>
    <col min="30" max="31" width="7" customWidth="1"/>
    <col min="32" max="32" width="11.3984375" customWidth="1"/>
    <col min="33" max="34" width="7" customWidth="1"/>
  </cols>
  <sheetData>
    <row r="1" spans="1:34" x14ac:dyDescent="0.3">
      <c r="A1" s="67" t="s">
        <v>0</v>
      </c>
      <c r="B1" s="67" t="s">
        <v>38</v>
      </c>
      <c r="C1" s="67" t="s">
        <v>48</v>
      </c>
      <c r="D1" s="67" t="s">
        <v>49</v>
      </c>
      <c r="E1" s="67" t="s">
        <v>50</v>
      </c>
      <c r="F1" s="67" t="s">
        <v>51</v>
      </c>
      <c r="G1" s="67" t="s">
        <v>52</v>
      </c>
      <c r="H1" s="67" t="s">
        <v>53</v>
      </c>
      <c r="I1" s="67" t="s">
        <v>54</v>
      </c>
      <c r="J1" s="67" t="s">
        <v>55</v>
      </c>
      <c r="K1" s="67" t="s">
        <v>56</v>
      </c>
      <c r="L1" s="67" t="s">
        <v>58</v>
      </c>
      <c r="M1" s="67" t="s">
        <v>64</v>
      </c>
      <c r="N1" s="67" t="s">
        <v>65</v>
      </c>
      <c r="O1" s="67" t="s">
        <v>67</v>
      </c>
      <c r="P1" s="71" t="s">
        <v>68</v>
      </c>
      <c r="Q1" s="67" t="s">
        <v>69</v>
      </c>
      <c r="R1" s="67" t="s">
        <v>70</v>
      </c>
      <c r="S1" s="67" t="s">
        <v>71</v>
      </c>
      <c r="T1" s="67" t="s">
        <v>72</v>
      </c>
      <c r="U1" s="67" t="s">
        <v>75</v>
      </c>
      <c r="V1" s="67" t="s">
        <v>76</v>
      </c>
      <c r="W1" s="67" t="s">
        <v>77</v>
      </c>
      <c r="X1" s="67" t="s">
        <v>78</v>
      </c>
      <c r="Y1" s="67" t="s">
        <v>79</v>
      </c>
      <c r="Z1" s="67" t="s">
        <v>81</v>
      </c>
      <c r="AA1" s="67" t="s">
        <v>82</v>
      </c>
      <c r="AB1" s="67" t="s">
        <v>83</v>
      </c>
      <c r="AC1" s="67" t="s">
        <v>84</v>
      </c>
      <c r="AD1" s="67" t="s">
        <v>91</v>
      </c>
      <c r="AE1" s="67"/>
      <c r="AF1" s="67" t="s">
        <v>145</v>
      </c>
      <c r="AG1" s="67"/>
      <c r="AH1" s="67"/>
    </row>
    <row r="2" spans="1:34" x14ac:dyDescent="0.3">
      <c r="A2" s="69" t="s">
        <v>2</v>
      </c>
      <c r="B2" s="70">
        <v>9.3200000000000005E-2</v>
      </c>
      <c r="C2" s="70">
        <v>3.8899999999999997E-2</v>
      </c>
      <c r="D2" s="70">
        <v>8.5300000000000001E-2</v>
      </c>
      <c r="E2" s="70">
        <v>5.8799999999999998E-2</v>
      </c>
      <c r="F2" s="70">
        <v>0.20710000000000001</v>
      </c>
      <c r="G2" s="70">
        <v>9.5799999999999996E-2</v>
      </c>
      <c r="H2" s="70">
        <v>0.20979999999999999</v>
      </c>
      <c r="I2" s="70">
        <v>8.8099999999999998E-2</v>
      </c>
      <c r="J2" s="70">
        <v>3.6299999999999999E-2</v>
      </c>
      <c r="K2" s="70">
        <v>3.2599999999999997E-2</v>
      </c>
      <c r="L2" s="70">
        <v>0.44169999999999998</v>
      </c>
      <c r="M2" s="70">
        <v>0</v>
      </c>
      <c r="N2" s="70">
        <v>0</v>
      </c>
      <c r="O2" s="70">
        <v>0.24809999999999999</v>
      </c>
      <c r="P2" s="70">
        <v>0.41439999999999999</v>
      </c>
      <c r="Q2" s="70">
        <v>0.33329999999999999</v>
      </c>
      <c r="R2" s="70">
        <v>0.184</v>
      </c>
      <c r="S2" s="70">
        <v>0.19850000000000001</v>
      </c>
      <c r="T2" s="70">
        <v>0.23369999999999999</v>
      </c>
      <c r="U2" s="70">
        <v>0.28589999999999999</v>
      </c>
      <c r="V2" s="70">
        <v>0.30590000000000001</v>
      </c>
      <c r="W2" s="70">
        <v>0.27989999999999998</v>
      </c>
      <c r="X2" s="70">
        <v>0.222</v>
      </c>
      <c r="Y2" s="70">
        <v>0.57399999999999995</v>
      </c>
      <c r="Z2" s="70">
        <v>0.53400000000000003</v>
      </c>
      <c r="AA2" s="70">
        <v>0.64590000000000003</v>
      </c>
      <c r="AB2" s="70">
        <v>0.98</v>
      </c>
      <c r="AC2" s="70">
        <v>0.2278</v>
      </c>
      <c r="AD2" s="70">
        <v>3.5499999999999997E-2</v>
      </c>
      <c r="AE2" s="70"/>
      <c r="AF2" s="70"/>
      <c r="AG2" s="70"/>
      <c r="AH2" s="70"/>
    </row>
    <row r="3" spans="1:34" x14ac:dyDescent="0.3">
      <c r="A3" s="69" t="s">
        <v>3</v>
      </c>
      <c r="B3" s="70">
        <v>2.5000000000000001E-2</v>
      </c>
      <c r="C3" s="70">
        <v>2.63E-2</v>
      </c>
      <c r="D3" s="70">
        <v>6.6E-3</v>
      </c>
      <c r="E3" s="70">
        <v>3.5299999999999998E-2</v>
      </c>
      <c r="F3" s="70">
        <v>6.4799999999999996E-2</v>
      </c>
      <c r="G3" s="70">
        <v>4.7399999999999998E-2</v>
      </c>
      <c r="H3" s="70">
        <v>4.5400000000000003E-2</v>
      </c>
      <c r="I3" s="70">
        <v>5.2999999999999999E-2</v>
      </c>
      <c r="J3" s="70">
        <v>1.67E-2</v>
      </c>
      <c r="K3" s="70">
        <v>1.9800000000000002E-2</v>
      </c>
      <c r="L3" s="70">
        <v>0</v>
      </c>
      <c r="M3" s="70">
        <v>0</v>
      </c>
      <c r="N3" s="70">
        <v>0</v>
      </c>
      <c r="O3" s="70">
        <v>0</v>
      </c>
      <c r="P3" s="70">
        <v>3.0000000000000001E-3</v>
      </c>
      <c r="Q3" s="70">
        <v>3.5799999999999998E-2</v>
      </c>
      <c r="R3" s="70">
        <v>0</v>
      </c>
      <c r="S3" s="70">
        <v>8.9999999999999993E-3</v>
      </c>
      <c r="T3" s="70">
        <v>2.1000000000000001E-2</v>
      </c>
      <c r="U3" s="70">
        <v>0</v>
      </c>
      <c r="V3" s="70">
        <v>5.5999999999999999E-3</v>
      </c>
      <c r="W3" s="70">
        <v>1E-3</v>
      </c>
      <c r="X3" s="70">
        <v>0.21160000000000001</v>
      </c>
      <c r="Y3" s="70">
        <v>0.31919999999999998</v>
      </c>
      <c r="Z3" s="70">
        <v>0</v>
      </c>
      <c r="AA3" s="70">
        <v>0.48680000000000001</v>
      </c>
      <c r="AB3" s="70">
        <v>0.629</v>
      </c>
      <c r="AC3" s="70">
        <v>0.23150000000000001</v>
      </c>
      <c r="AD3" s="70">
        <v>0</v>
      </c>
      <c r="AE3" s="70"/>
      <c r="AF3" s="70"/>
      <c r="AG3" s="70"/>
      <c r="AH3" s="70"/>
    </row>
    <row r="4" spans="1:34" x14ac:dyDescent="0.3">
      <c r="A4" s="69" t="s">
        <v>4</v>
      </c>
      <c r="B4" s="70">
        <v>1.0999999999999999E-2</v>
      </c>
      <c r="C4" s="70">
        <v>8.8000000000000005E-3</v>
      </c>
      <c r="D4" s="70">
        <v>0.02</v>
      </c>
      <c r="E4" s="70">
        <v>9.7999999999999997E-3</v>
      </c>
      <c r="F4" s="70">
        <v>2.01E-2</v>
      </c>
      <c r="G4" s="70">
        <v>9.2999999999999992E-3</v>
      </c>
      <c r="H4" s="70">
        <v>3.4099999999999998E-2</v>
      </c>
      <c r="I4" s="70">
        <v>1.8700000000000001E-2</v>
      </c>
      <c r="J4" s="70">
        <v>6.4999999999999997E-3</v>
      </c>
      <c r="K4" s="70">
        <v>3.09E-2</v>
      </c>
      <c r="L4" s="70">
        <v>1.6299999999999999E-2</v>
      </c>
      <c r="M4" s="70">
        <v>0.27479999999999999</v>
      </c>
      <c r="N4" s="70">
        <v>0.24030000000000001</v>
      </c>
      <c r="O4" s="70">
        <v>0.1174</v>
      </c>
      <c r="P4" s="70">
        <v>3.4299999999999997E-2</v>
      </c>
      <c r="Q4" s="70">
        <v>0.1139</v>
      </c>
      <c r="R4" s="70">
        <v>0.106</v>
      </c>
      <c r="S4" s="70">
        <v>8.8599999999999998E-2</v>
      </c>
      <c r="T4" s="70">
        <v>7.0300000000000001E-2</v>
      </c>
      <c r="U4" s="70">
        <v>2.3800000000000002E-2</v>
      </c>
      <c r="V4" s="70">
        <v>5.8000000000000003E-2</v>
      </c>
      <c r="W4" s="70">
        <v>7.8399999999999997E-2</v>
      </c>
      <c r="X4" s="70">
        <v>4.1000000000000002E-2</v>
      </c>
      <c r="Y4" s="70">
        <v>4.4999999999999998E-2</v>
      </c>
      <c r="Z4" s="70">
        <v>5.2999999999999999E-2</v>
      </c>
      <c r="AA4" s="70">
        <v>6.5100000000000005E-2</v>
      </c>
      <c r="AB4" s="70">
        <v>0</v>
      </c>
      <c r="AC4" s="70">
        <v>4.53E-2</v>
      </c>
      <c r="AD4" s="70">
        <v>4.5999999999999999E-3</v>
      </c>
      <c r="AE4" s="70"/>
      <c r="AF4" s="70"/>
      <c r="AG4" s="70"/>
      <c r="AH4" s="70"/>
    </row>
    <row r="5" spans="1:34" x14ac:dyDescent="0.3">
      <c r="A5" s="69" t="s">
        <v>5</v>
      </c>
      <c r="B5" s="70">
        <v>3.0000000000000001E-3</v>
      </c>
      <c r="C5" s="70">
        <v>2E-3</v>
      </c>
      <c r="D5" s="70">
        <v>0.14660000000000001</v>
      </c>
      <c r="E5" s="70">
        <v>1.8E-3</v>
      </c>
      <c r="F5" s="70">
        <v>1.5E-3</v>
      </c>
      <c r="G5" s="70">
        <v>2.3999999999999998E-3</v>
      </c>
      <c r="H5" s="70">
        <v>1.4999999999999999E-2</v>
      </c>
      <c r="I5" s="70">
        <v>4.4000000000000003E-3</v>
      </c>
      <c r="J5" s="70">
        <v>1.1000000000000001E-3</v>
      </c>
      <c r="K5" s="70">
        <v>3.3999999999999998E-3</v>
      </c>
      <c r="L5" s="70">
        <v>1.2500000000000001E-2</v>
      </c>
      <c r="M5" s="70">
        <v>0.1105</v>
      </c>
      <c r="N5" s="70">
        <v>8.9899999999999994E-2</v>
      </c>
      <c r="O5" s="70">
        <v>0.1225</v>
      </c>
      <c r="P5" s="70">
        <v>0.14729999999999999</v>
      </c>
      <c r="Q5" s="70">
        <v>9.69E-2</v>
      </c>
      <c r="R5" s="70">
        <v>0.1484</v>
      </c>
      <c r="S5" s="70">
        <v>0.127</v>
      </c>
      <c r="T5" s="70">
        <v>6.8000000000000005E-2</v>
      </c>
      <c r="U5" s="70">
        <v>2.0999999999999999E-3</v>
      </c>
      <c r="V5" s="70">
        <v>9.2999999999999992E-3</v>
      </c>
      <c r="W5" s="70">
        <v>0.189</v>
      </c>
      <c r="X5" s="70">
        <v>0.13</v>
      </c>
      <c r="Y5" s="70">
        <v>0.19900000000000001</v>
      </c>
      <c r="Z5" s="70">
        <v>0.151</v>
      </c>
      <c r="AA5" s="70">
        <v>0.25990000000000002</v>
      </c>
      <c r="AB5" s="70">
        <v>2E-3</v>
      </c>
      <c r="AC5" s="70">
        <v>4.0300000000000002E-2</v>
      </c>
      <c r="AD5" s="70">
        <v>0</v>
      </c>
      <c r="AE5" s="70"/>
      <c r="AF5" s="70"/>
      <c r="AG5" s="70"/>
      <c r="AH5" s="70"/>
    </row>
    <row r="6" spans="1:34" x14ac:dyDescent="0.3">
      <c r="A6" s="69" t="s">
        <v>6</v>
      </c>
      <c r="B6" s="70">
        <v>3.8999999999999999E-4</v>
      </c>
      <c r="C6" s="70">
        <v>2.7999999999999998E-4</v>
      </c>
      <c r="D6" s="70">
        <v>2.1260000000000001E-2</v>
      </c>
      <c r="E6" s="70">
        <v>3.4000000000000002E-4</v>
      </c>
      <c r="F6" s="70">
        <v>5.1999999999999995E-4</v>
      </c>
      <c r="G6" s="70">
        <v>3.6999999999999999E-4</v>
      </c>
      <c r="H6" s="70">
        <v>1.97E-3</v>
      </c>
      <c r="I6" s="70">
        <v>4.2000000000000002E-4</v>
      </c>
      <c r="J6" s="70">
        <v>3.6999999999999999E-4</v>
      </c>
      <c r="K6" s="70">
        <v>5.0000000000000001E-4</v>
      </c>
      <c r="L6" s="70">
        <v>2.3500000000000001E-3</v>
      </c>
      <c r="M6" s="70">
        <v>4.5999999999999999E-2</v>
      </c>
      <c r="N6" s="70">
        <v>2.4459999999999999E-2</v>
      </c>
      <c r="O6" s="70">
        <v>3.755E-2</v>
      </c>
      <c r="P6" s="70">
        <v>2.3359999999999999E-2</v>
      </c>
      <c r="Q6" s="70">
        <v>4.4650000000000002E-2</v>
      </c>
      <c r="R6" s="70">
        <v>5.2130000000000003E-2</v>
      </c>
      <c r="S6" s="70">
        <v>4.3839999999999997E-2</v>
      </c>
      <c r="T6" s="70">
        <v>2.733E-2</v>
      </c>
      <c r="U6" s="70">
        <v>5.6999999999999998E-4</v>
      </c>
      <c r="V6" s="70">
        <v>1.7600000000000001E-3</v>
      </c>
      <c r="W6" s="70">
        <v>3.8429999999999999E-2</v>
      </c>
      <c r="X6" s="70">
        <v>7.46E-2</v>
      </c>
      <c r="Y6" s="70">
        <v>5.1319999999999998E-2</v>
      </c>
      <c r="Z6" s="70">
        <v>5.4300000000000001E-2</v>
      </c>
      <c r="AA6" s="70">
        <v>0.17953</v>
      </c>
      <c r="AB6" s="70">
        <v>0</v>
      </c>
      <c r="AC6" s="70">
        <v>1.7989999999999999E-2</v>
      </c>
      <c r="AD6" s="70">
        <v>0</v>
      </c>
      <c r="AE6" s="70"/>
      <c r="AF6" s="70"/>
      <c r="AG6" s="70"/>
      <c r="AH6" s="70"/>
    </row>
    <row r="7" spans="1:34" x14ac:dyDescent="0.3">
      <c r="A7" s="69" t="s">
        <v>155</v>
      </c>
      <c r="B7" s="70">
        <v>1.1E-4</v>
      </c>
      <c r="C7" s="70">
        <v>3.1E-4</v>
      </c>
      <c r="D7" s="70">
        <v>9.7989999999999994E-2</v>
      </c>
      <c r="E7" s="70">
        <v>1.6000000000000001E-4</v>
      </c>
      <c r="F7" s="70">
        <v>2.0000000000000002E-5</v>
      </c>
      <c r="G7" s="70">
        <v>1.3999999999999999E-4</v>
      </c>
      <c r="H7" s="70">
        <v>3.7399999999999998E-3</v>
      </c>
      <c r="I7" s="70">
        <v>2.4000000000000001E-4</v>
      </c>
      <c r="J7" s="70">
        <v>5.0000000000000002E-5</v>
      </c>
      <c r="K7" s="70">
        <v>0</v>
      </c>
      <c r="L7" s="70">
        <v>4.3E-3</v>
      </c>
      <c r="M7" s="70">
        <v>5.1589999999999997E-2</v>
      </c>
      <c r="N7" s="70">
        <v>3.5639999999999998E-2</v>
      </c>
      <c r="O7" s="70">
        <v>4.8090000000000001E-2</v>
      </c>
      <c r="P7" s="70">
        <v>5.969E-2</v>
      </c>
      <c r="Q7" s="70">
        <v>2.6079999999999999E-2</v>
      </c>
      <c r="R7" s="70">
        <v>6.9930000000000006E-2</v>
      </c>
      <c r="S7" s="70">
        <v>4.4110000000000003E-2</v>
      </c>
      <c r="T7" s="70">
        <v>1.8030000000000001E-2</v>
      </c>
      <c r="U7" s="70">
        <v>6.4999999999999997E-4</v>
      </c>
      <c r="V7" s="70">
        <v>1.31E-3</v>
      </c>
      <c r="W7" s="70">
        <v>0.11905</v>
      </c>
      <c r="X7" s="70">
        <v>3.49E-2</v>
      </c>
      <c r="Y7" s="70">
        <v>0.11278000000000001</v>
      </c>
      <c r="Z7" s="70">
        <v>6.0389999999999999E-2</v>
      </c>
      <c r="AA7" s="70">
        <v>5.8439999999999999E-2</v>
      </c>
      <c r="AB7" s="70">
        <v>0</v>
      </c>
      <c r="AC7" s="70">
        <v>1.2659999999999999E-2</v>
      </c>
      <c r="AD7" s="70">
        <v>0</v>
      </c>
      <c r="AE7" s="70"/>
      <c r="AF7" s="70"/>
      <c r="AG7" s="70"/>
      <c r="AH7" s="70"/>
    </row>
    <row r="8" spans="1:34" x14ac:dyDescent="0.3">
      <c r="A8" s="69" t="s">
        <v>8</v>
      </c>
      <c r="B8" s="70">
        <v>8.8999999999999995E-4</v>
      </c>
      <c r="C8" s="70">
        <v>8.3000000000000001E-4</v>
      </c>
      <c r="D8" s="70">
        <v>1.8159999999999999E-2</v>
      </c>
      <c r="E8" s="70">
        <v>7.6000000000000004E-4</v>
      </c>
      <c r="F8" s="70">
        <v>9.2000000000000003E-4</v>
      </c>
      <c r="G8" s="70">
        <v>1.17E-3</v>
      </c>
      <c r="H8" s="70">
        <v>6.0299999999999998E-3</v>
      </c>
      <c r="I8" s="70">
        <v>2.3900000000000002E-3</v>
      </c>
      <c r="J8" s="70">
        <v>3.2000000000000003E-4</v>
      </c>
      <c r="K8" s="70">
        <v>1.6000000000000001E-3</v>
      </c>
      <c r="L8" s="70">
        <v>4.9300000000000004E-3</v>
      </c>
      <c r="M8" s="70">
        <v>5.8300000000000001E-3</v>
      </c>
      <c r="N8" s="70">
        <v>1.8550000000000001E-2</v>
      </c>
      <c r="O8" s="70">
        <v>2.3429999999999999E-2</v>
      </c>
      <c r="P8" s="70">
        <v>5.398E-2</v>
      </c>
      <c r="Q8" s="70">
        <v>1.6809999999999999E-2</v>
      </c>
      <c r="R8" s="70">
        <v>1.7409999999999998E-2</v>
      </c>
      <c r="S8" s="70">
        <v>3.0419999999999999E-2</v>
      </c>
      <c r="T8" s="70">
        <v>1.575E-2</v>
      </c>
      <c r="U8" s="70">
        <v>5.5999999999999995E-4</v>
      </c>
      <c r="V8" s="70">
        <v>3.2599999999999999E-3</v>
      </c>
      <c r="W8" s="70">
        <v>1.593E-2</v>
      </c>
      <c r="X8" s="70">
        <v>4.5999999999999999E-3</v>
      </c>
      <c r="Y8" s="70">
        <v>2.477E-2</v>
      </c>
      <c r="Z8" s="70">
        <v>2.7609999999999999E-2</v>
      </c>
      <c r="AA8" s="70">
        <v>8.9499999999999996E-3</v>
      </c>
      <c r="AB8" s="70">
        <v>0</v>
      </c>
      <c r="AC8" s="70">
        <v>3.9199999999999999E-3</v>
      </c>
      <c r="AD8" s="70">
        <v>0</v>
      </c>
      <c r="AE8" s="70"/>
      <c r="AF8" s="70"/>
      <c r="AG8" s="70"/>
      <c r="AH8" s="70"/>
    </row>
    <row r="9" spans="1:34" x14ac:dyDescent="0.3">
      <c r="A9" s="69" t="s">
        <v>9</v>
      </c>
      <c r="B9" s="70">
        <v>2.8000000000000001E-2</v>
      </c>
      <c r="C9" s="70">
        <v>1.2E-2</v>
      </c>
      <c r="D9" s="70">
        <v>6.7000000000000004E-2</v>
      </c>
      <c r="E9" s="70">
        <v>0.03</v>
      </c>
      <c r="F9" s="70">
        <v>3.3000000000000002E-2</v>
      </c>
      <c r="G9" s="70">
        <v>2.8000000000000001E-2</v>
      </c>
      <c r="H9" s="70">
        <v>2.4E-2</v>
      </c>
      <c r="I9" s="70">
        <v>1.4999999999999999E-2</v>
      </c>
      <c r="J9" s="70">
        <v>5.0000000000000001E-3</v>
      </c>
      <c r="K9" s="70">
        <v>0.01</v>
      </c>
      <c r="L9" s="70">
        <v>0</v>
      </c>
      <c r="M9" s="70">
        <v>0</v>
      </c>
      <c r="N9" s="70">
        <v>0</v>
      </c>
      <c r="O9" s="70">
        <v>0</v>
      </c>
      <c r="P9" s="70">
        <v>3.7999999999999999E-2</v>
      </c>
      <c r="Q9" s="70">
        <v>2.3E-2</v>
      </c>
      <c r="R9" s="70">
        <v>0</v>
      </c>
      <c r="S9" s="70">
        <v>3.9E-2</v>
      </c>
      <c r="T9" s="70">
        <v>3.6999999999999998E-2</v>
      </c>
      <c r="U9" s="70">
        <v>3.0000000000000001E-3</v>
      </c>
      <c r="V9" s="70">
        <v>1.7999999999999999E-2</v>
      </c>
      <c r="W9" s="70">
        <v>7.0000000000000001E-3</v>
      </c>
      <c r="X9" s="70">
        <v>7.0000000000000001E-3</v>
      </c>
      <c r="Y9" s="70">
        <v>2.1999999999999999E-2</v>
      </c>
      <c r="Z9" s="70">
        <v>1.6E-2</v>
      </c>
      <c r="AA9" s="70">
        <v>0.01</v>
      </c>
      <c r="AB9" s="70">
        <v>0</v>
      </c>
      <c r="AC9" s="70">
        <v>0</v>
      </c>
      <c r="AD9" s="70">
        <v>0</v>
      </c>
      <c r="AE9" s="70"/>
      <c r="AF9" s="70"/>
      <c r="AG9" s="70"/>
      <c r="AH9" s="70"/>
    </row>
    <row r="10" spans="1:34" x14ac:dyDescent="0.3">
      <c r="A10" s="69" t="s">
        <v>11</v>
      </c>
      <c r="B10" s="70">
        <v>8.0000000000000004E-4</v>
      </c>
      <c r="C10" s="70">
        <v>8.0000000000000004E-4</v>
      </c>
      <c r="D10" s="70">
        <v>2.5699999999999998E-3</v>
      </c>
      <c r="E10" s="70">
        <v>8.4000000000000003E-4</v>
      </c>
      <c r="F10" s="70">
        <v>2.8600000000000001E-3</v>
      </c>
      <c r="G10" s="70">
        <v>1.3799999999999999E-3</v>
      </c>
      <c r="H10" s="70">
        <v>1.39E-3</v>
      </c>
      <c r="I10" s="70">
        <v>5.0600000000000003E-3</v>
      </c>
      <c r="J10" s="70">
        <v>4.0000000000000002E-4</v>
      </c>
      <c r="K10" s="70">
        <v>1.0399999999999999E-3</v>
      </c>
      <c r="L10" s="70">
        <v>3.5200000000000001E-3</v>
      </c>
      <c r="M10" s="70">
        <v>7.5799999999999999E-3</v>
      </c>
      <c r="N10" s="70">
        <v>4.13E-3</v>
      </c>
      <c r="O10" s="70">
        <v>1.1000000000000001E-3</v>
      </c>
      <c r="P10" s="70">
        <v>3.7200000000000002E-3</v>
      </c>
      <c r="Q10" s="70">
        <v>8.0000000000000004E-4</v>
      </c>
      <c r="R10" s="70">
        <v>5.0000000000000001E-4</v>
      </c>
      <c r="S10" s="70">
        <v>8.9999999999999998E-4</v>
      </c>
      <c r="T10" s="70">
        <v>9.7000000000000005E-4</v>
      </c>
      <c r="U10" s="70">
        <v>5.0000000000000001E-4</v>
      </c>
      <c r="V10" s="70">
        <v>4.8999999999999998E-4</v>
      </c>
      <c r="W10" s="70">
        <v>5.9999999999999995E-4</v>
      </c>
      <c r="X10" s="70">
        <v>4.8000000000000001E-4</v>
      </c>
      <c r="Y10" s="70">
        <v>2.7E-4</v>
      </c>
      <c r="Z10" s="70">
        <v>4.0999999999999999E-4</v>
      </c>
      <c r="AA10" s="70">
        <v>2.0000000000000001E-4</v>
      </c>
      <c r="AB10" s="70">
        <v>3.0000000000000001E-5</v>
      </c>
      <c r="AC10" s="70">
        <v>4.4000000000000002E-4</v>
      </c>
      <c r="AD10" s="70">
        <v>4.6000000000000001E-4</v>
      </c>
      <c r="AE10" s="70"/>
      <c r="AF10" s="70"/>
      <c r="AG10" s="70"/>
      <c r="AH10" s="70"/>
    </row>
    <row r="11" spans="1:34" x14ac:dyDescent="0.3">
      <c r="A11" s="69" t="s">
        <v>12</v>
      </c>
      <c r="B11" s="70">
        <v>0.22</v>
      </c>
      <c r="C11" s="70">
        <v>8.33</v>
      </c>
      <c r="D11" s="70">
        <v>1.46</v>
      </c>
      <c r="E11" s="70">
        <v>0.23</v>
      </c>
      <c r="F11" s="70">
        <v>192.18</v>
      </c>
      <c r="G11" s="70">
        <v>167.06</v>
      </c>
      <c r="H11" s="70">
        <v>2.63</v>
      </c>
      <c r="I11" s="70">
        <v>9.52</v>
      </c>
      <c r="J11" s="70">
        <v>1.05</v>
      </c>
      <c r="K11" s="70">
        <v>0</v>
      </c>
      <c r="L11" s="70">
        <v>0.26</v>
      </c>
      <c r="M11" s="70">
        <v>0.05</v>
      </c>
      <c r="N11" s="70">
        <v>0.68</v>
      </c>
      <c r="O11" s="70">
        <v>0.75</v>
      </c>
      <c r="P11" s="70">
        <v>0</v>
      </c>
      <c r="Q11" s="70">
        <v>3.58</v>
      </c>
      <c r="R11" s="70">
        <v>0</v>
      </c>
      <c r="S11" s="70">
        <v>1.31</v>
      </c>
      <c r="T11" s="70">
        <v>2.77</v>
      </c>
      <c r="U11" s="70">
        <v>0</v>
      </c>
      <c r="V11" s="70">
        <v>0</v>
      </c>
      <c r="W11" s="70">
        <v>1.0900000000000001</v>
      </c>
      <c r="X11" s="70">
        <v>5.89</v>
      </c>
      <c r="Y11" s="70">
        <v>0.39</v>
      </c>
      <c r="Z11" s="70">
        <v>1.4</v>
      </c>
      <c r="AA11" s="70">
        <v>0.81</v>
      </c>
      <c r="AB11" s="70">
        <v>0</v>
      </c>
      <c r="AC11" s="70">
        <v>1.61</v>
      </c>
      <c r="AD11" s="70">
        <v>0</v>
      </c>
      <c r="AE11" s="70"/>
      <c r="AF11" s="70"/>
      <c r="AG11" s="70"/>
      <c r="AH11" s="70"/>
    </row>
    <row r="12" spans="1:34" x14ac:dyDescent="0.3">
      <c r="A12" s="69" t="s">
        <v>14</v>
      </c>
      <c r="B12" s="70">
        <v>0.53</v>
      </c>
      <c r="C12" s="70">
        <v>0.13700000000000001</v>
      </c>
      <c r="D12" s="70">
        <v>0.1</v>
      </c>
      <c r="E12" s="70">
        <v>2.1999999999999999E-2</v>
      </c>
      <c r="F12" s="70">
        <v>0.19600000000000001</v>
      </c>
      <c r="G12" s="70">
        <v>5.8999999999999997E-2</v>
      </c>
      <c r="H12" s="70">
        <v>5.5E-2</v>
      </c>
      <c r="I12" s="70">
        <v>1.4370000000000001</v>
      </c>
      <c r="J12" s="70">
        <v>2.8000000000000001E-2</v>
      </c>
      <c r="K12" s="70">
        <v>2.1000000000000001E-2</v>
      </c>
      <c r="L12" s="70">
        <v>0.40200000000000002</v>
      </c>
      <c r="M12" s="70">
        <v>0</v>
      </c>
      <c r="N12" s="70">
        <v>0</v>
      </c>
      <c r="O12" s="70">
        <v>1.4999999999999999E-2</v>
      </c>
      <c r="P12" s="70">
        <v>4.7E-2</v>
      </c>
      <c r="Q12" s="70">
        <v>1.4E-2</v>
      </c>
      <c r="R12" s="70">
        <v>1E-3</v>
      </c>
      <c r="S12" s="70">
        <v>4.0000000000000001E-3</v>
      </c>
      <c r="T12" s="70">
        <v>1.2999999999999999E-2</v>
      </c>
      <c r="U12" s="70">
        <v>0</v>
      </c>
      <c r="V12" s="70">
        <v>0</v>
      </c>
      <c r="W12" s="70">
        <v>0</v>
      </c>
      <c r="X12" s="70">
        <v>8.0000000000000002E-3</v>
      </c>
      <c r="Y12" s="70">
        <v>1E-3</v>
      </c>
      <c r="Z12" s="70">
        <v>2E-3</v>
      </c>
      <c r="AA12" s="70">
        <v>0</v>
      </c>
      <c r="AB12" s="70">
        <v>0</v>
      </c>
      <c r="AC12" s="70">
        <v>0</v>
      </c>
      <c r="AD12" s="70">
        <v>0</v>
      </c>
      <c r="AE12" s="70"/>
      <c r="AF12" s="70"/>
      <c r="AG12" s="70"/>
      <c r="AH12" s="70"/>
    </row>
    <row r="13" spans="1:34" x14ac:dyDescent="0.3">
      <c r="A13" s="69" t="s">
        <v>15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7.0000000000000007E-2</v>
      </c>
      <c r="L13" s="70">
        <v>0</v>
      </c>
      <c r="M13" s="70">
        <v>0.03</v>
      </c>
      <c r="N13" s="70">
        <v>0.04</v>
      </c>
      <c r="O13" s="70">
        <v>0</v>
      </c>
      <c r="P13" s="70">
        <v>0</v>
      </c>
      <c r="Q13" s="70">
        <v>0</v>
      </c>
      <c r="R13" s="70">
        <v>0</v>
      </c>
      <c r="S13" s="70">
        <v>0.04</v>
      </c>
      <c r="T13" s="70">
        <v>0.03</v>
      </c>
      <c r="U13" s="70">
        <v>0</v>
      </c>
      <c r="V13" s="70">
        <v>0</v>
      </c>
      <c r="W13" s="70">
        <v>0.01</v>
      </c>
      <c r="X13" s="70">
        <v>0.28999999999999998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/>
      <c r="AF13" s="70"/>
      <c r="AG13" s="70"/>
      <c r="AH13" s="70"/>
    </row>
    <row r="14" spans="1:34" x14ac:dyDescent="0.3">
      <c r="A14" s="69" t="s">
        <v>16</v>
      </c>
      <c r="B14" s="70">
        <v>1.5E-3</v>
      </c>
      <c r="C14" s="70">
        <v>5.4000000000000003E-3</v>
      </c>
      <c r="D14" s="70">
        <v>2.07E-2</v>
      </c>
      <c r="E14" s="70">
        <v>3.0000000000000001E-3</v>
      </c>
      <c r="F14" s="70">
        <v>7.1000000000000004E-3</v>
      </c>
      <c r="G14" s="70">
        <v>6.6E-3</v>
      </c>
      <c r="H14" s="70">
        <v>8.9999999999999998E-4</v>
      </c>
      <c r="I14" s="70">
        <v>6.8999999999999999E-3</v>
      </c>
      <c r="J14" s="70">
        <v>2.9999999999999997E-4</v>
      </c>
      <c r="K14" s="70">
        <v>1E-4</v>
      </c>
      <c r="L14" s="70">
        <v>0</v>
      </c>
      <c r="M14" s="70">
        <v>1.4E-3</v>
      </c>
      <c r="N14" s="70">
        <v>1.9E-3</v>
      </c>
      <c r="O14" s="70">
        <v>0</v>
      </c>
      <c r="P14" s="70">
        <v>1.67E-2</v>
      </c>
      <c r="Q14" s="70">
        <v>8.3000000000000001E-3</v>
      </c>
      <c r="R14" s="70">
        <v>0</v>
      </c>
      <c r="S14" s="70">
        <v>6.0000000000000001E-3</v>
      </c>
      <c r="T14" s="70">
        <v>2.8E-3</v>
      </c>
      <c r="U14" s="70">
        <v>0</v>
      </c>
      <c r="V14" s="70">
        <v>5.9999999999999995E-4</v>
      </c>
      <c r="W14" s="70">
        <v>2.52E-2</v>
      </c>
      <c r="X14" s="70">
        <v>6.1000000000000004E-3</v>
      </c>
      <c r="Y14" s="70">
        <v>2.0999999999999999E-3</v>
      </c>
      <c r="Z14" s="70">
        <v>0</v>
      </c>
      <c r="AA14" s="70">
        <v>3.3999999999999998E-3</v>
      </c>
      <c r="AB14" s="70">
        <v>0</v>
      </c>
      <c r="AC14" s="70">
        <v>2.3E-3</v>
      </c>
      <c r="AD14" s="70">
        <v>0</v>
      </c>
      <c r="AE14" s="70"/>
      <c r="AF14" s="70"/>
      <c r="AG14" s="70"/>
      <c r="AH14" s="70"/>
    </row>
    <row r="15" spans="1:34" x14ac:dyDescent="0.3">
      <c r="A15" s="69" t="s">
        <v>17</v>
      </c>
      <c r="B15" s="70">
        <v>0</v>
      </c>
      <c r="C15" s="70">
        <v>7.9000000000000001E-2</v>
      </c>
      <c r="D15" s="70">
        <v>0.21</v>
      </c>
      <c r="E15" s="70">
        <v>3.5000000000000003E-2</v>
      </c>
      <c r="F15" s="70">
        <v>2.3E-2</v>
      </c>
      <c r="G15" s="70">
        <v>0.13200000000000001</v>
      </c>
      <c r="H15" s="70">
        <v>4.0000000000000001E-3</v>
      </c>
      <c r="I15" s="70">
        <v>0.14000000000000001</v>
      </c>
      <c r="J15" s="70">
        <v>0.16400000000000001</v>
      </c>
      <c r="K15" s="70">
        <v>0</v>
      </c>
      <c r="L15" s="70">
        <v>0</v>
      </c>
      <c r="M15" s="70">
        <v>1.4999999999999999E-2</v>
      </c>
      <c r="N15" s="70">
        <v>3.9E-2</v>
      </c>
      <c r="O15" s="70">
        <v>0</v>
      </c>
      <c r="P15" s="70">
        <v>0.112</v>
      </c>
      <c r="Q15" s="70">
        <v>6.7000000000000004E-2</v>
      </c>
      <c r="R15" s="70">
        <v>0</v>
      </c>
      <c r="S15" s="70">
        <v>0.153</v>
      </c>
      <c r="T15" s="70">
        <v>6.0999999999999999E-2</v>
      </c>
      <c r="U15" s="70">
        <v>0</v>
      </c>
      <c r="V15" s="70">
        <v>0</v>
      </c>
      <c r="W15" s="70">
        <v>4.7E-2</v>
      </c>
      <c r="X15" s="70">
        <v>8.9999999999999993E-3</v>
      </c>
      <c r="Y15" s="70">
        <v>9.8000000000000004E-2</v>
      </c>
      <c r="Z15" s="70">
        <v>0</v>
      </c>
      <c r="AA15" s="70">
        <v>5.1999999999999998E-2</v>
      </c>
      <c r="AB15" s="70">
        <v>0</v>
      </c>
      <c r="AC15" s="70">
        <v>2E-3</v>
      </c>
      <c r="AD15" s="70">
        <v>0</v>
      </c>
      <c r="AE15" s="70"/>
      <c r="AF15" s="70"/>
      <c r="AG15" s="70"/>
      <c r="AH15" s="70"/>
    </row>
    <row r="16" spans="1:34" x14ac:dyDescent="0.3">
      <c r="A16" s="69" t="s">
        <v>18</v>
      </c>
      <c r="B16" s="70">
        <v>4.0000000000000002E-4</v>
      </c>
      <c r="C16" s="70">
        <v>3.6999999999999999E-4</v>
      </c>
      <c r="D16" s="70">
        <v>6.7000000000000002E-4</v>
      </c>
      <c r="E16" s="70">
        <v>3.8999999999999999E-4</v>
      </c>
      <c r="F16" s="70">
        <v>1.07E-3</v>
      </c>
      <c r="G16" s="70">
        <v>6.6E-4</v>
      </c>
      <c r="H16" s="70">
        <v>9.3000000000000005E-4</v>
      </c>
      <c r="I16" s="70">
        <v>7.2000000000000005E-4</v>
      </c>
      <c r="J16" s="70">
        <v>2.7E-4</v>
      </c>
      <c r="K16" s="70">
        <v>8.0999999999999996E-4</v>
      </c>
      <c r="L16" s="70">
        <v>1.4400000000000001E-3</v>
      </c>
      <c r="M16" s="70">
        <v>5.6999999999999998E-4</v>
      </c>
      <c r="N16" s="70">
        <v>8.9999999999999998E-4</v>
      </c>
      <c r="O16" s="70">
        <v>2.0999999999999999E-3</v>
      </c>
      <c r="P16" s="70">
        <v>1.6999999999999999E-3</v>
      </c>
      <c r="Q16" s="70">
        <v>3.8999999999999998E-3</v>
      </c>
      <c r="R16" s="70">
        <v>2.3999999999999998E-3</v>
      </c>
      <c r="S16" s="70">
        <v>5.0000000000000001E-4</v>
      </c>
      <c r="T16" s="70">
        <v>2.1299999999999999E-3</v>
      </c>
      <c r="U16" s="70">
        <v>1.67E-3</v>
      </c>
      <c r="V16" s="70">
        <v>2.7399999999999998E-3</v>
      </c>
      <c r="W16" s="70">
        <v>5.9999999999999995E-4</v>
      </c>
      <c r="X16" s="70">
        <v>4.8999999999999998E-4</v>
      </c>
      <c r="Y16" s="70">
        <v>4.4999999999999999E-4</v>
      </c>
      <c r="Z16" s="70">
        <v>1.41E-3</v>
      </c>
      <c r="AA16" s="70">
        <v>1.17E-3</v>
      </c>
      <c r="AB16" s="70">
        <v>4.0000000000000003E-5</v>
      </c>
      <c r="AC16" s="70">
        <v>3.2000000000000003E-4</v>
      </c>
      <c r="AD16" s="70">
        <v>5.0000000000000002E-5</v>
      </c>
      <c r="AE16" s="70"/>
      <c r="AF16" s="70"/>
      <c r="AG16" s="70"/>
      <c r="AH16" s="70"/>
    </row>
    <row r="17" spans="1:34" x14ac:dyDescent="0.3">
      <c r="A17" s="69" t="s">
        <v>19</v>
      </c>
      <c r="B17" s="70">
        <v>2.0000000000000001E-4</v>
      </c>
      <c r="C17" s="70">
        <v>1.9000000000000001E-4</v>
      </c>
      <c r="D17" s="70">
        <v>1.2999999999999999E-3</v>
      </c>
      <c r="E17" s="70">
        <v>3.6999999999999999E-4</v>
      </c>
      <c r="F17" s="70">
        <v>1.06E-3</v>
      </c>
      <c r="G17" s="70">
        <v>5.8E-4</v>
      </c>
      <c r="H17" s="70">
        <v>5.6999999999999998E-4</v>
      </c>
      <c r="I17" s="70">
        <v>8.5999999999999998E-4</v>
      </c>
      <c r="J17" s="70">
        <v>3.3E-4</v>
      </c>
      <c r="K17" s="70">
        <v>4.0200000000000001E-3</v>
      </c>
      <c r="L17" s="70">
        <v>1.6000000000000001E-4</v>
      </c>
      <c r="M17" s="70">
        <v>2.7000000000000001E-3</v>
      </c>
      <c r="N17" s="70">
        <v>1.8699999999999999E-3</v>
      </c>
      <c r="O17" s="70">
        <v>1.8E-3</v>
      </c>
      <c r="P17" s="70">
        <v>3.8999999999999999E-4</v>
      </c>
      <c r="Q17" s="70">
        <v>1.9499999999999999E-3</v>
      </c>
      <c r="R17" s="70">
        <v>2.8E-3</v>
      </c>
      <c r="S17" s="70">
        <v>5.9999999999999995E-4</v>
      </c>
      <c r="T17" s="70">
        <v>2.2300000000000002E-3</v>
      </c>
      <c r="U17" s="70">
        <v>1.6000000000000001E-4</v>
      </c>
      <c r="V17" s="70">
        <v>1.3600000000000001E-3</v>
      </c>
      <c r="W17" s="70">
        <v>2.0000000000000001E-4</v>
      </c>
      <c r="X17" s="70">
        <v>1.82E-3</v>
      </c>
      <c r="Y17" s="70">
        <v>6.9999999999999999E-4</v>
      </c>
      <c r="Z17" s="70">
        <v>2.1299999999999999E-3</v>
      </c>
      <c r="AA17" s="70">
        <v>2.0999999999999999E-3</v>
      </c>
      <c r="AB17" s="70">
        <v>3.0000000000000001E-5</v>
      </c>
      <c r="AC17" s="70">
        <v>2.0999999999999999E-3</v>
      </c>
      <c r="AD17" s="70">
        <v>2.5000000000000001E-4</v>
      </c>
      <c r="AE17" s="70"/>
      <c r="AF17" s="70"/>
      <c r="AG17" s="70"/>
      <c r="AH17" s="70"/>
    </row>
    <row r="18" spans="1:34" x14ac:dyDescent="0.3">
      <c r="A18" s="69" t="s">
        <v>20</v>
      </c>
      <c r="B18" s="70">
        <v>1E-3</v>
      </c>
      <c r="C18" s="70">
        <v>5.94E-3</v>
      </c>
      <c r="D18" s="70">
        <v>1.738E-2</v>
      </c>
      <c r="E18" s="70">
        <v>6.4900000000000001E-3</v>
      </c>
      <c r="F18" s="70">
        <v>1.487E-2</v>
      </c>
      <c r="G18" s="70">
        <v>9.8300000000000002E-3</v>
      </c>
      <c r="H18" s="70">
        <v>1.6830000000000001E-2</v>
      </c>
      <c r="I18" s="70">
        <v>1.244E-2</v>
      </c>
      <c r="J18" s="70">
        <v>9.7999999999999997E-4</v>
      </c>
      <c r="K18" s="70">
        <v>3.6069999999999998E-2</v>
      </c>
      <c r="L18" s="70">
        <v>1.102E-2</v>
      </c>
      <c r="M18" s="70">
        <v>6.2920000000000004E-2</v>
      </c>
      <c r="N18" s="70">
        <v>6.0339999999999998E-2</v>
      </c>
      <c r="O18" s="70">
        <v>3.3500000000000002E-2</v>
      </c>
      <c r="P18" s="70">
        <v>3.0040000000000001E-2</v>
      </c>
      <c r="Q18" s="70">
        <v>3.8249999999999999E-2</v>
      </c>
      <c r="R18" s="70">
        <v>3.7199999999999997E-2</v>
      </c>
      <c r="S18" s="70">
        <v>1.6500000000000001E-2</v>
      </c>
      <c r="T18" s="70">
        <v>2.0899999999999998E-2</v>
      </c>
      <c r="U18" s="70">
        <v>1.8350000000000002E-2</v>
      </c>
      <c r="V18" s="70">
        <v>1.6889999999999999E-2</v>
      </c>
      <c r="W18" s="70">
        <v>1.24E-2</v>
      </c>
      <c r="X18" s="70">
        <v>9.5E-4</v>
      </c>
      <c r="Y18" s="70">
        <v>4.7000000000000002E-3</v>
      </c>
      <c r="Z18" s="70">
        <v>1.137E-2</v>
      </c>
      <c r="AA18" s="70">
        <v>5.0000000000000001E-3</v>
      </c>
      <c r="AB18" s="70">
        <v>6.9999999999999994E-5</v>
      </c>
      <c r="AC18" s="70">
        <v>8.1999999999999998E-4</v>
      </c>
      <c r="AD18" s="70">
        <v>5.13E-3</v>
      </c>
      <c r="AE18" s="70"/>
      <c r="AF18" s="70"/>
      <c r="AG18" s="70"/>
      <c r="AH18" s="70"/>
    </row>
    <row r="19" spans="1:34" x14ac:dyDescent="0.3">
      <c r="A19" s="69" t="s">
        <v>21</v>
      </c>
      <c r="B19" s="70">
        <v>0.11</v>
      </c>
      <c r="C19" s="70">
        <v>0.15</v>
      </c>
      <c r="D19" s="70">
        <v>0.81</v>
      </c>
      <c r="E19" s="70">
        <v>0.22</v>
      </c>
      <c r="F19" s="70">
        <v>0.06</v>
      </c>
      <c r="G19" s="70">
        <v>0.19</v>
      </c>
      <c r="H19" s="70">
        <v>0.23</v>
      </c>
      <c r="I19" s="70">
        <v>0.23</v>
      </c>
      <c r="J19" s="70">
        <v>7.0000000000000007E-2</v>
      </c>
      <c r="K19" s="70">
        <v>0.17</v>
      </c>
      <c r="L19" s="70">
        <v>0.57999999999999996</v>
      </c>
      <c r="M19" s="70">
        <v>7.0000000000000007E-2</v>
      </c>
      <c r="N19" s="70">
        <v>0.05</v>
      </c>
      <c r="O19" s="70">
        <v>0.47</v>
      </c>
      <c r="P19" s="70">
        <v>0.3</v>
      </c>
      <c r="Q19" s="70">
        <v>0.93</v>
      </c>
      <c r="R19" s="70">
        <v>0.49</v>
      </c>
      <c r="S19" s="70">
        <v>0.19</v>
      </c>
      <c r="T19" s="70">
        <v>0.45</v>
      </c>
      <c r="U19" s="70">
        <v>0.57999999999999996</v>
      </c>
      <c r="V19" s="70">
        <v>0.73</v>
      </c>
      <c r="W19" s="70">
        <v>0.43</v>
      </c>
      <c r="X19" s="70">
        <v>0.09</v>
      </c>
      <c r="Y19" s="70">
        <v>0.45</v>
      </c>
      <c r="Z19" s="70">
        <v>0.27</v>
      </c>
      <c r="AA19" s="70">
        <v>0.14000000000000001</v>
      </c>
      <c r="AB19" s="70">
        <v>0</v>
      </c>
      <c r="AC19" s="70">
        <v>0.09</v>
      </c>
      <c r="AD19" s="70">
        <v>0.06</v>
      </c>
      <c r="AE19" s="70"/>
      <c r="AF19" s="70"/>
      <c r="AG19" s="70"/>
      <c r="AH19" s="70"/>
    </row>
    <row r="20" spans="1:34" x14ac:dyDescent="0.3">
      <c r="A20" s="69" t="s">
        <v>22</v>
      </c>
      <c r="B20" s="70">
        <v>1.9E-3</v>
      </c>
      <c r="C20" s="70">
        <v>8.8999999999999995E-4</v>
      </c>
      <c r="D20" s="70">
        <v>1.389E-2</v>
      </c>
      <c r="E20" s="70">
        <v>2.81E-3</v>
      </c>
      <c r="F20" s="70">
        <v>8.8400000000000006E-3</v>
      </c>
      <c r="G20" s="70">
        <v>2.7299999999999998E-3</v>
      </c>
      <c r="H20" s="70">
        <v>7.92E-3</v>
      </c>
      <c r="I20" s="70">
        <v>2.0100000000000001E-3</v>
      </c>
      <c r="J20" s="70">
        <v>2.5899999999999999E-3</v>
      </c>
      <c r="K20" s="70">
        <v>1.4970000000000001E-2</v>
      </c>
      <c r="L20" s="70">
        <v>4.7600000000000003E-3</v>
      </c>
      <c r="M20" s="70">
        <v>3.0699999999999998E-3</v>
      </c>
      <c r="N20" s="70">
        <v>1.191E-2</v>
      </c>
      <c r="O20" s="70">
        <v>2.7000000000000001E-3</v>
      </c>
      <c r="P20" s="70">
        <v>5.7999999999999996E-3</v>
      </c>
      <c r="Q20" s="70">
        <v>0</v>
      </c>
      <c r="R20" s="70">
        <v>5.1999999999999998E-3</v>
      </c>
      <c r="S20" s="70">
        <v>0</v>
      </c>
      <c r="T20" s="70">
        <v>3.4499999999999999E-3</v>
      </c>
      <c r="U20" s="70">
        <v>4.1099999999999999E-3</v>
      </c>
      <c r="V20" s="70">
        <v>1.1199999999999999E-3</v>
      </c>
      <c r="W20" s="70">
        <v>0</v>
      </c>
      <c r="X20" s="70">
        <v>5.0600000000000003E-3</v>
      </c>
      <c r="Y20" s="70">
        <v>3.4199999999999999E-3</v>
      </c>
      <c r="Z20" s="70">
        <v>3.0400000000000002E-3</v>
      </c>
      <c r="AA20" s="70">
        <v>6.4000000000000003E-3</v>
      </c>
      <c r="AB20" s="70">
        <v>8.0000000000000007E-5</v>
      </c>
      <c r="AC20" s="70">
        <v>5.1399999999999996E-3</v>
      </c>
      <c r="AD20" s="70">
        <v>4.0999999999999999E-4</v>
      </c>
      <c r="AE20" s="70"/>
      <c r="AF20" s="70"/>
      <c r="AG20" s="70"/>
      <c r="AH20" s="70"/>
    </row>
    <row r="21" spans="1:34" x14ac:dyDescent="0.3">
      <c r="A21" s="69" t="s">
        <v>23</v>
      </c>
      <c r="B21" s="70">
        <v>5.0999999999999997E-2</v>
      </c>
      <c r="C21" s="70">
        <v>6.7000000000000004E-2</v>
      </c>
      <c r="D21" s="70">
        <v>0.14199999999999999</v>
      </c>
      <c r="E21" s="70">
        <v>6.9000000000000006E-2</v>
      </c>
      <c r="F21" s="70">
        <v>0.13100000000000001</v>
      </c>
      <c r="G21" s="70">
        <v>8.7999999999999995E-2</v>
      </c>
      <c r="H21" s="70">
        <v>0.29099999999999998</v>
      </c>
      <c r="I21" s="70">
        <v>0.109</v>
      </c>
      <c r="J21" s="70">
        <v>0.06</v>
      </c>
      <c r="K21" s="70">
        <v>0.17299999999999999</v>
      </c>
      <c r="L21" s="70">
        <v>0</v>
      </c>
      <c r="M21" s="70">
        <v>0.66100000000000003</v>
      </c>
      <c r="N21" s="70">
        <v>0.7</v>
      </c>
      <c r="O21" s="70">
        <v>0</v>
      </c>
      <c r="P21" s="70">
        <v>0.36799999999999999</v>
      </c>
      <c r="Q21" s="70">
        <v>0.16400000000000001</v>
      </c>
      <c r="R21" s="70">
        <v>0</v>
      </c>
      <c r="S21" s="70">
        <v>0.32</v>
      </c>
      <c r="T21" s="70">
        <v>0.27900000000000003</v>
      </c>
      <c r="U21" s="70">
        <v>0</v>
      </c>
      <c r="V21" s="70">
        <v>0</v>
      </c>
      <c r="W21" s="70">
        <v>0.50600000000000001</v>
      </c>
      <c r="X21" s="70">
        <v>0.26</v>
      </c>
      <c r="Y21" s="70">
        <v>0.29099999999999998</v>
      </c>
      <c r="Z21" s="70">
        <v>1.284</v>
      </c>
      <c r="AA21" s="70">
        <v>0.31</v>
      </c>
      <c r="AB21" s="70">
        <v>0</v>
      </c>
      <c r="AC21" s="70">
        <v>0</v>
      </c>
      <c r="AD21" s="70">
        <v>0.10100000000000001</v>
      </c>
      <c r="AE21" s="70"/>
      <c r="AF21" s="70"/>
      <c r="AG21" s="70"/>
      <c r="AH21" s="70"/>
    </row>
    <row r="22" spans="1:34" x14ac:dyDescent="0.3">
      <c r="A22" s="69" t="s">
        <v>24</v>
      </c>
      <c r="B22" s="70">
        <v>0.26</v>
      </c>
      <c r="C22" s="70">
        <v>0.1</v>
      </c>
      <c r="D22" s="70">
        <v>0.12</v>
      </c>
      <c r="E22" s="70">
        <v>0.09</v>
      </c>
      <c r="F22" s="70">
        <v>0.38</v>
      </c>
      <c r="G22" s="70">
        <v>0.33</v>
      </c>
      <c r="H22" s="70">
        <v>0.03</v>
      </c>
      <c r="I22" s="70">
        <v>0.14000000000000001</v>
      </c>
      <c r="J22" s="70">
        <v>0.16</v>
      </c>
      <c r="K22" s="70">
        <v>0.03</v>
      </c>
      <c r="L22" s="70">
        <v>0.19</v>
      </c>
      <c r="M22" s="70">
        <v>0.19</v>
      </c>
      <c r="N22" s="70">
        <v>0.12</v>
      </c>
      <c r="O22" s="70">
        <v>0.56999999999999995</v>
      </c>
      <c r="P22" s="70">
        <v>0.18</v>
      </c>
      <c r="Q22" s="70">
        <v>1.88</v>
      </c>
      <c r="R22" s="70">
        <v>0.24</v>
      </c>
      <c r="S22" s="70">
        <v>0.89</v>
      </c>
      <c r="T22" s="70">
        <v>0.9</v>
      </c>
      <c r="U22" s="70">
        <v>0.03</v>
      </c>
      <c r="V22" s="70">
        <v>7.0000000000000007E-2</v>
      </c>
      <c r="W22" s="70">
        <v>0.28999999999999998</v>
      </c>
      <c r="X22" s="70">
        <v>1.31</v>
      </c>
      <c r="Y22" s="70">
        <v>2.13</v>
      </c>
      <c r="Z22" s="70">
        <v>0.6</v>
      </c>
      <c r="AA22" s="70">
        <v>1.25</v>
      </c>
      <c r="AB22" s="70">
        <v>0.03</v>
      </c>
      <c r="AC22" s="70">
        <v>0.83</v>
      </c>
      <c r="AD22" s="70">
        <v>0.04</v>
      </c>
      <c r="AE22" s="70"/>
      <c r="AF22" s="70"/>
      <c r="AG22" s="70"/>
      <c r="AH22" s="70"/>
    </row>
    <row r="23" spans="1:34" x14ac:dyDescent="0.3">
      <c r="A23" s="69" t="s">
        <v>25</v>
      </c>
      <c r="B23" s="70">
        <v>3.6999999999999999E-4</v>
      </c>
      <c r="C23" s="70">
        <v>5.9000000000000003E-4</v>
      </c>
      <c r="D23" s="70">
        <v>1.9E-3</v>
      </c>
      <c r="E23" s="70">
        <v>8.0999999999999996E-4</v>
      </c>
      <c r="F23" s="70">
        <v>1.6100000000000001E-3</v>
      </c>
      <c r="G23" s="70">
        <v>4.4999999999999999E-4</v>
      </c>
      <c r="H23" s="70">
        <v>4.8999999999999998E-4</v>
      </c>
      <c r="I23" s="70">
        <v>1.2899999999999999E-3</v>
      </c>
      <c r="J23" s="70">
        <v>4.0999999999999999E-4</v>
      </c>
      <c r="K23" s="70">
        <v>3.1800000000000001E-3</v>
      </c>
      <c r="L23" s="70">
        <v>4.1799999999999997E-3</v>
      </c>
      <c r="M23" s="70">
        <v>7.9000000000000001E-4</v>
      </c>
      <c r="N23" s="70">
        <v>6.0999999999999997E-4</v>
      </c>
      <c r="O23" s="70">
        <v>9.3000000000000005E-4</v>
      </c>
      <c r="P23" s="70">
        <v>1.24E-3</v>
      </c>
      <c r="Q23" s="70">
        <v>1.0499999999999999E-3</v>
      </c>
      <c r="R23" s="70">
        <v>7.7999999999999999E-4</v>
      </c>
      <c r="S23" s="70">
        <v>7.6999999999999996E-4</v>
      </c>
      <c r="T23" s="70">
        <v>1.06E-3</v>
      </c>
      <c r="U23" s="70">
        <v>3.8000000000000002E-4</v>
      </c>
      <c r="V23" s="70">
        <v>1E-3</v>
      </c>
      <c r="W23" s="70">
        <v>9.7000000000000005E-4</v>
      </c>
      <c r="X23" s="70">
        <v>2.9999999999999997E-4</v>
      </c>
      <c r="Y23" s="70">
        <v>1.91E-3</v>
      </c>
      <c r="Z23" s="70">
        <v>2.0699999999999998E-3</v>
      </c>
      <c r="AA23" s="70">
        <v>2.2000000000000001E-3</v>
      </c>
      <c r="AB23" s="70">
        <v>2.9E-4</v>
      </c>
      <c r="AC23" s="70">
        <v>2.7999999999999998E-4</v>
      </c>
      <c r="AD23" s="70">
        <v>5.0000000000000002E-5</v>
      </c>
      <c r="AE23" s="70"/>
      <c r="AF23" s="70"/>
      <c r="AG23" s="70"/>
      <c r="AH23" s="70"/>
    </row>
    <row r="24" spans="1:34" x14ac:dyDescent="0.3">
      <c r="A24" s="69" t="s">
        <v>26</v>
      </c>
      <c r="B24" s="70">
        <v>6.0000000000000001E-3</v>
      </c>
      <c r="C24" s="70">
        <v>2.7000000000000001E-3</v>
      </c>
      <c r="D24" s="70">
        <v>5.4999999999999997E-3</v>
      </c>
      <c r="E24" s="70">
        <v>2.3E-3</v>
      </c>
      <c r="F24" s="70">
        <v>6.8999999999999999E-3</v>
      </c>
      <c r="G24" s="70">
        <v>3.0000000000000001E-3</v>
      </c>
      <c r="H24" s="70">
        <v>4.4999999999999997E-3</v>
      </c>
      <c r="I24" s="70">
        <v>1.03E-2</v>
      </c>
      <c r="J24" s="70">
        <v>2.8E-3</v>
      </c>
      <c r="K24" s="70">
        <v>5.0000000000000001E-3</v>
      </c>
      <c r="L24" s="70">
        <v>9.4000000000000004E-3</v>
      </c>
      <c r="M24" s="70">
        <v>3.5700000000000003E-2</v>
      </c>
      <c r="N24" s="70">
        <v>1.09E-2</v>
      </c>
      <c r="O24" s="70">
        <v>2.3900000000000001E-2</v>
      </c>
      <c r="P24" s="70">
        <v>8.0999999999999996E-3</v>
      </c>
      <c r="Q24" s="70">
        <v>2.4799999999999999E-2</v>
      </c>
      <c r="R24" s="70">
        <v>2.3599999999999999E-2</v>
      </c>
      <c r="S24" s="70">
        <v>1.1900000000000001E-2</v>
      </c>
      <c r="T24" s="70">
        <v>1.8200000000000001E-2</v>
      </c>
      <c r="U24" s="70">
        <v>1.49E-2</v>
      </c>
      <c r="V24" s="70">
        <v>1.2800000000000001E-2</v>
      </c>
      <c r="W24" s="70">
        <v>8.6E-3</v>
      </c>
      <c r="X24" s="70">
        <v>2.0999999999999999E-3</v>
      </c>
      <c r="Y24" s="70">
        <v>2.2700000000000001E-2</v>
      </c>
      <c r="Z24" s="70">
        <v>1.61E-2</v>
      </c>
      <c r="AA24" s="70">
        <v>0.01</v>
      </c>
      <c r="AB24" s="70">
        <v>3.0000000000000001E-3</v>
      </c>
      <c r="AC24" s="70">
        <v>3.8E-3</v>
      </c>
      <c r="AD24" s="70">
        <v>2.0000000000000001E-4</v>
      </c>
      <c r="AE24" s="70"/>
      <c r="AF24" s="70"/>
      <c r="AG24" s="70"/>
      <c r="AH24" s="70"/>
    </row>
    <row r="25" spans="1:34" x14ac:dyDescent="0.3">
      <c r="A25" s="69" t="s">
        <v>27</v>
      </c>
      <c r="B25" s="70">
        <v>0.08</v>
      </c>
      <c r="C25" s="70">
        <v>0.11</v>
      </c>
      <c r="D25" s="70">
        <v>0.28999999999999998</v>
      </c>
      <c r="E25" s="70">
        <v>0.14000000000000001</v>
      </c>
      <c r="F25" s="70">
        <v>0.27</v>
      </c>
      <c r="G25" s="70">
        <v>0.12</v>
      </c>
      <c r="H25" s="70">
        <v>0.26</v>
      </c>
      <c r="I25" s="70">
        <v>0.23</v>
      </c>
      <c r="J25" s="70">
        <v>0.13</v>
      </c>
      <c r="K25" s="70">
        <v>0.09</v>
      </c>
      <c r="L25" s="70">
        <v>0.3</v>
      </c>
      <c r="M25" s="70">
        <v>0.2</v>
      </c>
      <c r="N25" s="70">
        <v>0.23</v>
      </c>
      <c r="O25" s="70">
        <v>0.2</v>
      </c>
      <c r="P25" s="70">
        <v>0.35</v>
      </c>
      <c r="Q25" s="70">
        <v>0.24</v>
      </c>
      <c r="R25" s="70">
        <v>0.13</v>
      </c>
      <c r="S25" s="70">
        <v>0.32</v>
      </c>
      <c r="T25" s="70">
        <v>0.23</v>
      </c>
      <c r="U25" s="70">
        <v>0.13</v>
      </c>
      <c r="V25" s="70">
        <v>0.18</v>
      </c>
      <c r="W25" s="70">
        <v>0.16</v>
      </c>
      <c r="X25" s="70">
        <v>0.12</v>
      </c>
      <c r="Y25" s="70">
        <v>0.34</v>
      </c>
      <c r="Z25" s="70">
        <v>0.32</v>
      </c>
      <c r="AA25" s="70">
        <v>0.37</v>
      </c>
      <c r="AB25" s="70">
        <v>0.03</v>
      </c>
      <c r="AC25" s="70">
        <v>0.09</v>
      </c>
      <c r="AD25" s="70">
        <v>0.06</v>
      </c>
      <c r="AE25" s="70"/>
      <c r="AF25" s="70"/>
      <c r="AG25" s="70"/>
      <c r="AH25" s="70"/>
    </row>
    <row r="26" spans="1:34" x14ac:dyDescent="0.3">
      <c r="A26" s="69" t="s">
        <v>28</v>
      </c>
      <c r="B26" s="70">
        <v>2.9999999999999997E-4</v>
      </c>
      <c r="C26" s="70">
        <v>1.14E-3</v>
      </c>
      <c r="D26" s="70">
        <v>1.42E-3</v>
      </c>
      <c r="E26" s="70">
        <v>2.32E-3</v>
      </c>
      <c r="F26" s="70">
        <v>4.9699999999999996E-3</v>
      </c>
      <c r="G26" s="70">
        <v>1.4300000000000001E-3</v>
      </c>
      <c r="H26" s="70">
        <v>1.67E-3</v>
      </c>
      <c r="I26" s="70">
        <v>1.8699999999999999E-3</v>
      </c>
      <c r="J26" s="70">
        <v>7.9000000000000001E-4</v>
      </c>
      <c r="K26" s="70">
        <v>4.6999999999999999E-4</v>
      </c>
      <c r="L26" s="70">
        <v>3.3600000000000001E-3</v>
      </c>
      <c r="M26" s="70">
        <v>4.0000000000000003E-5</v>
      </c>
      <c r="N26" s="70">
        <v>2.0000000000000001E-4</v>
      </c>
      <c r="O26" s="70">
        <v>2.3E-3</v>
      </c>
      <c r="P26" s="70">
        <v>2.47E-3</v>
      </c>
      <c r="Q26" s="70">
        <v>3.5999999999999999E-3</v>
      </c>
      <c r="R26" s="70">
        <v>9.3000000000000005E-4</v>
      </c>
      <c r="S26" s="70">
        <v>2.49E-3</v>
      </c>
      <c r="T26" s="70">
        <v>2.98E-3</v>
      </c>
      <c r="U26" s="70">
        <v>3.7699999999999999E-3</v>
      </c>
      <c r="V26" s="70">
        <v>3.2200000000000002E-3</v>
      </c>
      <c r="W26" s="70">
        <v>1.72E-3</v>
      </c>
      <c r="X26" s="70">
        <v>5.0000000000000002E-5</v>
      </c>
      <c r="Y26" s="70">
        <v>3.7000000000000002E-3</v>
      </c>
      <c r="Z26" s="70">
        <v>2.8E-3</v>
      </c>
      <c r="AA26" s="70">
        <v>1E-3</v>
      </c>
      <c r="AB26" s="70">
        <v>1E-4</v>
      </c>
      <c r="AC26" s="70">
        <v>1E-4</v>
      </c>
      <c r="AD26" s="70">
        <v>8.0000000000000007E-5</v>
      </c>
      <c r="AE26" s="70"/>
      <c r="AF26" s="70"/>
      <c r="AG26" s="70"/>
      <c r="AH26" s="70"/>
    </row>
    <row r="27" spans="1:34" x14ac:dyDescent="0.3">
      <c r="A27" s="69" t="s">
        <v>29</v>
      </c>
      <c r="B27" s="70">
        <v>0.16</v>
      </c>
      <c r="C27" s="70">
        <v>0.24</v>
      </c>
      <c r="D27" s="70">
        <v>0.52</v>
      </c>
      <c r="E27" s="70">
        <v>0.24</v>
      </c>
      <c r="F27" s="70">
        <v>0.54</v>
      </c>
      <c r="G27" s="70">
        <v>0.35</v>
      </c>
      <c r="H27" s="70">
        <v>0.77</v>
      </c>
      <c r="I27" s="70">
        <v>0.43</v>
      </c>
      <c r="J27" s="70">
        <v>0.24</v>
      </c>
      <c r="K27" s="70">
        <v>0.86</v>
      </c>
      <c r="L27" s="70">
        <v>0.38</v>
      </c>
      <c r="M27" s="70">
        <v>2.1</v>
      </c>
      <c r="N27" s="70">
        <v>2.02</v>
      </c>
      <c r="O27" s="70">
        <v>1.1299999999999999</v>
      </c>
      <c r="P27" s="70">
        <v>1.25</v>
      </c>
      <c r="Q27" s="70">
        <v>2.16</v>
      </c>
      <c r="R27" s="70">
        <v>0.99</v>
      </c>
      <c r="S27" s="70">
        <v>1.78</v>
      </c>
      <c r="T27" s="70">
        <v>1.31</v>
      </c>
      <c r="U27" s="70">
        <v>0.37</v>
      </c>
      <c r="V27" s="70">
        <v>0.57999999999999996</v>
      </c>
      <c r="W27" s="70">
        <v>1.85</v>
      </c>
      <c r="X27" s="70">
        <v>1.1599999999999999</v>
      </c>
      <c r="Y27" s="70">
        <v>1.62</v>
      </c>
      <c r="Z27" s="70">
        <v>1.06</v>
      </c>
      <c r="AA27" s="70">
        <v>1.35</v>
      </c>
      <c r="AB27" s="70">
        <v>0.03</v>
      </c>
      <c r="AC27" s="70">
        <v>0.96</v>
      </c>
      <c r="AD27" s="70">
        <v>0.14000000000000001</v>
      </c>
      <c r="AE27" s="70"/>
      <c r="AF27" s="70"/>
      <c r="AG27" s="70"/>
      <c r="AH27" s="70"/>
    </row>
    <row r="28" spans="1:34" x14ac:dyDescent="0.3">
      <c r="A28" s="69" t="s">
        <v>31</v>
      </c>
      <c r="B28" s="70">
        <v>4.0000000000000001E-3</v>
      </c>
      <c r="C28" s="70">
        <v>0</v>
      </c>
      <c r="D28" s="70">
        <v>4.0000000000000001E-3</v>
      </c>
      <c r="E28" s="70">
        <v>3.0000000000000001E-3</v>
      </c>
      <c r="F28" s="70">
        <v>2E-3</v>
      </c>
      <c r="G28" s="70">
        <v>1E-3</v>
      </c>
      <c r="H28" s="70">
        <v>2E-3</v>
      </c>
      <c r="I28" s="70">
        <v>5.0000000000000001E-3</v>
      </c>
      <c r="J28" s="70">
        <v>3.0000000000000001E-3</v>
      </c>
      <c r="K28" s="70">
        <v>9.2999999999999999E-2</v>
      </c>
      <c r="L28" s="70">
        <v>0</v>
      </c>
      <c r="M28" s="70">
        <v>0.30399999999999999</v>
      </c>
      <c r="N28" s="70">
        <v>0.25700000000000001</v>
      </c>
      <c r="O28" s="70">
        <v>0.187</v>
      </c>
      <c r="P28" s="70">
        <v>8.9999999999999993E-3</v>
      </c>
      <c r="Q28" s="70">
        <v>0.19900000000000001</v>
      </c>
      <c r="R28" s="70">
        <v>0.26500000000000001</v>
      </c>
      <c r="S28" s="70">
        <v>9.1999999999999998E-2</v>
      </c>
      <c r="T28" s="70">
        <v>0.107</v>
      </c>
      <c r="U28" s="70">
        <v>7.4999999999999997E-2</v>
      </c>
      <c r="V28" s="70">
        <v>0.26400000000000001</v>
      </c>
      <c r="W28" s="70">
        <v>9.7000000000000003E-2</v>
      </c>
      <c r="X28" s="70">
        <v>0.03</v>
      </c>
      <c r="Y28" s="70">
        <v>4.1000000000000002E-2</v>
      </c>
      <c r="Z28" s="70">
        <v>0.11899999999999999</v>
      </c>
      <c r="AA28" s="70">
        <v>0.05</v>
      </c>
      <c r="AB28" s="70">
        <v>6.0000000000000001E-3</v>
      </c>
      <c r="AC28" s="70">
        <v>8.6999999999999994E-2</v>
      </c>
      <c r="AD28" s="70">
        <v>6.0000000000000001E-3</v>
      </c>
      <c r="AE28" s="70"/>
      <c r="AF28" s="70"/>
      <c r="AG28" s="70"/>
      <c r="AH28" s="70"/>
    </row>
    <row r="29" spans="1:34" x14ac:dyDescent="0.3">
      <c r="A29" s="69" t="s">
        <v>33</v>
      </c>
      <c r="B29" s="70">
        <v>5.9999999999999995E-4</v>
      </c>
      <c r="C29" s="70">
        <v>1.6999999999999999E-3</v>
      </c>
      <c r="D29" s="70">
        <v>6.4000000000000003E-3</v>
      </c>
      <c r="E29" s="70">
        <v>1.6000000000000001E-3</v>
      </c>
      <c r="F29" s="70">
        <v>3.2000000000000002E-3</v>
      </c>
      <c r="G29" s="70">
        <v>2.3999999999999998E-3</v>
      </c>
      <c r="H29" s="70">
        <v>6.1999999999999998E-3</v>
      </c>
      <c r="I29" s="70">
        <v>2.5999999999999999E-3</v>
      </c>
      <c r="J29" s="70">
        <v>2E-3</v>
      </c>
      <c r="K29" s="70">
        <v>5.1999999999999998E-3</v>
      </c>
      <c r="L29" s="70">
        <v>4.8999999999999998E-3</v>
      </c>
      <c r="M29" s="70">
        <v>4.6899999999999997E-2</v>
      </c>
      <c r="N29" s="70">
        <v>2.07E-2</v>
      </c>
      <c r="O29" s="70">
        <v>1.8700000000000001E-2</v>
      </c>
      <c r="P29" s="70">
        <v>5.0000000000000001E-3</v>
      </c>
      <c r="Q29" s="70">
        <v>1.34E-2</v>
      </c>
      <c r="R29" s="70">
        <v>2.0199999999999999E-2</v>
      </c>
      <c r="S29" s="70">
        <v>1.7500000000000002E-2</v>
      </c>
      <c r="T29" s="70">
        <v>8.8000000000000005E-3</v>
      </c>
      <c r="U29" s="70">
        <v>4.1999999999999997E-3</v>
      </c>
      <c r="V29" s="70">
        <v>5.1000000000000004E-3</v>
      </c>
      <c r="W29" s="70">
        <v>5.7999999999999996E-3</v>
      </c>
      <c r="X29" s="70">
        <v>5.1999999999999998E-3</v>
      </c>
      <c r="Y29" s="70">
        <v>5.7000000000000002E-3</v>
      </c>
      <c r="Z29" s="70">
        <v>6.8999999999999999E-3</v>
      </c>
      <c r="AA29" s="70">
        <v>8.9999999999999998E-4</v>
      </c>
      <c r="AB29" s="70">
        <v>1E-4</v>
      </c>
      <c r="AC29" s="70">
        <v>4.7000000000000002E-3</v>
      </c>
      <c r="AD29" s="70">
        <v>1E-4</v>
      </c>
      <c r="AE29" s="70"/>
      <c r="AF29" s="70"/>
      <c r="AG29" s="70"/>
      <c r="AH29" s="70"/>
    </row>
    <row r="33" spans="1:34" x14ac:dyDescent="0.3">
      <c r="A33" s="69" t="s">
        <v>1</v>
      </c>
      <c r="B33" s="70">
        <v>0.28999999999999998</v>
      </c>
      <c r="C33" s="70">
        <v>0.18</v>
      </c>
      <c r="D33" s="70">
        <v>1.6</v>
      </c>
      <c r="E33" s="70">
        <v>0.25</v>
      </c>
      <c r="F33" s="70">
        <v>0.9</v>
      </c>
      <c r="G33" s="70">
        <v>0.41</v>
      </c>
      <c r="H33" s="70">
        <v>0.96</v>
      </c>
      <c r="I33" s="70">
        <v>0.4</v>
      </c>
      <c r="J33" s="70">
        <v>0.15</v>
      </c>
      <c r="K33" s="70">
        <v>0.22</v>
      </c>
      <c r="L33" s="70">
        <v>1.96</v>
      </c>
      <c r="M33" s="70">
        <v>2.17</v>
      </c>
      <c r="N33" s="70">
        <v>1.84</v>
      </c>
      <c r="O33" s="70">
        <v>2.54</v>
      </c>
      <c r="P33" s="70">
        <v>3.12</v>
      </c>
      <c r="Q33" s="70">
        <v>2.66</v>
      </c>
      <c r="R33" s="70">
        <v>2.4700000000000002</v>
      </c>
      <c r="S33" s="70">
        <v>2.2599999999999998</v>
      </c>
      <c r="T33" s="70">
        <v>1.8</v>
      </c>
      <c r="U33" s="70">
        <v>1.3</v>
      </c>
      <c r="V33" s="70">
        <v>1.57</v>
      </c>
      <c r="W33" s="70">
        <v>3.08</v>
      </c>
      <c r="X33" s="70">
        <v>2.2200000000000002</v>
      </c>
      <c r="Y33" s="70">
        <v>4.17</v>
      </c>
      <c r="Z33" s="70">
        <v>3.71</v>
      </c>
      <c r="AA33" s="70">
        <v>5.18</v>
      </c>
      <c r="AB33" s="70">
        <v>3.94</v>
      </c>
      <c r="AC33" s="70">
        <v>1.45</v>
      </c>
      <c r="AD33" s="70">
        <v>0.43</v>
      </c>
      <c r="AE33" s="70"/>
      <c r="AF33" s="70"/>
      <c r="AG33" s="70"/>
      <c r="AH33" s="7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G33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 x14ac:dyDescent="0.25"/>
  <cols>
    <col min="1" max="1" width="19.5" customWidth="1"/>
    <col min="2" max="3" width="7" customWidth="1"/>
    <col min="4" max="4" width="7.19921875" customWidth="1"/>
    <col min="5" max="5" width="7.5" customWidth="1"/>
    <col min="6" max="8" width="7" customWidth="1"/>
    <col min="9" max="9" width="9.19921875" customWidth="1"/>
    <col min="10" max="10" width="8.5" customWidth="1"/>
    <col min="11" max="11" width="9.09765625" customWidth="1"/>
    <col min="12" max="12" width="7.5" customWidth="1"/>
    <col min="13" max="14" width="7" customWidth="1"/>
    <col min="15" max="15" width="9.19921875" customWidth="1"/>
    <col min="16" max="20" width="7" customWidth="1"/>
    <col min="21" max="21" width="7.8984375" customWidth="1"/>
    <col min="22" max="22" width="10.09765625" customWidth="1"/>
    <col min="23" max="23" width="8.09765625" customWidth="1"/>
    <col min="24" max="24" width="7" customWidth="1"/>
    <col min="25" max="25" width="9.59765625" customWidth="1"/>
    <col min="26" max="26" width="7.5" customWidth="1"/>
    <col min="27" max="27" width="7" customWidth="1"/>
    <col min="28" max="28" width="11.3984375" customWidth="1"/>
    <col min="29" max="29" width="7" customWidth="1"/>
    <col min="30" max="30" width="11.3984375" customWidth="1"/>
    <col min="31" max="33" width="7" customWidth="1"/>
  </cols>
  <sheetData>
    <row r="1" spans="1:33" x14ac:dyDescent="0.3">
      <c r="A1" s="67" t="s">
        <v>0</v>
      </c>
      <c r="B1" s="67" t="s">
        <v>38</v>
      </c>
      <c r="C1" s="67" t="s">
        <v>48</v>
      </c>
      <c r="D1" s="67" t="s">
        <v>49</v>
      </c>
      <c r="E1" s="67" t="s">
        <v>50</v>
      </c>
      <c r="F1" s="67" t="s">
        <v>51</v>
      </c>
      <c r="G1" s="67" t="s">
        <v>52</v>
      </c>
      <c r="H1" s="67" t="s">
        <v>53</v>
      </c>
      <c r="I1" s="67" t="s">
        <v>54</v>
      </c>
      <c r="J1" s="67" t="s">
        <v>55</v>
      </c>
      <c r="K1" s="67" t="s">
        <v>56</v>
      </c>
      <c r="L1" s="67" t="s">
        <v>58</v>
      </c>
      <c r="M1" s="67" t="s">
        <v>64</v>
      </c>
      <c r="N1" s="67" t="s">
        <v>65</v>
      </c>
      <c r="O1" s="67" t="s">
        <v>67</v>
      </c>
      <c r="P1" s="67" t="s">
        <v>69</v>
      </c>
      <c r="Q1" s="67" t="s">
        <v>70</v>
      </c>
      <c r="R1" s="67" t="s">
        <v>71</v>
      </c>
      <c r="S1" s="67" t="s">
        <v>72</v>
      </c>
      <c r="T1" s="67" t="s">
        <v>75</v>
      </c>
      <c r="U1" s="67" t="s">
        <v>76</v>
      </c>
      <c r="V1" s="67" t="s">
        <v>77</v>
      </c>
      <c r="W1" s="67" t="s">
        <v>78</v>
      </c>
      <c r="X1" s="67" t="s">
        <v>88</v>
      </c>
      <c r="Y1" s="67" t="s">
        <v>89</v>
      </c>
      <c r="Z1" s="67" t="s">
        <v>90</v>
      </c>
      <c r="AA1" s="67" t="s">
        <v>81</v>
      </c>
      <c r="AC1" s="67"/>
      <c r="AD1" s="67" t="s">
        <v>145</v>
      </c>
      <c r="AE1" s="67"/>
      <c r="AF1" s="67"/>
      <c r="AG1" s="67"/>
    </row>
    <row r="2" spans="1:33" x14ac:dyDescent="0.3">
      <c r="A2" s="69" t="s">
        <v>2</v>
      </c>
      <c r="B2" s="70">
        <v>9.3200000000000005E-2</v>
      </c>
      <c r="C2" s="70">
        <v>3.8899999999999997E-2</v>
      </c>
      <c r="D2" s="70">
        <v>8.5300000000000001E-2</v>
      </c>
      <c r="E2" s="70">
        <v>5.8799999999999998E-2</v>
      </c>
      <c r="F2" s="70">
        <v>0.20710000000000001</v>
      </c>
      <c r="G2" s="70">
        <v>9.5799999999999996E-2</v>
      </c>
      <c r="H2" s="70">
        <v>0.20979999999999999</v>
      </c>
      <c r="I2" s="70">
        <v>8.8099999999999998E-2</v>
      </c>
      <c r="J2" s="70">
        <v>3.6299999999999999E-2</v>
      </c>
      <c r="K2" s="70">
        <v>3.2599999999999997E-2</v>
      </c>
      <c r="L2" s="70">
        <v>0.44169999999999998</v>
      </c>
      <c r="M2" s="70">
        <v>0</v>
      </c>
      <c r="N2" s="70">
        <v>0</v>
      </c>
      <c r="O2" s="70">
        <v>0.24809999999999999</v>
      </c>
      <c r="P2" s="70">
        <v>0.33329999999999999</v>
      </c>
      <c r="Q2" s="70">
        <v>0.184</v>
      </c>
      <c r="R2" s="70">
        <v>0.19850000000000001</v>
      </c>
      <c r="S2" s="70">
        <v>0.23369999999999999</v>
      </c>
      <c r="T2" s="70">
        <v>0.28589999999999999</v>
      </c>
      <c r="U2" s="70">
        <v>0.30590000000000001</v>
      </c>
      <c r="V2" s="70">
        <v>0.27989999999999998</v>
      </c>
      <c r="W2" s="70">
        <v>0.222</v>
      </c>
      <c r="X2" s="70">
        <v>0.05</v>
      </c>
      <c r="Y2" s="70">
        <v>2.1600000000000001E-2</v>
      </c>
      <c r="Z2" s="70">
        <v>2.6100000000000002E-2</v>
      </c>
      <c r="AA2" s="70">
        <v>0.53400000000000003</v>
      </c>
      <c r="AB2" s="70"/>
      <c r="AC2" s="70"/>
      <c r="AD2" s="70"/>
      <c r="AE2" s="70"/>
      <c r="AF2" s="70"/>
      <c r="AG2" s="70"/>
    </row>
    <row r="3" spans="1:33" x14ac:dyDescent="0.3">
      <c r="A3" s="69" t="s">
        <v>3</v>
      </c>
      <c r="B3" s="70">
        <v>2.5000000000000001E-2</v>
      </c>
      <c r="C3" s="70">
        <v>2.63E-2</v>
      </c>
      <c r="D3" s="70">
        <v>6.6E-3</v>
      </c>
      <c r="E3" s="70">
        <v>3.5299999999999998E-2</v>
      </c>
      <c r="F3" s="70">
        <v>6.4799999999999996E-2</v>
      </c>
      <c r="G3" s="70">
        <v>4.7399999999999998E-2</v>
      </c>
      <c r="H3" s="70">
        <v>4.5400000000000003E-2</v>
      </c>
      <c r="I3" s="70">
        <v>5.2999999999999999E-2</v>
      </c>
      <c r="J3" s="70">
        <v>1.67E-2</v>
      </c>
      <c r="K3" s="70">
        <v>1.9800000000000002E-2</v>
      </c>
      <c r="L3" s="70">
        <v>0</v>
      </c>
      <c r="M3" s="70">
        <v>0</v>
      </c>
      <c r="N3" s="70">
        <v>0</v>
      </c>
      <c r="O3" s="70">
        <v>0</v>
      </c>
      <c r="P3" s="70">
        <v>3.5799999999999998E-2</v>
      </c>
      <c r="Q3" s="70">
        <v>0</v>
      </c>
      <c r="R3" s="70">
        <v>8.9999999999999993E-3</v>
      </c>
      <c r="S3" s="70">
        <v>2.1000000000000001E-2</v>
      </c>
      <c r="T3" s="70">
        <v>0</v>
      </c>
      <c r="U3" s="70">
        <v>5.5999999999999999E-3</v>
      </c>
      <c r="V3" s="70">
        <v>1E-3</v>
      </c>
      <c r="W3" s="70">
        <v>0.21160000000000001</v>
      </c>
      <c r="X3" s="70">
        <v>0</v>
      </c>
      <c r="Y3" s="70">
        <v>9.5999999999999992E-3</v>
      </c>
      <c r="Z3" s="70">
        <v>6.1999999999999998E-3</v>
      </c>
      <c r="AA3" s="70">
        <v>0</v>
      </c>
      <c r="AB3" s="70"/>
      <c r="AC3" s="70"/>
      <c r="AD3" s="70"/>
      <c r="AE3" s="70"/>
      <c r="AF3" s="70"/>
      <c r="AG3" s="70"/>
    </row>
    <row r="4" spans="1:33" x14ac:dyDescent="0.3">
      <c r="A4" s="69" t="s">
        <v>4</v>
      </c>
      <c r="B4" s="70">
        <v>1.0999999999999999E-2</v>
      </c>
      <c r="C4" s="70">
        <v>8.8000000000000005E-3</v>
      </c>
      <c r="D4" s="70">
        <v>0.02</v>
      </c>
      <c r="E4" s="70">
        <v>9.7999999999999997E-3</v>
      </c>
      <c r="F4" s="70">
        <v>2.01E-2</v>
      </c>
      <c r="G4" s="70">
        <v>9.2999999999999992E-3</v>
      </c>
      <c r="H4" s="70">
        <v>3.4099999999999998E-2</v>
      </c>
      <c r="I4" s="70">
        <v>1.8700000000000001E-2</v>
      </c>
      <c r="J4" s="70">
        <v>6.4999999999999997E-3</v>
      </c>
      <c r="K4" s="70">
        <v>3.09E-2</v>
      </c>
      <c r="L4" s="70">
        <v>1.6299999999999999E-2</v>
      </c>
      <c r="M4" s="70">
        <v>0.27479999999999999</v>
      </c>
      <c r="N4" s="70">
        <v>0.24030000000000001</v>
      </c>
      <c r="O4" s="70">
        <v>0.1174</v>
      </c>
      <c r="P4" s="70">
        <v>0.1139</v>
      </c>
      <c r="Q4" s="70">
        <v>0.106</v>
      </c>
      <c r="R4" s="70">
        <v>8.8599999999999998E-2</v>
      </c>
      <c r="S4" s="70">
        <v>7.0300000000000001E-2</v>
      </c>
      <c r="T4" s="70">
        <v>2.3800000000000002E-2</v>
      </c>
      <c r="U4" s="70">
        <v>5.8000000000000003E-2</v>
      </c>
      <c r="V4" s="70">
        <v>7.8399999999999997E-2</v>
      </c>
      <c r="W4" s="70">
        <v>4.1000000000000002E-2</v>
      </c>
      <c r="X4" s="70">
        <v>5.0000000000000001E-3</v>
      </c>
      <c r="Y4" s="70">
        <v>6.9999999999999999E-4</v>
      </c>
      <c r="Z4" s="70">
        <v>6.9999999999999999E-4</v>
      </c>
      <c r="AA4" s="70">
        <v>5.2999999999999999E-2</v>
      </c>
      <c r="AB4" s="70"/>
      <c r="AC4" s="70"/>
      <c r="AD4" s="70"/>
      <c r="AE4" s="70"/>
      <c r="AF4" s="70"/>
      <c r="AG4" s="70"/>
    </row>
    <row r="5" spans="1:33" x14ac:dyDescent="0.3">
      <c r="A5" s="69" t="s">
        <v>5</v>
      </c>
      <c r="B5" s="70">
        <v>3.0000000000000001E-3</v>
      </c>
      <c r="C5" s="70">
        <v>2E-3</v>
      </c>
      <c r="D5" s="70">
        <v>0.14660000000000001</v>
      </c>
      <c r="E5" s="70">
        <v>1.8E-3</v>
      </c>
      <c r="F5" s="70">
        <v>1.5E-3</v>
      </c>
      <c r="G5" s="70">
        <v>2.3999999999999998E-3</v>
      </c>
      <c r="H5" s="70">
        <v>1.4999999999999999E-2</v>
      </c>
      <c r="I5" s="70">
        <v>4.4000000000000003E-3</v>
      </c>
      <c r="J5" s="70">
        <v>1.1000000000000001E-3</v>
      </c>
      <c r="K5" s="70">
        <v>3.3999999999999998E-3</v>
      </c>
      <c r="L5" s="70">
        <v>1.2500000000000001E-2</v>
      </c>
      <c r="M5" s="70">
        <v>0.1105</v>
      </c>
      <c r="N5" s="70">
        <v>8.9899999999999994E-2</v>
      </c>
      <c r="O5" s="70">
        <v>0.1225</v>
      </c>
      <c r="P5" s="70">
        <v>9.69E-2</v>
      </c>
      <c r="Q5" s="70">
        <v>0.1484</v>
      </c>
      <c r="R5" s="70">
        <v>0.127</v>
      </c>
      <c r="S5" s="70">
        <v>6.8000000000000005E-2</v>
      </c>
      <c r="T5" s="70">
        <v>2.0999999999999999E-3</v>
      </c>
      <c r="U5" s="70">
        <v>9.2999999999999992E-3</v>
      </c>
      <c r="V5" s="70">
        <v>0.189</v>
      </c>
      <c r="W5" s="70">
        <v>0.13</v>
      </c>
      <c r="X5" s="70">
        <v>0</v>
      </c>
      <c r="Y5" s="70">
        <v>0</v>
      </c>
      <c r="Z5" s="70">
        <v>0</v>
      </c>
      <c r="AA5" s="70">
        <v>0.151</v>
      </c>
      <c r="AB5" s="70"/>
      <c r="AC5" s="70"/>
      <c r="AD5" s="70"/>
      <c r="AE5" s="70"/>
      <c r="AF5" s="70"/>
      <c r="AG5" s="70"/>
    </row>
    <row r="6" spans="1:33" x14ac:dyDescent="0.3">
      <c r="A6" s="69" t="s">
        <v>6</v>
      </c>
      <c r="B6" s="70">
        <v>3.8999999999999999E-4</v>
      </c>
      <c r="C6" s="70">
        <v>2.7999999999999998E-4</v>
      </c>
      <c r="D6" s="70">
        <v>2.1260000000000001E-2</v>
      </c>
      <c r="E6" s="70">
        <v>3.4000000000000002E-4</v>
      </c>
      <c r="F6" s="70">
        <v>5.1999999999999995E-4</v>
      </c>
      <c r="G6" s="70">
        <v>3.6999999999999999E-4</v>
      </c>
      <c r="H6" s="70">
        <v>1.97E-3</v>
      </c>
      <c r="I6" s="70">
        <v>4.2000000000000002E-4</v>
      </c>
      <c r="J6" s="70">
        <v>3.6999999999999999E-4</v>
      </c>
      <c r="K6" s="70">
        <v>5.0000000000000001E-4</v>
      </c>
      <c r="L6" s="70">
        <v>2.3500000000000001E-3</v>
      </c>
      <c r="M6" s="70">
        <v>4.5999999999999999E-2</v>
      </c>
      <c r="N6" s="70">
        <v>2.4459999999999999E-2</v>
      </c>
      <c r="O6" s="70">
        <v>3.755E-2</v>
      </c>
      <c r="P6" s="70">
        <v>4.4650000000000002E-2</v>
      </c>
      <c r="Q6" s="70">
        <v>5.2130000000000003E-2</v>
      </c>
      <c r="R6" s="70">
        <v>4.3839999999999997E-2</v>
      </c>
      <c r="S6" s="70">
        <v>2.733E-2</v>
      </c>
      <c r="T6" s="70">
        <v>5.6999999999999998E-4</v>
      </c>
      <c r="U6" s="70">
        <v>1.7600000000000001E-3</v>
      </c>
      <c r="V6" s="70">
        <v>3.8429999999999999E-2</v>
      </c>
      <c r="W6" s="70">
        <v>7.46E-2</v>
      </c>
      <c r="X6" s="70">
        <v>0</v>
      </c>
      <c r="Y6" s="70">
        <v>0</v>
      </c>
      <c r="Z6" s="70">
        <v>0</v>
      </c>
      <c r="AA6" s="70">
        <v>5.4300000000000001E-2</v>
      </c>
      <c r="AB6" s="70"/>
      <c r="AC6" s="70"/>
      <c r="AD6" s="70"/>
      <c r="AE6" s="70"/>
      <c r="AF6" s="70"/>
      <c r="AG6" s="70"/>
    </row>
    <row r="7" spans="1:33" x14ac:dyDescent="0.3">
      <c r="A7" s="69" t="s">
        <v>155</v>
      </c>
      <c r="B7" s="70">
        <v>1.1E-4</v>
      </c>
      <c r="C7" s="70">
        <v>3.1E-4</v>
      </c>
      <c r="D7" s="70">
        <v>9.7989999999999994E-2</v>
      </c>
      <c r="E7" s="70">
        <v>1.6000000000000001E-4</v>
      </c>
      <c r="F7" s="70">
        <v>2.0000000000000002E-5</v>
      </c>
      <c r="G7" s="70">
        <v>1.3999999999999999E-4</v>
      </c>
      <c r="H7" s="70">
        <v>3.7399999999999998E-3</v>
      </c>
      <c r="I7" s="70">
        <v>2.4000000000000001E-4</v>
      </c>
      <c r="J7" s="70">
        <v>5.0000000000000002E-5</v>
      </c>
      <c r="K7" s="70">
        <v>0</v>
      </c>
      <c r="L7" s="70">
        <v>4.3E-3</v>
      </c>
      <c r="M7" s="70">
        <v>5.1589999999999997E-2</v>
      </c>
      <c r="N7" s="70">
        <v>3.5639999999999998E-2</v>
      </c>
      <c r="O7" s="70">
        <v>4.8090000000000001E-2</v>
      </c>
      <c r="P7" s="70">
        <v>2.6079999999999999E-2</v>
      </c>
      <c r="Q7" s="70">
        <v>6.9930000000000006E-2</v>
      </c>
      <c r="R7" s="70">
        <v>4.4110000000000003E-2</v>
      </c>
      <c r="S7" s="70">
        <v>1.8030000000000001E-2</v>
      </c>
      <c r="T7" s="70">
        <v>6.4999999999999997E-4</v>
      </c>
      <c r="U7" s="70">
        <v>1.31E-3</v>
      </c>
      <c r="V7" s="70">
        <v>0.11905</v>
      </c>
      <c r="W7" s="70">
        <v>3.49E-2</v>
      </c>
      <c r="X7" s="70">
        <v>0</v>
      </c>
      <c r="Y7" s="70">
        <v>0</v>
      </c>
      <c r="Z7" s="70">
        <v>0</v>
      </c>
      <c r="AA7" s="70">
        <v>6.0389999999999999E-2</v>
      </c>
      <c r="AB7" s="70"/>
      <c r="AC7" s="70"/>
      <c r="AD7" s="70"/>
      <c r="AE7" s="70"/>
      <c r="AF7" s="70"/>
      <c r="AG7" s="70"/>
    </row>
    <row r="8" spans="1:33" x14ac:dyDescent="0.3">
      <c r="A8" s="69" t="s">
        <v>8</v>
      </c>
      <c r="B8" s="70">
        <v>8.8999999999999995E-4</v>
      </c>
      <c r="C8" s="70">
        <v>8.3000000000000001E-4</v>
      </c>
      <c r="D8" s="70">
        <v>1.8159999999999999E-2</v>
      </c>
      <c r="E8" s="70">
        <v>7.6000000000000004E-4</v>
      </c>
      <c r="F8" s="70">
        <v>9.2000000000000003E-4</v>
      </c>
      <c r="G8" s="70">
        <v>1.17E-3</v>
      </c>
      <c r="H8" s="70">
        <v>6.0299999999999998E-3</v>
      </c>
      <c r="I8" s="70">
        <v>2.3900000000000002E-3</v>
      </c>
      <c r="J8" s="70">
        <v>3.2000000000000003E-4</v>
      </c>
      <c r="K8" s="70">
        <v>1.6000000000000001E-3</v>
      </c>
      <c r="L8" s="70">
        <v>4.9300000000000004E-3</v>
      </c>
      <c r="M8" s="70">
        <v>5.8300000000000001E-3</v>
      </c>
      <c r="N8" s="70">
        <v>1.8550000000000001E-2</v>
      </c>
      <c r="O8" s="70">
        <v>2.3429999999999999E-2</v>
      </c>
      <c r="P8" s="70">
        <v>1.6809999999999999E-2</v>
      </c>
      <c r="Q8" s="70">
        <v>1.7409999999999998E-2</v>
      </c>
      <c r="R8" s="70">
        <v>3.0419999999999999E-2</v>
      </c>
      <c r="S8" s="70">
        <v>1.575E-2</v>
      </c>
      <c r="T8" s="70">
        <v>5.5999999999999995E-4</v>
      </c>
      <c r="U8" s="70">
        <v>3.2599999999999999E-3</v>
      </c>
      <c r="V8" s="70">
        <v>1.593E-2</v>
      </c>
      <c r="W8" s="70">
        <v>4.5999999999999999E-3</v>
      </c>
      <c r="X8" s="70">
        <v>0</v>
      </c>
      <c r="Y8" s="70">
        <v>0</v>
      </c>
      <c r="Z8" s="70">
        <v>0</v>
      </c>
      <c r="AA8" s="70">
        <v>2.7609999999999999E-2</v>
      </c>
      <c r="AB8" s="70"/>
      <c r="AC8" s="70"/>
      <c r="AD8" s="70"/>
      <c r="AE8" s="70"/>
      <c r="AF8" s="70"/>
      <c r="AG8" s="70"/>
    </row>
    <row r="9" spans="1:33" x14ac:dyDescent="0.3">
      <c r="A9" s="69" t="s">
        <v>9</v>
      </c>
      <c r="B9" s="70">
        <v>2.8000000000000001E-2</v>
      </c>
      <c r="C9" s="70">
        <v>1.2E-2</v>
      </c>
      <c r="D9" s="70">
        <v>6.7000000000000004E-2</v>
      </c>
      <c r="E9" s="70">
        <v>0.03</v>
      </c>
      <c r="F9" s="70">
        <v>3.3000000000000002E-2</v>
      </c>
      <c r="G9" s="70">
        <v>2.8000000000000001E-2</v>
      </c>
      <c r="H9" s="70">
        <v>2.4E-2</v>
      </c>
      <c r="I9" s="70">
        <v>1.4999999999999999E-2</v>
      </c>
      <c r="J9" s="70">
        <v>5.0000000000000001E-3</v>
      </c>
      <c r="K9" s="70">
        <v>0.01</v>
      </c>
      <c r="L9" s="70">
        <v>0</v>
      </c>
      <c r="M9" s="70">
        <v>0</v>
      </c>
      <c r="N9" s="70">
        <v>0</v>
      </c>
      <c r="O9" s="70">
        <v>0</v>
      </c>
      <c r="P9" s="70">
        <v>2.3E-2</v>
      </c>
      <c r="Q9" s="70">
        <v>0</v>
      </c>
      <c r="R9" s="70">
        <v>3.9E-2</v>
      </c>
      <c r="S9" s="70">
        <v>3.6999999999999998E-2</v>
      </c>
      <c r="T9" s="70">
        <v>3.0000000000000001E-3</v>
      </c>
      <c r="U9" s="70">
        <v>1.7999999999999999E-2</v>
      </c>
      <c r="V9" s="70">
        <v>7.0000000000000001E-3</v>
      </c>
      <c r="W9" s="70">
        <v>7.0000000000000001E-3</v>
      </c>
      <c r="X9" s="70">
        <v>0</v>
      </c>
      <c r="Y9" s="70">
        <v>0</v>
      </c>
      <c r="Z9" s="70">
        <v>0</v>
      </c>
      <c r="AA9" s="70">
        <v>1.6E-2</v>
      </c>
      <c r="AB9" s="70"/>
      <c r="AC9" s="70"/>
      <c r="AD9" s="70"/>
      <c r="AE9" s="70"/>
      <c r="AF9" s="70"/>
      <c r="AG9" s="70"/>
    </row>
    <row r="10" spans="1:33" x14ac:dyDescent="0.3">
      <c r="A10" s="69" t="s">
        <v>11</v>
      </c>
      <c r="B10" s="70">
        <v>8.0000000000000004E-4</v>
      </c>
      <c r="C10" s="70">
        <v>8.0000000000000004E-4</v>
      </c>
      <c r="D10" s="70">
        <v>2.5699999999999998E-3</v>
      </c>
      <c r="E10" s="70">
        <v>8.4000000000000003E-4</v>
      </c>
      <c r="F10" s="70">
        <v>2.8600000000000001E-3</v>
      </c>
      <c r="G10" s="70">
        <v>1.3799999999999999E-3</v>
      </c>
      <c r="H10" s="70">
        <v>1.39E-3</v>
      </c>
      <c r="I10" s="70">
        <v>5.0600000000000003E-3</v>
      </c>
      <c r="J10" s="70">
        <v>4.0000000000000002E-4</v>
      </c>
      <c r="K10" s="70">
        <v>1.0399999999999999E-3</v>
      </c>
      <c r="L10" s="70">
        <v>3.5200000000000001E-3</v>
      </c>
      <c r="M10" s="70">
        <v>7.5799999999999999E-3</v>
      </c>
      <c r="N10" s="70">
        <v>4.13E-3</v>
      </c>
      <c r="O10" s="70">
        <v>1.1000000000000001E-3</v>
      </c>
      <c r="P10" s="70">
        <v>8.0000000000000004E-4</v>
      </c>
      <c r="Q10" s="70">
        <v>5.0000000000000001E-4</v>
      </c>
      <c r="R10" s="70">
        <v>8.9999999999999998E-4</v>
      </c>
      <c r="S10" s="70">
        <v>9.7000000000000005E-4</v>
      </c>
      <c r="T10" s="70">
        <v>5.0000000000000001E-4</v>
      </c>
      <c r="U10" s="70">
        <v>4.8999999999999998E-4</v>
      </c>
      <c r="V10" s="70">
        <v>5.9999999999999995E-4</v>
      </c>
      <c r="W10" s="70">
        <v>4.8000000000000001E-4</v>
      </c>
      <c r="X10" s="70">
        <v>0</v>
      </c>
      <c r="Y10" s="70">
        <v>5.0000000000000001E-4</v>
      </c>
      <c r="Z10" s="70">
        <v>5.6999999999999998E-4</v>
      </c>
      <c r="AA10" s="70">
        <v>4.0999999999999999E-4</v>
      </c>
      <c r="AB10" s="70"/>
      <c r="AC10" s="70"/>
      <c r="AD10" s="70"/>
      <c r="AE10" s="70"/>
      <c r="AF10" s="70"/>
      <c r="AG10" s="70"/>
    </row>
    <row r="11" spans="1:33" x14ac:dyDescent="0.3">
      <c r="A11" s="69" t="s">
        <v>12</v>
      </c>
      <c r="B11" s="70">
        <v>0.22</v>
      </c>
      <c r="C11" s="70">
        <v>8.33</v>
      </c>
      <c r="D11" s="70">
        <v>1.46</v>
      </c>
      <c r="E11" s="70">
        <v>0.23</v>
      </c>
      <c r="F11" s="70">
        <v>192.18</v>
      </c>
      <c r="G11" s="70">
        <v>167.06</v>
      </c>
      <c r="H11" s="70">
        <v>2.63</v>
      </c>
      <c r="I11" s="70">
        <v>9.52</v>
      </c>
      <c r="J11" s="70">
        <v>1.05</v>
      </c>
      <c r="K11" s="70">
        <v>0</v>
      </c>
      <c r="L11" s="70">
        <v>0.26</v>
      </c>
      <c r="M11" s="70">
        <v>0.05</v>
      </c>
      <c r="N11" s="70">
        <v>0.68</v>
      </c>
      <c r="O11" s="70">
        <v>0.75</v>
      </c>
      <c r="P11" s="70">
        <v>3.58</v>
      </c>
      <c r="Q11" s="70">
        <v>0</v>
      </c>
      <c r="R11" s="70">
        <v>1.31</v>
      </c>
      <c r="S11" s="70">
        <v>2.77</v>
      </c>
      <c r="T11" s="70">
        <v>0</v>
      </c>
      <c r="U11" s="70">
        <v>0</v>
      </c>
      <c r="V11" s="70">
        <v>1.0900000000000001</v>
      </c>
      <c r="W11" s="70">
        <v>5.89</v>
      </c>
      <c r="X11" s="70">
        <v>0</v>
      </c>
      <c r="Y11" s="70">
        <v>0</v>
      </c>
      <c r="Z11" s="70">
        <v>0.02</v>
      </c>
      <c r="AA11" s="70">
        <v>1.4</v>
      </c>
      <c r="AB11" s="70"/>
      <c r="AC11" s="70"/>
      <c r="AD11" s="70"/>
      <c r="AE11" s="70"/>
      <c r="AF11" s="70"/>
      <c r="AG11" s="70"/>
    </row>
    <row r="12" spans="1:33" x14ac:dyDescent="0.3">
      <c r="A12" s="69" t="s">
        <v>14</v>
      </c>
      <c r="B12" s="70">
        <v>0.53</v>
      </c>
      <c r="C12" s="70">
        <v>0.13700000000000001</v>
      </c>
      <c r="D12" s="70">
        <v>0.1</v>
      </c>
      <c r="E12" s="70">
        <v>2.1999999999999999E-2</v>
      </c>
      <c r="F12" s="70">
        <v>0.19600000000000001</v>
      </c>
      <c r="G12" s="70">
        <v>5.8999999999999997E-2</v>
      </c>
      <c r="H12" s="70">
        <v>5.5E-2</v>
      </c>
      <c r="I12" s="70">
        <v>1.4370000000000001</v>
      </c>
      <c r="J12" s="70">
        <v>2.8000000000000001E-2</v>
      </c>
      <c r="K12" s="70">
        <v>2.1000000000000001E-2</v>
      </c>
      <c r="L12" s="70">
        <v>0.40200000000000002</v>
      </c>
      <c r="M12" s="70">
        <v>0</v>
      </c>
      <c r="N12" s="70">
        <v>0</v>
      </c>
      <c r="O12" s="70">
        <v>1.4999999999999999E-2</v>
      </c>
      <c r="P12" s="70">
        <v>1.4E-2</v>
      </c>
      <c r="Q12" s="70">
        <v>1E-3</v>
      </c>
      <c r="R12" s="70">
        <v>4.0000000000000001E-3</v>
      </c>
      <c r="S12" s="70">
        <v>1.2999999999999999E-2</v>
      </c>
      <c r="T12" s="70">
        <v>0</v>
      </c>
      <c r="U12" s="70">
        <v>0</v>
      </c>
      <c r="V12" s="70">
        <v>0</v>
      </c>
      <c r="W12" s="70">
        <v>8.0000000000000002E-3</v>
      </c>
      <c r="X12" s="70">
        <v>0</v>
      </c>
      <c r="Y12" s="70">
        <v>0</v>
      </c>
      <c r="Z12" s="70">
        <v>0</v>
      </c>
      <c r="AA12" s="70">
        <v>2E-3</v>
      </c>
      <c r="AB12" s="70"/>
      <c r="AC12" s="70"/>
      <c r="AD12" s="70"/>
      <c r="AE12" s="70"/>
      <c r="AF12" s="70"/>
      <c r="AG12" s="70"/>
    </row>
    <row r="13" spans="1:33" x14ac:dyDescent="0.3">
      <c r="A13" s="69" t="s">
        <v>15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7.0000000000000007E-2</v>
      </c>
      <c r="L13" s="70">
        <v>0</v>
      </c>
      <c r="M13" s="70">
        <v>0.03</v>
      </c>
      <c r="N13" s="70">
        <v>0.04</v>
      </c>
      <c r="O13" s="70">
        <v>0</v>
      </c>
      <c r="P13" s="70">
        <v>0</v>
      </c>
      <c r="Q13" s="70">
        <v>0</v>
      </c>
      <c r="R13" s="70">
        <v>0.04</v>
      </c>
      <c r="S13" s="70">
        <v>0.03</v>
      </c>
      <c r="T13" s="70">
        <v>0</v>
      </c>
      <c r="U13" s="70">
        <v>0</v>
      </c>
      <c r="V13" s="70">
        <v>0.01</v>
      </c>
      <c r="W13" s="70">
        <v>0.28999999999999998</v>
      </c>
      <c r="X13" s="70">
        <v>0</v>
      </c>
      <c r="Y13" s="70">
        <v>0</v>
      </c>
      <c r="Z13" s="70">
        <v>0</v>
      </c>
      <c r="AA13" s="70">
        <v>0</v>
      </c>
      <c r="AB13" s="70"/>
      <c r="AC13" s="70"/>
      <c r="AD13" s="70"/>
      <c r="AE13" s="70"/>
      <c r="AF13" s="70"/>
      <c r="AG13" s="70"/>
    </row>
    <row r="14" spans="1:33" x14ac:dyDescent="0.3">
      <c r="A14" s="69" t="s">
        <v>16</v>
      </c>
      <c r="B14" s="70">
        <v>1.5E-3</v>
      </c>
      <c r="C14" s="70">
        <v>5.4000000000000003E-3</v>
      </c>
      <c r="D14" s="70">
        <v>2.07E-2</v>
      </c>
      <c r="E14" s="70">
        <v>3.0000000000000001E-3</v>
      </c>
      <c r="F14" s="70">
        <v>7.1000000000000004E-3</v>
      </c>
      <c r="G14" s="70">
        <v>6.6E-3</v>
      </c>
      <c r="H14" s="70">
        <v>8.9999999999999998E-4</v>
      </c>
      <c r="I14" s="70">
        <v>6.8999999999999999E-3</v>
      </c>
      <c r="J14" s="70">
        <v>2.9999999999999997E-4</v>
      </c>
      <c r="K14" s="70">
        <v>1E-4</v>
      </c>
      <c r="L14" s="70">
        <v>0</v>
      </c>
      <c r="M14" s="70">
        <v>1.4E-3</v>
      </c>
      <c r="N14" s="70">
        <v>1.9E-3</v>
      </c>
      <c r="O14" s="70">
        <v>0</v>
      </c>
      <c r="P14" s="70">
        <v>8.3000000000000001E-3</v>
      </c>
      <c r="Q14" s="70">
        <v>0</v>
      </c>
      <c r="R14" s="70">
        <v>6.0000000000000001E-3</v>
      </c>
      <c r="S14" s="70">
        <v>2.8E-3</v>
      </c>
      <c r="T14" s="70">
        <v>0</v>
      </c>
      <c r="U14" s="70">
        <v>5.9999999999999995E-4</v>
      </c>
      <c r="V14" s="70">
        <v>2.52E-2</v>
      </c>
      <c r="W14" s="70">
        <v>6.1000000000000004E-3</v>
      </c>
      <c r="X14" s="70">
        <v>0</v>
      </c>
      <c r="Y14" s="70">
        <v>0</v>
      </c>
      <c r="Z14" s="70">
        <v>0</v>
      </c>
      <c r="AA14" s="70">
        <v>0</v>
      </c>
      <c r="AB14" s="70"/>
      <c r="AC14" s="70"/>
      <c r="AD14" s="70"/>
      <c r="AE14" s="70"/>
      <c r="AF14" s="70"/>
      <c r="AG14" s="70"/>
    </row>
    <row r="15" spans="1:33" x14ac:dyDescent="0.3">
      <c r="A15" s="69" t="s">
        <v>17</v>
      </c>
      <c r="B15" s="70">
        <v>0</v>
      </c>
      <c r="C15" s="70">
        <v>7.9000000000000001E-2</v>
      </c>
      <c r="D15" s="70">
        <v>0.21</v>
      </c>
      <c r="E15" s="70">
        <v>3.5000000000000003E-2</v>
      </c>
      <c r="F15" s="70">
        <v>2.3E-2</v>
      </c>
      <c r="G15" s="70">
        <v>0.13200000000000001</v>
      </c>
      <c r="H15" s="70">
        <v>4.0000000000000001E-3</v>
      </c>
      <c r="I15" s="70">
        <v>0.14000000000000001</v>
      </c>
      <c r="J15" s="70">
        <v>0.16400000000000001</v>
      </c>
      <c r="K15" s="70">
        <v>0</v>
      </c>
      <c r="L15" s="70">
        <v>0</v>
      </c>
      <c r="M15" s="70">
        <v>1.4999999999999999E-2</v>
      </c>
      <c r="N15" s="70">
        <v>3.9E-2</v>
      </c>
      <c r="O15" s="70">
        <v>0</v>
      </c>
      <c r="P15" s="70">
        <v>6.7000000000000004E-2</v>
      </c>
      <c r="Q15" s="70">
        <v>0</v>
      </c>
      <c r="R15" s="70">
        <v>0.153</v>
      </c>
      <c r="S15" s="70">
        <v>6.0999999999999999E-2</v>
      </c>
      <c r="T15" s="70">
        <v>0</v>
      </c>
      <c r="U15" s="70">
        <v>0</v>
      </c>
      <c r="V15" s="70">
        <v>4.7E-2</v>
      </c>
      <c r="W15" s="70">
        <v>8.9999999999999993E-3</v>
      </c>
      <c r="X15" s="70">
        <v>0</v>
      </c>
      <c r="Y15" s="70">
        <v>0</v>
      </c>
      <c r="Z15" s="70">
        <v>4.0000000000000001E-3</v>
      </c>
      <c r="AA15" s="70">
        <v>0</v>
      </c>
      <c r="AB15" s="70"/>
      <c r="AC15" s="70"/>
      <c r="AD15" s="70"/>
      <c r="AE15" s="70"/>
      <c r="AF15" s="70"/>
      <c r="AG15" s="70"/>
    </row>
    <row r="16" spans="1:33" x14ac:dyDescent="0.3">
      <c r="A16" s="69" t="s">
        <v>18</v>
      </c>
      <c r="B16" s="70">
        <v>4.0000000000000002E-4</v>
      </c>
      <c r="C16" s="70">
        <v>3.6999999999999999E-4</v>
      </c>
      <c r="D16" s="70">
        <v>6.7000000000000002E-4</v>
      </c>
      <c r="E16" s="70">
        <v>3.8999999999999999E-4</v>
      </c>
      <c r="F16" s="70">
        <v>1.07E-3</v>
      </c>
      <c r="G16" s="70">
        <v>6.6E-4</v>
      </c>
      <c r="H16" s="70">
        <v>9.3000000000000005E-4</v>
      </c>
      <c r="I16" s="70">
        <v>7.2000000000000005E-4</v>
      </c>
      <c r="J16" s="70">
        <v>2.7E-4</v>
      </c>
      <c r="K16" s="70">
        <v>8.0999999999999996E-4</v>
      </c>
      <c r="L16" s="70">
        <v>1.4400000000000001E-3</v>
      </c>
      <c r="M16" s="70">
        <v>5.6999999999999998E-4</v>
      </c>
      <c r="N16" s="70">
        <v>8.9999999999999998E-4</v>
      </c>
      <c r="O16" s="70">
        <v>2.0999999999999999E-3</v>
      </c>
      <c r="P16" s="70">
        <v>3.8999999999999998E-3</v>
      </c>
      <c r="Q16" s="70">
        <v>2.3999999999999998E-3</v>
      </c>
      <c r="R16" s="70">
        <v>5.0000000000000001E-4</v>
      </c>
      <c r="S16" s="70">
        <v>2.1299999999999999E-3</v>
      </c>
      <c r="T16" s="70">
        <v>1.67E-3</v>
      </c>
      <c r="U16" s="70">
        <v>2.7399999999999998E-3</v>
      </c>
      <c r="V16" s="70">
        <v>5.9999999999999995E-4</v>
      </c>
      <c r="W16" s="70">
        <v>4.8999999999999998E-4</v>
      </c>
      <c r="X16" s="70">
        <v>0</v>
      </c>
      <c r="Y16" s="70">
        <v>5.0000000000000002E-5</v>
      </c>
      <c r="Z16" s="70">
        <v>5.0000000000000002E-5</v>
      </c>
      <c r="AA16" s="70">
        <v>1.41E-3</v>
      </c>
      <c r="AB16" s="70"/>
      <c r="AC16" s="70"/>
      <c r="AD16" s="70"/>
      <c r="AE16" s="70"/>
      <c r="AF16" s="70"/>
      <c r="AG16" s="70"/>
    </row>
    <row r="17" spans="1:33" x14ac:dyDescent="0.3">
      <c r="A17" s="69" t="s">
        <v>19</v>
      </c>
      <c r="B17" s="70">
        <v>2.0000000000000001E-4</v>
      </c>
      <c r="C17" s="70">
        <v>1.9000000000000001E-4</v>
      </c>
      <c r="D17" s="70">
        <v>1.2999999999999999E-3</v>
      </c>
      <c r="E17" s="70">
        <v>3.6999999999999999E-4</v>
      </c>
      <c r="F17" s="70">
        <v>1.06E-3</v>
      </c>
      <c r="G17" s="70">
        <v>5.8E-4</v>
      </c>
      <c r="H17" s="70">
        <v>5.6999999999999998E-4</v>
      </c>
      <c r="I17" s="70">
        <v>8.5999999999999998E-4</v>
      </c>
      <c r="J17" s="70">
        <v>3.3E-4</v>
      </c>
      <c r="K17" s="70">
        <v>4.0200000000000001E-3</v>
      </c>
      <c r="L17" s="70">
        <v>1.6000000000000001E-4</v>
      </c>
      <c r="M17" s="70">
        <v>2.7000000000000001E-3</v>
      </c>
      <c r="N17" s="70">
        <v>1.8699999999999999E-3</v>
      </c>
      <c r="O17" s="70">
        <v>1.8E-3</v>
      </c>
      <c r="P17" s="70">
        <v>1.9499999999999999E-3</v>
      </c>
      <c r="Q17" s="70">
        <v>2.8E-3</v>
      </c>
      <c r="R17" s="70">
        <v>5.9999999999999995E-4</v>
      </c>
      <c r="S17" s="70">
        <v>2.2300000000000002E-3</v>
      </c>
      <c r="T17" s="70">
        <v>1.6000000000000001E-4</v>
      </c>
      <c r="U17" s="70">
        <v>1.3600000000000001E-3</v>
      </c>
      <c r="V17" s="70">
        <v>2.0000000000000001E-4</v>
      </c>
      <c r="W17" s="70">
        <v>1.82E-3</v>
      </c>
      <c r="X17" s="70">
        <v>0</v>
      </c>
      <c r="Y17" s="70">
        <v>1.4999999999999999E-4</v>
      </c>
      <c r="Z17" s="70">
        <v>3.1E-4</v>
      </c>
      <c r="AA17" s="70">
        <v>2.1299999999999999E-3</v>
      </c>
      <c r="AB17" s="70"/>
      <c r="AC17" s="70"/>
      <c r="AD17" s="70"/>
      <c r="AE17" s="70"/>
      <c r="AF17" s="70"/>
      <c r="AG17" s="70"/>
    </row>
    <row r="18" spans="1:33" x14ac:dyDescent="0.3">
      <c r="A18" s="69" t="s">
        <v>20</v>
      </c>
      <c r="B18" s="70">
        <v>1E-3</v>
      </c>
      <c r="C18" s="70">
        <v>5.94E-3</v>
      </c>
      <c r="D18" s="70">
        <v>1.738E-2</v>
      </c>
      <c r="E18" s="70">
        <v>6.4900000000000001E-3</v>
      </c>
      <c r="F18" s="70">
        <v>1.487E-2</v>
      </c>
      <c r="G18" s="70">
        <v>9.8300000000000002E-3</v>
      </c>
      <c r="H18" s="70">
        <v>1.6830000000000001E-2</v>
      </c>
      <c r="I18" s="70">
        <v>1.244E-2</v>
      </c>
      <c r="J18" s="70">
        <v>9.7999999999999997E-4</v>
      </c>
      <c r="K18" s="70">
        <v>3.6069999999999998E-2</v>
      </c>
      <c r="L18" s="70">
        <v>1.102E-2</v>
      </c>
      <c r="M18" s="70">
        <v>6.2920000000000004E-2</v>
      </c>
      <c r="N18" s="70">
        <v>6.0339999999999998E-2</v>
      </c>
      <c r="O18" s="70">
        <v>3.3500000000000002E-2</v>
      </c>
      <c r="P18" s="70">
        <v>3.8249999999999999E-2</v>
      </c>
      <c r="Q18" s="70">
        <v>3.7199999999999997E-2</v>
      </c>
      <c r="R18" s="70">
        <v>1.6500000000000001E-2</v>
      </c>
      <c r="S18" s="70">
        <v>2.0899999999999998E-2</v>
      </c>
      <c r="T18" s="70">
        <v>1.8350000000000002E-2</v>
      </c>
      <c r="U18" s="70">
        <v>1.6889999999999999E-2</v>
      </c>
      <c r="V18" s="70">
        <v>1.24E-2</v>
      </c>
      <c r="W18" s="70">
        <v>9.5E-4</v>
      </c>
      <c r="X18" s="70">
        <v>0</v>
      </c>
      <c r="Y18" s="70">
        <v>1.08E-3</v>
      </c>
      <c r="Z18" s="70">
        <v>2.2399999999999998E-3</v>
      </c>
      <c r="AA18" s="70">
        <v>1.137E-2</v>
      </c>
      <c r="AB18" s="70"/>
      <c r="AC18" s="70"/>
      <c r="AD18" s="70"/>
      <c r="AE18" s="70"/>
      <c r="AF18" s="70"/>
      <c r="AG18" s="70"/>
    </row>
    <row r="19" spans="1:33" x14ac:dyDescent="0.3">
      <c r="A19" s="69" t="s">
        <v>21</v>
      </c>
      <c r="B19" s="70">
        <v>0.11</v>
      </c>
      <c r="C19" s="70">
        <v>0.15</v>
      </c>
      <c r="D19" s="70">
        <v>0.81</v>
      </c>
      <c r="E19" s="70">
        <v>0.22</v>
      </c>
      <c r="F19" s="70">
        <v>0.06</v>
      </c>
      <c r="G19" s="70">
        <v>0.19</v>
      </c>
      <c r="H19" s="70">
        <v>0.23</v>
      </c>
      <c r="I19" s="70">
        <v>0.23</v>
      </c>
      <c r="J19" s="70">
        <v>7.0000000000000007E-2</v>
      </c>
      <c r="K19" s="70">
        <v>0.17</v>
      </c>
      <c r="L19" s="70">
        <v>0.57999999999999996</v>
      </c>
      <c r="M19" s="70">
        <v>7.0000000000000007E-2</v>
      </c>
      <c r="N19" s="70">
        <v>0.05</v>
      </c>
      <c r="O19" s="70">
        <v>0.47</v>
      </c>
      <c r="P19" s="70">
        <v>0.93</v>
      </c>
      <c r="Q19" s="70">
        <v>0.49</v>
      </c>
      <c r="R19" s="70">
        <v>0.19</v>
      </c>
      <c r="S19" s="70">
        <v>0.45</v>
      </c>
      <c r="T19" s="70">
        <v>0.57999999999999996</v>
      </c>
      <c r="U19" s="70">
        <v>0.73</v>
      </c>
      <c r="V19" s="70">
        <v>0.43</v>
      </c>
      <c r="W19" s="70">
        <v>0.09</v>
      </c>
      <c r="X19" s="70">
        <v>0</v>
      </c>
      <c r="Y19" s="70">
        <v>0.01</v>
      </c>
      <c r="Z19" s="70">
        <v>0.01</v>
      </c>
      <c r="AA19" s="70">
        <v>0.27</v>
      </c>
      <c r="AB19" s="70"/>
      <c r="AC19" s="70"/>
      <c r="AD19" s="70"/>
      <c r="AE19" s="70"/>
      <c r="AF19" s="70"/>
      <c r="AG19" s="70"/>
    </row>
    <row r="20" spans="1:33" x14ac:dyDescent="0.3">
      <c r="A20" s="69" t="s">
        <v>22</v>
      </c>
      <c r="B20" s="70">
        <v>1.9E-3</v>
      </c>
      <c r="C20" s="70">
        <v>8.8999999999999995E-4</v>
      </c>
      <c r="D20" s="70">
        <v>1.389E-2</v>
      </c>
      <c r="E20" s="70">
        <v>2.81E-3</v>
      </c>
      <c r="F20" s="70">
        <v>8.8400000000000006E-3</v>
      </c>
      <c r="G20" s="70">
        <v>2.7299999999999998E-3</v>
      </c>
      <c r="H20" s="70">
        <v>7.92E-3</v>
      </c>
      <c r="I20" s="70">
        <v>2.0100000000000001E-3</v>
      </c>
      <c r="J20" s="70">
        <v>2.5899999999999999E-3</v>
      </c>
      <c r="K20" s="70">
        <v>1.4970000000000001E-2</v>
      </c>
      <c r="L20" s="70">
        <v>4.7600000000000003E-3</v>
      </c>
      <c r="M20" s="70">
        <v>3.0699999999999998E-3</v>
      </c>
      <c r="N20" s="70">
        <v>1.191E-2</v>
      </c>
      <c r="O20" s="70">
        <v>2.7000000000000001E-3</v>
      </c>
      <c r="P20" s="70">
        <v>0</v>
      </c>
      <c r="Q20" s="70">
        <v>5.1999999999999998E-3</v>
      </c>
      <c r="R20" s="70">
        <v>0</v>
      </c>
      <c r="S20" s="70">
        <v>3.4499999999999999E-3</v>
      </c>
      <c r="T20" s="70">
        <v>4.1099999999999999E-3</v>
      </c>
      <c r="U20" s="70">
        <v>1.1199999999999999E-3</v>
      </c>
      <c r="V20" s="70">
        <v>0</v>
      </c>
      <c r="W20" s="70">
        <v>5.0600000000000003E-3</v>
      </c>
      <c r="X20" s="70">
        <v>0</v>
      </c>
      <c r="Y20" s="70">
        <v>4.4999999999999999E-4</v>
      </c>
      <c r="Z20" s="70">
        <v>2.9999999999999997E-4</v>
      </c>
      <c r="AA20" s="70">
        <v>3.0400000000000002E-3</v>
      </c>
      <c r="AB20" s="70"/>
      <c r="AC20" s="70"/>
      <c r="AD20" s="70"/>
      <c r="AE20" s="70"/>
      <c r="AF20" s="70"/>
      <c r="AG20" s="70"/>
    </row>
    <row r="21" spans="1:33" x14ac:dyDescent="0.3">
      <c r="A21" s="69" t="s">
        <v>23</v>
      </c>
      <c r="B21" s="70">
        <v>5.0999999999999997E-2</v>
      </c>
      <c r="C21" s="70">
        <v>6.7000000000000004E-2</v>
      </c>
      <c r="D21" s="70">
        <v>0.14199999999999999</v>
      </c>
      <c r="E21" s="70">
        <v>6.9000000000000006E-2</v>
      </c>
      <c r="F21" s="70">
        <v>0.13100000000000001</v>
      </c>
      <c r="G21" s="70">
        <v>8.7999999999999995E-2</v>
      </c>
      <c r="H21" s="70">
        <v>0.29099999999999998</v>
      </c>
      <c r="I21" s="70">
        <v>0.109</v>
      </c>
      <c r="J21" s="70">
        <v>0.06</v>
      </c>
      <c r="K21" s="70">
        <v>0.17299999999999999</v>
      </c>
      <c r="L21" s="70">
        <v>0</v>
      </c>
      <c r="M21" s="70">
        <v>0.66100000000000003</v>
      </c>
      <c r="N21" s="70">
        <v>0.7</v>
      </c>
      <c r="O21" s="70">
        <v>0</v>
      </c>
      <c r="P21" s="70">
        <v>0.16400000000000001</v>
      </c>
      <c r="Q21" s="70">
        <v>0</v>
      </c>
      <c r="R21" s="70">
        <v>0.32</v>
      </c>
      <c r="S21" s="70">
        <v>0.27900000000000003</v>
      </c>
      <c r="T21" s="70">
        <v>0</v>
      </c>
      <c r="U21" s="70">
        <v>0</v>
      </c>
      <c r="V21" s="70">
        <v>0.50600000000000001</v>
      </c>
      <c r="W21" s="70">
        <v>0.26</v>
      </c>
      <c r="X21" s="70">
        <v>0</v>
      </c>
      <c r="Y21" s="70">
        <v>0</v>
      </c>
      <c r="Z21" s="70">
        <v>5.7000000000000002E-2</v>
      </c>
      <c r="AA21" s="70">
        <v>1.284</v>
      </c>
      <c r="AB21" s="70"/>
      <c r="AC21" s="70"/>
      <c r="AD21" s="70"/>
      <c r="AE21" s="70"/>
      <c r="AF21" s="70"/>
      <c r="AG21" s="70"/>
    </row>
    <row r="22" spans="1:33" x14ac:dyDescent="0.3">
      <c r="A22" s="69" t="s">
        <v>24</v>
      </c>
      <c r="B22" s="70">
        <v>0.26</v>
      </c>
      <c r="C22" s="70">
        <v>0.1</v>
      </c>
      <c r="D22" s="70">
        <v>0.12</v>
      </c>
      <c r="E22" s="70">
        <v>0.09</v>
      </c>
      <c r="F22" s="70">
        <v>0.38</v>
      </c>
      <c r="G22" s="70">
        <v>0.33</v>
      </c>
      <c r="H22" s="70">
        <v>0.03</v>
      </c>
      <c r="I22" s="70">
        <v>0.14000000000000001</v>
      </c>
      <c r="J22" s="70">
        <v>0.16</v>
      </c>
      <c r="K22" s="70">
        <v>0.03</v>
      </c>
      <c r="L22" s="70">
        <v>0.19</v>
      </c>
      <c r="M22" s="70">
        <v>0.19</v>
      </c>
      <c r="N22" s="70">
        <v>0.12</v>
      </c>
      <c r="O22" s="70">
        <v>0.56999999999999995</v>
      </c>
      <c r="P22" s="70">
        <v>1.88</v>
      </c>
      <c r="Q22" s="70">
        <v>0.24</v>
      </c>
      <c r="R22" s="70">
        <v>0.89</v>
      </c>
      <c r="S22" s="70">
        <v>0.9</v>
      </c>
      <c r="T22" s="70">
        <v>0.03</v>
      </c>
      <c r="U22" s="70">
        <v>7.0000000000000007E-2</v>
      </c>
      <c r="V22" s="70">
        <v>0.28999999999999998</v>
      </c>
      <c r="W22" s="70">
        <v>1.31</v>
      </c>
      <c r="X22" s="70">
        <v>0.05</v>
      </c>
      <c r="Y22" s="70">
        <v>0.09</v>
      </c>
      <c r="Z22" s="70">
        <v>0.08</v>
      </c>
      <c r="AA22" s="70">
        <v>0.6</v>
      </c>
      <c r="AB22" s="70"/>
      <c r="AC22" s="70"/>
      <c r="AD22" s="70"/>
      <c r="AE22" s="70"/>
      <c r="AF22" s="70"/>
      <c r="AG22" s="70"/>
    </row>
    <row r="23" spans="1:33" x14ac:dyDescent="0.3">
      <c r="A23" s="69" t="s">
        <v>25</v>
      </c>
      <c r="B23" s="70">
        <v>3.6999999999999999E-4</v>
      </c>
      <c r="C23" s="70">
        <v>5.9000000000000003E-4</v>
      </c>
      <c r="D23" s="70">
        <v>1.9E-3</v>
      </c>
      <c r="E23" s="70">
        <v>8.0999999999999996E-4</v>
      </c>
      <c r="F23" s="70">
        <v>1.6100000000000001E-3</v>
      </c>
      <c r="G23" s="70">
        <v>4.4999999999999999E-4</v>
      </c>
      <c r="H23" s="70">
        <v>4.8999999999999998E-4</v>
      </c>
      <c r="I23" s="70">
        <v>1.2899999999999999E-3</v>
      </c>
      <c r="J23" s="70">
        <v>4.0999999999999999E-4</v>
      </c>
      <c r="K23" s="70">
        <v>3.1800000000000001E-3</v>
      </c>
      <c r="L23" s="70">
        <v>4.1799999999999997E-3</v>
      </c>
      <c r="M23" s="70">
        <v>7.9000000000000001E-4</v>
      </c>
      <c r="N23" s="70">
        <v>6.0999999999999997E-4</v>
      </c>
      <c r="O23" s="70">
        <v>9.3000000000000005E-4</v>
      </c>
      <c r="P23" s="70">
        <v>1.0499999999999999E-3</v>
      </c>
      <c r="Q23" s="70">
        <v>7.7999999999999999E-4</v>
      </c>
      <c r="R23" s="70">
        <v>7.6999999999999996E-4</v>
      </c>
      <c r="S23" s="70">
        <v>1.06E-3</v>
      </c>
      <c r="T23" s="70">
        <v>3.8000000000000002E-4</v>
      </c>
      <c r="U23" s="70">
        <v>1E-3</v>
      </c>
      <c r="V23" s="70">
        <v>9.7000000000000005E-4</v>
      </c>
      <c r="W23" s="70">
        <v>2.9999999999999997E-4</v>
      </c>
      <c r="X23" s="70">
        <v>9.0000000000000006E-5</v>
      </c>
      <c r="Y23" s="70">
        <v>4.0000000000000003E-5</v>
      </c>
      <c r="Z23" s="70">
        <v>1.1E-4</v>
      </c>
      <c r="AA23" s="70">
        <v>2.0699999999999998E-3</v>
      </c>
      <c r="AB23" s="70"/>
      <c r="AC23" s="70"/>
      <c r="AD23" s="70"/>
      <c r="AE23" s="70"/>
      <c r="AF23" s="70"/>
      <c r="AG23" s="70"/>
    </row>
    <row r="24" spans="1:33" x14ac:dyDescent="0.3">
      <c r="A24" s="69" t="s">
        <v>26</v>
      </c>
      <c r="B24" s="70">
        <v>6.0000000000000001E-3</v>
      </c>
      <c r="C24" s="70">
        <v>2.7000000000000001E-3</v>
      </c>
      <c r="D24" s="70">
        <v>5.4999999999999997E-3</v>
      </c>
      <c r="E24" s="70">
        <v>2.3E-3</v>
      </c>
      <c r="F24" s="70">
        <v>6.8999999999999999E-3</v>
      </c>
      <c r="G24" s="70">
        <v>3.0000000000000001E-3</v>
      </c>
      <c r="H24" s="70">
        <v>4.4999999999999997E-3</v>
      </c>
      <c r="I24" s="70">
        <v>1.03E-2</v>
      </c>
      <c r="J24" s="70">
        <v>2.8E-3</v>
      </c>
      <c r="K24" s="70">
        <v>5.0000000000000001E-3</v>
      </c>
      <c r="L24" s="70">
        <v>9.4000000000000004E-3</v>
      </c>
      <c r="M24" s="70">
        <v>3.5700000000000003E-2</v>
      </c>
      <c r="N24" s="70">
        <v>1.09E-2</v>
      </c>
      <c r="O24" s="70">
        <v>2.3900000000000001E-2</v>
      </c>
      <c r="P24" s="70">
        <v>2.4799999999999999E-2</v>
      </c>
      <c r="Q24" s="70">
        <v>2.3599999999999999E-2</v>
      </c>
      <c r="R24" s="70">
        <v>1.1900000000000001E-2</v>
      </c>
      <c r="S24" s="70">
        <v>1.8200000000000001E-2</v>
      </c>
      <c r="T24" s="70">
        <v>1.49E-2</v>
      </c>
      <c r="U24" s="70">
        <v>1.2800000000000001E-2</v>
      </c>
      <c r="V24" s="70">
        <v>8.6E-3</v>
      </c>
      <c r="W24" s="70">
        <v>2.0999999999999999E-3</v>
      </c>
      <c r="X24" s="70">
        <v>1E-3</v>
      </c>
      <c r="Y24" s="70">
        <v>2.7000000000000001E-3</v>
      </c>
      <c r="Z24" s="70">
        <v>4.5999999999999999E-3</v>
      </c>
      <c r="AA24" s="70">
        <v>1.61E-2</v>
      </c>
      <c r="AB24" s="70"/>
      <c r="AC24" s="70"/>
      <c r="AD24" s="70"/>
      <c r="AE24" s="70"/>
      <c r="AF24" s="70"/>
      <c r="AG24" s="70"/>
    </row>
    <row r="25" spans="1:33" x14ac:dyDescent="0.3">
      <c r="A25" s="69" t="s">
        <v>27</v>
      </c>
      <c r="B25" s="70">
        <v>0.08</v>
      </c>
      <c r="C25" s="70">
        <v>0.11</v>
      </c>
      <c r="D25" s="70">
        <v>0.28999999999999998</v>
      </c>
      <c r="E25" s="70">
        <v>0.14000000000000001</v>
      </c>
      <c r="F25" s="70">
        <v>0.27</v>
      </c>
      <c r="G25" s="70">
        <v>0.12</v>
      </c>
      <c r="H25" s="70">
        <v>0.26</v>
      </c>
      <c r="I25" s="70">
        <v>0.23</v>
      </c>
      <c r="J25" s="70">
        <v>0.13</v>
      </c>
      <c r="K25" s="70">
        <v>0.09</v>
      </c>
      <c r="L25" s="70">
        <v>0.3</v>
      </c>
      <c r="M25" s="70">
        <v>0.2</v>
      </c>
      <c r="N25" s="70">
        <v>0.23</v>
      </c>
      <c r="O25" s="70">
        <v>0.2</v>
      </c>
      <c r="P25" s="70">
        <v>0.24</v>
      </c>
      <c r="Q25" s="70">
        <v>0.13</v>
      </c>
      <c r="R25" s="70">
        <v>0.32</v>
      </c>
      <c r="S25" s="70">
        <v>0.23</v>
      </c>
      <c r="T25" s="70">
        <v>0.13</v>
      </c>
      <c r="U25" s="70">
        <v>0.18</v>
      </c>
      <c r="V25" s="70">
        <v>0.16</v>
      </c>
      <c r="W25" s="70">
        <v>0.12</v>
      </c>
      <c r="X25" s="70">
        <v>0.06</v>
      </c>
      <c r="Y25" s="70">
        <v>0.1</v>
      </c>
      <c r="Z25" s="70">
        <v>0.12</v>
      </c>
      <c r="AA25" s="70">
        <v>0.32</v>
      </c>
      <c r="AB25" s="70"/>
      <c r="AC25" s="70"/>
      <c r="AD25" s="70"/>
      <c r="AE25" s="70"/>
      <c r="AF25" s="70"/>
      <c r="AG25" s="70"/>
    </row>
    <row r="26" spans="1:33" x14ac:dyDescent="0.3">
      <c r="A26" s="69" t="s">
        <v>28</v>
      </c>
      <c r="B26" s="70">
        <v>2.9999999999999997E-4</v>
      </c>
      <c r="C26" s="70">
        <v>1.14E-3</v>
      </c>
      <c r="D26" s="70">
        <v>1.42E-3</v>
      </c>
      <c r="E26" s="70">
        <v>2.32E-3</v>
      </c>
      <c r="F26" s="70">
        <v>4.9699999999999996E-3</v>
      </c>
      <c r="G26" s="70">
        <v>1.4300000000000001E-3</v>
      </c>
      <c r="H26" s="70">
        <v>1.67E-3</v>
      </c>
      <c r="I26" s="70">
        <v>1.8699999999999999E-3</v>
      </c>
      <c r="J26" s="70">
        <v>7.9000000000000001E-4</v>
      </c>
      <c r="K26" s="70">
        <v>4.6999999999999999E-4</v>
      </c>
      <c r="L26" s="70">
        <v>3.3600000000000001E-3</v>
      </c>
      <c r="M26" s="70">
        <v>4.0000000000000003E-5</v>
      </c>
      <c r="N26" s="70">
        <v>2.0000000000000001E-4</v>
      </c>
      <c r="O26" s="70">
        <v>2.3E-3</v>
      </c>
      <c r="P26" s="70">
        <v>3.5999999999999999E-3</v>
      </c>
      <c r="Q26" s="70">
        <v>9.3000000000000005E-4</v>
      </c>
      <c r="R26" s="70">
        <v>2.49E-3</v>
      </c>
      <c r="S26" s="70">
        <v>2.98E-3</v>
      </c>
      <c r="T26" s="70">
        <v>3.7699999999999999E-3</v>
      </c>
      <c r="U26" s="70">
        <v>3.2200000000000002E-3</v>
      </c>
      <c r="V26" s="70">
        <v>1.72E-3</v>
      </c>
      <c r="W26" s="70">
        <v>5.0000000000000002E-5</v>
      </c>
      <c r="X26" s="70">
        <v>0</v>
      </c>
      <c r="Y26" s="70">
        <v>1.17E-3</v>
      </c>
      <c r="Z26" s="70">
        <v>1.32E-3</v>
      </c>
      <c r="AA26" s="70">
        <v>2.8E-3</v>
      </c>
      <c r="AB26" s="70"/>
      <c r="AC26" s="70"/>
      <c r="AD26" s="70"/>
      <c r="AE26" s="70"/>
      <c r="AF26" s="70"/>
      <c r="AG26" s="70"/>
    </row>
    <row r="27" spans="1:33" x14ac:dyDescent="0.3">
      <c r="A27" s="69" t="s">
        <v>29</v>
      </c>
      <c r="B27" s="70">
        <v>0.16</v>
      </c>
      <c r="C27" s="70">
        <v>0.24</v>
      </c>
      <c r="D27" s="70">
        <v>0.52</v>
      </c>
      <c r="E27" s="70">
        <v>0.24</v>
      </c>
      <c r="F27" s="70">
        <v>0.54</v>
      </c>
      <c r="G27" s="70">
        <v>0.35</v>
      </c>
      <c r="H27" s="70">
        <v>0.77</v>
      </c>
      <c r="I27" s="70">
        <v>0.43</v>
      </c>
      <c r="J27" s="70">
        <v>0.24</v>
      </c>
      <c r="K27" s="70">
        <v>0.86</v>
      </c>
      <c r="L27" s="70">
        <v>0.38</v>
      </c>
      <c r="M27" s="70">
        <v>2.1</v>
      </c>
      <c r="N27" s="70">
        <v>2.02</v>
      </c>
      <c r="O27" s="70">
        <v>1.1299999999999999</v>
      </c>
      <c r="P27" s="70">
        <v>2.16</v>
      </c>
      <c r="Q27" s="70">
        <v>0.99</v>
      </c>
      <c r="R27" s="70">
        <v>1.78</v>
      </c>
      <c r="S27" s="70">
        <v>1.31</v>
      </c>
      <c r="T27" s="70">
        <v>0.37</v>
      </c>
      <c r="U27" s="70">
        <v>0.57999999999999996</v>
      </c>
      <c r="V27" s="70">
        <v>1.85</v>
      </c>
      <c r="W27" s="70">
        <v>1.1599999999999999</v>
      </c>
      <c r="X27" s="70">
        <v>0.06</v>
      </c>
      <c r="Y27" s="70">
        <v>0.18</v>
      </c>
      <c r="Z27" s="70">
        <v>0.23</v>
      </c>
      <c r="AA27" s="70">
        <v>1.06</v>
      </c>
      <c r="AB27" s="70"/>
      <c r="AC27" s="70"/>
      <c r="AD27" s="70"/>
      <c r="AE27" s="70"/>
      <c r="AF27" s="70"/>
      <c r="AG27" s="70"/>
    </row>
    <row r="28" spans="1:33" x14ac:dyDescent="0.3">
      <c r="A28" s="69" t="s">
        <v>31</v>
      </c>
      <c r="B28" s="70">
        <v>4.0000000000000001E-3</v>
      </c>
      <c r="C28" s="70">
        <v>0</v>
      </c>
      <c r="D28" s="70">
        <v>4.0000000000000001E-3</v>
      </c>
      <c r="E28" s="70">
        <v>3.0000000000000001E-3</v>
      </c>
      <c r="F28" s="70">
        <v>2E-3</v>
      </c>
      <c r="G28" s="70">
        <v>1E-3</v>
      </c>
      <c r="H28" s="70">
        <v>2E-3</v>
      </c>
      <c r="I28" s="70">
        <v>5.0000000000000001E-3</v>
      </c>
      <c r="J28" s="70">
        <v>3.0000000000000001E-3</v>
      </c>
      <c r="K28" s="70">
        <v>9.2999999999999999E-2</v>
      </c>
      <c r="L28" s="70">
        <v>0</v>
      </c>
      <c r="M28" s="70">
        <v>0.30399999999999999</v>
      </c>
      <c r="N28" s="70">
        <v>0.25700000000000001</v>
      </c>
      <c r="O28" s="70">
        <v>0.187</v>
      </c>
      <c r="P28" s="70">
        <v>0.19900000000000001</v>
      </c>
      <c r="Q28" s="70">
        <v>0.26500000000000001</v>
      </c>
      <c r="R28" s="70">
        <v>9.1999999999999998E-2</v>
      </c>
      <c r="S28" s="70">
        <v>0.107</v>
      </c>
      <c r="T28" s="70">
        <v>7.4999999999999997E-2</v>
      </c>
      <c r="U28" s="70">
        <v>0.26400000000000001</v>
      </c>
      <c r="V28" s="70">
        <v>9.7000000000000003E-2</v>
      </c>
      <c r="W28" s="70">
        <v>0.03</v>
      </c>
      <c r="X28" s="70">
        <v>1.4E-2</v>
      </c>
      <c r="Y28" s="70">
        <v>1E-3</v>
      </c>
      <c r="Z28" s="70">
        <v>2E-3</v>
      </c>
      <c r="AA28" s="70">
        <v>0.11899999999999999</v>
      </c>
      <c r="AB28" s="70"/>
      <c r="AC28" s="70"/>
      <c r="AD28" s="70"/>
      <c r="AE28" s="70"/>
      <c r="AF28" s="70"/>
      <c r="AG28" s="70"/>
    </row>
    <row r="29" spans="1:33" x14ac:dyDescent="0.3">
      <c r="A29" s="69" t="s">
        <v>33</v>
      </c>
      <c r="B29" s="70">
        <v>5.9999999999999995E-4</v>
      </c>
      <c r="C29" s="70">
        <v>1.6999999999999999E-3</v>
      </c>
      <c r="D29" s="70">
        <v>6.4000000000000003E-3</v>
      </c>
      <c r="E29" s="70">
        <v>1.6000000000000001E-3</v>
      </c>
      <c r="F29" s="70">
        <v>3.2000000000000002E-3</v>
      </c>
      <c r="G29" s="70">
        <v>2.3999999999999998E-3</v>
      </c>
      <c r="H29" s="70">
        <v>6.1999999999999998E-3</v>
      </c>
      <c r="I29" s="70">
        <v>2.5999999999999999E-3</v>
      </c>
      <c r="J29" s="70">
        <v>2E-3</v>
      </c>
      <c r="K29" s="70">
        <v>5.1999999999999998E-3</v>
      </c>
      <c r="L29" s="70">
        <v>4.8999999999999998E-3</v>
      </c>
      <c r="M29" s="70">
        <v>4.6899999999999997E-2</v>
      </c>
      <c r="N29" s="70">
        <v>2.07E-2</v>
      </c>
      <c r="O29" s="70">
        <v>1.8700000000000001E-2</v>
      </c>
      <c r="P29" s="70">
        <v>1.34E-2</v>
      </c>
      <c r="Q29" s="70">
        <v>2.0199999999999999E-2</v>
      </c>
      <c r="R29" s="70">
        <v>1.7500000000000002E-2</v>
      </c>
      <c r="S29" s="70">
        <v>8.8000000000000005E-3</v>
      </c>
      <c r="T29" s="70">
        <v>4.1999999999999997E-3</v>
      </c>
      <c r="U29" s="70">
        <v>5.1000000000000004E-3</v>
      </c>
      <c r="V29" s="70">
        <v>5.7999999999999996E-3</v>
      </c>
      <c r="W29" s="70">
        <v>5.1999999999999998E-3</v>
      </c>
      <c r="X29" s="70">
        <v>2.0000000000000001E-4</v>
      </c>
      <c r="Y29" s="70">
        <v>1.1999999999999999E-3</v>
      </c>
      <c r="Z29" s="70">
        <v>1.4E-3</v>
      </c>
      <c r="AA29" s="70">
        <v>6.8999999999999999E-3</v>
      </c>
      <c r="AB29" s="70"/>
      <c r="AC29" s="70"/>
      <c r="AD29" s="70"/>
      <c r="AE29" s="70"/>
      <c r="AF29" s="70"/>
      <c r="AG29" s="70"/>
    </row>
    <row r="33" spans="1:33" x14ac:dyDescent="0.3">
      <c r="A33" s="69" t="s">
        <v>1</v>
      </c>
      <c r="B33" s="70">
        <v>0.69</v>
      </c>
      <c r="C33" s="70">
        <v>0.28000000000000003</v>
      </c>
      <c r="D33" s="70">
        <v>0.3</v>
      </c>
      <c r="E33" s="70">
        <v>0.53</v>
      </c>
      <c r="F33" s="70">
        <v>0.28999999999999998</v>
      </c>
      <c r="G33" s="70">
        <v>0.89</v>
      </c>
      <c r="H33" s="70">
        <v>0.5</v>
      </c>
      <c r="I33" s="70">
        <v>0.63</v>
      </c>
      <c r="J33" s="70">
        <v>0.57999999999999996</v>
      </c>
      <c r="K33" s="70">
        <v>0.56999999999999995</v>
      </c>
      <c r="L33" s="70">
        <v>0.39</v>
      </c>
      <c r="M33" s="70">
        <v>0.63</v>
      </c>
      <c r="N33" s="70">
        <v>0.32</v>
      </c>
      <c r="O33" s="70">
        <v>0.61</v>
      </c>
      <c r="P33" s="70">
        <v>1.6</v>
      </c>
      <c r="Q33" s="70">
        <v>0.25</v>
      </c>
      <c r="R33" s="70">
        <v>0.9</v>
      </c>
      <c r="S33" s="70">
        <v>0.41</v>
      </c>
      <c r="T33" s="70">
        <v>0.96</v>
      </c>
      <c r="U33" s="70">
        <v>0.4</v>
      </c>
      <c r="V33" s="70">
        <v>0.15</v>
      </c>
      <c r="W33" s="70">
        <v>0.22</v>
      </c>
      <c r="X33" s="70">
        <v>1.34</v>
      </c>
      <c r="Y33" s="70">
        <v>0.84</v>
      </c>
      <c r="Z33" s="70">
        <v>0.85</v>
      </c>
      <c r="AA33" s="70">
        <v>3.71</v>
      </c>
      <c r="AB33" s="70"/>
      <c r="AC33" s="70"/>
      <c r="AD33" s="70"/>
      <c r="AE33" s="70"/>
      <c r="AF33" s="70"/>
      <c r="AG33" s="7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G40"/>
  <sheetViews>
    <sheetView topLeftCell="J1" zoomScale="70" zoomScaleNormal="70" workbookViewId="0">
      <pane ySplit="1" topLeftCell="A27" activePane="bottomLeft" state="frozen"/>
      <selection pane="bottomLeft" activeCell="AD39" sqref="AD39"/>
    </sheetView>
  </sheetViews>
  <sheetFormatPr defaultColWidth="12.59765625" defaultRowHeight="15" customHeight="1" x14ac:dyDescent="0.25"/>
  <cols>
    <col min="1" max="1" width="11.3984375" customWidth="1"/>
    <col min="2" max="3" width="10.5" customWidth="1"/>
    <col min="4" max="4" width="14.19921875" customWidth="1"/>
    <col min="5" max="5" width="11.5" customWidth="1"/>
    <col min="6" max="6" width="8.69921875" customWidth="1"/>
    <col min="7" max="7" width="9.59765625" customWidth="1"/>
    <col min="8" max="8" width="13.19921875" customWidth="1"/>
    <col min="9" max="9" width="19.5" customWidth="1"/>
    <col min="10" max="10" width="18.19921875" customWidth="1"/>
    <col min="11" max="11" width="11.09765625" customWidth="1"/>
    <col min="12" max="12" width="13" customWidth="1"/>
    <col min="13" max="13" width="11.3984375" customWidth="1"/>
    <col min="14" max="14" width="12" customWidth="1"/>
    <col min="15" max="15" width="11.5" customWidth="1"/>
    <col min="16" max="16" width="11.19921875" customWidth="1"/>
    <col min="17" max="17" width="11.5" customWidth="1"/>
    <col min="18" max="18" width="10.8984375" customWidth="1"/>
    <col min="19" max="19" width="12.19921875" customWidth="1"/>
    <col min="20" max="20" width="9.5" customWidth="1"/>
    <col min="21" max="21" width="8.8984375" customWidth="1"/>
    <col min="22" max="22" width="17.3984375" customWidth="1"/>
    <col min="23" max="23" width="10.5" customWidth="1"/>
    <col min="24" max="24" width="9.19921875" customWidth="1"/>
    <col min="25" max="25" width="10.19921875" customWidth="1"/>
    <col min="26" max="26" width="7.8984375" customWidth="1"/>
    <col min="27" max="27" width="13.59765625" customWidth="1"/>
    <col min="28" max="28" width="13.5" customWidth="1"/>
    <col min="29" max="29" width="12.19921875" customWidth="1"/>
    <col min="30" max="30" width="11.19921875" customWidth="1"/>
    <col min="31" max="31" width="7.8984375" customWidth="1"/>
    <col min="33" max="33" width="11.19921875" customWidth="1"/>
  </cols>
  <sheetData>
    <row r="1" spans="1:33" ht="14.4" x14ac:dyDescent="0.3">
      <c r="A1" s="72"/>
      <c r="B1" s="72"/>
      <c r="C1" s="72" t="s">
        <v>0</v>
      </c>
      <c r="D1" s="73" t="s">
        <v>2</v>
      </c>
      <c r="E1" s="73" t="s">
        <v>3</v>
      </c>
      <c r="F1" s="73" t="s">
        <v>4</v>
      </c>
      <c r="G1" s="73" t="s">
        <v>5</v>
      </c>
      <c r="H1" s="73" t="s">
        <v>6</v>
      </c>
      <c r="I1" s="73" t="s">
        <v>155</v>
      </c>
      <c r="J1" s="73" t="s">
        <v>8</v>
      </c>
      <c r="K1" s="73" t="s">
        <v>9</v>
      </c>
      <c r="L1" s="73" t="s">
        <v>11</v>
      </c>
      <c r="M1" s="73" t="s">
        <v>12</v>
      </c>
      <c r="N1" s="73" t="s">
        <v>14</v>
      </c>
      <c r="O1" s="73" t="s">
        <v>15</v>
      </c>
      <c r="P1" s="73" t="s">
        <v>16</v>
      </c>
      <c r="Q1" s="73" t="s">
        <v>17</v>
      </c>
      <c r="R1" s="73" t="s">
        <v>18</v>
      </c>
      <c r="S1" s="73" t="s">
        <v>19</v>
      </c>
      <c r="T1" s="73" t="s">
        <v>20</v>
      </c>
      <c r="U1" s="73" t="s">
        <v>21</v>
      </c>
      <c r="V1" s="73" t="s">
        <v>22</v>
      </c>
      <c r="W1" s="73" t="s">
        <v>23</v>
      </c>
      <c r="X1" s="73" t="s">
        <v>24</v>
      </c>
      <c r="Y1" s="73" t="s">
        <v>25</v>
      </c>
      <c r="Z1" s="73" t="s">
        <v>26</v>
      </c>
      <c r="AA1" s="73" t="s">
        <v>27</v>
      </c>
      <c r="AB1" s="73" t="s">
        <v>28</v>
      </c>
      <c r="AC1" s="73" t="s">
        <v>29</v>
      </c>
      <c r="AD1" s="73" t="s">
        <v>31</v>
      </c>
      <c r="AE1" s="73" t="s">
        <v>33</v>
      </c>
      <c r="AF1" s="74"/>
      <c r="AG1" s="73" t="s">
        <v>1</v>
      </c>
    </row>
    <row r="2" spans="1:33" ht="14.4" x14ac:dyDescent="0.3">
      <c r="A2" s="72"/>
      <c r="B2" s="72"/>
      <c r="C2" s="72" t="s">
        <v>34</v>
      </c>
      <c r="D2" s="75">
        <v>0.18099999999999999</v>
      </c>
      <c r="E2" s="75">
        <v>0.15479999999999999</v>
      </c>
      <c r="F2" s="75">
        <v>7.1999999999999998E-3</v>
      </c>
      <c r="G2" s="75">
        <v>1.6000000000000001E-3</v>
      </c>
      <c r="H2" s="75">
        <v>5.4000000000000001E-4</v>
      </c>
      <c r="I2" s="75">
        <v>6.9999999999999994E-5</v>
      </c>
      <c r="J2" s="75">
        <v>4.8000000000000001E-4</v>
      </c>
      <c r="K2" s="75">
        <v>8.9999999999999993E-3</v>
      </c>
      <c r="L2" s="75">
        <v>8.5999999999999998E-4</v>
      </c>
      <c r="M2" s="75">
        <v>0.66</v>
      </c>
      <c r="N2" s="75">
        <v>3.2000000000000001E-2</v>
      </c>
      <c r="O2" s="75">
        <v>0</v>
      </c>
      <c r="P2" s="75">
        <v>1.9E-3</v>
      </c>
      <c r="Q2" s="75">
        <v>0.14599999999999999</v>
      </c>
      <c r="R2" s="75">
        <v>6.8999999999999997E-4</v>
      </c>
      <c r="S2" s="75">
        <v>6.9999999999999999E-4</v>
      </c>
      <c r="T2" s="75">
        <v>1.8799999999999999E-3</v>
      </c>
      <c r="U2" s="75">
        <v>0.02</v>
      </c>
      <c r="V2" s="75">
        <v>5.0000000000000001E-4</v>
      </c>
      <c r="W2" s="75">
        <v>5.6000000000000001E-2</v>
      </c>
      <c r="X2" s="75">
        <v>0.1</v>
      </c>
      <c r="Y2" s="75">
        <v>1.2700000000000001E-3</v>
      </c>
      <c r="Z2" s="75">
        <v>3.5999999999999999E-3</v>
      </c>
      <c r="AA2" s="75">
        <v>7.0000000000000007E-2</v>
      </c>
      <c r="AB2" s="75">
        <v>7.1000000000000002E-4</v>
      </c>
      <c r="AC2" s="75">
        <v>0.2</v>
      </c>
      <c r="AD2" s="75">
        <v>1E-3</v>
      </c>
      <c r="AE2" s="75">
        <v>6.9999999999999999E-4</v>
      </c>
      <c r="AF2" s="74"/>
      <c r="AG2" s="75">
        <v>0.69</v>
      </c>
    </row>
    <row r="3" spans="1:33" ht="14.4" x14ac:dyDescent="0.3">
      <c r="A3" s="72"/>
      <c r="B3" s="72"/>
      <c r="C3" s="72" t="s">
        <v>35</v>
      </c>
      <c r="D3" s="75">
        <v>6.5799999999999997E-2</v>
      </c>
      <c r="E3" s="75">
        <v>5.6899999999999999E-2</v>
      </c>
      <c r="F3" s="75">
        <v>1.11E-2</v>
      </c>
      <c r="G3" s="75">
        <v>1E-3</v>
      </c>
      <c r="H3" s="75">
        <v>2.5000000000000001E-4</v>
      </c>
      <c r="I3" s="75">
        <v>2.0000000000000002E-5</v>
      </c>
      <c r="J3" s="75">
        <v>3.8999999999999999E-4</v>
      </c>
      <c r="K3" s="75">
        <v>8.9999999999999993E-3</v>
      </c>
      <c r="L3" s="75">
        <v>1.6299999999999999E-3</v>
      </c>
      <c r="M3" s="75">
        <v>0</v>
      </c>
      <c r="N3" s="75">
        <v>0.218</v>
      </c>
      <c r="O3" s="75">
        <v>0</v>
      </c>
      <c r="P3" s="75">
        <v>5.0000000000000001E-4</v>
      </c>
      <c r="Q3" s="75">
        <v>2.5000000000000001E-2</v>
      </c>
      <c r="R3" s="75">
        <v>1.4999999999999999E-4</v>
      </c>
      <c r="S3" s="75">
        <v>3.1E-4</v>
      </c>
      <c r="T3" s="75">
        <v>2.32E-3</v>
      </c>
      <c r="U3" s="75">
        <v>0.08</v>
      </c>
      <c r="V3" s="75">
        <v>8.4000000000000003E-4</v>
      </c>
      <c r="W3" s="75">
        <v>7.5999999999999998E-2</v>
      </c>
      <c r="X3" s="75">
        <v>0.11</v>
      </c>
      <c r="Y3" s="75">
        <v>5.9999999999999995E-4</v>
      </c>
      <c r="Z3" s="75">
        <v>3.3999999999999998E-3</v>
      </c>
      <c r="AA3" s="75">
        <v>0.11</v>
      </c>
      <c r="AB3" s="75">
        <v>3.5E-4</v>
      </c>
      <c r="AC3" s="75">
        <v>0.05</v>
      </c>
      <c r="AD3" s="75">
        <v>4.0000000000000001E-3</v>
      </c>
      <c r="AE3" s="75">
        <v>6.9999999999999999E-4</v>
      </c>
      <c r="AF3" s="74"/>
      <c r="AG3" s="75">
        <v>0.28000000000000003</v>
      </c>
    </row>
    <row r="4" spans="1:33" ht="14.4" x14ac:dyDescent="0.3">
      <c r="A4" s="72"/>
      <c r="B4" s="72"/>
      <c r="C4" s="72" t="s">
        <v>36</v>
      </c>
      <c r="D4" s="75">
        <v>7.5499999999999998E-2</v>
      </c>
      <c r="E4" s="75">
        <v>6.2E-2</v>
      </c>
      <c r="F4" s="75">
        <v>6.1000000000000004E-3</v>
      </c>
      <c r="G4" s="75">
        <v>1.5E-3</v>
      </c>
      <c r="H4" s="75">
        <v>1.6000000000000001E-4</v>
      </c>
      <c r="I4" s="75">
        <v>3.6999999999999999E-4</v>
      </c>
      <c r="J4" s="75">
        <v>5.0000000000000001E-4</v>
      </c>
      <c r="K4" s="75">
        <v>4.0000000000000001E-3</v>
      </c>
      <c r="L4" s="75">
        <v>4.4999999999999999E-4</v>
      </c>
      <c r="M4" s="75">
        <v>5.69</v>
      </c>
      <c r="N4" s="75">
        <v>8.1000000000000003E-2</v>
      </c>
      <c r="O4" s="75">
        <v>0</v>
      </c>
      <c r="P4" s="75">
        <v>5.0000000000000001E-4</v>
      </c>
      <c r="Q4" s="75">
        <v>1E-3</v>
      </c>
      <c r="R4" s="75">
        <v>3.3E-4</v>
      </c>
      <c r="S4" s="75">
        <v>2.1000000000000001E-4</v>
      </c>
      <c r="T4" s="75">
        <v>1.7799999999999999E-3</v>
      </c>
      <c r="U4" s="75">
        <v>0.03</v>
      </c>
      <c r="V4" s="75">
        <v>2.2100000000000002E-3</v>
      </c>
      <c r="W4" s="75">
        <v>4.1000000000000002E-2</v>
      </c>
      <c r="X4" s="75">
        <v>7.0000000000000007E-2</v>
      </c>
      <c r="Y4" s="75">
        <v>4.2000000000000002E-4</v>
      </c>
      <c r="Z4" s="75">
        <v>2.3999999999999998E-3</v>
      </c>
      <c r="AA4" s="75">
        <v>0.1</v>
      </c>
      <c r="AB4" s="75">
        <v>3.8000000000000002E-4</v>
      </c>
      <c r="AC4" s="75">
        <v>0.11</v>
      </c>
      <c r="AD4" s="75">
        <v>4.0000000000000001E-3</v>
      </c>
      <c r="AE4" s="75">
        <v>1E-3</v>
      </c>
      <c r="AF4" s="74"/>
      <c r="AG4" s="75">
        <v>0.3</v>
      </c>
    </row>
    <row r="5" spans="1:33" ht="14.4" x14ac:dyDescent="0.3">
      <c r="A5" s="72"/>
      <c r="B5" s="72"/>
      <c r="C5" s="72" t="s">
        <v>37</v>
      </c>
      <c r="D5" s="75">
        <v>0.13339999999999999</v>
      </c>
      <c r="E5" s="75">
        <v>0.10580000000000001</v>
      </c>
      <c r="F5" s="75">
        <v>8.0999999999999996E-3</v>
      </c>
      <c r="G5" s="75">
        <v>3.0999999999999999E-3</v>
      </c>
      <c r="H5" s="75">
        <v>3.8999999999999999E-4</v>
      </c>
      <c r="I5" s="75">
        <v>5.9999999999999995E-4</v>
      </c>
      <c r="J5" s="75">
        <v>6.4999999999999997E-4</v>
      </c>
      <c r="K5" s="75">
        <v>1.7999999999999999E-2</v>
      </c>
      <c r="L5" s="75">
        <v>7.7999999999999999E-4</v>
      </c>
      <c r="M5" s="75">
        <v>6.81</v>
      </c>
      <c r="N5" s="75">
        <v>0.26700000000000002</v>
      </c>
      <c r="O5" s="75">
        <v>0</v>
      </c>
      <c r="P5" s="75">
        <v>2E-3</v>
      </c>
      <c r="Q5" s="75">
        <v>0</v>
      </c>
      <c r="R5" s="75">
        <v>5.8E-4</v>
      </c>
      <c r="S5" s="75">
        <v>3.6000000000000002E-4</v>
      </c>
      <c r="T5" s="75">
        <v>3.7599999999999999E-3</v>
      </c>
      <c r="U5" s="75">
        <v>0.16</v>
      </c>
      <c r="V5" s="75">
        <v>2.16E-3</v>
      </c>
      <c r="W5" s="75">
        <v>0.10199999999999999</v>
      </c>
      <c r="X5" s="75">
        <v>0.37</v>
      </c>
      <c r="Y5" s="75">
        <v>4.2000000000000002E-4</v>
      </c>
      <c r="Z5" s="75">
        <v>1.5E-3</v>
      </c>
      <c r="AA5" s="75">
        <v>0.12</v>
      </c>
      <c r="AB5" s="75">
        <v>3.8999999999999999E-4</v>
      </c>
      <c r="AC5" s="75">
        <v>0.2</v>
      </c>
      <c r="AD5" s="75">
        <v>1E-3</v>
      </c>
      <c r="AE5" s="75">
        <v>6.9999999999999999E-4</v>
      </c>
      <c r="AF5" s="74"/>
      <c r="AG5" s="75">
        <v>0.53</v>
      </c>
    </row>
    <row r="6" spans="1:33" ht="14.4" x14ac:dyDescent="0.3">
      <c r="A6" s="72"/>
      <c r="B6" s="72"/>
      <c r="C6" s="72" t="s">
        <v>39</v>
      </c>
      <c r="D6" s="75">
        <v>0.22839999999999999</v>
      </c>
      <c r="E6" s="75">
        <v>0.12230000000000001</v>
      </c>
      <c r="F6" s="75">
        <v>1.09E-2</v>
      </c>
      <c r="G6" s="75">
        <v>3.3E-3</v>
      </c>
      <c r="H6" s="75">
        <v>1.1199999999999999E-3</v>
      </c>
      <c r="I6" s="75">
        <v>3.2000000000000003E-4</v>
      </c>
      <c r="J6" s="75">
        <v>7.2999999999999996E-4</v>
      </c>
      <c r="K6" s="75">
        <v>2.5999999999999999E-2</v>
      </c>
      <c r="L6" s="75">
        <v>3.6700000000000001E-3</v>
      </c>
      <c r="M6" s="75">
        <v>0.64</v>
      </c>
      <c r="N6" s="75">
        <v>8.6999999999999994E-2</v>
      </c>
      <c r="O6" s="75">
        <v>0</v>
      </c>
      <c r="P6" s="75">
        <v>1E-3</v>
      </c>
      <c r="Q6" s="75">
        <v>5.0000000000000001E-3</v>
      </c>
      <c r="R6" s="75">
        <v>3.1E-4</v>
      </c>
      <c r="S6" s="75">
        <v>7.2999999999999996E-4</v>
      </c>
      <c r="T6" s="75">
        <v>6.6499999999999997E-3</v>
      </c>
      <c r="U6" s="75">
        <v>0.2</v>
      </c>
      <c r="V6" s="75">
        <v>3.3400000000000001E-3</v>
      </c>
      <c r="W6" s="75">
        <v>9.8000000000000004E-2</v>
      </c>
      <c r="X6" s="75">
        <v>0.05</v>
      </c>
      <c r="Y6" s="75">
        <v>7.7999999999999999E-4</v>
      </c>
      <c r="Z6" s="75">
        <v>2.5999999999999999E-3</v>
      </c>
      <c r="AA6" s="75">
        <v>0.27</v>
      </c>
      <c r="AB6" s="75">
        <v>2.7000000000000001E-3</v>
      </c>
      <c r="AC6" s="75">
        <v>0.22</v>
      </c>
      <c r="AD6" s="75">
        <v>0.01</v>
      </c>
      <c r="AE6" s="75">
        <v>1.5E-3</v>
      </c>
      <c r="AF6" s="74"/>
      <c r="AG6" s="75">
        <v>0.89</v>
      </c>
    </row>
    <row r="7" spans="1:33" ht="14.4" x14ac:dyDescent="0.3">
      <c r="A7" s="72"/>
      <c r="B7" s="72"/>
      <c r="C7" s="72" t="s">
        <v>40</v>
      </c>
      <c r="D7" s="75">
        <v>0.13120000000000001</v>
      </c>
      <c r="E7" s="75">
        <v>9.8500000000000004E-2</v>
      </c>
      <c r="F7" s="75">
        <v>5.4000000000000003E-3</v>
      </c>
      <c r="G7" s="75">
        <v>1.1999999999999999E-3</v>
      </c>
      <c r="H7" s="75">
        <v>9.0000000000000006E-5</v>
      </c>
      <c r="I7" s="75">
        <v>1.2999999999999999E-4</v>
      </c>
      <c r="J7" s="75">
        <v>4.0000000000000002E-4</v>
      </c>
      <c r="K7" s="75">
        <v>1.4E-2</v>
      </c>
      <c r="L7" s="75">
        <v>1.1199999999999999E-3</v>
      </c>
      <c r="M7" s="75">
        <v>0.57999999999999996</v>
      </c>
      <c r="N7" s="75">
        <v>0.47799999999999998</v>
      </c>
      <c r="O7" s="75">
        <v>0</v>
      </c>
      <c r="P7" s="75">
        <v>2.0000000000000001E-4</v>
      </c>
      <c r="Q7" s="75">
        <v>7.0000000000000001E-3</v>
      </c>
      <c r="R7" s="75">
        <v>7.9000000000000001E-4</v>
      </c>
      <c r="S7" s="75">
        <v>3.2000000000000003E-4</v>
      </c>
      <c r="T7" s="75">
        <v>5.0000000000000001E-3</v>
      </c>
      <c r="U7" s="75">
        <v>0.18</v>
      </c>
      <c r="V7" s="75">
        <v>2.1299999999999999E-3</v>
      </c>
      <c r="W7" s="75">
        <v>5.5E-2</v>
      </c>
      <c r="X7" s="75">
        <v>0.13</v>
      </c>
      <c r="Y7" s="75">
        <v>1.1000000000000001E-3</v>
      </c>
      <c r="Z7" s="75">
        <v>2.8999999999999998E-3</v>
      </c>
      <c r="AA7" s="75">
        <v>0.12</v>
      </c>
      <c r="AB7" s="75">
        <v>9.2700000000000005E-3</v>
      </c>
      <c r="AC7" s="75">
        <v>0.08</v>
      </c>
      <c r="AD7" s="75">
        <v>1E-3</v>
      </c>
      <c r="AE7" s="75">
        <v>1.1999999999999999E-3</v>
      </c>
      <c r="AF7" s="74"/>
      <c r="AG7" s="75">
        <v>0.5</v>
      </c>
    </row>
    <row r="8" spans="1:33" ht="14.4" x14ac:dyDescent="0.3">
      <c r="A8" s="72"/>
      <c r="B8" s="72"/>
      <c r="C8" s="72" t="s">
        <v>41</v>
      </c>
      <c r="D8" s="75">
        <v>0.1522</v>
      </c>
      <c r="E8" s="75">
        <v>0.1168</v>
      </c>
      <c r="F8" s="75">
        <v>2E-3</v>
      </c>
      <c r="G8" s="75">
        <v>1.8E-3</v>
      </c>
      <c r="H8" s="75">
        <v>0</v>
      </c>
      <c r="I8" s="75">
        <v>0</v>
      </c>
      <c r="J8" s="75">
        <v>0</v>
      </c>
      <c r="K8" s="75">
        <v>2.1000000000000001E-2</v>
      </c>
      <c r="L8" s="75">
        <v>4.4999999999999999E-4</v>
      </c>
      <c r="M8" s="75">
        <v>0.38</v>
      </c>
      <c r="N8" s="75">
        <v>0</v>
      </c>
      <c r="O8" s="75">
        <v>0</v>
      </c>
      <c r="P8" s="75">
        <v>1.8E-3</v>
      </c>
      <c r="Q8" s="75">
        <v>0.01</v>
      </c>
      <c r="R8" s="75">
        <v>1.2999999999999999E-4</v>
      </c>
      <c r="S8" s="75">
        <v>2.5999999999999998E-4</v>
      </c>
      <c r="T8" s="75">
        <v>6.9999999999999999E-4</v>
      </c>
      <c r="U8" s="75">
        <v>0.03</v>
      </c>
      <c r="V8" s="75">
        <v>5.1000000000000004E-4</v>
      </c>
      <c r="W8" s="75">
        <v>3.4000000000000002E-2</v>
      </c>
      <c r="X8" s="75">
        <v>7.0000000000000007E-2</v>
      </c>
      <c r="Y8" s="75">
        <v>2.5000000000000001E-4</v>
      </c>
      <c r="Z8" s="75">
        <v>1E-3</v>
      </c>
      <c r="AA8" s="75">
        <v>0.05</v>
      </c>
      <c r="AB8" s="75">
        <v>3.1E-4</v>
      </c>
      <c r="AC8" s="75">
        <v>0.13</v>
      </c>
      <c r="AD8" s="75">
        <v>0</v>
      </c>
      <c r="AE8" s="75">
        <v>4.0000000000000002E-4</v>
      </c>
      <c r="AF8" s="74"/>
      <c r="AG8" s="75">
        <v>0.63</v>
      </c>
    </row>
    <row r="9" spans="1:33" ht="14.4" x14ac:dyDescent="0.3">
      <c r="A9" s="72"/>
      <c r="B9" s="72"/>
      <c r="C9" s="72" t="s">
        <v>42</v>
      </c>
      <c r="D9" s="75">
        <v>0.1361</v>
      </c>
      <c r="E9" s="75">
        <v>9.5899999999999999E-2</v>
      </c>
      <c r="F9" s="75">
        <v>4.4000000000000003E-3</v>
      </c>
      <c r="G9" s="75">
        <v>1.9E-3</v>
      </c>
      <c r="H9" s="75">
        <v>0</v>
      </c>
      <c r="I9" s="75">
        <v>0</v>
      </c>
      <c r="J9" s="75">
        <v>0</v>
      </c>
      <c r="K9" s="75">
        <v>2.8000000000000001E-2</v>
      </c>
      <c r="L9" s="75">
        <v>3.6999999999999999E-4</v>
      </c>
      <c r="M9" s="75">
        <v>1</v>
      </c>
      <c r="N9" s="75">
        <v>0</v>
      </c>
      <c r="O9" s="75">
        <v>0</v>
      </c>
      <c r="P9" s="75">
        <v>1.8E-3</v>
      </c>
      <c r="Q9" s="75">
        <v>3.2000000000000001E-2</v>
      </c>
      <c r="R9" s="75">
        <v>1.9000000000000001E-4</v>
      </c>
      <c r="S9" s="75">
        <v>2.5000000000000001E-4</v>
      </c>
      <c r="T9" s="75">
        <v>1.2600000000000001E-3</v>
      </c>
      <c r="U9" s="75">
        <v>0.03</v>
      </c>
      <c r="V9" s="75">
        <v>5.5999999999999995E-4</v>
      </c>
      <c r="W9" s="75">
        <v>3.4000000000000002E-2</v>
      </c>
      <c r="X9" s="75">
        <v>0.05</v>
      </c>
      <c r="Y9" s="75">
        <v>3.1E-4</v>
      </c>
      <c r="Z9" s="75">
        <v>1.5E-3</v>
      </c>
      <c r="AA9" s="75">
        <v>0.05</v>
      </c>
      <c r="AB9" s="75">
        <v>4.4000000000000002E-4</v>
      </c>
      <c r="AC9" s="75">
        <v>0.12</v>
      </c>
      <c r="AD9" s="75">
        <v>1E-3</v>
      </c>
      <c r="AE9" s="75">
        <v>4.0000000000000002E-4</v>
      </c>
      <c r="AF9" s="74"/>
      <c r="AG9" s="75">
        <v>0.57999999999999996</v>
      </c>
    </row>
    <row r="10" spans="1:33" ht="14.4" x14ac:dyDescent="0.3">
      <c r="A10" s="72"/>
      <c r="B10" s="72"/>
      <c r="C10" s="72" t="s">
        <v>43</v>
      </c>
      <c r="D10" s="75">
        <v>0.15229999999999999</v>
      </c>
      <c r="E10" s="75">
        <v>9.7500000000000003E-2</v>
      </c>
      <c r="F10" s="75">
        <v>3.5999999999999999E-3</v>
      </c>
      <c r="G10" s="75">
        <v>1.4E-3</v>
      </c>
      <c r="H10" s="75">
        <v>2.2000000000000001E-4</v>
      </c>
      <c r="I10" s="75">
        <v>8.4000000000000003E-4</v>
      </c>
      <c r="J10" s="75">
        <v>9.3999999999999997E-4</v>
      </c>
      <c r="K10" s="75">
        <v>3.1E-2</v>
      </c>
      <c r="L10" s="75">
        <v>2.9E-4</v>
      </c>
      <c r="M10" s="75">
        <v>0.25</v>
      </c>
      <c r="N10" s="75">
        <v>4.2999999999999997E-2</v>
      </c>
      <c r="O10" s="75">
        <v>0</v>
      </c>
      <c r="P10" s="75">
        <v>1.1999999999999999E-3</v>
      </c>
      <c r="Q10" s="75">
        <v>4.3999999999999997E-2</v>
      </c>
      <c r="R10" s="75">
        <v>1.2E-4</v>
      </c>
      <c r="S10" s="75">
        <v>2.5999999999999998E-4</v>
      </c>
      <c r="T10" s="75">
        <v>1.6100000000000001E-3</v>
      </c>
      <c r="U10" s="75">
        <v>7.0000000000000007E-2</v>
      </c>
      <c r="V10" s="75">
        <v>4.8999999999999998E-4</v>
      </c>
      <c r="W10" s="75">
        <v>5.0999999999999997E-2</v>
      </c>
      <c r="X10" s="75">
        <v>0.09</v>
      </c>
      <c r="Y10" s="75">
        <v>8.1999999999999998E-4</v>
      </c>
      <c r="Z10" s="75">
        <v>1.8E-3</v>
      </c>
      <c r="AA10" s="75">
        <v>7.0000000000000007E-2</v>
      </c>
      <c r="AB10" s="75">
        <v>4.8000000000000001E-4</v>
      </c>
      <c r="AC10" s="75">
        <v>0.12</v>
      </c>
      <c r="AD10" s="75">
        <v>1E-3</v>
      </c>
      <c r="AE10" s="75">
        <v>1E-3</v>
      </c>
      <c r="AF10" s="74"/>
      <c r="AG10" s="75">
        <v>0.56999999999999995</v>
      </c>
    </row>
    <row r="11" spans="1:33" ht="14.4" x14ac:dyDescent="0.3">
      <c r="A11" s="72"/>
      <c r="B11" s="72"/>
      <c r="C11" s="72" t="s">
        <v>44</v>
      </c>
      <c r="D11" s="75">
        <v>9.5399999999999999E-2</v>
      </c>
      <c r="E11" s="75">
        <v>8.3900000000000002E-2</v>
      </c>
      <c r="F11" s="75">
        <v>9.1000000000000004E-3</v>
      </c>
      <c r="G11" s="75">
        <v>2.5000000000000001E-3</v>
      </c>
      <c r="H11" s="75">
        <v>1.9000000000000001E-4</v>
      </c>
      <c r="I11" s="75">
        <v>6.7000000000000002E-4</v>
      </c>
      <c r="J11" s="75">
        <v>8.5999999999999998E-4</v>
      </c>
      <c r="K11" s="75">
        <v>1.4999999999999999E-2</v>
      </c>
      <c r="L11" s="75">
        <v>2.5000000000000001E-4</v>
      </c>
      <c r="M11" s="75">
        <v>3.26</v>
      </c>
      <c r="N11" s="75">
        <v>6.6000000000000003E-2</v>
      </c>
      <c r="O11" s="75">
        <v>0</v>
      </c>
      <c r="P11" s="75">
        <v>7.3000000000000001E-3</v>
      </c>
      <c r="Q11" s="75">
        <v>2.5999999999999999E-2</v>
      </c>
      <c r="R11" s="75">
        <v>2.4000000000000001E-4</v>
      </c>
      <c r="S11" s="75">
        <v>3.1E-4</v>
      </c>
      <c r="T11" s="75">
        <v>8.0599999999999995E-3</v>
      </c>
      <c r="U11" s="75">
        <v>0.04</v>
      </c>
      <c r="V11" s="75">
        <v>1.5299999999999999E-3</v>
      </c>
      <c r="W11" s="75">
        <v>6.0999999999999999E-2</v>
      </c>
      <c r="X11" s="75">
        <v>0.06</v>
      </c>
      <c r="Y11" s="75">
        <v>6.8000000000000005E-4</v>
      </c>
      <c r="Z11" s="75">
        <v>2.5000000000000001E-3</v>
      </c>
      <c r="AA11" s="75">
        <v>0.09</v>
      </c>
      <c r="AB11" s="75">
        <v>6.0999999999999997E-4</v>
      </c>
      <c r="AC11" s="75">
        <v>0.2</v>
      </c>
      <c r="AD11" s="75">
        <v>1E-3</v>
      </c>
      <c r="AE11" s="75">
        <v>1.6999999999999999E-3</v>
      </c>
      <c r="AF11" s="74"/>
      <c r="AG11" s="75">
        <v>0.39</v>
      </c>
    </row>
    <row r="12" spans="1:33" ht="14.4" x14ac:dyDescent="0.3">
      <c r="A12" s="72"/>
      <c r="B12" s="72"/>
      <c r="C12" s="72" t="s">
        <v>45</v>
      </c>
      <c r="D12" s="75">
        <v>0.16009999999999999</v>
      </c>
      <c r="E12" s="75">
        <v>0.12820000000000001</v>
      </c>
      <c r="F12" s="75">
        <v>1.06E-2</v>
      </c>
      <c r="G12" s="75">
        <v>2E-3</v>
      </c>
      <c r="H12" s="75">
        <v>3.8000000000000002E-4</v>
      </c>
      <c r="I12" s="75">
        <v>4.6999999999999999E-4</v>
      </c>
      <c r="J12" s="75">
        <v>5.1999999999999995E-4</v>
      </c>
      <c r="K12" s="75">
        <v>2.1000000000000001E-2</v>
      </c>
      <c r="L12" s="75">
        <v>4.8999999999999998E-4</v>
      </c>
      <c r="M12" s="75">
        <v>0.64</v>
      </c>
      <c r="N12" s="75">
        <v>7.0000000000000007E-2</v>
      </c>
      <c r="O12" s="75">
        <v>0</v>
      </c>
      <c r="P12" s="75">
        <v>6.9999999999999999E-4</v>
      </c>
      <c r="Q12" s="75">
        <v>2.1000000000000001E-2</v>
      </c>
      <c r="R12" s="75">
        <v>2.7E-4</v>
      </c>
      <c r="S12" s="75">
        <v>3.3E-4</v>
      </c>
      <c r="T12" s="75">
        <v>1.5399999999999999E-3</v>
      </c>
      <c r="U12" s="75">
        <v>0.04</v>
      </c>
      <c r="V12" s="75">
        <v>1.99E-3</v>
      </c>
      <c r="W12" s="75">
        <v>6.0999999999999999E-2</v>
      </c>
      <c r="X12" s="75">
        <v>0.13</v>
      </c>
      <c r="Y12" s="75">
        <v>5.9999999999999995E-4</v>
      </c>
      <c r="Z12" s="75">
        <v>3.5999999999999999E-3</v>
      </c>
      <c r="AA12" s="75">
        <v>0.11</v>
      </c>
      <c r="AB12" s="75">
        <v>6.9999999999999999E-4</v>
      </c>
      <c r="AC12" s="75">
        <v>0.21</v>
      </c>
      <c r="AD12" s="75">
        <v>0</v>
      </c>
      <c r="AE12" s="75">
        <v>6.9999999999999999E-4</v>
      </c>
      <c r="AF12" s="74"/>
      <c r="AG12" s="75">
        <v>0.63</v>
      </c>
    </row>
    <row r="13" spans="1:33" ht="14.4" x14ac:dyDescent="0.3">
      <c r="A13" s="72"/>
      <c r="B13" s="72"/>
      <c r="C13" s="72" t="s">
        <v>46</v>
      </c>
      <c r="D13" s="75">
        <v>7.6799999999999993E-2</v>
      </c>
      <c r="E13" s="75">
        <v>4.8899999999999999E-2</v>
      </c>
      <c r="F13" s="75">
        <v>6.7000000000000002E-3</v>
      </c>
      <c r="G13" s="75">
        <v>3.0000000000000001E-3</v>
      </c>
      <c r="H13" s="75">
        <v>1.4999999999999999E-4</v>
      </c>
      <c r="I13" s="75">
        <v>4.2999999999999999E-4</v>
      </c>
      <c r="J13" s="75">
        <v>1.5499999999999999E-3</v>
      </c>
      <c r="K13" s="75">
        <v>0.02</v>
      </c>
      <c r="L13" s="75">
        <v>4.6999999999999999E-4</v>
      </c>
      <c r="M13" s="75">
        <v>0.12</v>
      </c>
      <c r="N13" s="75">
        <v>0.58799999999999997</v>
      </c>
      <c r="O13" s="75">
        <v>0</v>
      </c>
      <c r="P13" s="75">
        <v>2.8999999999999998E-3</v>
      </c>
      <c r="Q13" s="75">
        <v>2.1999999999999999E-2</v>
      </c>
      <c r="R13" s="75">
        <v>2.4000000000000001E-4</v>
      </c>
      <c r="S13" s="75">
        <v>2.2000000000000001E-4</v>
      </c>
      <c r="T13" s="75">
        <v>3.8600000000000001E-3</v>
      </c>
      <c r="U13" s="75">
        <v>0.24</v>
      </c>
      <c r="V13" s="75">
        <v>1.25E-3</v>
      </c>
      <c r="W13" s="75">
        <v>5.7000000000000002E-2</v>
      </c>
      <c r="X13" s="75">
        <v>0.16</v>
      </c>
      <c r="Y13" s="75">
        <v>4.8000000000000001E-4</v>
      </c>
      <c r="Z13" s="75">
        <v>4.1000000000000003E-3</v>
      </c>
      <c r="AA13" s="75">
        <v>0.13</v>
      </c>
      <c r="AB13" s="75">
        <v>3.8600000000000001E-3</v>
      </c>
      <c r="AC13" s="75">
        <v>0.24</v>
      </c>
      <c r="AD13" s="75">
        <v>4.0000000000000001E-3</v>
      </c>
      <c r="AE13" s="75">
        <v>1.4E-3</v>
      </c>
      <c r="AF13" s="74"/>
      <c r="AG13" s="75">
        <v>0.32</v>
      </c>
    </row>
    <row r="14" spans="1:33" ht="14.4" x14ac:dyDescent="0.3">
      <c r="A14" s="72"/>
      <c r="B14" s="72"/>
      <c r="C14" s="72" t="s">
        <v>47</v>
      </c>
      <c r="D14" s="75">
        <v>0.14660000000000001</v>
      </c>
      <c r="E14" s="75">
        <v>8.9899999999999994E-2</v>
      </c>
      <c r="F14" s="75">
        <v>1.14E-2</v>
      </c>
      <c r="G14" s="75">
        <v>5.1999999999999998E-3</v>
      </c>
      <c r="H14" s="75">
        <v>2.9E-4</v>
      </c>
      <c r="I14" s="75">
        <v>4.6999999999999999E-4</v>
      </c>
      <c r="J14" s="75">
        <v>2.8700000000000002E-3</v>
      </c>
      <c r="K14" s="75">
        <v>0.03</v>
      </c>
      <c r="L14" s="75">
        <v>6.3000000000000003E-4</v>
      </c>
      <c r="M14" s="75">
        <v>0.87</v>
      </c>
      <c r="N14" s="75">
        <v>0.92700000000000005</v>
      </c>
      <c r="O14" s="75">
        <v>0</v>
      </c>
      <c r="P14" s="75">
        <v>1.46E-2</v>
      </c>
      <c r="Q14" s="75">
        <v>0.40300000000000002</v>
      </c>
      <c r="R14" s="75">
        <v>2.7E-4</v>
      </c>
      <c r="S14" s="75">
        <v>2.5000000000000001E-4</v>
      </c>
      <c r="T14" s="75">
        <v>3.4099999999999998E-3</v>
      </c>
      <c r="U14" s="75">
        <v>0.25</v>
      </c>
      <c r="V14" s="75">
        <v>1.83E-3</v>
      </c>
      <c r="W14" s="75">
        <v>7.8E-2</v>
      </c>
      <c r="X14" s="75">
        <v>0.34</v>
      </c>
      <c r="Y14" s="75">
        <v>1.2999999999999999E-3</v>
      </c>
      <c r="Z14" s="75">
        <v>3.0999999999999999E-3</v>
      </c>
      <c r="AA14" s="75">
        <v>0.17</v>
      </c>
      <c r="AB14" s="75">
        <v>9.7999999999999997E-4</v>
      </c>
      <c r="AC14" s="75">
        <v>0.34</v>
      </c>
      <c r="AD14" s="75">
        <v>2E-3</v>
      </c>
      <c r="AE14" s="75">
        <v>1.4E-3</v>
      </c>
      <c r="AF14" s="74"/>
      <c r="AG14" s="75">
        <v>0.61</v>
      </c>
    </row>
    <row r="15" spans="1:33" ht="14.4" x14ac:dyDescent="0.3">
      <c r="A15" s="72"/>
      <c r="B15" s="72"/>
      <c r="C15" s="72" t="s">
        <v>57</v>
      </c>
      <c r="D15" s="75">
        <v>0.1613</v>
      </c>
      <c r="E15" s="75">
        <v>4.7199999999999999E-2</v>
      </c>
      <c r="F15" s="75">
        <v>0.25800000000000001</v>
      </c>
      <c r="G15" s="75">
        <v>0.4924</v>
      </c>
      <c r="H15" s="75">
        <v>6.2789999999999999E-2</v>
      </c>
      <c r="I15" s="75">
        <v>0.24426</v>
      </c>
      <c r="J15" s="75">
        <v>0.15558</v>
      </c>
      <c r="K15" s="75">
        <v>8.5000000000000006E-2</v>
      </c>
      <c r="L15" s="75">
        <v>3.48E-3</v>
      </c>
      <c r="M15" s="75">
        <v>0</v>
      </c>
      <c r="N15" s="75">
        <v>0</v>
      </c>
      <c r="O15" s="75">
        <v>0</v>
      </c>
      <c r="P15" s="75">
        <v>8.3299999999999999E-2</v>
      </c>
      <c r="Q15" s="75">
        <v>0</v>
      </c>
      <c r="R15" s="75">
        <v>6.4000000000000003E-3</v>
      </c>
      <c r="S15" s="75">
        <v>1.3500000000000001E-3</v>
      </c>
      <c r="T15" s="75">
        <v>0.12066</v>
      </c>
      <c r="U15" s="75">
        <v>2.4</v>
      </c>
      <c r="V15" s="75">
        <v>1.7670000000000002E-2</v>
      </c>
      <c r="W15" s="75">
        <v>0.52500000000000002</v>
      </c>
      <c r="X15" s="75">
        <v>0.92</v>
      </c>
      <c r="Y15" s="75">
        <v>1.1440000000000001E-2</v>
      </c>
      <c r="Z15" s="75">
        <v>4.58E-2</v>
      </c>
      <c r="AA15" s="75">
        <v>1.68</v>
      </c>
      <c r="AB15" s="75">
        <v>1.934E-2</v>
      </c>
      <c r="AC15" s="75">
        <v>3.76</v>
      </c>
      <c r="AD15" s="75">
        <v>7.1999999999999995E-2</v>
      </c>
      <c r="AE15" s="75">
        <v>3.27E-2</v>
      </c>
      <c r="AF15" s="74"/>
      <c r="AG15" s="75">
        <v>5.67</v>
      </c>
    </row>
    <row r="16" spans="1:33" ht="14.4" x14ac:dyDescent="0.3">
      <c r="A16" s="72"/>
      <c r="B16" s="72"/>
      <c r="C16" s="72" t="s">
        <v>59</v>
      </c>
      <c r="D16" s="75">
        <v>0.47539999999999999</v>
      </c>
      <c r="E16" s="75">
        <v>5.7299999999999997E-2</v>
      </c>
      <c r="F16" s="75">
        <v>0.1067</v>
      </c>
      <c r="G16" s="75">
        <v>4.53E-2</v>
      </c>
      <c r="H16" s="75">
        <v>6.9699999999999996E-3</v>
      </c>
      <c r="I16" s="75">
        <v>6.1199999999999996E-3</v>
      </c>
      <c r="J16" s="75">
        <v>1.6150000000000001E-2</v>
      </c>
      <c r="K16" s="75">
        <v>0.04</v>
      </c>
      <c r="L16" s="75">
        <v>1.1100000000000001E-3</v>
      </c>
      <c r="M16" s="75">
        <v>0.02</v>
      </c>
      <c r="N16" s="75">
        <v>2E-3</v>
      </c>
      <c r="O16" s="75">
        <v>0</v>
      </c>
      <c r="P16" s="75">
        <v>1.9E-3</v>
      </c>
      <c r="Q16" s="75">
        <v>4.9000000000000002E-2</v>
      </c>
      <c r="R16" s="75">
        <v>4.1099999999999999E-3</v>
      </c>
      <c r="S16" s="75">
        <v>2.5200000000000001E-3</v>
      </c>
      <c r="T16" s="75">
        <v>5.5899999999999998E-2</v>
      </c>
      <c r="U16" s="75">
        <v>0.85</v>
      </c>
      <c r="V16" s="75">
        <v>8.2000000000000007E-3</v>
      </c>
      <c r="W16" s="75">
        <v>0.187</v>
      </c>
      <c r="X16" s="75">
        <v>1.25</v>
      </c>
      <c r="Y16" s="75">
        <v>1.48E-3</v>
      </c>
      <c r="Z16" s="75">
        <v>3.5999999999999997E-2</v>
      </c>
      <c r="AA16" s="75">
        <v>0.41</v>
      </c>
      <c r="AB16" s="75">
        <v>1.026E-2</v>
      </c>
      <c r="AC16" s="75">
        <v>1.29</v>
      </c>
      <c r="AD16" s="75">
        <v>0.28799999999999998</v>
      </c>
      <c r="AE16" s="75">
        <v>1.04E-2</v>
      </c>
      <c r="AF16" s="74"/>
      <c r="AG16" s="75">
        <v>2.74</v>
      </c>
    </row>
    <row r="17" spans="1:33" ht="14.4" x14ac:dyDescent="0.3">
      <c r="A17" s="72"/>
      <c r="B17" s="72"/>
      <c r="C17" s="72" t="s">
        <v>60</v>
      </c>
      <c r="D17" s="75">
        <v>0.45800000000000002</v>
      </c>
      <c r="E17" s="75">
        <v>0.11260000000000001</v>
      </c>
      <c r="F17" s="75">
        <v>8.2000000000000003E-2</v>
      </c>
      <c r="G17" s="75">
        <v>0.21</v>
      </c>
      <c r="H17" s="75">
        <v>0.11659</v>
      </c>
      <c r="I17" s="75">
        <v>5.525E-2</v>
      </c>
      <c r="J17" s="75">
        <v>1.094E-2</v>
      </c>
      <c r="K17" s="75">
        <v>2.5999999999999999E-2</v>
      </c>
      <c r="L17" s="75">
        <v>5.8E-4</v>
      </c>
      <c r="M17" s="75">
        <v>7.44</v>
      </c>
      <c r="N17" s="75">
        <v>2E-3</v>
      </c>
      <c r="O17" s="75">
        <v>0</v>
      </c>
      <c r="P17" s="75">
        <v>8.3999999999999995E-3</v>
      </c>
      <c r="Q17" s="75">
        <v>1.7999999999999999E-2</v>
      </c>
      <c r="R17" s="75">
        <v>3.8800000000000002E-3</v>
      </c>
      <c r="S17" s="75">
        <v>2.4099999999999998E-3</v>
      </c>
      <c r="T17" s="75">
        <v>2.188E-2</v>
      </c>
      <c r="U17" s="75">
        <v>0.88</v>
      </c>
      <c r="V17" s="75">
        <v>8.6099999999999996E-3</v>
      </c>
      <c r="W17" s="75">
        <v>0.38800000000000001</v>
      </c>
      <c r="X17" s="75">
        <v>0.37</v>
      </c>
      <c r="Y17" s="75">
        <v>8.0000000000000004E-4</v>
      </c>
      <c r="Z17" s="75">
        <v>2.0299999999999999E-2</v>
      </c>
      <c r="AA17" s="75">
        <v>0.16</v>
      </c>
      <c r="AB17" s="75">
        <v>3.3E-3</v>
      </c>
      <c r="AC17" s="75">
        <v>1.05</v>
      </c>
      <c r="AD17" s="75">
        <v>0.22700000000000001</v>
      </c>
      <c r="AE17" s="75">
        <v>7.4999999999999997E-3</v>
      </c>
      <c r="AF17" s="74"/>
      <c r="AG17" s="75">
        <v>4.0599999999999996</v>
      </c>
    </row>
    <row r="18" spans="1:33" ht="14.4" x14ac:dyDescent="0.3">
      <c r="A18" s="72"/>
      <c r="B18" s="72"/>
      <c r="C18" s="72" t="s">
        <v>61</v>
      </c>
      <c r="D18" s="75">
        <v>0.51880000000000004</v>
      </c>
      <c r="E18" s="75">
        <v>4.6199999999999998E-2</v>
      </c>
      <c r="F18" s="75">
        <v>0.1075</v>
      </c>
      <c r="G18" s="75">
        <v>2.4199999999999999E-2</v>
      </c>
      <c r="H18" s="75">
        <v>5.2900000000000004E-3</v>
      </c>
      <c r="I18" s="75">
        <v>3.62E-3</v>
      </c>
      <c r="J18" s="75">
        <v>8.5500000000000003E-3</v>
      </c>
      <c r="K18" s="75">
        <v>2.1999999999999999E-2</v>
      </c>
      <c r="L18" s="75">
        <v>1.07E-3</v>
      </c>
      <c r="M18" s="75">
        <v>0.01</v>
      </c>
      <c r="N18" s="75">
        <v>0</v>
      </c>
      <c r="O18" s="75">
        <v>0</v>
      </c>
      <c r="P18" s="75">
        <v>2.0999999999999999E-3</v>
      </c>
      <c r="Q18" s="75">
        <v>7.0000000000000001E-3</v>
      </c>
      <c r="R18" s="75">
        <v>7.1000000000000004E-3</v>
      </c>
      <c r="S18" s="75">
        <v>4.2700000000000004E-3</v>
      </c>
      <c r="T18" s="75">
        <v>4.8169999999999998E-2</v>
      </c>
      <c r="U18" s="75">
        <v>1.23</v>
      </c>
      <c r="V18" s="75">
        <v>4.5500000000000002E-3</v>
      </c>
      <c r="W18" s="75">
        <v>0.08</v>
      </c>
      <c r="X18" s="75">
        <v>0.52</v>
      </c>
      <c r="Y18" s="75">
        <v>1.5200000000000001E-3</v>
      </c>
      <c r="Z18" s="75">
        <v>3.9100000000000003E-2</v>
      </c>
      <c r="AA18" s="75">
        <v>0.32</v>
      </c>
      <c r="AB18" s="75">
        <v>5.77E-3</v>
      </c>
      <c r="AC18" s="75">
        <v>1.05</v>
      </c>
      <c r="AD18" s="75">
        <v>0.28599999999999998</v>
      </c>
      <c r="AE18" s="75">
        <v>1.04E-2</v>
      </c>
      <c r="AF18" s="74"/>
      <c r="AG18" s="75">
        <v>2.72</v>
      </c>
    </row>
    <row r="19" spans="1:33" ht="14.4" x14ac:dyDescent="0.3">
      <c r="A19" s="72"/>
      <c r="B19" s="72"/>
      <c r="C19" s="72" t="s">
        <v>62</v>
      </c>
      <c r="D19" s="75">
        <v>0.28299999999999997</v>
      </c>
      <c r="E19" s="75">
        <v>0</v>
      </c>
      <c r="F19" s="75">
        <v>6.4000000000000001E-2</v>
      </c>
      <c r="G19" s="75">
        <v>9.7000000000000003E-2</v>
      </c>
      <c r="H19" s="75">
        <v>2.1219999999999999E-2</v>
      </c>
      <c r="I19" s="75">
        <v>2.4740000000000002E-2</v>
      </c>
      <c r="J19" s="75">
        <v>4.4470000000000003E-2</v>
      </c>
      <c r="K19" s="75">
        <v>0</v>
      </c>
      <c r="L19" s="75">
        <v>4.6000000000000001E-4</v>
      </c>
      <c r="M19" s="75">
        <v>1.96</v>
      </c>
      <c r="N19" s="75">
        <v>3.0000000000000001E-3</v>
      </c>
      <c r="O19" s="75">
        <v>0</v>
      </c>
      <c r="P19" s="75">
        <v>0</v>
      </c>
      <c r="Q19" s="75">
        <v>0</v>
      </c>
      <c r="R19" s="75">
        <v>2.0100000000000001E-3</v>
      </c>
      <c r="S19" s="75">
        <v>2.81E-3</v>
      </c>
      <c r="T19" s="75">
        <v>1.567E-2</v>
      </c>
      <c r="U19" s="75">
        <v>0.38</v>
      </c>
      <c r="V19" s="75">
        <v>4.0499999999999998E-3</v>
      </c>
      <c r="W19" s="75">
        <v>0</v>
      </c>
      <c r="X19" s="75">
        <v>2.19</v>
      </c>
      <c r="Y19" s="75">
        <v>4.8999999999999998E-4</v>
      </c>
      <c r="Z19" s="75">
        <v>1.7999999999999999E-2</v>
      </c>
      <c r="AA19" s="75">
        <v>0.16</v>
      </c>
      <c r="AB19" s="75">
        <v>2E-3</v>
      </c>
      <c r="AC19" s="75">
        <v>1.59</v>
      </c>
      <c r="AD19" s="75">
        <v>0.14899999999999999</v>
      </c>
      <c r="AE19" s="75">
        <v>5.5999999999999999E-3</v>
      </c>
      <c r="AF19" s="74"/>
      <c r="AG19" s="75">
        <v>2.27</v>
      </c>
    </row>
    <row r="20" spans="1:33" ht="14.4" x14ac:dyDescent="0.3">
      <c r="A20" s="72"/>
      <c r="B20" s="72"/>
      <c r="C20" s="72" t="s">
        <v>63</v>
      </c>
      <c r="D20" s="75">
        <v>1.44E-2</v>
      </c>
      <c r="E20" s="75">
        <v>0</v>
      </c>
      <c r="F20" s="75">
        <v>0.26960000000000001</v>
      </c>
      <c r="G20" s="75">
        <v>0.30990000000000001</v>
      </c>
      <c r="H20" s="75">
        <v>0.18226999999999999</v>
      </c>
      <c r="I20" s="75">
        <v>8.0460000000000004E-2</v>
      </c>
      <c r="J20" s="75">
        <v>1.341E-2</v>
      </c>
      <c r="K20" s="75">
        <v>0</v>
      </c>
      <c r="L20" s="75">
        <v>7.1000000000000002E-4</v>
      </c>
      <c r="M20" s="75">
        <v>10.47</v>
      </c>
      <c r="N20" s="75">
        <v>0</v>
      </c>
      <c r="O20" s="75">
        <v>0</v>
      </c>
      <c r="P20" s="75">
        <v>6.0000000000000001E-3</v>
      </c>
      <c r="Q20" s="75">
        <v>1.4E-2</v>
      </c>
      <c r="R20" s="75">
        <v>1.1E-4</v>
      </c>
      <c r="S20" s="75">
        <v>3.0200000000000001E-3</v>
      </c>
      <c r="T20" s="75">
        <v>6.4000000000000005E-4</v>
      </c>
      <c r="U20" s="75">
        <v>0.1</v>
      </c>
      <c r="V20" s="75">
        <v>3.5300000000000002E-3</v>
      </c>
      <c r="W20" s="75">
        <v>0.155</v>
      </c>
      <c r="X20" s="75">
        <v>8.9</v>
      </c>
      <c r="Y20" s="75">
        <v>4.6999999999999999E-4</v>
      </c>
      <c r="Z20" s="75">
        <v>1.2999999999999999E-3</v>
      </c>
      <c r="AA20" s="75">
        <v>0.33</v>
      </c>
      <c r="AB20" s="75">
        <v>2.5999999999999998E-4</v>
      </c>
      <c r="AC20" s="75">
        <v>5.74</v>
      </c>
      <c r="AD20" s="75">
        <v>0.3</v>
      </c>
      <c r="AE20" s="75">
        <v>4.3700000000000003E-2</v>
      </c>
      <c r="AF20" s="74"/>
      <c r="AG20" s="75">
        <v>3.93</v>
      </c>
    </row>
    <row r="21" spans="1:33" ht="14.4" x14ac:dyDescent="0.3">
      <c r="A21" s="72"/>
      <c r="B21" s="72"/>
      <c r="C21" s="72" t="s">
        <v>66</v>
      </c>
      <c r="D21" s="75">
        <v>0</v>
      </c>
      <c r="E21" s="75">
        <v>0</v>
      </c>
      <c r="F21" s="75">
        <v>6.9999999999999999E-4</v>
      </c>
      <c r="G21" s="75">
        <v>0.995</v>
      </c>
      <c r="H21" s="75">
        <v>0.31991000000000003</v>
      </c>
      <c r="I21" s="75">
        <v>0.41435</v>
      </c>
      <c r="J21" s="75">
        <v>0.10535</v>
      </c>
      <c r="K21" s="75">
        <v>0</v>
      </c>
      <c r="L21" s="75">
        <v>5.0000000000000002E-5</v>
      </c>
      <c r="M21" s="75">
        <v>0.37</v>
      </c>
      <c r="N21" s="75">
        <v>0</v>
      </c>
      <c r="O21" s="75">
        <v>0</v>
      </c>
      <c r="P21" s="75">
        <v>0</v>
      </c>
      <c r="Q21" s="75">
        <v>0</v>
      </c>
      <c r="R21" s="75">
        <v>4.0000000000000003E-5</v>
      </c>
      <c r="S21" s="75">
        <v>1.4999999999999999E-4</v>
      </c>
      <c r="T21" s="75">
        <v>7.2500000000000004E-3</v>
      </c>
      <c r="U21" s="75">
        <v>0</v>
      </c>
      <c r="V21" s="75">
        <v>6.9999999999999994E-5</v>
      </c>
      <c r="W21" s="75">
        <v>6.5000000000000002E-2</v>
      </c>
      <c r="X21" s="75">
        <v>0.01</v>
      </c>
      <c r="Y21" s="75">
        <v>2.2000000000000001E-4</v>
      </c>
      <c r="Z21" s="75">
        <v>1.2999999999999999E-3</v>
      </c>
      <c r="AA21" s="75">
        <v>0</v>
      </c>
      <c r="AB21" s="75">
        <v>6.0000000000000002E-5</v>
      </c>
      <c r="AC21" s="75">
        <v>0.09</v>
      </c>
      <c r="AD21" s="75">
        <v>5.7000000000000002E-2</v>
      </c>
      <c r="AE21" s="75">
        <v>5.9999999999999995E-4</v>
      </c>
      <c r="AF21" s="74"/>
      <c r="AG21" s="75">
        <v>8.98</v>
      </c>
    </row>
    <row r="22" spans="1:33" ht="14.4" x14ac:dyDescent="0.3">
      <c r="A22" s="72"/>
      <c r="B22" s="72"/>
      <c r="C22" s="72" t="s">
        <v>73</v>
      </c>
      <c r="D22" s="75">
        <v>0.57199999999999995</v>
      </c>
      <c r="E22" s="75">
        <v>0</v>
      </c>
      <c r="F22" s="75">
        <v>0.09</v>
      </c>
      <c r="G22" s="75">
        <v>0.28100000000000003</v>
      </c>
      <c r="H22" s="75">
        <v>4.8899999999999999E-2</v>
      </c>
      <c r="I22" s="75">
        <v>8.1699999999999995E-2</v>
      </c>
      <c r="J22" s="75">
        <v>0.13420000000000001</v>
      </c>
      <c r="K22" s="75">
        <v>0.1</v>
      </c>
      <c r="L22" s="75">
        <v>2.0899999999999998E-3</v>
      </c>
      <c r="M22" s="75">
        <v>0.11</v>
      </c>
      <c r="N22" s="75">
        <v>3.0000000000000001E-3</v>
      </c>
      <c r="O22" s="75">
        <v>0</v>
      </c>
      <c r="P22" s="75">
        <v>0</v>
      </c>
      <c r="Q22" s="75">
        <v>0</v>
      </c>
      <c r="R22" s="75">
        <v>1.34E-3</v>
      </c>
      <c r="S22" s="75">
        <v>1.3600000000000001E-3</v>
      </c>
      <c r="T22" s="75">
        <v>1.55E-2</v>
      </c>
      <c r="U22" s="75">
        <v>0.17</v>
      </c>
      <c r="V22" s="75">
        <v>3.0500000000000002E-3</v>
      </c>
      <c r="W22" s="75">
        <v>0</v>
      </c>
      <c r="X22" s="75">
        <v>0.1</v>
      </c>
      <c r="Y22" s="75">
        <v>2.2100000000000002E-3</v>
      </c>
      <c r="Z22" s="75">
        <v>2.7799999999999998E-2</v>
      </c>
      <c r="AA22" s="75">
        <v>1.08</v>
      </c>
      <c r="AB22" s="75">
        <v>8.7899999999999992E-3</v>
      </c>
      <c r="AC22" s="75">
        <v>2.5</v>
      </c>
      <c r="AD22" s="75">
        <v>7.2999999999999995E-2</v>
      </c>
      <c r="AE22" s="75">
        <v>2.64E-2</v>
      </c>
      <c r="AF22" s="74"/>
      <c r="AG22" s="75">
        <v>5</v>
      </c>
    </row>
    <row r="23" spans="1:33" ht="14.4" x14ac:dyDescent="0.3">
      <c r="A23" s="72"/>
      <c r="B23" s="72"/>
      <c r="C23" s="72" t="s">
        <v>74</v>
      </c>
      <c r="D23" s="75">
        <v>0.82640000000000002</v>
      </c>
      <c r="E23" s="75">
        <v>0</v>
      </c>
      <c r="F23" s="75">
        <v>0.1</v>
      </c>
      <c r="G23" s="75">
        <v>0.05</v>
      </c>
      <c r="H23" s="75">
        <v>0</v>
      </c>
      <c r="I23" s="75">
        <v>3.0210000000000001E-2</v>
      </c>
      <c r="J23" s="75">
        <v>1.6410000000000001E-2</v>
      </c>
      <c r="K23" s="75">
        <v>0</v>
      </c>
      <c r="L23" s="75">
        <v>5.5399999999999998E-3</v>
      </c>
      <c r="M23" s="75">
        <v>0</v>
      </c>
      <c r="N23" s="75">
        <v>0</v>
      </c>
      <c r="O23" s="75">
        <v>0</v>
      </c>
      <c r="P23" s="75">
        <v>1.26E-2</v>
      </c>
      <c r="Q23" s="75">
        <v>2.1000000000000001E-2</v>
      </c>
      <c r="R23" s="75">
        <v>4.3600000000000002E-3</v>
      </c>
      <c r="S23" s="75">
        <v>1.01E-3</v>
      </c>
      <c r="T23" s="75">
        <v>5.5370000000000003E-2</v>
      </c>
      <c r="U23" s="75">
        <v>0.22</v>
      </c>
      <c r="V23" s="75">
        <v>1.6240000000000001E-2</v>
      </c>
      <c r="W23" s="75">
        <v>0.33400000000000002</v>
      </c>
      <c r="X23" s="75">
        <v>0</v>
      </c>
      <c r="Y23" s="75">
        <v>3.0100000000000001E-3</v>
      </c>
      <c r="Z23" s="75">
        <v>0</v>
      </c>
      <c r="AA23" s="75">
        <v>1.56</v>
      </c>
      <c r="AB23" s="75">
        <v>4.0710000000000003E-2</v>
      </c>
      <c r="AC23" s="75">
        <v>3.62</v>
      </c>
      <c r="AD23" s="75">
        <v>0.255</v>
      </c>
      <c r="AE23" s="75">
        <v>2.1999999999999999E-2</v>
      </c>
      <c r="AF23" s="74"/>
      <c r="AG23" s="75">
        <v>4.16</v>
      </c>
    </row>
    <row r="24" spans="1:33" ht="14.4" x14ac:dyDescent="0.3">
      <c r="A24" s="72"/>
      <c r="B24" s="72"/>
      <c r="C24" s="72" t="s">
        <v>80</v>
      </c>
      <c r="D24" s="75">
        <v>0.66100000000000003</v>
      </c>
      <c r="E24" s="75">
        <v>0</v>
      </c>
      <c r="F24" s="75">
        <v>4.5999999999999999E-2</v>
      </c>
      <c r="G24" s="75">
        <v>0.252</v>
      </c>
      <c r="H24" s="75">
        <v>8.3159999999999998E-2</v>
      </c>
      <c r="I24" s="75">
        <v>0.13077</v>
      </c>
      <c r="J24" s="75">
        <v>2.6200000000000001E-2</v>
      </c>
      <c r="K24" s="75">
        <v>0</v>
      </c>
      <c r="L24" s="75">
        <v>1.7000000000000001E-4</v>
      </c>
      <c r="M24" s="75">
        <v>0.04</v>
      </c>
      <c r="N24" s="75">
        <v>0</v>
      </c>
      <c r="O24" s="75">
        <v>0</v>
      </c>
      <c r="P24" s="75">
        <v>0</v>
      </c>
      <c r="Q24" s="75">
        <v>0</v>
      </c>
      <c r="R24" s="75">
        <v>1.9499999999999999E-3</v>
      </c>
      <c r="S24" s="75">
        <v>2.0500000000000002E-3</v>
      </c>
      <c r="T24" s="75">
        <v>1.9900000000000001E-2</v>
      </c>
      <c r="U24" s="75">
        <v>0.51</v>
      </c>
      <c r="V24" s="75">
        <v>1.7099999999999999E-3</v>
      </c>
      <c r="W24" s="75">
        <v>0</v>
      </c>
      <c r="X24" s="75">
        <v>0.43</v>
      </c>
      <c r="Y24" s="75">
        <v>3.0000000000000001E-3</v>
      </c>
      <c r="Z24" s="75">
        <v>2.07E-2</v>
      </c>
      <c r="AA24" s="75">
        <v>0.36</v>
      </c>
      <c r="AB24" s="75">
        <v>3.63E-3</v>
      </c>
      <c r="AC24" s="75">
        <v>0.8</v>
      </c>
      <c r="AD24" s="75">
        <v>2.4E-2</v>
      </c>
      <c r="AE24" s="75">
        <v>6.0000000000000001E-3</v>
      </c>
      <c r="AF24" s="74"/>
      <c r="AG24" s="75">
        <v>4.97</v>
      </c>
    </row>
    <row r="25" spans="1:33" ht="14.4" x14ac:dyDescent="0.3">
      <c r="A25" s="72"/>
      <c r="B25" s="72"/>
      <c r="C25" s="72" t="s">
        <v>85</v>
      </c>
      <c r="D25" s="75">
        <v>0.82399999999999995</v>
      </c>
      <c r="E25" s="75">
        <v>0.82120000000000004</v>
      </c>
      <c r="F25" s="75">
        <v>3.0000000000000001E-3</v>
      </c>
      <c r="G25" s="75">
        <v>0</v>
      </c>
      <c r="H25" s="75">
        <v>0</v>
      </c>
      <c r="I25" s="75">
        <v>0</v>
      </c>
      <c r="J25" s="75">
        <v>0</v>
      </c>
      <c r="K25" s="75">
        <v>2E-3</v>
      </c>
      <c r="L25" s="75">
        <v>2.4000000000000001E-4</v>
      </c>
      <c r="M25" s="75">
        <v>0</v>
      </c>
      <c r="N25" s="75">
        <v>5.0000000000000001E-3</v>
      </c>
      <c r="O25" s="75">
        <v>0</v>
      </c>
      <c r="P25" s="75">
        <v>0</v>
      </c>
      <c r="Q25" s="75">
        <v>0</v>
      </c>
      <c r="R25" s="75">
        <v>0</v>
      </c>
      <c r="S25" s="75">
        <v>3.8000000000000002E-4</v>
      </c>
      <c r="T25" s="75">
        <v>1.2099999999999999E-3</v>
      </c>
      <c r="U25" s="75">
        <v>0.02</v>
      </c>
      <c r="V25" s="75">
        <v>6.8000000000000005E-4</v>
      </c>
      <c r="W25" s="75">
        <v>2.1999999999999999E-2</v>
      </c>
      <c r="X25" s="75">
        <v>0.06</v>
      </c>
      <c r="Y25" s="75">
        <v>3.6000000000000002E-4</v>
      </c>
      <c r="Z25" s="75">
        <v>4.1999999999999997E-3</v>
      </c>
      <c r="AA25" s="75">
        <v>0.02</v>
      </c>
      <c r="AB25" s="75">
        <v>8.0000000000000004E-4</v>
      </c>
      <c r="AC25" s="75">
        <v>0.04</v>
      </c>
      <c r="AD25" s="75">
        <v>8.0000000000000002E-3</v>
      </c>
      <c r="AE25" s="75">
        <v>2.2000000000000001E-3</v>
      </c>
      <c r="AF25" s="74"/>
      <c r="AG25" s="75">
        <v>3.04</v>
      </c>
    </row>
    <row r="26" spans="1:33" ht="14.4" x14ac:dyDescent="0.3">
      <c r="A26" s="72"/>
      <c r="B26" s="72"/>
      <c r="C26" s="72" t="s">
        <v>86</v>
      </c>
      <c r="D26" s="75">
        <v>4.65E-2</v>
      </c>
      <c r="E26" s="75">
        <v>0</v>
      </c>
      <c r="F26" s="75">
        <v>3.2800000000000003E-2</v>
      </c>
      <c r="G26" s="75">
        <v>3.6600000000000001E-2</v>
      </c>
      <c r="H26" s="75">
        <v>2.2780000000000002E-2</v>
      </c>
      <c r="I26" s="75">
        <v>1.057E-2</v>
      </c>
      <c r="J26" s="75">
        <v>1.3600000000000001E-3</v>
      </c>
      <c r="K26" s="75">
        <v>0</v>
      </c>
      <c r="L26" s="75">
        <v>4.2000000000000002E-4</v>
      </c>
      <c r="M26" s="75">
        <v>1.38</v>
      </c>
      <c r="N26" s="75">
        <v>1.4999999999999999E-2</v>
      </c>
      <c r="O26" s="75">
        <v>0</v>
      </c>
      <c r="P26" s="75">
        <v>0</v>
      </c>
      <c r="Q26" s="75">
        <v>0</v>
      </c>
      <c r="R26" s="75">
        <v>3.8000000000000002E-4</v>
      </c>
      <c r="S26" s="75">
        <v>1.6100000000000001E-3</v>
      </c>
      <c r="T26" s="75">
        <v>8.4000000000000003E-4</v>
      </c>
      <c r="U26" s="75">
        <v>0.05</v>
      </c>
      <c r="V26" s="75">
        <v>3.13E-3</v>
      </c>
      <c r="W26" s="75">
        <v>0</v>
      </c>
      <c r="X26" s="75">
        <v>1.19</v>
      </c>
      <c r="Y26" s="75">
        <v>1E-4</v>
      </c>
      <c r="Z26" s="75">
        <v>5.0000000000000001E-4</v>
      </c>
      <c r="AA26" s="75">
        <v>0.13</v>
      </c>
      <c r="AB26" s="75">
        <v>4.0000000000000003E-5</v>
      </c>
      <c r="AC26" s="75">
        <v>0.93</v>
      </c>
      <c r="AD26" s="75">
        <v>0.02</v>
      </c>
      <c r="AE26" s="75">
        <v>3.8E-3</v>
      </c>
      <c r="AF26" s="74"/>
      <c r="AG26" s="75">
        <v>0.64</v>
      </c>
    </row>
    <row r="27" spans="1:33" ht="14.4" x14ac:dyDescent="0.3">
      <c r="A27" s="72"/>
      <c r="B27" s="72"/>
      <c r="C27" s="72" t="s">
        <v>87</v>
      </c>
      <c r="D27" s="75">
        <v>3.0000000000000001E-3</v>
      </c>
      <c r="E27" s="75">
        <v>0</v>
      </c>
      <c r="F27" s="75">
        <v>0</v>
      </c>
      <c r="G27" s="75">
        <v>0</v>
      </c>
      <c r="H27" s="75">
        <v>2.0000000000000002E-5</v>
      </c>
      <c r="I27" s="75">
        <v>1.0000000000000001E-5</v>
      </c>
      <c r="J27" s="75">
        <v>4.0000000000000003E-5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1.3999999999999999E-4</v>
      </c>
      <c r="T27" s="75">
        <v>0</v>
      </c>
      <c r="U27" s="75">
        <v>0.05</v>
      </c>
      <c r="V27" s="75">
        <v>1.1E-4</v>
      </c>
      <c r="W27" s="75">
        <v>4.0000000000000001E-3</v>
      </c>
      <c r="X27" s="75">
        <v>0</v>
      </c>
      <c r="Y27" s="75">
        <v>1E-4</v>
      </c>
      <c r="Z27" s="75">
        <v>2.0000000000000001E-4</v>
      </c>
      <c r="AA27" s="75">
        <v>0.03</v>
      </c>
      <c r="AB27" s="75">
        <v>2.1900000000000001E-3</v>
      </c>
      <c r="AC27" s="75">
        <v>0.01</v>
      </c>
      <c r="AD27" s="75">
        <v>0</v>
      </c>
      <c r="AE27" s="75">
        <v>2.0000000000000001E-4</v>
      </c>
      <c r="AF27" s="74"/>
      <c r="AG27" s="75">
        <v>0.01</v>
      </c>
    </row>
    <row r="29" spans="1:33" ht="14.4" x14ac:dyDescent="0.3">
      <c r="A29" s="76"/>
      <c r="B29" s="8"/>
      <c r="C29" s="8"/>
    </row>
    <row r="30" spans="1:33" ht="14.4" x14ac:dyDescent="0.3">
      <c r="A30" s="132" t="s">
        <v>156</v>
      </c>
      <c r="B30" s="132" t="s">
        <v>157</v>
      </c>
      <c r="C30" s="77" t="s">
        <v>158</v>
      </c>
      <c r="D30" s="78">
        <f>0.32*'extra calcs ,)'!$C5</f>
        <v>80.807999999999993</v>
      </c>
      <c r="E30" s="78">
        <f>0.32*'extra calcs ,)'!$C6</f>
        <v>12.824000000000002</v>
      </c>
      <c r="F30" s="78">
        <f>0.32*'extra calcs ,)'!$C7</f>
        <v>12.8</v>
      </c>
      <c r="G30" s="78">
        <f>0.32*'extra calcs ,)'!$C8</f>
        <v>11.399111111111113</v>
      </c>
      <c r="H30" s="78">
        <f>0.32*'extra calcs ,)'!$C9</f>
        <v>2.2798222222222226</v>
      </c>
      <c r="I30" s="78">
        <f>0.32*'extra calcs ,)'!$C10</f>
        <v>5.129599999999999</v>
      </c>
      <c r="J30" s="78">
        <f>0.32*'extra calcs ,)'!$C11</f>
        <v>3.9896888888888893</v>
      </c>
      <c r="K30" s="78">
        <v>8</v>
      </c>
      <c r="L30" s="78">
        <v>0.41599999999999998</v>
      </c>
      <c r="M30" s="78">
        <v>746.56</v>
      </c>
      <c r="N30" s="78">
        <v>24</v>
      </c>
      <c r="O30" s="78">
        <v>64</v>
      </c>
      <c r="P30" s="78">
        <v>4.8</v>
      </c>
      <c r="Q30" s="78">
        <v>28.8</v>
      </c>
      <c r="R30" s="78">
        <v>0.35199999999999998</v>
      </c>
      <c r="S30" s="78">
        <v>0.35199999999999998</v>
      </c>
      <c r="T30" s="78">
        <v>4.4800000000000004</v>
      </c>
      <c r="U30" s="78">
        <v>128</v>
      </c>
      <c r="V30" s="78">
        <v>1.6</v>
      </c>
      <c r="W30" s="78">
        <v>136</v>
      </c>
      <c r="X30" s="78">
        <v>192</v>
      </c>
      <c r="Y30" s="78">
        <v>0.28799999999999998</v>
      </c>
      <c r="Z30" s="78">
        <v>6.72</v>
      </c>
      <c r="AA30" s="78">
        <v>99.2</v>
      </c>
      <c r="AB30" s="78">
        <v>0.57599999999999996</v>
      </c>
      <c r="AC30" s="78">
        <v>224</v>
      </c>
      <c r="AD30" s="78">
        <v>17.600000000000001</v>
      </c>
      <c r="AE30" s="78">
        <v>2.56</v>
      </c>
      <c r="AF30" s="79"/>
      <c r="AG30" s="79"/>
    </row>
    <row r="31" spans="1:33" ht="14.4" x14ac:dyDescent="0.3">
      <c r="A31" s="122"/>
      <c r="B31" s="122"/>
      <c r="C31" s="77" t="s">
        <v>159</v>
      </c>
      <c r="D31" s="80">
        <f>0.32*'extra calcs ,)'!$F5</f>
        <v>103.32000000000001</v>
      </c>
      <c r="E31" s="80">
        <f>0.32*'extra calcs ,)'!$F6</f>
        <v>16.52</v>
      </c>
      <c r="F31" s="80">
        <f>0.32*'extra calcs ,)'!$F7</f>
        <v>17.600000000000001</v>
      </c>
      <c r="G31" s="80">
        <f>0.32*'extra calcs ,)'!$F8</f>
        <v>14.684444444444443</v>
      </c>
      <c r="H31" s="80">
        <f>0.32*'extra calcs ,)'!$F9</f>
        <v>2.9368888888888893</v>
      </c>
      <c r="I31" s="80">
        <f>0.32*'extra calcs ,)'!$F10</f>
        <v>6.6079999999999997</v>
      </c>
      <c r="J31" s="80">
        <f>0.32*'extra calcs ,)'!$F11</f>
        <v>5.1395555555555568</v>
      </c>
      <c r="K31" s="80">
        <v>9.6</v>
      </c>
      <c r="L31" s="80">
        <v>0.41599999999999998</v>
      </c>
      <c r="M31" s="80">
        <v>746.56</v>
      </c>
      <c r="N31" s="80">
        <v>24</v>
      </c>
      <c r="O31" s="80">
        <v>64</v>
      </c>
      <c r="P31" s="80">
        <v>4.8</v>
      </c>
      <c r="Q31" s="80">
        <v>28.8</v>
      </c>
      <c r="R31" s="80">
        <v>0.35199999999999998</v>
      </c>
      <c r="S31" s="80">
        <v>0.38400000000000001</v>
      </c>
      <c r="T31" s="80">
        <v>4.16</v>
      </c>
      <c r="U31" s="80">
        <v>128</v>
      </c>
      <c r="V31" s="80">
        <v>1.6</v>
      </c>
      <c r="W31" s="80">
        <v>136</v>
      </c>
      <c r="X31" s="80">
        <v>192</v>
      </c>
      <c r="Y31" s="80">
        <v>0.28799999999999998</v>
      </c>
      <c r="Z31" s="80">
        <v>5.44</v>
      </c>
      <c r="AA31" s="80">
        <v>99.2</v>
      </c>
      <c r="AB31" s="80">
        <v>0.57599999999999996</v>
      </c>
      <c r="AC31" s="80">
        <v>224</v>
      </c>
      <c r="AD31" s="80">
        <v>17.600000000000001</v>
      </c>
      <c r="AE31" s="80">
        <v>3.2</v>
      </c>
      <c r="AF31" s="81"/>
      <c r="AG31" s="81"/>
    </row>
    <row r="32" spans="1:33" ht="14.4" x14ac:dyDescent="0.3">
      <c r="A32" s="122"/>
      <c r="B32" s="123"/>
      <c r="C32" s="77" t="s">
        <v>160</v>
      </c>
      <c r="D32" s="82">
        <f>0.32*'extra calcs ,)'!$I5</f>
        <v>117.264</v>
      </c>
      <c r="E32" s="82">
        <f>0.32*'extra calcs ,)'!$I6</f>
        <v>18.8</v>
      </c>
      <c r="F32" s="82">
        <f>0.32*'extra calcs ,)'!$I7</f>
        <v>20.48</v>
      </c>
      <c r="G32" s="82">
        <f>0.32*'extra calcs ,)'!$I8</f>
        <v>16.711111111111112</v>
      </c>
      <c r="H32" s="82">
        <f>0.32*'extra calcs ,)'!$I9</f>
        <v>3.3422222222222224</v>
      </c>
      <c r="I32" s="82">
        <f>0.32*'extra calcs ,)'!$I10</f>
        <v>7.5200000000000005</v>
      </c>
      <c r="J32" s="82">
        <f>0.32*'extra calcs ,)'!$I11</f>
        <v>5.8488888888888901</v>
      </c>
      <c r="K32" s="82">
        <v>9.6</v>
      </c>
      <c r="L32" s="82">
        <v>0.41599999999999998</v>
      </c>
      <c r="M32" s="82">
        <v>746.56</v>
      </c>
      <c r="N32" s="82">
        <v>24</v>
      </c>
      <c r="O32" s="82">
        <v>64</v>
      </c>
      <c r="P32" s="82">
        <v>4.8</v>
      </c>
      <c r="Q32" s="82">
        <v>28.8</v>
      </c>
      <c r="R32" s="82">
        <v>0.35199999999999998</v>
      </c>
      <c r="S32" s="82">
        <v>0.35199999999999998</v>
      </c>
      <c r="T32" s="82">
        <v>4.4800000000000004</v>
      </c>
      <c r="U32" s="82">
        <v>128</v>
      </c>
      <c r="V32" s="82">
        <v>1.6</v>
      </c>
      <c r="W32" s="82">
        <v>136</v>
      </c>
      <c r="X32" s="82">
        <v>320</v>
      </c>
      <c r="Y32" s="82">
        <v>0.28799999999999998</v>
      </c>
      <c r="Z32" s="82">
        <v>5.76</v>
      </c>
      <c r="AA32" s="82">
        <v>99.2</v>
      </c>
      <c r="AB32" s="82">
        <v>0.57599999999999996</v>
      </c>
      <c r="AC32" s="82">
        <v>224</v>
      </c>
      <c r="AD32" s="82">
        <v>17.600000000000001</v>
      </c>
      <c r="AE32" s="82">
        <v>2.56</v>
      </c>
      <c r="AF32" s="79"/>
      <c r="AG32" s="79"/>
    </row>
    <row r="33" spans="1:33" ht="14.4" x14ac:dyDescent="0.3">
      <c r="A33" s="122"/>
      <c r="B33" s="132" t="s">
        <v>161</v>
      </c>
      <c r="C33" s="77" t="s">
        <v>158</v>
      </c>
      <c r="D33" s="83">
        <f>0.32*'extra calcs ,)'!$D5</f>
        <v>94.807999999999993</v>
      </c>
      <c r="E33" s="83">
        <f>0.32*'extra calcs ,)'!$D6</f>
        <v>15.08</v>
      </c>
      <c r="F33" s="83">
        <f>0.32*'extra calcs ,)'!$D7</f>
        <v>15.36</v>
      </c>
      <c r="G33" s="83">
        <f>0.32*'extra calcs ,)'!$D8</f>
        <v>13.404444444444444</v>
      </c>
      <c r="H33" s="83">
        <f>0.32*'extra calcs ,)'!$D9</f>
        <v>2.6808888888888891</v>
      </c>
      <c r="I33" s="83">
        <f>0.32*'extra calcs ,)'!$D10</f>
        <v>6.0320000000000009</v>
      </c>
      <c r="J33" s="83">
        <f>0.32*'extra calcs ,)'!$D11</f>
        <v>4.6915555555555564</v>
      </c>
      <c r="K33" s="83">
        <v>12.16</v>
      </c>
      <c r="L33" s="83">
        <v>0.41599999999999998</v>
      </c>
      <c r="M33" s="83">
        <v>960</v>
      </c>
      <c r="N33" s="83">
        <v>28.8</v>
      </c>
      <c r="O33" s="83">
        <v>64</v>
      </c>
      <c r="P33" s="83">
        <v>4.8</v>
      </c>
      <c r="Q33" s="83">
        <v>38.4</v>
      </c>
      <c r="R33" s="83">
        <v>0.38400000000000001</v>
      </c>
      <c r="S33" s="83">
        <v>0.41599999999999998</v>
      </c>
      <c r="T33" s="83">
        <v>5.12</v>
      </c>
      <c r="U33" s="83">
        <v>128</v>
      </c>
      <c r="V33" s="83">
        <v>1.6</v>
      </c>
      <c r="W33" s="83">
        <v>176</v>
      </c>
      <c r="X33" s="83">
        <v>192</v>
      </c>
      <c r="Y33" s="83">
        <v>0.28799999999999998</v>
      </c>
      <c r="Z33" s="83">
        <v>5.44</v>
      </c>
      <c r="AA33" s="83">
        <v>128</v>
      </c>
      <c r="AB33" s="83">
        <v>0.73599999999999999</v>
      </c>
      <c r="AC33" s="83">
        <v>224</v>
      </c>
      <c r="AD33" s="83">
        <v>17.600000000000001</v>
      </c>
      <c r="AE33" s="83">
        <v>3.52</v>
      </c>
      <c r="AF33" s="79"/>
      <c r="AG33" s="79"/>
    </row>
    <row r="34" spans="1:33" ht="15.75" customHeight="1" x14ac:dyDescent="0.3">
      <c r="A34" s="122"/>
      <c r="B34" s="122"/>
      <c r="C34" s="77" t="s">
        <v>159</v>
      </c>
      <c r="D34" s="84">
        <f>0.32*'extra calcs ,)'!$G5</f>
        <v>127.96000000000001</v>
      </c>
      <c r="E34" s="84">
        <f>0.32*'extra calcs ,)'!$G6</f>
        <v>20.2</v>
      </c>
      <c r="F34" s="84">
        <f>0.32*'extra calcs ,)'!$G7</f>
        <v>19.2</v>
      </c>
      <c r="G34" s="84">
        <f>0.32*'extra calcs ,)'!$G8</f>
        <v>17.955555555555556</v>
      </c>
      <c r="H34" s="84">
        <f>0.32*'extra calcs ,)'!$G9</f>
        <v>3.5911111111111111</v>
      </c>
      <c r="I34" s="84">
        <f>0.32*'extra calcs ,)'!$G10</f>
        <v>8.08</v>
      </c>
      <c r="J34" s="84">
        <f>0.32*'extra calcs ,)'!$G11</f>
        <v>6.2844444444444463</v>
      </c>
      <c r="K34" s="84">
        <v>12.8</v>
      </c>
      <c r="L34" s="84">
        <v>0.41599999999999998</v>
      </c>
      <c r="M34" s="84">
        <v>960</v>
      </c>
      <c r="N34" s="84">
        <v>28.8</v>
      </c>
      <c r="O34" s="84">
        <v>64</v>
      </c>
      <c r="P34" s="84">
        <v>4.8</v>
      </c>
      <c r="Q34" s="84">
        <v>38.4</v>
      </c>
      <c r="R34" s="84">
        <v>0.41599999999999998</v>
      </c>
      <c r="S34" s="84">
        <v>0.48</v>
      </c>
      <c r="T34" s="84">
        <v>5.44</v>
      </c>
      <c r="U34" s="84">
        <v>128</v>
      </c>
      <c r="V34" s="84">
        <v>1.6</v>
      </c>
      <c r="W34" s="84">
        <v>176</v>
      </c>
      <c r="X34" s="84">
        <v>192</v>
      </c>
      <c r="Y34" s="84">
        <v>0.28799999999999998</v>
      </c>
      <c r="Z34" s="84">
        <v>6.72</v>
      </c>
      <c r="AA34" s="84">
        <v>108.8</v>
      </c>
      <c r="AB34" s="84">
        <v>0.73599999999999999</v>
      </c>
      <c r="AC34" s="84">
        <v>224</v>
      </c>
      <c r="AD34" s="84">
        <v>17.600000000000001</v>
      </c>
      <c r="AE34" s="84">
        <v>3.84</v>
      </c>
      <c r="AF34" s="79"/>
      <c r="AG34" s="79"/>
    </row>
    <row r="35" spans="1:33" ht="14.4" x14ac:dyDescent="0.3">
      <c r="A35" s="123"/>
      <c r="B35" s="123"/>
      <c r="C35" s="77" t="s">
        <v>160</v>
      </c>
      <c r="D35" s="85">
        <f>0.32*'extra calcs ,)'!$J5</f>
        <v>139.77599999999998</v>
      </c>
      <c r="E35" s="85">
        <f>0.32*'extra calcs ,)'!$J6</f>
        <v>22.400000000000002</v>
      </c>
      <c r="F35" s="85">
        <f>0.32*'extra calcs ,)'!$J7</f>
        <v>24.32</v>
      </c>
      <c r="G35" s="85">
        <f>0.32*'extra calcs ,)'!$J8</f>
        <v>19.911111111111111</v>
      </c>
      <c r="H35" s="85">
        <f>0.32*'extra calcs ,)'!$J9</f>
        <v>3.9822222222222226</v>
      </c>
      <c r="I35" s="85">
        <f>0.32*'extra calcs ,)'!$J10</f>
        <v>8.9600000000000009</v>
      </c>
      <c r="J35" s="85">
        <f>0.32*'extra calcs ,)'!$J11</f>
        <v>6.9688888888888902</v>
      </c>
      <c r="K35" s="85">
        <v>12.8</v>
      </c>
      <c r="L35" s="85">
        <v>0.41599999999999998</v>
      </c>
      <c r="M35" s="85">
        <v>960</v>
      </c>
      <c r="N35" s="85">
        <v>28.8</v>
      </c>
      <c r="O35" s="85">
        <v>64</v>
      </c>
      <c r="P35" s="85">
        <v>4.8</v>
      </c>
      <c r="Q35" s="85">
        <v>38.4</v>
      </c>
      <c r="R35" s="85">
        <v>0.38400000000000001</v>
      </c>
      <c r="S35" s="85">
        <v>0.41599999999999998</v>
      </c>
      <c r="T35" s="85">
        <v>5.12</v>
      </c>
      <c r="U35" s="85">
        <v>128</v>
      </c>
      <c r="V35" s="85">
        <v>1.6</v>
      </c>
      <c r="W35" s="85">
        <v>176</v>
      </c>
      <c r="X35" s="85">
        <v>320</v>
      </c>
      <c r="Y35" s="85">
        <v>0.28799999999999998</v>
      </c>
      <c r="Z35" s="85">
        <v>2.56</v>
      </c>
      <c r="AA35" s="85">
        <v>128</v>
      </c>
      <c r="AB35" s="85">
        <v>0.73599999999999999</v>
      </c>
      <c r="AC35" s="85">
        <v>224</v>
      </c>
      <c r="AD35" s="85">
        <v>17.600000000000001</v>
      </c>
      <c r="AE35" s="85">
        <v>3.52</v>
      </c>
      <c r="AF35" s="79"/>
      <c r="AG35" s="79"/>
    </row>
    <row r="40" spans="1:33" ht="1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</sheetData>
  <mergeCells count="3">
    <mergeCell ref="A30:A35"/>
    <mergeCell ref="B30:B32"/>
    <mergeCell ref="B33:B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G36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 x14ac:dyDescent="0.25"/>
  <sheetData>
    <row r="1" spans="1:33" x14ac:dyDescent="0.3">
      <c r="A1" s="86"/>
      <c r="B1" s="86"/>
      <c r="C1" s="86" t="s">
        <v>0</v>
      </c>
      <c r="D1" s="87" t="s">
        <v>2</v>
      </c>
      <c r="E1" s="87" t="s">
        <v>3</v>
      </c>
      <c r="F1" s="87" t="s">
        <v>4</v>
      </c>
      <c r="G1" s="87" t="s">
        <v>5</v>
      </c>
      <c r="H1" s="87" t="s">
        <v>6</v>
      </c>
      <c r="I1" s="87" t="s">
        <v>155</v>
      </c>
      <c r="J1" s="87" t="s">
        <v>8</v>
      </c>
      <c r="K1" s="87" t="s">
        <v>9</v>
      </c>
      <c r="L1" s="87" t="s">
        <v>11</v>
      </c>
      <c r="M1" s="87" t="s">
        <v>12</v>
      </c>
      <c r="N1" s="87" t="s">
        <v>14</v>
      </c>
      <c r="O1" s="87" t="s">
        <v>15</v>
      </c>
      <c r="P1" s="87" t="s">
        <v>16</v>
      </c>
      <c r="Q1" s="87" t="s">
        <v>17</v>
      </c>
      <c r="R1" s="87" t="s">
        <v>18</v>
      </c>
      <c r="S1" s="87" t="s">
        <v>19</v>
      </c>
      <c r="T1" s="87" t="s">
        <v>20</v>
      </c>
      <c r="U1" s="87" t="s">
        <v>21</v>
      </c>
      <c r="V1" s="87" t="s">
        <v>22</v>
      </c>
      <c r="W1" s="87" t="s">
        <v>23</v>
      </c>
      <c r="X1" s="87" t="s">
        <v>24</v>
      </c>
      <c r="Y1" s="87" t="s">
        <v>25</v>
      </c>
      <c r="Z1" s="87" t="s">
        <v>26</v>
      </c>
      <c r="AA1" s="87" t="s">
        <v>27</v>
      </c>
      <c r="AB1" s="87" t="s">
        <v>28</v>
      </c>
      <c r="AC1" s="87" t="s">
        <v>29</v>
      </c>
      <c r="AD1" s="87" t="s">
        <v>31</v>
      </c>
      <c r="AE1" s="87" t="s">
        <v>33</v>
      </c>
      <c r="AF1" s="88"/>
      <c r="AG1" s="73" t="s">
        <v>1</v>
      </c>
    </row>
    <row r="2" spans="1:33" x14ac:dyDescent="0.3">
      <c r="A2" s="86"/>
      <c r="B2" s="86"/>
      <c r="C2" s="86" t="s">
        <v>38</v>
      </c>
      <c r="D2" s="89">
        <v>9.3200000000000005E-2</v>
      </c>
      <c r="E2" s="89">
        <v>2.5000000000000001E-2</v>
      </c>
      <c r="F2" s="89">
        <v>1.0999999999999999E-2</v>
      </c>
      <c r="G2" s="89">
        <v>3.0000000000000001E-3</v>
      </c>
      <c r="H2" s="89">
        <v>3.8999999999999999E-4</v>
      </c>
      <c r="I2" s="89">
        <v>1.1E-4</v>
      </c>
      <c r="J2" s="89">
        <v>8.8999999999999995E-4</v>
      </c>
      <c r="K2" s="89">
        <v>2.8000000000000001E-2</v>
      </c>
      <c r="L2" s="89">
        <v>8.0000000000000004E-4</v>
      </c>
      <c r="M2" s="89">
        <v>0.22</v>
      </c>
      <c r="N2" s="89">
        <v>0.53</v>
      </c>
      <c r="O2" s="89">
        <v>0</v>
      </c>
      <c r="P2" s="89">
        <v>1.5E-3</v>
      </c>
      <c r="Q2" s="89">
        <v>0</v>
      </c>
      <c r="R2" s="89">
        <v>4.0000000000000002E-4</v>
      </c>
      <c r="S2" s="89">
        <v>2.0000000000000001E-4</v>
      </c>
      <c r="T2" s="89">
        <v>1E-3</v>
      </c>
      <c r="U2" s="89">
        <v>0.11</v>
      </c>
      <c r="V2" s="89">
        <v>1.9E-3</v>
      </c>
      <c r="W2" s="89">
        <v>5.0999999999999997E-2</v>
      </c>
      <c r="X2" s="89">
        <v>0.26</v>
      </c>
      <c r="Y2" s="89">
        <v>3.6999999999999999E-4</v>
      </c>
      <c r="Z2" s="89">
        <v>6.0000000000000001E-3</v>
      </c>
      <c r="AA2" s="89">
        <v>0.08</v>
      </c>
      <c r="AB2" s="89">
        <v>2.9999999999999997E-4</v>
      </c>
      <c r="AC2" s="89">
        <v>0.16</v>
      </c>
      <c r="AD2" s="89">
        <v>4.0000000000000001E-3</v>
      </c>
      <c r="AE2" s="89">
        <v>5.9999999999999995E-4</v>
      </c>
      <c r="AF2" s="88"/>
      <c r="AG2" s="75">
        <v>0.28999999999999998</v>
      </c>
    </row>
    <row r="3" spans="1:33" x14ac:dyDescent="0.3">
      <c r="A3" s="86"/>
      <c r="B3" s="86"/>
      <c r="C3" s="86" t="s">
        <v>48</v>
      </c>
      <c r="D3" s="89">
        <v>3.8899999999999997E-2</v>
      </c>
      <c r="E3" s="89">
        <v>2.63E-2</v>
      </c>
      <c r="F3" s="89">
        <v>8.8000000000000005E-3</v>
      </c>
      <c r="G3" s="89">
        <v>2E-3</v>
      </c>
      <c r="H3" s="89">
        <v>2.7999999999999998E-4</v>
      </c>
      <c r="I3" s="89">
        <v>3.1E-4</v>
      </c>
      <c r="J3" s="89">
        <v>8.3000000000000001E-4</v>
      </c>
      <c r="K3" s="89">
        <v>1.2E-2</v>
      </c>
      <c r="L3" s="89">
        <v>8.0000000000000004E-4</v>
      </c>
      <c r="M3" s="89">
        <v>8.33</v>
      </c>
      <c r="N3" s="89">
        <v>0.13700000000000001</v>
      </c>
      <c r="O3" s="89">
        <v>0</v>
      </c>
      <c r="P3" s="89">
        <v>5.4000000000000003E-3</v>
      </c>
      <c r="Q3" s="89">
        <v>7.9000000000000001E-2</v>
      </c>
      <c r="R3" s="89">
        <v>3.6999999999999999E-4</v>
      </c>
      <c r="S3" s="89">
        <v>1.9000000000000001E-4</v>
      </c>
      <c r="T3" s="89">
        <v>5.94E-3</v>
      </c>
      <c r="U3" s="89">
        <v>0.15</v>
      </c>
      <c r="V3" s="89">
        <v>8.8999999999999995E-4</v>
      </c>
      <c r="W3" s="89">
        <v>6.7000000000000004E-2</v>
      </c>
      <c r="X3" s="89">
        <v>0.1</v>
      </c>
      <c r="Y3" s="89">
        <v>5.9000000000000003E-4</v>
      </c>
      <c r="Z3" s="89">
        <v>2.7000000000000001E-3</v>
      </c>
      <c r="AA3" s="89">
        <v>0.11</v>
      </c>
      <c r="AB3" s="89">
        <v>1.14E-3</v>
      </c>
      <c r="AC3" s="89">
        <v>0.24</v>
      </c>
      <c r="AD3" s="89">
        <v>0</v>
      </c>
      <c r="AE3" s="89">
        <v>1.6999999999999999E-3</v>
      </c>
      <c r="AF3" s="88"/>
      <c r="AG3" s="75">
        <v>0.18</v>
      </c>
    </row>
    <row r="4" spans="1:33" x14ac:dyDescent="0.3">
      <c r="A4" s="86"/>
      <c r="B4" s="86"/>
      <c r="C4" s="86" t="s">
        <v>49</v>
      </c>
      <c r="D4" s="89">
        <v>8.5300000000000001E-2</v>
      </c>
      <c r="E4" s="89">
        <v>6.6E-3</v>
      </c>
      <c r="F4" s="89">
        <v>0.02</v>
      </c>
      <c r="G4" s="89">
        <v>0.14660000000000001</v>
      </c>
      <c r="H4" s="89">
        <v>2.1260000000000001E-2</v>
      </c>
      <c r="I4" s="89">
        <v>9.7989999999999994E-2</v>
      </c>
      <c r="J4" s="89">
        <v>1.8159999999999999E-2</v>
      </c>
      <c r="K4" s="89">
        <v>6.7000000000000004E-2</v>
      </c>
      <c r="L4" s="89">
        <v>2.5699999999999998E-3</v>
      </c>
      <c r="M4" s="89">
        <v>1.46</v>
      </c>
      <c r="N4" s="89">
        <v>0.1</v>
      </c>
      <c r="O4" s="89">
        <v>0</v>
      </c>
      <c r="P4" s="89">
        <v>2.07E-2</v>
      </c>
      <c r="Q4" s="89">
        <v>0.21</v>
      </c>
      <c r="R4" s="89">
        <v>6.7000000000000002E-4</v>
      </c>
      <c r="S4" s="89">
        <v>1.2999999999999999E-3</v>
      </c>
      <c r="T4" s="89">
        <v>1.738E-2</v>
      </c>
      <c r="U4" s="89">
        <v>0.81</v>
      </c>
      <c r="V4" s="89">
        <v>1.389E-2</v>
      </c>
      <c r="W4" s="89">
        <v>0.14199999999999999</v>
      </c>
      <c r="X4" s="89">
        <v>0.12</v>
      </c>
      <c r="Y4" s="89">
        <v>1.9E-3</v>
      </c>
      <c r="Z4" s="89">
        <v>5.4999999999999997E-3</v>
      </c>
      <c r="AA4" s="89">
        <v>0.28999999999999998</v>
      </c>
      <c r="AB4" s="89">
        <v>1.42E-3</v>
      </c>
      <c r="AC4" s="89">
        <v>0.52</v>
      </c>
      <c r="AD4" s="89">
        <v>4.0000000000000001E-3</v>
      </c>
      <c r="AE4" s="89">
        <v>6.4000000000000003E-3</v>
      </c>
      <c r="AF4" s="88"/>
      <c r="AG4" s="75">
        <v>1.6</v>
      </c>
    </row>
    <row r="5" spans="1:33" x14ac:dyDescent="0.3">
      <c r="A5" s="86"/>
      <c r="B5" s="86"/>
      <c r="C5" s="86" t="s">
        <v>50</v>
      </c>
      <c r="D5" s="89">
        <v>5.8799999999999998E-2</v>
      </c>
      <c r="E5" s="89">
        <v>3.5299999999999998E-2</v>
      </c>
      <c r="F5" s="89">
        <v>9.7999999999999997E-3</v>
      </c>
      <c r="G5" s="89">
        <v>1.8E-3</v>
      </c>
      <c r="H5" s="89">
        <v>3.4000000000000002E-4</v>
      </c>
      <c r="I5" s="89">
        <v>1.6000000000000001E-4</v>
      </c>
      <c r="J5" s="89">
        <v>7.6000000000000004E-4</v>
      </c>
      <c r="K5" s="89">
        <v>0.03</v>
      </c>
      <c r="L5" s="89">
        <v>8.4000000000000003E-4</v>
      </c>
      <c r="M5" s="89">
        <v>0.23</v>
      </c>
      <c r="N5" s="89">
        <v>2.1999999999999999E-2</v>
      </c>
      <c r="O5" s="89">
        <v>0</v>
      </c>
      <c r="P5" s="89">
        <v>3.0000000000000001E-3</v>
      </c>
      <c r="Q5" s="89">
        <v>3.5000000000000003E-2</v>
      </c>
      <c r="R5" s="89">
        <v>3.8999999999999999E-4</v>
      </c>
      <c r="S5" s="89">
        <v>3.6999999999999999E-4</v>
      </c>
      <c r="T5" s="89">
        <v>6.4900000000000001E-3</v>
      </c>
      <c r="U5" s="89">
        <v>0.22</v>
      </c>
      <c r="V5" s="89">
        <v>2.81E-3</v>
      </c>
      <c r="W5" s="89">
        <v>6.9000000000000006E-2</v>
      </c>
      <c r="X5" s="89">
        <v>0.09</v>
      </c>
      <c r="Y5" s="89">
        <v>8.0999999999999996E-4</v>
      </c>
      <c r="Z5" s="89">
        <v>2.3E-3</v>
      </c>
      <c r="AA5" s="89">
        <v>0.14000000000000001</v>
      </c>
      <c r="AB5" s="89">
        <v>2.32E-3</v>
      </c>
      <c r="AC5" s="89">
        <v>0.24</v>
      </c>
      <c r="AD5" s="89">
        <v>3.0000000000000001E-3</v>
      </c>
      <c r="AE5" s="89">
        <v>1.6000000000000001E-3</v>
      </c>
      <c r="AF5" s="88"/>
      <c r="AG5" s="75">
        <v>0.25</v>
      </c>
    </row>
    <row r="6" spans="1:33" x14ac:dyDescent="0.3">
      <c r="A6" s="86"/>
      <c r="B6" s="86"/>
      <c r="C6" s="86" t="s">
        <v>51</v>
      </c>
      <c r="D6" s="89">
        <v>0.20710000000000001</v>
      </c>
      <c r="E6" s="89">
        <v>6.4799999999999996E-2</v>
      </c>
      <c r="F6" s="89">
        <v>2.01E-2</v>
      </c>
      <c r="G6" s="89">
        <v>1.5E-3</v>
      </c>
      <c r="H6" s="89">
        <v>5.1999999999999995E-4</v>
      </c>
      <c r="I6" s="89">
        <v>2.0000000000000002E-5</v>
      </c>
      <c r="J6" s="89">
        <v>9.2000000000000003E-4</v>
      </c>
      <c r="K6" s="89">
        <v>3.3000000000000002E-2</v>
      </c>
      <c r="L6" s="89">
        <v>2.8600000000000001E-3</v>
      </c>
      <c r="M6" s="89">
        <v>192.18</v>
      </c>
      <c r="N6" s="89">
        <v>0.19600000000000001</v>
      </c>
      <c r="O6" s="89">
        <v>0</v>
      </c>
      <c r="P6" s="89">
        <v>7.1000000000000004E-3</v>
      </c>
      <c r="Q6" s="89">
        <v>2.3E-2</v>
      </c>
      <c r="R6" s="89">
        <v>1.07E-3</v>
      </c>
      <c r="S6" s="89">
        <v>1.06E-3</v>
      </c>
      <c r="T6" s="89">
        <v>1.487E-2</v>
      </c>
      <c r="U6" s="89">
        <v>0.06</v>
      </c>
      <c r="V6" s="89">
        <v>8.8400000000000006E-3</v>
      </c>
      <c r="W6" s="89">
        <v>0.13100000000000001</v>
      </c>
      <c r="X6" s="89">
        <v>0.38</v>
      </c>
      <c r="Y6" s="89">
        <v>1.6100000000000001E-3</v>
      </c>
      <c r="Z6" s="89">
        <v>6.8999999999999999E-3</v>
      </c>
      <c r="AA6" s="89">
        <v>0.27</v>
      </c>
      <c r="AB6" s="89">
        <v>4.9699999999999996E-3</v>
      </c>
      <c r="AC6" s="89">
        <v>0.54</v>
      </c>
      <c r="AD6" s="89">
        <v>2E-3</v>
      </c>
      <c r="AE6" s="89">
        <v>3.2000000000000002E-3</v>
      </c>
      <c r="AF6" s="88"/>
      <c r="AG6" s="75">
        <v>0.9</v>
      </c>
    </row>
    <row r="7" spans="1:33" x14ac:dyDescent="0.3">
      <c r="A7" s="86"/>
      <c r="B7" s="86"/>
      <c r="C7" s="86" t="s">
        <v>52</v>
      </c>
      <c r="D7" s="89">
        <v>9.5799999999999996E-2</v>
      </c>
      <c r="E7" s="89">
        <v>4.7399999999999998E-2</v>
      </c>
      <c r="F7" s="89">
        <v>9.2999999999999992E-3</v>
      </c>
      <c r="G7" s="89">
        <v>2.3999999999999998E-3</v>
      </c>
      <c r="H7" s="89">
        <v>3.6999999999999999E-4</v>
      </c>
      <c r="I7" s="89">
        <v>1.3999999999999999E-4</v>
      </c>
      <c r="J7" s="89">
        <v>1.17E-3</v>
      </c>
      <c r="K7" s="89">
        <v>2.8000000000000001E-2</v>
      </c>
      <c r="L7" s="89">
        <v>1.3799999999999999E-3</v>
      </c>
      <c r="M7" s="89">
        <v>167.06</v>
      </c>
      <c r="N7" s="89">
        <v>5.8999999999999997E-2</v>
      </c>
      <c r="O7" s="89">
        <v>0</v>
      </c>
      <c r="P7" s="89">
        <v>6.6E-3</v>
      </c>
      <c r="Q7" s="89">
        <v>0.13200000000000001</v>
      </c>
      <c r="R7" s="89">
        <v>6.6E-4</v>
      </c>
      <c r="S7" s="89">
        <v>5.8E-4</v>
      </c>
      <c r="T7" s="89">
        <v>9.8300000000000002E-3</v>
      </c>
      <c r="U7" s="89">
        <v>0.19</v>
      </c>
      <c r="V7" s="89">
        <v>2.7299999999999998E-3</v>
      </c>
      <c r="W7" s="89">
        <v>8.7999999999999995E-2</v>
      </c>
      <c r="X7" s="89">
        <v>0.33</v>
      </c>
      <c r="Y7" s="89">
        <v>4.4999999999999999E-4</v>
      </c>
      <c r="Z7" s="89">
        <v>3.0000000000000001E-3</v>
      </c>
      <c r="AA7" s="89">
        <v>0.12</v>
      </c>
      <c r="AB7" s="89">
        <v>1.4300000000000001E-3</v>
      </c>
      <c r="AC7" s="89">
        <v>0.35</v>
      </c>
      <c r="AD7" s="89">
        <v>1E-3</v>
      </c>
      <c r="AE7" s="89">
        <v>2.3999999999999998E-3</v>
      </c>
      <c r="AF7" s="88"/>
      <c r="AG7" s="75">
        <v>0.41</v>
      </c>
    </row>
    <row r="8" spans="1:33" x14ac:dyDescent="0.3">
      <c r="A8" s="86"/>
      <c r="B8" s="86"/>
      <c r="C8" s="86" t="s">
        <v>53</v>
      </c>
      <c r="D8" s="89">
        <v>0.20979999999999999</v>
      </c>
      <c r="E8" s="89">
        <v>4.5400000000000003E-2</v>
      </c>
      <c r="F8" s="89">
        <v>3.4099999999999998E-2</v>
      </c>
      <c r="G8" s="89">
        <v>1.4999999999999999E-2</v>
      </c>
      <c r="H8" s="89">
        <v>1.97E-3</v>
      </c>
      <c r="I8" s="89">
        <v>3.7399999999999998E-3</v>
      </c>
      <c r="J8" s="89">
        <v>6.0299999999999998E-3</v>
      </c>
      <c r="K8" s="89">
        <v>2.4E-2</v>
      </c>
      <c r="L8" s="89">
        <v>1.39E-3</v>
      </c>
      <c r="M8" s="89">
        <v>2.63</v>
      </c>
      <c r="N8" s="89">
        <v>5.5E-2</v>
      </c>
      <c r="O8" s="89">
        <v>0</v>
      </c>
      <c r="P8" s="89">
        <v>8.9999999999999998E-4</v>
      </c>
      <c r="Q8" s="89">
        <v>4.0000000000000001E-3</v>
      </c>
      <c r="R8" s="89">
        <v>9.3000000000000005E-4</v>
      </c>
      <c r="S8" s="89">
        <v>5.6999999999999998E-4</v>
      </c>
      <c r="T8" s="89">
        <v>1.6830000000000001E-2</v>
      </c>
      <c r="U8" s="89">
        <v>0.23</v>
      </c>
      <c r="V8" s="89">
        <v>7.92E-3</v>
      </c>
      <c r="W8" s="89">
        <v>0.29099999999999998</v>
      </c>
      <c r="X8" s="89">
        <v>0.03</v>
      </c>
      <c r="Y8" s="89">
        <v>4.8999999999999998E-4</v>
      </c>
      <c r="Z8" s="89">
        <v>4.4999999999999997E-3</v>
      </c>
      <c r="AA8" s="89">
        <v>0.26</v>
      </c>
      <c r="AB8" s="89">
        <v>1.67E-3</v>
      </c>
      <c r="AC8" s="89">
        <v>0.77</v>
      </c>
      <c r="AD8" s="89">
        <v>2E-3</v>
      </c>
      <c r="AE8" s="89">
        <v>6.1999999999999998E-3</v>
      </c>
      <c r="AF8" s="88"/>
      <c r="AG8" s="75">
        <v>0.96</v>
      </c>
    </row>
    <row r="9" spans="1:33" x14ac:dyDescent="0.3">
      <c r="A9" s="86"/>
      <c r="B9" s="86"/>
      <c r="C9" s="86" t="s">
        <v>54</v>
      </c>
      <c r="D9" s="89">
        <v>8.8099999999999998E-2</v>
      </c>
      <c r="E9" s="89">
        <v>5.2999999999999999E-2</v>
      </c>
      <c r="F9" s="89">
        <v>1.8700000000000001E-2</v>
      </c>
      <c r="G9" s="89">
        <v>4.4000000000000003E-3</v>
      </c>
      <c r="H9" s="89">
        <v>4.2000000000000002E-4</v>
      </c>
      <c r="I9" s="89">
        <v>2.4000000000000001E-4</v>
      </c>
      <c r="J9" s="89">
        <v>2.3900000000000002E-3</v>
      </c>
      <c r="K9" s="89">
        <v>1.4999999999999999E-2</v>
      </c>
      <c r="L9" s="89">
        <v>5.0600000000000003E-3</v>
      </c>
      <c r="M9" s="89">
        <v>9.52</v>
      </c>
      <c r="N9" s="89">
        <v>1.4370000000000001</v>
      </c>
      <c r="O9" s="89">
        <v>0</v>
      </c>
      <c r="P9" s="89">
        <v>6.8999999999999999E-3</v>
      </c>
      <c r="Q9" s="89">
        <v>0.14000000000000001</v>
      </c>
      <c r="R9" s="89">
        <v>7.2000000000000005E-4</v>
      </c>
      <c r="S9" s="89">
        <v>8.5999999999999998E-4</v>
      </c>
      <c r="T9" s="89">
        <v>1.244E-2</v>
      </c>
      <c r="U9" s="89">
        <v>0.23</v>
      </c>
      <c r="V9" s="89">
        <v>2.0100000000000001E-3</v>
      </c>
      <c r="W9" s="89">
        <v>0.109</v>
      </c>
      <c r="X9" s="89">
        <v>0.14000000000000001</v>
      </c>
      <c r="Y9" s="89">
        <v>1.2899999999999999E-3</v>
      </c>
      <c r="Z9" s="89">
        <v>1.03E-2</v>
      </c>
      <c r="AA9" s="89">
        <v>0.23</v>
      </c>
      <c r="AB9" s="89">
        <v>1.8699999999999999E-3</v>
      </c>
      <c r="AC9" s="89">
        <v>0.43</v>
      </c>
      <c r="AD9" s="89">
        <v>5.0000000000000001E-3</v>
      </c>
      <c r="AE9" s="89">
        <v>2.5999999999999999E-3</v>
      </c>
      <c r="AF9" s="88"/>
      <c r="AG9" s="75">
        <v>0.4</v>
      </c>
    </row>
    <row r="10" spans="1:33" x14ac:dyDescent="0.3">
      <c r="A10" s="86"/>
      <c r="B10" s="86"/>
      <c r="C10" s="86" t="s">
        <v>55</v>
      </c>
      <c r="D10" s="89">
        <v>3.6299999999999999E-2</v>
      </c>
      <c r="E10" s="89">
        <v>1.67E-2</v>
      </c>
      <c r="F10" s="89">
        <v>6.4999999999999997E-3</v>
      </c>
      <c r="G10" s="89">
        <v>1.1000000000000001E-3</v>
      </c>
      <c r="H10" s="89">
        <v>3.6999999999999999E-4</v>
      </c>
      <c r="I10" s="89">
        <v>5.0000000000000002E-5</v>
      </c>
      <c r="J10" s="89">
        <v>3.2000000000000003E-4</v>
      </c>
      <c r="K10" s="89">
        <v>5.0000000000000001E-3</v>
      </c>
      <c r="L10" s="89">
        <v>4.0000000000000002E-4</v>
      </c>
      <c r="M10" s="89">
        <v>1.05</v>
      </c>
      <c r="N10" s="89">
        <v>2.8000000000000001E-2</v>
      </c>
      <c r="O10" s="89">
        <v>0</v>
      </c>
      <c r="P10" s="89">
        <v>2.9999999999999997E-4</v>
      </c>
      <c r="Q10" s="89">
        <v>0.16400000000000001</v>
      </c>
      <c r="R10" s="89">
        <v>2.7E-4</v>
      </c>
      <c r="S10" s="89">
        <v>3.3E-4</v>
      </c>
      <c r="T10" s="89">
        <v>9.7999999999999997E-4</v>
      </c>
      <c r="U10" s="89">
        <v>7.0000000000000007E-2</v>
      </c>
      <c r="V10" s="89">
        <v>2.5899999999999999E-3</v>
      </c>
      <c r="W10" s="89">
        <v>0.06</v>
      </c>
      <c r="X10" s="89">
        <v>0.16</v>
      </c>
      <c r="Y10" s="89">
        <v>4.0999999999999999E-4</v>
      </c>
      <c r="Z10" s="89">
        <v>2.8E-3</v>
      </c>
      <c r="AA10" s="89">
        <v>0.13</v>
      </c>
      <c r="AB10" s="89">
        <v>7.9000000000000001E-4</v>
      </c>
      <c r="AC10" s="89">
        <v>0.24</v>
      </c>
      <c r="AD10" s="89">
        <v>3.0000000000000001E-3</v>
      </c>
      <c r="AE10" s="89">
        <v>2E-3</v>
      </c>
      <c r="AF10" s="88"/>
      <c r="AG10" s="75">
        <v>0.15</v>
      </c>
    </row>
    <row r="11" spans="1:33" x14ac:dyDescent="0.3">
      <c r="A11" s="86"/>
      <c r="B11" s="86"/>
      <c r="C11" s="86" t="s">
        <v>56</v>
      </c>
      <c r="D11" s="89">
        <v>3.2599999999999997E-2</v>
      </c>
      <c r="E11" s="89">
        <v>1.9800000000000002E-2</v>
      </c>
      <c r="F11" s="89">
        <v>3.09E-2</v>
      </c>
      <c r="G11" s="89">
        <v>3.3999999999999998E-3</v>
      </c>
      <c r="H11" s="89">
        <v>5.0000000000000001E-4</v>
      </c>
      <c r="I11" s="89">
        <v>0</v>
      </c>
      <c r="J11" s="89">
        <v>1.6000000000000001E-3</v>
      </c>
      <c r="K11" s="89">
        <v>0.01</v>
      </c>
      <c r="L11" s="89">
        <v>1.0399999999999999E-3</v>
      </c>
      <c r="M11" s="89">
        <v>0</v>
      </c>
      <c r="N11" s="89">
        <v>2.1000000000000001E-2</v>
      </c>
      <c r="O11" s="89">
        <v>7.0000000000000007E-2</v>
      </c>
      <c r="P11" s="89">
        <v>1E-4</v>
      </c>
      <c r="Q11" s="89">
        <v>0</v>
      </c>
      <c r="R11" s="89">
        <v>8.0999999999999996E-4</v>
      </c>
      <c r="S11" s="89">
        <v>4.0200000000000001E-3</v>
      </c>
      <c r="T11" s="89">
        <v>3.6069999999999998E-2</v>
      </c>
      <c r="U11" s="89">
        <v>0.17</v>
      </c>
      <c r="V11" s="89">
        <v>1.4970000000000001E-2</v>
      </c>
      <c r="W11" s="89">
        <v>0.17299999999999999</v>
      </c>
      <c r="X11" s="89">
        <v>0.03</v>
      </c>
      <c r="Y11" s="89">
        <v>3.1800000000000001E-3</v>
      </c>
      <c r="Z11" s="89">
        <v>5.0000000000000001E-3</v>
      </c>
      <c r="AA11" s="89">
        <v>0.09</v>
      </c>
      <c r="AB11" s="89">
        <v>4.6999999999999999E-4</v>
      </c>
      <c r="AC11" s="89">
        <v>0.86</v>
      </c>
      <c r="AD11" s="89">
        <v>9.2999999999999999E-2</v>
      </c>
      <c r="AE11" s="89">
        <v>5.1999999999999998E-3</v>
      </c>
      <c r="AF11" s="88"/>
      <c r="AG11" s="75">
        <v>0.22</v>
      </c>
    </row>
    <row r="12" spans="1:33" x14ac:dyDescent="0.3">
      <c r="A12" s="86"/>
      <c r="B12" s="86"/>
      <c r="C12" s="86" t="s">
        <v>58</v>
      </c>
      <c r="D12" s="89">
        <v>0.44169999999999998</v>
      </c>
      <c r="E12" s="89">
        <v>0</v>
      </c>
      <c r="F12" s="89">
        <v>1.6299999999999999E-2</v>
      </c>
      <c r="G12" s="89">
        <v>1.2500000000000001E-2</v>
      </c>
      <c r="H12" s="89">
        <v>2.3500000000000001E-3</v>
      </c>
      <c r="I12" s="89">
        <v>4.3E-3</v>
      </c>
      <c r="J12" s="89">
        <v>4.9300000000000004E-3</v>
      </c>
      <c r="K12" s="89">
        <v>0</v>
      </c>
      <c r="L12" s="89">
        <v>3.5200000000000001E-3</v>
      </c>
      <c r="M12" s="89">
        <v>0.26</v>
      </c>
      <c r="N12" s="89">
        <v>0.40200000000000002</v>
      </c>
      <c r="O12" s="89">
        <v>0</v>
      </c>
      <c r="P12" s="89">
        <v>0</v>
      </c>
      <c r="Q12" s="89">
        <v>0</v>
      </c>
      <c r="R12" s="89">
        <v>1.4400000000000001E-3</v>
      </c>
      <c r="S12" s="89">
        <v>1.6000000000000001E-4</v>
      </c>
      <c r="T12" s="89">
        <v>1.102E-2</v>
      </c>
      <c r="U12" s="89">
        <v>0.57999999999999996</v>
      </c>
      <c r="V12" s="89">
        <v>4.7600000000000003E-3</v>
      </c>
      <c r="W12" s="89">
        <v>0</v>
      </c>
      <c r="X12" s="89">
        <v>0.19</v>
      </c>
      <c r="Y12" s="89">
        <v>4.1799999999999997E-3</v>
      </c>
      <c r="Z12" s="89">
        <v>9.4000000000000004E-3</v>
      </c>
      <c r="AA12" s="89">
        <v>0.3</v>
      </c>
      <c r="AB12" s="89">
        <v>3.3600000000000001E-3</v>
      </c>
      <c r="AC12" s="89">
        <v>0.38</v>
      </c>
      <c r="AD12" s="89">
        <v>0</v>
      </c>
      <c r="AE12" s="89">
        <v>4.8999999999999998E-3</v>
      </c>
      <c r="AF12" s="88"/>
      <c r="AG12" s="75">
        <v>1.96</v>
      </c>
    </row>
    <row r="13" spans="1:33" x14ac:dyDescent="0.3">
      <c r="A13" s="86"/>
      <c r="B13" s="86"/>
      <c r="C13" s="86" t="s">
        <v>64</v>
      </c>
      <c r="D13" s="89">
        <v>0</v>
      </c>
      <c r="E13" s="89">
        <v>0</v>
      </c>
      <c r="F13" s="89">
        <v>0.27479999999999999</v>
      </c>
      <c r="G13" s="89">
        <v>0.1105</v>
      </c>
      <c r="H13" s="89">
        <v>4.5999999999999999E-2</v>
      </c>
      <c r="I13" s="89">
        <v>5.1589999999999997E-2</v>
      </c>
      <c r="J13" s="89">
        <v>5.8300000000000001E-3</v>
      </c>
      <c r="K13" s="89">
        <v>0</v>
      </c>
      <c r="L13" s="89">
        <v>7.5799999999999999E-3</v>
      </c>
      <c r="M13" s="89">
        <v>0.05</v>
      </c>
      <c r="N13" s="89">
        <v>0</v>
      </c>
      <c r="O13" s="89">
        <v>0.03</v>
      </c>
      <c r="P13" s="89">
        <v>1.4E-3</v>
      </c>
      <c r="Q13" s="89">
        <v>1.4999999999999999E-2</v>
      </c>
      <c r="R13" s="89">
        <v>5.6999999999999998E-4</v>
      </c>
      <c r="S13" s="89">
        <v>2.7000000000000001E-3</v>
      </c>
      <c r="T13" s="89">
        <v>6.2920000000000004E-2</v>
      </c>
      <c r="U13" s="89">
        <v>7.0000000000000007E-2</v>
      </c>
      <c r="V13" s="89">
        <v>3.0699999999999998E-3</v>
      </c>
      <c r="W13" s="89">
        <v>0.66100000000000003</v>
      </c>
      <c r="X13" s="89">
        <v>0.19</v>
      </c>
      <c r="Y13" s="89">
        <v>7.9000000000000001E-4</v>
      </c>
      <c r="Z13" s="89">
        <v>3.5700000000000003E-2</v>
      </c>
      <c r="AA13" s="89">
        <v>0.2</v>
      </c>
      <c r="AB13" s="89">
        <v>4.0000000000000003E-5</v>
      </c>
      <c r="AC13" s="89">
        <v>2.1</v>
      </c>
      <c r="AD13" s="89">
        <v>0.30399999999999999</v>
      </c>
      <c r="AE13" s="89">
        <v>4.6899999999999997E-2</v>
      </c>
      <c r="AF13" s="88"/>
      <c r="AG13" s="75">
        <v>2.17</v>
      </c>
    </row>
    <row r="14" spans="1:33" x14ac:dyDescent="0.3">
      <c r="A14" s="86"/>
      <c r="B14" s="86"/>
      <c r="C14" s="86" t="s">
        <v>65</v>
      </c>
      <c r="D14" s="89">
        <v>0</v>
      </c>
      <c r="E14" s="89">
        <v>0</v>
      </c>
      <c r="F14" s="89">
        <v>0.24030000000000001</v>
      </c>
      <c r="G14" s="89">
        <v>8.9899999999999994E-2</v>
      </c>
      <c r="H14" s="89">
        <v>2.4459999999999999E-2</v>
      </c>
      <c r="I14" s="89">
        <v>3.5639999999999998E-2</v>
      </c>
      <c r="J14" s="89">
        <v>1.8550000000000001E-2</v>
      </c>
      <c r="K14" s="89">
        <v>0</v>
      </c>
      <c r="L14" s="89">
        <v>4.13E-3</v>
      </c>
      <c r="M14" s="89">
        <v>0.68</v>
      </c>
      <c r="N14" s="89">
        <v>0</v>
      </c>
      <c r="O14" s="89">
        <v>0.04</v>
      </c>
      <c r="P14" s="89">
        <v>1.9E-3</v>
      </c>
      <c r="Q14" s="89">
        <v>3.9E-2</v>
      </c>
      <c r="R14" s="89">
        <v>8.9999999999999998E-4</v>
      </c>
      <c r="S14" s="89">
        <v>1.8699999999999999E-3</v>
      </c>
      <c r="T14" s="89">
        <v>6.0339999999999998E-2</v>
      </c>
      <c r="U14" s="89">
        <v>0.05</v>
      </c>
      <c r="V14" s="89">
        <v>1.191E-2</v>
      </c>
      <c r="W14" s="89">
        <v>0.7</v>
      </c>
      <c r="X14" s="89">
        <v>0.12</v>
      </c>
      <c r="Y14" s="89">
        <v>6.0999999999999997E-4</v>
      </c>
      <c r="Z14" s="89">
        <v>1.09E-2</v>
      </c>
      <c r="AA14" s="89">
        <v>0.23</v>
      </c>
      <c r="AB14" s="89">
        <v>2.0000000000000001E-4</v>
      </c>
      <c r="AC14" s="89">
        <v>2.02</v>
      </c>
      <c r="AD14" s="89">
        <v>0.25700000000000001</v>
      </c>
      <c r="AE14" s="89">
        <v>2.07E-2</v>
      </c>
      <c r="AF14" s="88"/>
      <c r="AG14" s="75">
        <v>1.84</v>
      </c>
    </row>
    <row r="15" spans="1:33" x14ac:dyDescent="0.3">
      <c r="A15" s="86"/>
      <c r="B15" s="86"/>
      <c r="C15" s="86" t="s">
        <v>67</v>
      </c>
      <c r="D15" s="89">
        <v>0.24809999999999999</v>
      </c>
      <c r="E15" s="89">
        <v>0</v>
      </c>
      <c r="F15" s="89">
        <v>0.1174</v>
      </c>
      <c r="G15" s="89">
        <v>0.1225</v>
      </c>
      <c r="H15" s="89">
        <v>3.755E-2</v>
      </c>
      <c r="I15" s="89">
        <v>4.8090000000000001E-2</v>
      </c>
      <c r="J15" s="89">
        <v>2.3429999999999999E-2</v>
      </c>
      <c r="K15" s="89">
        <v>0</v>
      </c>
      <c r="L15" s="89">
        <v>1.1000000000000001E-3</v>
      </c>
      <c r="M15" s="89">
        <v>0.75</v>
      </c>
      <c r="N15" s="89">
        <v>1.4999999999999999E-2</v>
      </c>
      <c r="O15" s="89">
        <v>0</v>
      </c>
      <c r="P15" s="89">
        <v>0</v>
      </c>
      <c r="Q15" s="89">
        <v>0</v>
      </c>
      <c r="R15" s="89">
        <v>2.0999999999999999E-3</v>
      </c>
      <c r="S15" s="89">
        <v>1.8E-3</v>
      </c>
      <c r="T15" s="89">
        <v>3.3500000000000002E-2</v>
      </c>
      <c r="U15" s="89">
        <v>0.47</v>
      </c>
      <c r="V15" s="89">
        <v>2.7000000000000001E-3</v>
      </c>
      <c r="W15" s="89">
        <v>0</v>
      </c>
      <c r="X15" s="89">
        <v>0.56999999999999995</v>
      </c>
      <c r="Y15" s="89">
        <v>9.3000000000000005E-4</v>
      </c>
      <c r="Z15" s="89">
        <v>2.3900000000000001E-2</v>
      </c>
      <c r="AA15" s="89">
        <v>0.2</v>
      </c>
      <c r="AB15" s="89">
        <v>2.3E-3</v>
      </c>
      <c r="AC15" s="89">
        <v>1.1299999999999999</v>
      </c>
      <c r="AD15" s="89">
        <v>0.187</v>
      </c>
      <c r="AE15" s="89">
        <v>1.8700000000000001E-2</v>
      </c>
      <c r="AF15" s="88"/>
      <c r="AG15" s="75">
        <v>2.54</v>
      </c>
    </row>
    <row r="16" spans="1:33" x14ac:dyDescent="0.3">
      <c r="A16" s="86"/>
      <c r="B16" s="86"/>
      <c r="C16" s="86" t="s">
        <v>68</v>
      </c>
      <c r="D16" s="89">
        <v>0.41439999999999999</v>
      </c>
      <c r="E16" s="89">
        <v>3.0000000000000001E-3</v>
      </c>
      <c r="F16" s="89">
        <v>3.4299999999999997E-2</v>
      </c>
      <c r="G16" s="89">
        <v>0.14729999999999999</v>
      </c>
      <c r="H16" s="89">
        <v>2.3359999999999999E-2</v>
      </c>
      <c r="I16" s="89">
        <v>5.969E-2</v>
      </c>
      <c r="J16" s="89">
        <v>5.398E-2</v>
      </c>
      <c r="K16" s="89">
        <v>3.7999999999999999E-2</v>
      </c>
      <c r="L16" s="89">
        <v>3.7200000000000002E-3</v>
      </c>
      <c r="M16" s="89">
        <v>0</v>
      </c>
      <c r="N16" s="89">
        <v>4.7E-2</v>
      </c>
      <c r="O16" s="89">
        <v>0</v>
      </c>
      <c r="P16" s="89">
        <v>1.67E-2</v>
      </c>
      <c r="Q16" s="89">
        <v>0.112</v>
      </c>
      <c r="R16" s="89">
        <v>1.6999999999999999E-3</v>
      </c>
      <c r="S16" s="89">
        <v>3.8999999999999999E-4</v>
      </c>
      <c r="T16" s="89">
        <v>3.0040000000000001E-2</v>
      </c>
      <c r="U16" s="89">
        <v>0.3</v>
      </c>
      <c r="V16" s="89">
        <v>5.7999999999999996E-3</v>
      </c>
      <c r="W16" s="89">
        <v>0.36799999999999999</v>
      </c>
      <c r="X16" s="89">
        <v>0.18</v>
      </c>
      <c r="Y16" s="89">
        <v>1.24E-3</v>
      </c>
      <c r="Z16" s="89">
        <v>8.0999999999999996E-3</v>
      </c>
      <c r="AA16" s="89">
        <v>0.35</v>
      </c>
      <c r="AB16" s="89">
        <v>2.47E-3</v>
      </c>
      <c r="AC16" s="89">
        <v>1.25</v>
      </c>
      <c r="AD16" s="89">
        <v>8.9999999999999993E-3</v>
      </c>
      <c r="AE16" s="89">
        <v>5.0000000000000001E-3</v>
      </c>
      <c r="AF16" s="88"/>
      <c r="AG16" s="75">
        <v>3.12</v>
      </c>
    </row>
    <row r="17" spans="1:33" x14ac:dyDescent="0.3">
      <c r="A17" s="86"/>
      <c r="B17" s="86"/>
      <c r="C17" s="86" t="s">
        <v>69</v>
      </c>
      <c r="D17" s="89">
        <v>0.33329999999999999</v>
      </c>
      <c r="E17" s="89">
        <v>3.5799999999999998E-2</v>
      </c>
      <c r="F17" s="89">
        <v>0.1139</v>
      </c>
      <c r="G17" s="89">
        <v>9.69E-2</v>
      </c>
      <c r="H17" s="89">
        <v>4.4650000000000002E-2</v>
      </c>
      <c r="I17" s="89">
        <v>2.6079999999999999E-2</v>
      </c>
      <c r="J17" s="89">
        <v>1.6809999999999999E-2</v>
      </c>
      <c r="K17" s="89">
        <v>2.3E-2</v>
      </c>
      <c r="L17" s="89">
        <v>8.0000000000000004E-4</v>
      </c>
      <c r="M17" s="89">
        <v>3.58</v>
      </c>
      <c r="N17" s="89">
        <v>1.4E-2</v>
      </c>
      <c r="O17" s="89">
        <v>0</v>
      </c>
      <c r="P17" s="89">
        <v>8.3000000000000001E-3</v>
      </c>
      <c r="Q17" s="89">
        <v>6.7000000000000004E-2</v>
      </c>
      <c r="R17" s="89">
        <v>3.8999999999999998E-3</v>
      </c>
      <c r="S17" s="89">
        <v>1.9499999999999999E-3</v>
      </c>
      <c r="T17" s="89">
        <v>3.8249999999999999E-2</v>
      </c>
      <c r="U17" s="89">
        <v>0.93</v>
      </c>
      <c r="V17" s="89">
        <v>0</v>
      </c>
      <c r="W17" s="89">
        <v>0.16400000000000001</v>
      </c>
      <c r="X17" s="89">
        <v>1.88</v>
      </c>
      <c r="Y17" s="89">
        <v>1.0499999999999999E-3</v>
      </c>
      <c r="Z17" s="89">
        <v>2.4799999999999999E-2</v>
      </c>
      <c r="AA17" s="89">
        <v>0.24</v>
      </c>
      <c r="AB17" s="89">
        <v>3.5999999999999999E-3</v>
      </c>
      <c r="AC17" s="89">
        <v>2.16</v>
      </c>
      <c r="AD17" s="89">
        <v>0.19900000000000001</v>
      </c>
      <c r="AE17" s="89">
        <v>1.34E-2</v>
      </c>
      <c r="AF17" s="88"/>
      <c r="AG17" s="75">
        <v>2.66</v>
      </c>
    </row>
    <row r="18" spans="1:33" x14ac:dyDescent="0.3">
      <c r="A18" s="86"/>
      <c r="B18" s="86"/>
      <c r="C18" s="86" t="s">
        <v>70</v>
      </c>
      <c r="D18" s="89">
        <v>0.184</v>
      </c>
      <c r="E18" s="89">
        <v>0</v>
      </c>
      <c r="F18" s="89">
        <v>0.106</v>
      </c>
      <c r="G18" s="89">
        <v>0.1484</v>
      </c>
      <c r="H18" s="89">
        <v>5.2130000000000003E-2</v>
      </c>
      <c r="I18" s="89">
        <v>6.9930000000000006E-2</v>
      </c>
      <c r="J18" s="89">
        <v>1.7409999999999998E-2</v>
      </c>
      <c r="K18" s="89">
        <v>0</v>
      </c>
      <c r="L18" s="89">
        <v>5.0000000000000001E-4</v>
      </c>
      <c r="M18" s="89">
        <v>0</v>
      </c>
      <c r="N18" s="89">
        <v>1E-3</v>
      </c>
      <c r="O18" s="89">
        <v>0</v>
      </c>
      <c r="P18" s="89">
        <v>0</v>
      </c>
      <c r="Q18" s="89">
        <v>0</v>
      </c>
      <c r="R18" s="89">
        <v>2.3999999999999998E-3</v>
      </c>
      <c r="S18" s="89">
        <v>2.8E-3</v>
      </c>
      <c r="T18" s="89">
        <v>3.7199999999999997E-2</v>
      </c>
      <c r="U18" s="89">
        <v>0.49</v>
      </c>
      <c r="V18" s="89">
        <v>5.1999999999999998E-3</v>
      </c>
      <c r="W18" s="89">
        <v>0</v>
      </c>
      <c r="X18" s="89">
        <v>0.24</v>
      </c>
      <c r="Y18" s="89">
        <v>7.7999999999999999E-4</v>
      </c>
      <c r="Z18" s="89">
        <v>2.3599999999999999E-2</v>
      </c>
      <c r="AA18" s="89">
        <v>0.13</v>
      </c>
      <c r="AB18" s="89">
        <v>9.3000000000000005E-4</v>
      </c>
      <c r="AC18" s="89">
        <v>0.99</v>
      </c>
      <c r="AD18" s="89">
        <v>0.26500000000000001</v>
      </c>
      <c r="AE18" s="89">
        <v>2.0199999999999999E-2</v>
      </c>
      <c r="AF18" s="88"/>
      <c r="AG18" s="75">
        <v>2.4700000000000002</v>
      </c>
    </row>
    <row r="19" spans="1:33" x14ac:dyDescent="0.3">
      <c r="A19" s="86"/>
      <c r="B19" s="86"/>
      <c r="C19" s="86" t="s">
        <v>71</v>
      </c>
      <c r="D19" s="89">
        <v>0.19850000000000001</v>
      </c>
      <c r="E19" s="89">
        <v>8.9999999999999993E-3</v>
      </c>
      <c r="F19" s="89">
        <v>8.8599999999999998E-2</v>
      </c>
      <c r="G19" s="89">
        <v>0.127</v>
      </c>
      <c r="H19" s="89">
        <v>4.3839999999999997E-2</v>
      </c>
      <c r="I19" s="89">
        <v>4.4110000000000003E-2</v>
      </c>
      <c r="J19" s="89">
        <v>3.0419999999999999E-2</v>
      </c>
      <c r="K19" s="89">
        <v>3.9E-2</v>
      </c>
      <c r="L19" s="89">
        <v>8.9999999999999998E-4</v>
      </c>
      <c r="M19" s="89">
        <v>1.31</v>
      </c>
      <c r="N19" s="89">
        <v>4.0000000000000001E-3</v>
      </c>
      <c r="O19" s="89">
        <v>0.04</v>
      </c>
      <c r="P19" s="89">
        <v>6.0000000000000001E-3</v>
      </c>
      <c r="Q19" s="89">
        <v>0.153</v>
      </c>
      <c r="R19" s="89">
        <v>5.0000000000000001E-4</v>
      </c>
      <c r="S19" s="89">
        <v>5.9999999999999995E-4</v>
      </c>
      <c r="T19" s="89">
        <v>1.6500000000000001E-2</v>
      </c>
      <c r="U19" s="89">
        <v>0.19</v>
      </c>
      <c r="V19" s="89">
        <v>0</v>
      </c>
      <c r="W19" s="89">
        <v>0.32</v>
      </c>
      <c r="X19" s="89">
        <v>0.89</v>
      </c>
      <c r="Y19" s="89">
        <v>7.6999999999999996E-4</v>
      </c>
      <c r="Z19" s="89">
        <v>1.1900000000000001E-2</v>
      </c>
      <c r="AA19" s="89">
        <v>0.32</v>
      </c>
      <c r="AB19" s="89">
        <v>2.49E-3</v>
      </c>
      <c r="AC19" s="89">
        <v>1.78</v>
      </c>
      <c r="AD19" s="89">
        <v>9.1999999999999998E-2</v>
      </c>
      <c r="AE19" s="89">
        <v>1.7500000000000002E-2</v>
      </c>
      <c r="AF19" s="88"/>
      <c r="AG19" s="75">
        <v>2.2599999999999998</v>
      </c>
    </row>
    <row r="20" spans="1:33" x14ac:dyDescent="0.3">
      <c r="A20" s="86"/>
      <c r="B20" s="86"/>
      <c r="C20" s="86" t="s">
        <v>72</v>
      </c>
      <c r="D20" s="89">
        <v>0.23369999999999999</v>
      </c>
      <c r="E20" s="89">
        <v>2.1000000000000001E-2</v>
      </c>
      <c r="F20" s="89">
        <v>7.0300000000000001E-2</v>
      </c>
      <c r="G20" s="89">
        <v>6.8000000000000005E-2</v>
      </c>
      <c r="H20" s="89">
        <v>2.733E-2</v>
      </c>
      <c r="I20" s="89">
        <v>1.8030000000000001E-2</v>
      </c>
      <c r="J20" s="89">
        <v>1.575E-2</v>
      </c>
      <c r="K20" s="89">
        <v>3.6999999999999998E-2</v>
      </c>
      <c r="L20" s="89">
        <v>9.7000000000000005E-4</v>
      </c>
      <c r="M20" s="89">
        <v>2.77</v>
      </c>
      <c r="N20" s="89">
        <v>1.2999999999999999E-2</v>
      </c>
      <c r="O20" s="89">
        <v>0.03</v>
      </c>
      <c r="P20" s="89">
        <v>2.8E-3</v>
      </c>
      <c r="Q20" s="89">
        <v>6.0999999999999999E-2</v>
      </c>
      <c r="R20" s="89">
        <v>2.1299999999999999E-3</v>
      </c>
      <c r="S20" s="89">
        <v>2.2300000000000002E-3</v>
      </c>
      <c r="T20" s="89">
        <v>2.0899999999999998E-2</v>
      </c>
      <c r="U20" s="89">
        <v>0.45</v>
      </c>
      <c r="V20" s="89">
        <v>3.4499999999999999E-3</v>
      </c>
      <c r="W20" s="89">
        <v>0.27900000000000003</v>
      </c>
      <c r="X20" s="89">
        <v>0.9</v>
      </c>
      <c r="Y20" s="89">
        <v>1.06E-3</v>
      </c>
      <c r="Z20" s="89">
        <v>1.8200000000000001E-2</v>
      </c>
      <c r="AA20" s="89">
        <v>0.23</v>
      </c>
      <c r="AB20" s="89">
        <v>2.98E-3</v>
      </c>
      <c r="AC20" s="89">
        <v>1.31</v>
      </c>
      <c r="AD20" s="89">
        <v>0.107</v>
      </c>
      <c r="AE20" s="89">
        <v>8.8000000000000005E-3</v>
      </c>
      <c r="AF20" s="88"/>
      <c r="AG20" s="75">
        <v>1.8</v>
      </c>
    </row>
    <row r="21" spans="1:33" x14ac:dyDescent="0.3">
      <c r="A21" s="86"/>
      <c r="B21" s="86"/>
      <c r="C21" s="86" t="s">
        <v>75</v>
      </c>
      <c r="D21" s="89">
        <v>0.28589999999999999</v>
      </c>
      <c r="E21" s="89">
        <v>0</v>
      </c>
      <c r="F21" s="89">
        <v>2.3800000000000002E-2</v>
      </c>
      <c r="G21" s="89">
        <v>2.0999999999999999E-3</v>
      </c>
      <c r="H21" s="89">
        <v>5.6999999999999998E-4</v>
      </c>
      <c r="I21" s="89">
        <v>6.4999999999999997E-4</v>
      </c>
      <c r="J21" s="89">
        <v>5.5999999999999995E-4</v>
      </c>
      <c r="K21" s="89">
        <v>3.0000000000000001E-3</v>
      </c>
      <c r="L21" s="89">
        <v>5.0000000000000001E-4</v>
      </c>
      <c r="M21" s="89">
        <v>0</v>
      </c>
      <c r="N21" s="89">
        <v>0</v>
      </c>
      <c r="O21" s="89">
        <v>0</v>
      </c>
      <c r="P21" s="89">
        <v>0</v>
      </c>
      <c r="Q21" s="89">
        <v>0</v>
      </c>
      <c r="R21" s="89">
        <v>1.67E-3</v>
      </c>
      <c r="S21" s="89">
        <v>1.6000000000000001E-4</v>
      </c>
      <c r="T21" s="89">
        <v>1.8350000000000002E-2</v>
      </c>
      <c r="U21" s="89">
        <v>0.57999999999999996</v>
      </c>
      <c r="V21" s="89">
        <v>4.1099999999999999E-3</v>
      </c>
      <c r="W21" s="89">
        <v>0</v>
      </c>
      <c r="X21" s="89">
        <v>0.03</v>
      </c>
      <c r="Y21" s="89">
        <v>3.8000000000000002E-4</v>
      </c>
      <c r="Z21" s="89">
        <v>1.49E-2</v>
      </c>
      <c r="AA21" s="89">
        <v>0.13</v>
      </c>
      <c r="AB21" s="89">
        <v>3.7699999999999999E-3</v>
      </c>
      <c r="AC21" s="89">
        <v>0.37</v>
      </c>
      <c r="AD21" s="89">
        <v>7.4999999999999997E-2</v>
      </c>
      <c r="AE21" s="89">
        <v>4.1999999999999997E-3</v>
      </c>
      <c r="AF21" s="88"/>
      <c r="AG21" s="75">
        <v>1.3</v>
      </c>
    </row>
    <row r="22" spans="1:33" x14ac:dyDescent="0.3">
      <c r="A22" s="86"/>
      <c r="B22" s="86"/>
      <c r="C22" s="86" t="s">
        <v>76</v>
      </c>
      <c r="D22" s="89">
        <v>0.30590000000000001</v>
      </c>
      <c r="E22" s="89">
        <v>5.5999999999999999E-3</v>
      </c>
      <c r="F22" s="89">
        <v>5.8000000000000003E-2</v>
      </c>
      <c r="G22" s="89">
        <v>9.2999999999999992E-3</v>
      </c>
      <c r="H22" s="89">
        <v>1.7600000000000001E-3</v>
      </c>
      <c r="I22" s="89">
        <v>1.31E-3</v>
      </c>
      <c r="J22" s="89">
        <v>3.2599999999999999E-3</v>
      </c>
      <c r="K22" s="89">
        <v>1.7999999999999999E-2</v>
      </c>
      <c r="L22" s="89">
        <v>4.8999999999999998E-4</v>
      </c>
      <c r="M22" s="89">
        <v>0</v>
      </c>
      <c r="N22" s="89">
        <v>0</v>
      </c>
      <c r="O22" s="89">
        <v>0</v>
      </c>
      <c r="P22" s="89">
        <v>5.9999999999999995E-4</v>
      </c>
      <c r="Q22" s="89">
        <v>0</v>
      </c>
      <c r="R22" s="89">
        <v>2.7399999999999998E-3</v>
      </c>
      <c r="S22" s="89">
        <v>1.3600000000000001E-3</v>
      </c>
      <c r="T22" s="89">
        <v>1.6889999999999999E-2</v>
      </c>
      <c r="U22" s="89">
        <v>0.73</v>
      </c>
      <c r="V22" s="89">
        <v>1.1199999999999999E-3</v>
      </c>
      <c r="W22" s="89">
        <v>0</v>
      </c>
      <c r="X22" s="89">
        <v>7.0000000000000007E-2</v>
      </c>
      <c r="Y22" s="89">
        <v>1E-3</v>
      </c>
      <c r="Z22" s="89">
        <v>1.2800000000000001E-2</v>
      </c>
      <c r="AA22" s="89">
        <v>0.18</v>
      </c>
      <c r="AB22" s="89">
        <v>3.2200000000000002E-3</v>
      </c>
      <c r="AC22" s="89">
        <v>0.57999999999999996</v>
      </c>
      <c r="AD22" s="89">
        <v>0.26400000000000001</v>
      </c>
      <c r="AE22" s="89">
        <v>5.1000000000000004E-3</v>
      </c>
      <c r="AF22" s="88"/>
      <c r="AG22" s="75">
        <v>1.57</v>
      </c>
    </row>
    <row r="23" spans="1:33" x14ac:dyDescent="0.3">
      <c r="A23" s="86"/>
      <c r="B23" s="86"/>
      <c r="C23" s="86" t="s">
        <v>77</v>
      </c>
      <c r="D23" s="89">
        <v>0.27989999999999998</v>
      </c>
      <c r="E23" s="89">
        <v>1E-3</v>
      </c>
      <c r="F23" s="89">
        <v>7.8399999999999997E-2</v>
      </c>
      <c r="G23" s="89">
        <v>0.189</v>
      </c>
      <c r="H23" s="89">
        <v>3.8429999999999999E-2</v>
      </c>
      <c r="I23" s="89">
        <v>0.11905</v>
      </c>
      <c r="J23" s="89">
        <v>1.593E-2</v>
      </c>
      <c r="K23" s="89">
        <v>7.0000000000000001E-3</v>
      </c>
      <c r="L23" s="89">
        <v>5.9999999999999995E-4</v>
      </c>
      <c r="M23" s="89">
        <v>1.0900000000000001</v>
      </c>
      <c r="N23" s="89">
        <v>0</v>
      </c>
      <c r="O23" s="89">
        <v>0.01</v>
      </c>
      <c r="P23" s="89">
        <v>2.52E-2</v>
      </c>
      <c r="Q23" s="89">
        <v>4.7E-2</v>
      </c>
      <c r="R23" s="89">
        <v>5.9999999999999995E-4</v>
      </c>
      <c r="S23" s="89">
        <v>2.0000000000000001E-4</v>
      </c>
      <c r="T23" s="89">
        <v>1.24E-2</v>
      </c>
      <c r="U23" s="89">
        <v>0.43</v>
      </c>
      <c r="V23" s="89">
        <v>0</v>
      </c>
      <c r="W23" s="89">
        <v>0.50600000000000001</v>
      </c>
      <c r="X23" s="89">
        <v>0.28999999999999998</v>
      </c>
      <c r="Y23" s="89">
        <v>9.7000000000000005E-4</v>
      </c>
      <c r="Z23" s="89">
        <v>8.6E-3</v>
      </c>
      <c r="AA23" s="89">
        <v>0.16</v>
      </c>
      <c r="AB23" s="89">
        <v>1.72E-3</v>
      </c>
      <c r="AC23" s="89">
        <v>1.85</v>
      </c>
      <c r="AD23" s="89">
        <v>9.7000000000000003E-2</v>
      </c>
      <c r="AE23" s="89">
        <v>5.7999999999999996E-3</v>
      </c>
      <c r="AF23" s="88"/>
      <c r="AG23" s="75">
        <v>3.08</v>
      </c>
    </row>
    <row r="24" spans="1:33" x14ac:dyDescent="0.3">
      <c r="A24" s="86"/>
      <c r="B24" s="86"/>
      <c r="C24" s="86" t="s">
        <v>78</v>
      </c>
      <c r="D24" s="89">
        <v>0.222</v>
      </c>
      <c r="E24" s="89">
        <v>0.21160000000000001</v>
      </c>
      <c r="F24" s="89">
        <v>4.1000000000000002E-2</v>
      </c>
      <c r="G24" s="89">
        <v>0.13</v>
      </c>
      <c r="H24" s="89">
        <v>7.46E-2</v>
      </c>
      <c r="I24" s="89">
        <v>3.49E-2</v>
      </c>
      <c r="J24" s="89">
        <v>4.5999999999999999E-3</v>
      </c>
      <c r="K24" s="89">
        <v>7.0000000000000001E-3</v>
      </c>
      <c r="L24" s="89">
        <v>4.8000000000000001E-4</v>
      </c>
      <c r="M24" s="89">
        <v>5.89</v>
      </c>
      <c r="N24" s="89">
        <v>8.0000000000000002E-3</v>
      </c>
      <c r="O24" s="89">
        <v>0.28999999999999998</v>
      </c>
      <c r="P24" s="89">
        <v>6.1000000000000004E-3</v>
      </c>
      <c r="Q24" s="89">
        <v>8.9999999999999993E-3</v>
      </c>
      <c r="R24" s="89">
        <v>4.8999999999999998E-4</v>
      </c>
      <c r="S24" s="89">
        <v>1.82E-3</v>
      </c>
      <c r="T24" s="89">
        <v>9.5E-4</v>
      </c>
      <c r="U24" s="89">
        <v>0.09</v>
      </c>
      <c r="V24" s="89">
        <v>5.0600000000000003E-3</v>
      </c>
      <c r="W24" s="89">
        <v>0.26</v>
      </c>
      <c r="X24" s="89">
        <v>1.31</v>
      </c>
      <c r="Y24" s="89">
        <v>2.9999999999999997E-4</v>
      </c>
      <c r="Z24" s="89">
        <v>2.0999999999999999E-3</v>
      </c>
      <c r="AA24" s="89">
        <v>0.12</v>
      </c>
      <c r="AB24" s="89">
        <v>5.0000000000000002E-5</v>
      </c>
      <c r="AC24" s="89">
        <v>1.1599999999999999</v>
      </c>
      <c r="AD24" s="89">
        <v>0.03</v>
      </c>
      <c r="AE24" s="89">
        <v>5.1999999999999998E-3</v>
      </c>
      <c r="AF24" s="88"/>
      <c r="AG24" s="75">
        <v>2.2200000000000002</v>
      </c>
    </row>
    <row r="25" spans="1:33" x14ac:dyDescent="0.3">
      <c r="A25" s="86"/>
      <c r="B25" s="86"/>
      <c r="C25" s="86" t="s">
        <v>79</v>
      </c>
      <c r="D25" s="89">
        <v>0.57399999999999995</v>
      </c>
      <c r="E25" s="89">
        <v>0.31919999999999998</v>
      </c>
      <c r="F25" s="89">
        <v>4.4999999999999998E-2</v>
      </c>
      <c r="G25" s="89">
        <v>0.19900000000000001</v>
      </c>
      <c r="H25" s="89">
        <v>5.1319999999999998E-2</v>
      </c>
      <c r="I25" s="89">
        <v>0.11278000000000001</v>
      </c>
      <c r="J25" s="89">
        <v>2.477E-2</v>
      </c>
      <c r="K25" s="89">
        <v>2.1999999999999999E-2</v>
      </c>
      <c r="L25" s="89">
        <v>2.7E-4</v>
      </c>
      <c r="M25" s="89">
        <v>0.39</v>
      </c>
      <c r="N25" s="89">
        <v>1E-3</v>
      </c>
      <c r="O25" s="89">
        <v>0</v>
      </c>
      <c r="P25" s="89">
        <v>2.0999999999999999E-3</v>
      </c>
      <c r="Q25" s="89">
        <v>9.8000000000000004E-2</v>
      </c>
      <c r="R25" s="89">
        <v>4.4999999999999999E-4</v>
      </c>
      <c r="S25" s="89">
        <v>6.9999999999999999E-4</v>
      </c>
      <c r="T25" s="89">
        <v>4.7000000000000002E-3</v>
      </c>
      <c r="U25" s="89">
        <v>0.45</v>
      </c>
      <c r="V25" s="89">
        <v>3.4199999999999999E-3</v>
      </c>
      <c r="W25" s="89">
        <v>0.29099999999999998</v>
      </c>
      <c r="X25" s="89">
        <v>2.13</v>
      </c>
      <c r="Y25" s="89">
        <v>1.91E-3</v>
      </c>
      <c r="Z25" s="89">
        <v>2.2700000000000001E-2</v>
      </c>
      <c r="AA25" s="89">
        <v>0.34</v>
      </c>
      <c r="AB25" s="89">
        <v>3.7000000000000002E-3</v>
      </c>
      <c r="AC25" s="89">
        <v>1.62</v>
      </c>
      <c r="AD25" s="89">
        <v>4.1000000000000002E-2</v>
      </c>
      <c r="AE25" s="89">
        <v>5.7000000000000002E-3</v>
      </c>
      <c r="AF25" s="88"/>
      <c r="AG25" s="75">
        <v>4.17</v>
      </c>
    </row>
    <row r="26" spans="1:33" x14ac:dyDescent="0.3">
      <c r="A26" s="86"/>
      <c r="B26" s="86"/>
      <c r="C26" s="86" t="s">
        <v>81</v>
      </c>
      <c r="D26" s="89">
        <v>0.53400000000000003</v>
      </c>
      <c r="E26" s="89">
        <v>0</v>
      </c>
      <c r="F26" s="89">
        <v>5.2999999999999999E-2</v>
      </c>
      <c r="G26" s="89">
        <v>0.151</v>
      </c>
      <c r="H26" s="89">
        <v>5.4300000000000001E-2</v>
      </c>
      <c r="I26" s="89">
        <v>6.0389999999999999E-2</v>
      </c>
      <c r="J26" s="89">
        <v>2.7609999999999999E-2</v>
      </c>
      <c r="K26" s="89">
        <v>1.6E-2</v>
      </c>
      <c r="L26" s="89">
        <v>4.0999999999999999E-4</v>
      </c>
      <c r="M26" s="89">
        <v>1.4</v>
      </c>
      <c r="N26" s="89">
        <v>2E-3</v>
      </c>
      <c r="O26" s="89">
        <v>0</v>
      </c>
      <c r="P26" s="89">
        <v>0</v>
      </c>
      <c r="Q26" s="89">
        <v>0</v>
      </c>
      <c r="R26" s="89">
        <v>1.41E-3</v>
      </c>
      <c r="S26" s="89">
        <v>2.1299999999999999E-3</v>
      </c>
      <c r="T26" s="89">
        <v>1.137E-2</v>
      </c>
      <c r="U26" s="89">
        <v>0.27</v>
      </c>
      <c r="V26" s="89">
        <v>3.0400000000000002E-3</v>
      </c>
      <c r="W26" s="89">
        <v>1.284</v>
      </c>
      <c r="X26" s="89">
        <v>0.6</v>
      </c>
      <c r="Y26" s="89">
        <v>2.0699999999999998E-3</v>
      </c>
      <c r="Z26" s="89">
        <v>1.61E-2</v>
      </c>
      <c r="AA26" s="89">
        <v>0.32</v>
      </c>
      <c r="AB26" s="89">
        <v>2.8E-3</v>
      </c>
      <c r="AC26" s="89">
        <v>1.06</v>
      </c>
      <c r="AD26" s="89">
        <v>0.11899999999999999</v>
      </c>
      <c r="AE26" s="89">
        <v>6.8999999999999999E-3</v>
      </c>
      <c r="AF26" s="88"/>
      <c r="AG26" s="75">
        <v>3.71</v>
      </c>
    </row>
    <row r="27" spans="1:33" x14ac:dyDescent="0.3">
      <c r="A27" s="86"/>
      <c r="B27" s="86"/>
      <c r="C27" s="86" t="s">
        <v>82</v>
      </c>
      <c r="D27" s="89">
        <v>0.64590000000000003</v>
      </c>
      <c r="E27" s="89">
        <v>0.48680000000000001</v>
      </c>
      <c r="F27" s="89">
        <v>6.5100000000000005E-2</v>
      </c>
      <c r="G27" s="89">
        <v>0.25990000000000002</v>
      </c>
      <c r="H27" s="89">
        <v>0.17953</v>
      </c>
      <c r="I27" s="89">
        <v>5.8439999999999999E-2</v>
      </c>
      <c r="J27" s="89">
        <v>8.9499999999999996E-3</v>
      </c>
      <c r="K27" s="89">
        <v>0.01</v>
      </c>
      <c r="L27" s="89">
        <v>2.0000000000000001E-4</v>
      </c>
      <c r="M27" s="89">
        <v>0.81</v>
      </c>
      <c r="N27" s="89">
        <v>0</v>
      </c>
      <c r="O27" s="89">
        <v>0</v>
      </c>
      <c r="P27" s="89">
        <v>3.3999999999999998E-3</v>
      </c>
      <c r="Q27" s="89">
        <v>5.1999999999999998E-2</v>
      </c>
      <c r="R27" s="89">
        <v>1.17E-3</v>
      </c>
      <c r="S27" s="89">
        <v>2.0999999999999999E-3</v>
      </c>
      <c r="T27" s="89">
        <v>5.0000000000000001E-3</v>
      </c>
      <c r="U27" s="89">
        <v>0.14000000000000001</v>
      </c>
      <c r="V27" s="89">
        <v>6.4000000000000003E-3</v>
      </c>
      <c r="W27" s="89">
        <v>0.31</v>
      </c>
      <c r="X27" s="89">
        <v>1.25</v>
      </c>
      <c r="Y27" s="89">
        <v>2.2000000000000001E-3</v>
      </c>
      <c r="Z27" s="89">
        <v>0.01</v>
      </c>
      <c r="AA27" s="89">
        <v>0.37</v>
      </c>
      <c r="AB27" s="89">
        <v>1E-3</v>
      </c>
      <c r="AC27" s="89">
        <v>1.35</v>
      </c>
      <c r="AD27" s="89">
        <v>0.05</v>
      </c>
      <c r="AE27" s="89">
        <v>8.9999999999999998E-4</v>
      </c>
      <c r="AF27" s="88"/>
      <c r="AG27" s="75">
        <v>5.18</v>
      </c>
    </row>
    <row r="28" spans="1:33" x14ac:dyDescent="0.3">
      <c r="A28" s="86"/>
      <c r="B28" s="86"/>
      <c r="C28" s="86" t="s">
        <v>83</v>
      </c>
      <c r="D28" s="89">
        <v>0.98</v>
      </c>
      <c r="E28" s="89">
        <v>0.629</v>
      </c>
      <c r="F28" s="89">
        <v>0</v>
      </c>
      <c r="G28" s="89">
        <v>2E-3</v>
      </c>
      <c r="H28" s="89">
        <v>0</v>
      </c>
      <c r="I28" s="89">
        <v>0</v>
      </c>
      <c r="J28" s="89">
        <v>0</v>
      </c>
      <c r="K28" s="89">
        <v>0</v>
      </c>
      <c r="L28" s="89">
        <v>3.0000000000000001E-5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4.0000000000000003E-5</v>
      </c>
      <c r="S28" s="89">
        <v>3.0000000000000001E-5</v>
      </c>
      <c r="T28" s="89">
        <v>6.9999999999999994E-5</v>
      </c>
      <c r="U28" s="89">
        <v>0</v>
      </c>
      <c r="V28" s="89">
        <v>8.0000000000000007E-5</v>
      </c>
      <c r="W28" s="89">
        <v>0</v>
      </c>
      <c r="X28" s="89">
        <v>0.03</v>
      </c>
      <c r="Y28" s="89">
        <v>2.9E-4</v>
      </c>
      <c r="Z28" s="89">
        <v>3.0000000000000001E-3</v>
      </c>
      <c r="AA28" s="89">
        <v>0.03</v>
      </c>
      <c r="AB28" s="89">
        <v>1E-4</v>
      </c>
      <c r="AC28" s="89">
        <v>0.03</v>
      </c>
      <c r="AD28" s="89">
        <v>6.0000000000000001E-3</v>
      </c>
      <c r="AE28" s="89">
        <v>1E-4</v>
      </c>
      <c r="AF28" s="88"/>
      <c r="AG28" s="75">
        <v>3.94</v>
      </c>
    </row>
    <row r="29" spans="1:33" x14ac:dyDescent="0.3">
      <c r="A29" s="86"/>
      <c r="B29" s="86"/>
      <c r="C29" s="86" t="s">
        <v>84</v>
      </c>
      <c r="D29" s="89">
        <v>0.2278</v>
      </c>
      <c r="E29" s="89">
        <v>0.23150000000000001</v>
      </c>
      <c r="F29" s="89">
        <v>4.53E-2</v>
      </c>
      <c r="G29" s="89">
        <v>4.0300000000000002E-2</v>
      </c>
      <c r="H29" s="89">
        <v>1.7989999999999999E-2</v>
      </c>
      <c r="I29" s="89">
        <v>1.2659999999999999E-2</v>
      </c>
      <c r="J29" s="89">
        <v>3.9199999999999999E-3</v>
      </c>
      <c r="K29" s="89">
        <v>0</v>
      </c>
      <c r="L29" s="89">
        <v>4.4000000000000002E-4</v>
      </c>
      <c r="M29" s="89">
        <v>1.61</v>
      </c>
      <c r="N29" s="89">
        <v>0</v>
      </c>
      <c r="O29" s="89">
        <v>0</v>
      </c>
      <c r="P29" s="89">
        <v>2.3E-3</v>
      </c>
      <c r="Q29" s="89">
        <v>2E-3</v>
      </c>
      <c r="R29" s="89">
        <v>3.2000000000000003E-4</v>
      </c>
      <c r="S29" s="89">
        <v>2.0999999999999999E-3</v>
      </c>
      <c r="T29" s="89">
        <v>8.1999999999999998E-4</v>
      </c>
      <c r="U29" s="89">
        <v>0.09</v>
      </c>
      <c r="V29" s="89">
        <v>5.1399999999999996E-3</v>
      </c>
      <c r="W29" s="89">
        <v>0</v>
      </c>
      <c r="X29" s="89">
        <v>0.83</v>
      </c>
      <c r="Y29" s="89">
        <v>2.7999999999999998E-4</v>
      </c>
      <c r="Z29" s="89">
        <v>3.8E-3</v>
      </c>
      <c r="AA29" s="89">
        <v>0.09</v>
      </c>
      <c r="AB29" s="89">
        <v>1E-4</v>
      </c>
      <c r="AC29" s="89">
        <v>0.96</v>
      </c>
      <c r="AD29" s="89">
        <v>8.6999999999999994E-2</v>
      </c>
      <c r="AE29" s="89">
        <v>4.7000000000000002E-3</v>
      </c>
      <c r="AF29" s="88"/>
      <c r="AG29" s="75">
        <v>1.45</v>
      </c>
    </row>
    <row r="30" spans="1:33" x14ac:dyDescent="0.3">
      <c r="A30" s="86"/>
      <c r="B30" s="86"/>
      <c r="C30" s="86" t="s">
        <v>91</v>
      </c>
      <c r="D30" s="89">
        <v>3.5499999999999997E-2</v>
      </c>
      <c r="E30" s="89">
        <v>0</v>
      </c>
      <c r="F30" s="89">
        <v>4.5999999999999999E-3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4.6000000000000001E-4</v>
      </c>
      <c r="M30" s="89">
        <v>0</v>
      </c>
      <c r="N30" s="89">
        <v>0</v>
      </c>
      <c r="O30" s="89">
        <v>0</v>
      </c>
      <c r="P30" s="89">
        <v>0</v>
      </c>
      <c r="Q30" s="89">
        <v>0</v>
      </c>
      <c r="R30" s="89">
        <v>5.0000000000000002E-5</v>
      </c>
      <c r="S30" s="89">
        <v>2.5000000000000001E-4</v>
      </c>
      <c r="T30" s="89">
        <v>5.13E-3</v>
      </c>
      <c r="U30" s="89">
        <v>0.06</v>
      </c>
      <c r="V30" s="89">
        <v>4.0999999999999999E-4</v>
      </c>
      <c r="W30" s="89">
        <v>0.10100000000000001</v>
      </c>
      <c r="X30" s="89">
        <v>0.04</v>
      </c>
      <c r="Y30" s="89">
        <v>5.0000000000000002E-5</v>
      </c>
      <c r="Z30" s="89">
        <v>2.0000000000000001E-4</v>
      </c>
      <c r="AA30" s="89">
        <v>0.06</v>
      </c>
      <c r="AB30" s="89">
        <v>8.0000000000000007E-5</v>
      </c>
      <c r="AC30" s="89">
        <v>0.14000000000000001</v>
      </c>
      <c r="AD30" s="89">
        <v>6.0000000000000001E-3</v>
      </c>
      <c r="AE30" s="89">
        <v>1E-4</v>
      </c>
      <c r="AF30" s="88"/>
      <c r="AG30" s="75">
        <v>0.43</v>
      </c>
    </row>
    <row r="31" spans="1:33" x14ac:dyDescent="0.3">
      <c r="A31" s="132" t="s">
        <v>156</v>
      </c>
      <c r="B31" s="132" t="s">
        <v>157</v>
      </c>
      <c r="C31" s="77" t="s">
        <v>158</v>
      </c>
      <c r="D31" s="90">
        <f>0.37*'extra calcs ,)'!$C5</f>
        <v>93.434249999999992</v>
      </c>
      <c r="E31" s="90">
        <f>0.37*'extra calcs ,)'!$C6</f>
        <v>14.827750000000002</v>
      </c>
      <c r="F31" s="90">
        <f>0.37*'extra calcs ,)'!$C7</f>
        <v>14.8</v>
      </c>
      <c r="G31" s="90">
        <f>0.37*'extra calcs ,)'!$C8</f>
        <v>13.180222222222223</v>
      </c>
      <c r="H31" s="90">
        <f>0.37*'extra calcs ,)'!$C9</f>
        <v>2.6360444444444449</v>
      </c>
      <c r="I31" s="90">
        <f>0.37*'extra calcs ,)'!$C10</f>
        <v>5.9310999999999989</v>
      </c>
      <c r="J31" s="90">
        <f>0.37*'extra calcs ,)'!$C11</f>
        <v>4.6130777777777778</v>
      </c>
      <c r="K31" s="90">
        <v>8</v>
      </c>
      <c r="L31" s="90">
        <v>0.41599999999999998</v>
      </c>
      <c r="M31" s="90">
        <v>746.56</v>
      </c>
      <c r="N31" s="90">
        <v>24</v>
      </c>
      <c r="O31" s="90">
        <v>64</v>
      </c>
      <c r="P31" s="90">
        <v>4.8</v>
      </c>
      <c r="Q31" s="90">
        <v>28.8</v>
      </c>
      <c r="R31" s="90">
        <v>0.35199999999999998</v>
      </c>
      <c r="S31" s="90">
        <v>0.35199999999999998</v>
      </c>
      <c r="T31" s="90">
        <v>4.4800000000000004</v>
      </c>
      <c r="U31" s="90">
        <v>128</v>
      </c>
      <c r="V31" s="90">
        <v>1.6</v>
      </c>
      <c r="W31" s="90">
        <v>136</v>
      </c>
      <c r="X31" s="90">
        <v>192</v>
      </c>
      <c r="Y31" s="90">
        <v>0.28799999999999998</v>
      </c>
      <c r="Z31" s="90">
        <v>6.72</v>
      </c>
      <c r="AA31" s="90">
        <v>99.2</v>
      </c>
      <c r="AB31" s="90">
        <v>0.57599999999999996</v>
      </c>
      <c r="AC31" s="90">
        <v>224</v>
      </c>
      <c r="AD31" s="90">
        <v>17.600000000000001</v>
      </c>
      <c r="AE31" s="90">
        <v>2.56</v>
      </c>
    </row>
    <row r="32" spans="1:33" x14ac:dyDescent="0.3">
      <c r="A32" s="122"/>
      <c r="B32" s="122"/>
      <c r="C32" s="77" t="s">
        <v>159</v>
      </c>
      <c r="D32" s="91">
        <f>0.32*'extra calcs ,)'!$F5</f>
        <v>103.32000000000001</v>
      </c>
      <c r="E32" s="91">
        <f>0.32*'extra calcs ,)'!$F6</f>
        <v>16.52</v>
      </c>
      <c r="F32" s="91">
        <f>0.32*'extra calcs ,)'!$F7</f>
        <v>17.600000000000001</v>
      </c>
      <c r="G32" s="91">
        <f>0.32*'extra calcs ,)'!$F8</f>
        <v>14.684444444444443</v>
      </c>
      <c r="H32" s="91">
        <f>0.32*'extra calcs ,)'!$F9</f>
        <v>2.9368888888888893</v>
      </c>
      <c r="I32" s="91">
        <f>0.32*'extra calcs ,)'!$F10</f>
        <v>6.6079999999999997</v>
      </c>
      <c r="J32" s="91">
        <f>0.32*'extra calcs ,)'!$F11</f>
        <v>5.1395555555555568</v>
      </c>
      <c r="K32" s="91">
        <v>9.6</v>
      </c>
      <c r="L32" s="91">
        <v>0.41599999999999998</v>
      </c>
      <c r="M32" s="91">
        <v>746.56</v>
      </c>
      <c r="N32" s="91">
        <v>24</v>
      </c>
      <c r="O32" s="91">
        <v>64</v>
      </c>
      <c r="P32" s="91">
        <v>4.8</v>
      </c>
      <c r="Q32" s="91">
        <v>28.8</v>
      </c>
      <c r="R32" s="91">
        <v>0.35199999999999998</v>
      </c>
      <c r="S32" s="91">
        <v>0.38400000000000001</v>
      </c>
      <c r="T32" s="91">
        <v>4.16</v>
      </c>
      <c r="U32" s="91">
        <v>128</v>
      </c>
      <c r="V32" s="91">
        <v>1.6</v>
      </c>
      <c r="W32" s="91">
        <v>136</v>
      </c>
      <c r="X32" s="91">
        <v>192</v>
      </c>
      <c r="Y32" s="91">
        <v>0.28799999999999998</v>
      </c>
      <c r="Z32" s="91">
        <v>5.44</v>
      </c>
      <c r="AA32" s="91">
        <v>99.2</v>
      </c>
      <c r="AB32" s="91">
        <v>0.57599999999999996</v>
      </c>
      <c r="AC32" s="91">
        <v>224</v>
      </c>
      <c r="AD32" s="91">
        <v>17.600000000000001</v>
      </c>
      <c r="AE32" s="91">
        <v>3.2</v>
      </c>
    </row>
    <row r="33" spans="1:31" x14ac:dyDescent="0.3">
      <c r="A33" s="122"/>
      <c r="B33" s="123"/>
      <c r="C33" s="77" t="s">
        <v>160</v>
      </c>
      <c r="D33" s="92">
        <f>0.32*'extra calcs ,)'!$I5</f>
        <v>117.264</v>
      </c>
      <c r="E33" s="92">
        <f>0.32*'extra calcs ,)'!$I6</f>
        <v>18.8</v>
      </c>
      <c r="F33" s="92">
        <f>0.32*'extra calcs ,)'!$I7</f>
        <v>20.48</v>
      </c>
      <c r="G33" s="92">
        <f>0.32*'extra calcs ,)'!$I8</f>
        <v>16.711111111111112</v>
      </c>
      <c r="H33" s="92">
        <f>0.32*'extra calcs ,)'!$I9</f>
        <v>3.3422222222222224</v>
      </c>
      <c r="I33" s="92">
        <f>0.32*'extra calcs ,)'!$I10</f>
        <v>7.5200000000000005</v>
      </c>
      <c r="J33" s="92">
        <f>0.32*'extra calcs ,)'!$I11</f>
        <v>5.8488888888888901</v>
      </c>
      <c r="K33" s="93">
        <v>9.6</v>
      </c>
      <c r="L33" s="93">
        <v>0.41599999999999998</v>
      </c>
      <c r="M33" s="93">
        <v>746.56</v>
      </c>
      <c r="N33" s="93">
        <v>24</v>
      </c>
      <c r="O33" s="93">
        <v>64</v>
      </c>
      <c r="P33" s="93">
        <v>4.8</v>
      </c>
      <c r="Q33" s="93">
        <v>28.8</v>
      </c>
      <c r="R33" s="93">
        <v>0.35199999999999998</v>
      </c>
      <c r="S33" s="93">
        <v>0.35199999999999998</v>
      </c>
      <c r="T33" s="93">
        <v>4.4800000000000004</v>
      </c>
      <c r="U33" s="93">
        <v>128</v>
      </c>
      <c r="V33" s="93">
        <v>1.6</v>
      </c>
      <c r="W33" s="93">
        <v>136</v>
      </c>
      <c r="X33" s="93">
        <v>320</v>
      </c>
      <c r="Y33" s="93">
        <v>0.28799999999999998</v>
      </c>
      <c r="Z33" s="93">
        <v>5.76</v>
      </c>
      <c r="AA33" s="93">
        <v>99.2</v>
      </c>
      <c r="AB33" s="93">
        <v>0.57599999999999996</v>
      </c>
      <c r="AC33" s="93">
        <v>224</v>
      </c>
      <c r="AD33" s="93">
        <v>17.600000000000001</v>
      </c>
      <c r="AE33" s="93">
        <v>2.56</v>
      </c>
    </row>
    <row r="34" spans="1:31" x14ac:dyDescent="0.3">
      <c r="A34" s="122"/>
      <c r="B34" s="132" t="s">
        <v>161</v>
      </c>
      <c r="C34" s="77" t="s">
        <v>158</v>
      </c>
      <c r="D34" s="94">
        <f>0.32*'extra calcs ,)'!$D5</f>
        <v>94.807999999999993</v>
      </c>
      <c r="E34" s="94">
        <f>0.32*'extra calcs ,)'!$D6</f>
        <v>15.08</v>
      </c>
      <c r="F34" s="94">
        <f>0.32*'extra calcs ,)'!$D7</f>
        <v>15.36</v>
      </c>
      <c r="G34" s="94">
        <f>0.32*'extra calcs ,)'!$D8</f>
        <v>13.404444444444444</v>
      </c>
      <c r="H34" s="94">
        <f>0.32*'extra calcs ,)'!$D9</f>
        <v>2.6808888888888891</v>
      </c>
      <c r="I34" s="94">
        <f>0.32*'extra calcs ,)'!$D10</f>
        <v>6.0320000000000009</v>
      </c>
      <c r="J34" s="94">
        <f>0.32*'extra calcs ,)'!$D11</f>
        <v>4.6915555555555564</v>
      </c>
      <c r="K34" s="95">
        <v>12.16</v>
      </c>
      <c r="L34" s="95">
        <v>0.41599999999999998</v>
      </c>
      <c r="M34" s="95">
        <v>960</v>
      </c>
      <c r="N34" s="95">
        <v>28.8</v>
      </c>
      <c r="O34" s="95">
        <v>64</v>
      </c>
      <c r="P34" s="95">
        <v>4.8</v>
      </c>
      <c r="Q34" s="95">
        <v>38.4</v>
      </c>
      <c r="R34" s="95">
        <v>0.38400000000000001</v>
      </c>
      <c r="S34" s="95">
        <v>0.41599999999999998</v>
      </c>
      <c r="T34" s="95">
        <v>5.12</v>
      </c>
      <c r="U34" s="95">
        <v>128</v>
      </c>
      <c r="V34" s="95">
        <v>1.6</v>
      </c>
      <c r="W34" s="95">
        <v>176</v>
      </c>
      <c r="X34" s="95">
        <v>192</v>
      </c>
      <c r="Y34" s="95">
        <v>0.28799999999999998</v>
      </c>
      <c r="Z34" s="95">
        <v>5.44</v>
      </c>
      <c r="AA34" s="95">
        <v>128</v>
      </c>
      <c r="AB34" s="95">
        <v>0.73599999999999999</v>
      </c>
      <c r="AC34" s="95">
        <v>224</v>
      </c>
      <c r="AD34" s="95">
        <v>17.600000000000001</v>
      </c>
      <c r="AE34" s="95">
        <v>3.52</v>
      </c>
    </row>
    <row r="35" spans="1:31" x14ac:dyDescent="0.3">
      <c r="A35" s="122"/>
      <c r="B35" s="122"/>
      <c r="C35" s="77" t="s">
        <v>159</v>
      </c>
      <c r="D35" s="96">
        <f>0.32*'extra calcs ,)'!$G5</f>
        <v>127.96000000000001</v>
      </c>
      <c r="E35" s="96">
        <f>0.32*'extra calcs ,)'!$G6</f>
        <v>20.2</v>
      </c>
      <c r="F35" s="96">
        <f>0.32*'extra calcs ,)'!$G7</f>
        <v>19.2</v>
      </c>
      <c r="G35" s="96">
        <f>0.32*'extra calcs ,)'!$G8</f>
        <v>17.955555555555556</v>
      </c>
      <c r="H35" s="96">
        <f>0.32*'extra calcs ,)'!$G9</f>
        <v>3.5911111111111111</v>
      </c>
      <c r="I35" s="96">
        <f>0.32*'extra calcs ,)'!$G10</f>
        <v>8.08</v>
      </c>
      <c r="J35" s="96">
        <f>0.32*'extra calcs ,)'!$G11</f>
        <v>6.2844444444444463</v>
      </c>
      <c r="K35" s="97">
        <v>12.8</v>
      </c>
      <c r="L35" s="97">
        <v>0.41599999999999998</v>
      </c>
      <c r="M35" s="97">
        <v>960</v>
      </c>
      <c r="N35" s="97">
        <v>28.8</v>
      </c>
      <c r="O35" s="97">
        <v>64</v>
      </c>
      <c r="P35" s="97">
        <v>4.8</v>
      </c>
      <c r="Q35" s="97">
        <v>38.4</v>
      </c>
      <c r="R35" s="97">
        <v>0.41599999999999998</v>
      </c>
      <c r="S35" s="97">
        <v>0.48</v>
      </c>
      <c r="T35" s="97">
        <v>5.44</v>
      </c>
      <c r="U35" s="97">
        <v>128</v>
      </c>
      <c r="V35" s="97">
        <v>1.6</v>
      </c>
      <c r="W35" s="97">
        <v>176</v>
      </c>
      <c r="X35" s="97">
        <v>192</v>
      </c>
      <c r="Y35" s="97">
        <v>0.28799999999999998</v>
      </c>
      <c r="Z35" s="97">
        <v>6.72</v>
      </c>
      <c r="AA35" s="97">
        <v>108.8</v>
      </c>
      <c r="AB35" s="97">
        <v>0.73599999999999999</v>
      </c>
      <c r="AC35" s="97">
        <v>224</v>
      </c>
      <c r="AD35" s="97">
        <v>17.600000000000001</v>
      </c>
      <c r="AE35" s="97">
        <v>3.84</v>
      </c>
    </row>
    <row r="36" spans="1:31" x14ac:dyDescent="0.3">
      <c r="A36" s="123"/>
      <c r="B36" s="123"/>
      <c r="C36" s="77" t="s">
        <v>160</v>
      </c>
      <c r="D36" s="98">
        <f>0.32*'extra calcs ,)'!$J5</f>
        <v>139.77599999999998</v>
      </c>
      <c r="E36" s="98">
        <f>0.32*'extra calcs ,)'!$J6</f>
        <v>22.400000000000002</v>
      </c>
      <c r="F36" s="98">
        <f>0.32*'extra calcs ,)'!$J7</f>
        <v>24.32</v>
      </c>
      <c r="G36" s="98">
        <f>0.32*'extra calcs ,)'!$J8</f>
        <v>19.911111111111111</v>
      </c>
      <c r="H36" s="98">
        <f>0.32*'extra calcs ,)'!$J9</f>
        <v>3.9822222222222226</v>
      </c>
      <c r="I36" s="98">
        <f>0.32*'extra calcs ,)'!$J10</f>
        <v>8.9600000000000009</v>
      </c>
      <c r="J36" s="98">
        <f>0.32*'extra calcs ,)'!$J11</f>
        <v>6.9688888888888902</v>
      </c>
      <c r="K36" s="99">
        <v>12.8</v>
      </c>
      <c r="L36" s="99">
        <v>0.41599999999999998</v>
      </c>
      <c r="M36" s="99">
        <v>960</v>
      </c>
      <c r="N36" s="99">
        <v>28.8</v>
      </c>
      <c r="O36" s="99">
        <v>64</v>
      </c>
      <c r="P36" s="99">
        <v>4.8</v>
      </c>
      <c r="Q36" s="99">
        <v>38.4</v>
      </c>
      <c r="R36" s="99">
        <v>0.38400000000000001</v>
      </c>
      <c r="S36" s="99">
        <v>0.41599999999999998</v>
      </c>
      <c r="T36" s="99">
        <v>5.12</v>
      </c>
      <c r="U36" s="99">
        <v>128</v>
      </c>
      <c r="V36" s="99">
        <v>1.6</v>
      </c>
      <c r="W36" s="99">
        <v>176</v>
      </c>
      <c r="X36" s="99">
        <v>320</v>
      </c>
      <c r="Y36" s="99">
        <v>0.28799999999999998</v>
      </c>
      <c r="Z36" s="99">
        <v>2.56</v>
      </c>
      <c r="AA36" s="99">
        <v>128</v>
      </c>
      <c r="AB36" s="99">
        <v>0.73599999999999999</v>
      </c>
      <c r="AC36" s="99">
        <v>224</v>
      </c>
      <c r="AD36" s="99">
        <v>17.600000000000001</v>
      </c>
      <c r="AE36" s="99">
        <v>3.52</v>
      </c>
    </row>
  </sheetData>
  <mergeCells count="3">
    <mergeCell ref="A31:A36"/>
    <mergeCell ref="B31:B33"/>
    <mergeCell ref="B34:B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G34"/>
  <sheetViews>
    <sheetView workbookViewId="0"/>
  </sheetViews>
  <sheetFormatPr defaultColWidth="12.59765625" defaultRowHeight="15" customHeight="1" x14ac:dyDescent="0.25"/>
  <sheetData>
    <row r="1" spans="1:33" x14ac:dyDescent="0.3">
      <c r="A1" s="72"/>
      <c r="B1" s="72"/>
      <c r="C1" s="72" t="s">
        <v>0</v>
      </c>
      <c r="D1" s="73" t="s">
        <v>2</v>
      </c>
      <c r="E1" s="73" t="s">
        <v>3</v>
      </c>
      <c r="F1" s="73" t="s">
        <v>4</v>
      </c>
      <c r="G1" s="73" t="s">
        <v>5</v>
      </c>
      <c r="H1" s="73" t="s">
        <v>6</v>
      </c>
      <c r="I1" s="73" t="s">
        <v>155</v>
      </c>
      <c r="J1" s="73" t="s">
        <v>8</v>
      </c>
      <c r="K1" s="73" t="s">
        <v>9</v>
      </c>
      <c r="L1" s="73" t="s">
        <v>11</v>
      </c>
      <c r="M1" s="73" t="s">
        <v>12</v>
      </c>
      <c r="N1" s="73" t="s">
        <v>14</v>
      </c>
      <c r="O1" s="73" t="s">
        <v>15</v>
      </c>
      <c r="P1" s="73" t="s">
        <v>16</v>
      </c>
      <c r="Q1" s="73" t="s">
        <v>17</v>
      </c>
      <c r="R1" s="73" t="s">
        <v>18</v>
      </c>
      <c r="S1" s="73" t="s">
        <v>19</v>
      </c>
      <c r="T1" s="73" t="s">
        <v>20</v>
      </c>
      <c r="U1" s="73" t="s">
        <v>21</v>
      </c>
      <c r="V1" s="73" t="s">
        <v>22</v>
      </c>
      <c r="W1" s="73" t="s">
        <v>23</v>
      </c>
      <c r="X1" s="73" t="s">
        <v>24</v>
      </c>
      <c r="Y1" s="73" t="s">
        <v>25</v>
      </c>
      <c r="Z1" s="73" t="s">
        <v>26</v>
      </c>
      <c r="AA1" s="73" t="s">
        <v>27</v>
      </c>
      <c r="AB1" s="73" t="s">
        <v>28</v>
      </c>
      <c r="AC1" s="73" t="s">
        <v>29</v>
      </c>
      <c r="AD1" s="73" t="s">
        <v>31</v>
      </c>
      <c r="AE1" s="73" t="s">
        <v>33</v>
      </c>
      <c r="AF1" s="88"/>
      <c r="AG1" s="73" t="s">
        <v>1</v>
      </c>
    </row>
    <row r="2" spans="1:33" x14ac:dyDescent="0.3">
      <c r="A2" s="72"/>
      <c r="B2" s="72"/>
      <c r="C2" s="72" t="s">
        <v>38</v>
      </c>
      <c r="D2" s="75">
        <v>9.3200000000000005E-2</v>
      </c>
      <c r="E2" s="75">
        <v>2.5000000000000001E-2</v>
      </c>
      <c r="F2" s="75">
        <v>1.0999999999999999E-2</v>
      </c>
      <c r="G2" s="75">
        <v>3.0000000000000001E-3</v>
      </c>
      <c r="H2" s="75">
        <v>3.8999999999999999E-4</v>
      </c>
      <c r="I2" s="75">
        <v>1.1E-4</v>
      </c>
      <c r="J2" s="75">
        <v>8.8999999999999995E-4</v>
      </c>
      <c r="K2" s="75">
        <v>2.8000000000000001E-2</v>
      </c>
      <c r="L2" s="75">
        <v>8.0000000000000004E-4</v>
      </c>
      <c r="M2" s="75">
        <v>0.22</v>
      </c>
      <c r="N2" s="75">
        <v>0.53</v>
      </c>
      <c r="O2" s="75">
        <v>0</v>
      </c>
      <c r="P2" s="75">
        <v>1.5E-3</v>
      </c>
      <c r="Q2" s="75">
        <v>0</v>
      </c>
      <c r="R2" s="75">
        <v>4.0000000000000002E-4</v>
      </c>
      <c r="S2" s="75">
        <v>2.0000000000000001E-4</v>
      </c>
      <c r="T2" s="75">
        <v>1E-3</v>
      </c>
      <c r="U2" s="75">
        <v>0.11</v>
      </c>
      <c r="V2" s="75">
        <v>1.9E-3</v>
      </c>
      <c r="W2" s="75">
        <v>5.0999999999999997E-2</v>
      </c>
      <c r="X2" s="75">
        <v>0.26</v>
      </c>
      <c r="Y2" s="75">
        <v>3.6999999999999999E-4</v>
      </c>
      <c r="Z2" s="75">
        <v>6.0000000000000001E-3</v>
      </c>
      <c r="AA2" s="75">
        <v>0.08</v>
      </c>
      <c r="AB2" s="75">
        <v>2.9999999999999997E-4</v>
      </c>
      <c r="AC2" s="75">
        <v>0.16</v>
      </c>
      <c r="AD2" s="75">
        <v>4.0000000000000001E-3</v>
      </c>
      <c r="AE2" s="75">
        <v>5.9999999999999995E-4</v>
      </c>
      <c r="AF2" s="88"/>
      <c r="AG2" s="75">
        <v>0.69</v>
      </c>
    </row>
    <row r="3" spans="1:33" x14ac:dyDescent="0.3">
      <c r="A3" s="72"/>
      <c r="B3" s="72"/>
      <c r="C3" s="72" t="s">
        <v>48</v>
      </c>
      <c r="D3" s="75">
        <v>3.8899999999999997E-2</v>
      </c>
      <c r="E3" s="75">
        <v>2.63E-2</v>
      </c>
      <c r="F3" s="75">
        <v>8.8000000000000005E-3</v>
      </c>
      <c r="G3" s="75">
        <v>2E-3</v>
      </c>
      <c r="H3" s="75">
        <v>2.7999999999999998E-4</v>
      </c>
      <c r="I3" s="75">
        <v>3.1E-4</v>
      </c>
      <c r="J3" s="75">
        <v>8.3000000000000001E-4</v>
      </c>
      <c r="K3" s="75">
        <v>1.2E-2</v>
      </c>
      <c r="L3" s="75">
        <v>8.0000000000000004E-4</v>
      </c>
      <c r="M3" s="75">
        <v>8.33</v>
      </c>
      <c r="N3" s="75">
        <v>0.13700000000000001</v>
      </c>
      <c r="O3" s="75">
        <v>0</v>
      </c>
      <c r="P3" s="75">
        <v>5.4000000000000003E-3</v>
      </c>
      <c r="Q3" s="75">
        <v>7.9000000000000001E-2</v>
      </c>
      <c r="R3" s="75">
        <v>3.6999999999999999E-4</v>
      </c>
      <c r="S3" s="75">
        <v>1.9000000000000001E-4</v>
      </c>
      <c r="T3" s="75">
        <v>5.94E-3</v>
      </c>
      <c r="U3" s="75">
        <v>0.15</v>
      </c>
      <c r="V3" s="75">
        <v>8.8999999999999995E-4</v>
      </c>
      <c r="W3" s="75">
        <v>6.7000000000000004E-2</v>
      </c>
      <c r="X3" s="75">
        <v>0.1</v>
      </c>
      <c r="Y3" s="75">
        <v>5.9000000000000003E-4</v>
      </c>
      <c r="Z3" s="75">
        <v>2.7000000000000001E-3</v>
      </c>
      <c r="AA3" s="75">
        <v>0.11</v>
      </c>
      <c r="AB3" s="75">
        <v>1.14E-3</v>
      </c>
      <c r="AC3" s="75">
        <v>0.24</v>
      </c>
      <c r="AD3" s="75">
        <v>0</v>
      </c>
      <c r="AE3" s="75">
        <v>1.6999999999999999E-3</v>
      </c>
      <c r="AF3" s="88"/>
      <c r="AG3" s="75">
        <v>0.28000000000000003</v>
      </c>
    </row>
    <row r="4" spans="1:33" x14ac:dyDescent="0.3">
      <c r="A4" s="72"/>
      <c r="B4" s="72"/>
      <c r="C4" s="72" t="s">
        <v>49</v>
      </c>
      <c r="D4" s="75">
        <v>8.5300000000000001E-2</v>
      </c>
      <c r="E4" s="75">
        <v>6.6E-3</v>
      </c>
      <c r="F4" s="75">
        <v>0.02</v>
      </c>
      <c r="G4" s="75">
        <v>0.14660000000000001</v>
      </c>
      <c r="H4" s="75">
        <v>2.1260000000000001E-2</v>
      </c>
      <c r="I4" s="75">
        <v>9.7989999999999994E-2</v>
      </c>
      <c r="J4" s="75">
        <v>1.8159999999999999E-2</v>
      </c>
      <c r="K4" s="75">
        <v>6.7000000000000004E-2</v>
      </c>
      <c r="L4" s="75">
        <v>2.5699999999999998E-3</v>
      </c>
      <c r="M4" s="75">
        <v>1.46</v>
      </c>
      <c r="N4" s="75">
        <v>0.1</v>
      </c>
      <c r="O4" s="75">
        <v>0</v>
      </c>
      <c r="P4" s="75">
        <v>2.07E-2</v>
      </c>
      <c r="Q4" s="75">
        <v>0.21</v>
      </c>
      <c r="R4" s="75">
        <v>6.7000000000000002E-4</v>
      </c>
      <c r="S4" s="75">
        <v>1.2999999999999999E-3</v>
      </c>
      <c r="T4" s="75">
        <v>1.738E-2</v>
      </c>
      <c r="U4" s="75">
        <v>0.81</v>
      </c>
      <c r="V4" s="75">
        <v>1.389E-2</v>
      </c>
      <c r="W4" s="75">
        <v>0.14199999999999999</v>
      </c>
      <c r="X4" s="75">
        <v>0.12</v>
      </c>
      <c r="Y4" s="75">
        <v>1.9E-3</v>
      </c>
      <c r="Z4" s="75">
        <v>5.4999999999999997E-3</v>
      </c>
      <c r="AA4" s="75">
        <v>0.28999999999999998</v>
      </c>
      <c r="AB4" s="75">
        <v>1.42E-3</v>
      </c>
      <c r="AC4" s="75">
        <v>0.52</v>
      </c>
      <c r="AD4" s="75">
        <v>4.0000000000000001E-3</v>
      </c>
      <c r="AE4" s="75">
        <v>6.4000000000000003E-3</v>
      </c>
      <c r="AF4" s="88"/>
      <c r="AG4" s="75">
        <v>0.3</v>
      </c>
    </row>
    <row r="5" spans="1:33" x14ac:dyDescent="0.3">
      <c r="A5" s="72"/>
      <c r="B5" s="72"/>
      <c r="C5" s="72" t="s">
        <v>50</v>
      </c>
      <c r="D5" s="75">
        <v>5.8799999999999998E-2</v>
      </c>
      <c r="E5" s="75">
        <v>3.5299999999999998E-2</v>
      </c>
      <c r="F5" s="75">
        <v>9.7999999999999997E-3</v>
      </c>
      <c r="G5" s="75">
        <v>1.8E-3</v>
      </c>
      <c r="H5" s="75">
        <v>3.4000000000000002E-4</v>
      </c>
      <c r="I5" s="75">
        <v>1.6000000000000001E-4</v>
      </c>
      <c r="J5" s="75">
        <v>7.6000000000000004E-4</v>
      </c>
      <c r="K5" s="75">
        <v>0.03</v>
      </c>
      <c r="L5" s="75">
        <v>8.4000000000000003E-4</v>
      </c>
      <c r="M5" s="75">
        <v>0.23</v>
      </c>
      <c r="N5" s="75">
        <v>2.1999999999999999E-2</v>
      </c>
      <c r="O5" s="75">
        <v>0</v>
      </c>
      <c r="P5" s="75">
        <v>3.0000000000000001E-3</v>
      </c>
      <c r="Q5" s="75">
        <v>3.5000000000000003E-2</v>
      </c>
      <c r="R5" s="75">
        <v>3.8999999999999999E-4</v>
      </c>
      <c r="S5" s="75">
        <v>3.6999999999999999E-4</v>
      </c>
      <c r="T5" s="75">
        <v>6.4900000000000001E-3</v>
      </c>
      <c r="U5" s="75">
        <v>0.22</v>
      </c>
      <c r="V5" s="75">
        <v>2.81E-3</v>
      </c>
      <c r="W5" s="75">
        <v>6.9000000000000006E-2</v>
      </c>
      <c r="X5" s="75">
        <v>0.09</v>
      </c>
      <c r="Y5" s="75">
        <v>8.0999999999999996E-4</v>
      </c>
      <c r="Z5" s="75">
        <v>2.3E-3</v>
      </c>
      <c r="AA5" s="75">
        <v>0.14000000000000001</v>
      </c>
      <c r="AB5" s="75">
        <v>2.32E-3</v>
      </c>
      <c r="AC5" s="75">
        <v>0.24</v>
      </c>
      <c r="AD5" s="75">
        <v>3.0000000000000001E-3</v>
      </c>
      <c r="AE5" s="75">
        <v>1.6000000000000001E-3</v>
      </c>
      <c r="AF5" s="88"/>
      <c r="AG5" s="75">
        <v>0.53</v>
      </c>
    </row>
    <row r="6" spans="1:33" x14ac:dyDescent="0.3">
      <c r="A6" s="72"/>
      <c r="B6" s="72"/>
      <c r="C6" s="72" t="s">
        <v>51</v>
      </c>
      <c r="D6" s="75">
        <v>0.20710000000000001</v>
      </c>
      <c r="E6" s="75">
        <v>6.4799999999999996E-2</v>
      </c>
      <c r="F6" s="75">
        <v>2.01E-2</v>
      </c>
      <c r="G6" s="75">
        <v>1.5E-3</v>
      </c>
      <c r="H6" s="75">
        <v>5.1999999999999995E-4</v>
      </c>
      <c r="I6" s="75">
        <v>2.0000000000000002E-5</v>
      </c>
      <c r="J6" s="75">
        <v>9.2000000000000003E-4</v>
      </c>
      <c r="K6" s="75">
        <v>3.3000000000000002E-2</v>
      </c>
      <c r="L6" s="75">
        <v>2.8600000000000001E-3</v>
      </c>
      <c r="M6" s="75">
        <v>192.18</v>
      </c>
      <c r="N6" s="75">
        <v>0.19600000000000001</v>
      </c>
      <c r="O6" s="75">
        <v>0</v>
      </c>
      <c r="P6" s="75">
        <v>7.1000000000000004E-3</v>
      </c>
      <c r="Q6" s="75">
        <v>2.3E-2</v>
      </c>
      <c r="R6" s="75">
        <v>1.07E-3</v>
      </c>
      <c r="S6" s="75">
        <v>1.06E-3</v>
      </c>
      <c r="T6" s="75">
        <v>1.487E-2</v>
      </c>
      <c r="U6" s="75">
        <v>0.06</v>
      </c>
      <c r="V6" s="75">
        <v>8.8400000000000006E-3</v>
      </c>
      <c r="W6" s="75">
        <v>0.13100000000000001</v>
      </c>
      <c r="X6" s="75">
        <v>0.38</v>
      </c>
      <c r="Y6" s="75">
        <v>1.6100000000000001E-3</v>
      </c>
      <c r="Z6" s="75">
        <v>6.8999999999999999E-3</v>
      </c>
      <c r="AA6" s="75">
        <v>0.27</v>
      </c>
      <c r="AB6" s="75">
        <v>4.9699999999999996E-3</v>
      </c>
      <c r="AC6" s="75">
        <v>0.54</v>
      </c>
      <c r="AD6" s="75">
        <v>2E-3</v>
      </c>
      <c r="AE6" s="75">
        <v>3.2000000000000002E-3</v>
      </c>
      <c r="AF6" s="88"/>
      <c r="AG6" s="75">
        <v>0.28999999999999998</v>
      </c>
    </row>
    <row r="7" spans="1:33" x14ac:dyDescent="0.3">
      <c r="A7" s="72"/>
      <c r="B7" s="72"/>
      <c r="C7" s="72" t="s">
        <v>52</v>
      </c>
      <c r="D7" s="75">
        <v>9.5799999999999996E-2</v>
      </c>
      <c r="E7" s="75">
        <v>4.7399999999999998E-2</v>
      </c>
      <c r="F7" s="75">
        <v>9.2999999999999992E-3</v>
      </c>
      <c r="G7" s="75">
        <v>2.3999999999999998E-3</v>
      </c>
      <c r="H7" s="75">
        <v>3.6999999999999999E-4</v>
      </c>
      <c r="I7" s="75">
        <v>1.3999999999999999E-4</v>
      </c>
      <c r="J7" s="75">
        <v>1.17E-3</v>
      </c>
      <c r="K7" s="75">
        <v>2.8000000000000001E-2</v>
      </c>
      <c r="L7" s="75">
        <v>1.3799999999999999E-3</v>
      </c>
      <c r="M7" s="75">
        <v>167.06</v>
      </c>
      <c r="N7" s="75">
        <v>5.8999999999999997E-2</v>
      </c>
      <c r="O7" s="75">
        <v>0</v>
      </c>
      <c r="P7" s="75">
        <v>6.6E-3</v>
      </c>
      <c r="Q7" s="75">
        <v>0.13200000000000001</v>
      </c>
      <c r="R7" s="75">
        <v>6.6E-4</v>
      </c>
      <c r="S7" s="75">
        <v>5.8E-4</v>
      </c>
      <c r="T7" s="75">
        <v>9.8300000000000002E-3</v>
      </c>
      <c r="U7" s="75">
        <v>0.19</v>
      </c>
      <c r="V7" s="75">
        <v>2.7299999999999998E-3</v>
      </c>
      <c r="W7" s="75">
        <v>8.7999999999999995E-2</v>
      </c>
      <c r="X7" s="75">
        <v>0.33</v>
      </c>
      <c r="Y7" s="75">
        <v>4.4999999999999999E-4</v>
      </c>
      <c r="Z7" s="75">
        <v>3.0000000000000001E-3</v>
      </c>
      <c r="AA7" s="75">
        <v>0.12</v>
      </c>
      <c r="AB7" s="75">
        <v>1.4300000000000001E-3</v>
      </c>
      <c r="AC7" s="75">
        <v>0.35</v>
      </c>
      <c r="AD7" s="75">
        <v>1E-3</v>
      </c>
      <c r="AE7" s="75">
        <v>2.3999999999999998E-3</v>
      </c>
      <c r="AF7" s="88"/>
      <c r="AG7" s="75">
        <v>0.89</v>
      </c>
    </row>
    <row r="8" spans="1:33" x14ac:dyDescent="0.3">
      <c r="A8" s="72"/>
      <c r="B8" s="72"/>
      <c r="C8" s="72" t="s">
        <v>53</v>
      </c>
      <c r="D8" s="75">
        <v>0.20979999999999999</v>
      </c>
      <c r="E8" s="75">
        <v>4.5400000000000003E-2</v>
      </c>
      <c r="F8" s="75">
        <v>3.4099999999999998E-2</v>
      </c>
      <c r="G8" s="75">
        <v>1.4999999999999999E-2</v>
      </c>
      <c r="H8" s="75">
        <v>1.97E-3</v>
      </c>
      <c r="I8" s="75">
        <v>3.7399999999999998E-3</v>
      </c>
      <c r="J8" s="75">
        <v>6.0299999999999998E-3</v>
      </c>
      <c r="K8" s="75">
        <v>2.4E-2</v>
      </c>
      <c r="L8" s="75">
        <v>1.39E-3</v>
      </c>
      <c r="M8" s="75">
        <v>2.63</v>
      </c>
      <c r="N8" s="75">
        <v>5.5E-2</v>
      </c>
      <c r="O8" s="75">
        <v>0</v>
      </c>
      <c r="P8" s="75">
        <v>8.9999999999999998E-4</v>
      </c>
      <c r="Q8" s="75">
        <v>4.0000000000000001E-3</v>
      </c>
      <c r="R8" s="75">
        <v>9.3000000000000005E-4</v>
      </c>
      <c r="S8" s="75">
        <v>5.6999999999999998E-4</v>
      </c>
      <c r="T8" s="75">
        <v>1.6830000000000001E-2</v>
      </c>
      <c r="U8" s="75">
        <v>0.23</v>
      </c>
      <c r="V8" s="75">
        <v>7.92E-3</v>
      </c>
      <c r="W8" s="75">
        <v>0.29099999999999998</v>
      </c>
      <c r="X8" s="75">
        <v>0.03</v>
      </c>
      <c r="Y8" s="75">
        <v>4.8999999999999998E-4</v>
      </c>
      <c r="Z8" s="75">
        <v>4.4999999999999997E-3</v>
      </c>
      <c r="AA8" s="75">
        <v>0.26</v>
      </c>
      <c r="AB8" s="75">
        <v>1.67E-3</v>
      </c>
      <c r="AC8" s="75">
        <v>0.77</v>
      </c>
      <c r="AD8" s="75">
        <v>2E-3</v>
      </c>
      <c r="AE8" s="75">
        <v>6.1999999999999998E-3</v>
      </c>
      <c r="AF8" s="88"/>
      <c r="AG8" s="75">
        <v>0.5</v>
      </c>
    </row>
    <row r="9" spans="1:33" x14ac:dyDescent="0.3">
      <c r="A9" s="72"/>
      <c r="B9" s="72"/>
      <c r="C9" s="72" t="s">
        <v>54</v>
      </c>
      <c r="D9" s="75">
        <v>8.8099999999999998E-2</v>
      </c>
      <c r="E9" s="75">
        <v>5.2999999999999999E-2</v>
      </c>
      <c r="F9" s="75">
        <v>1.8700000000000001E-2</v>
      </c>
      <c r="G9" s="75">
        <v>4.4000000000000003E-3</v>
      </c>
      <c r="H9" s="75">
        <v>4.2000000000000002E-4</v>
      </c>
      <c r="I9" s="75">
        <v>2.4000000000000001E-4</v>
      </c>
      <c r="J9" s="75">
        <v>2.3900000000000002E-3</v>
      </c>
      <c r="K9" s="75">
        <v>1.4999999999999999E-2</v>
      </c>
      <c r="L9" s="75">
        <v>5.0600000000000003E-3</v>
      </c>
      <c r="M9" s="75">
        <v>9.52</v>
      </c>
      <c r="N9" s="75">
        <v>1.4370000000000001</v>
      </c>
      <c r="O9" s="75">
        <v>0</v>
      </c>
      <c r="P9" s="75">
        <v>6.8999999999999999E-3</v>
      </c>
      <c r="Q9" s="75">
        <v>0.14000000000000001</v>
      </c>
      <c r="R9" s="75">
        <v>7.2000000000000005E-4</v>
      </c>
      <c r="S9" s="75">
        <v>8.5999999999999998E-4</v>
      </c>
      <c r="T9" s="75">
        <v>1.244E-2</v>
      </c>
      <c r="U9" s="75">
        <v>0.23</v>
      </c>
      <c r="V9" s="75">
        <v>2.0100000000000001E-3</v>
      </c>
      <c r="W9" s="75">
        <v>0.109</v>
      </c>
      <c r="X9" s="75">
        <v>0.14000000000000001</v>
      </c>
      <c r="Y9" s="75">
        <v>1.2899999999999999E-3</v>
      </c>
      <c r="Z9" s="75">
        <v>1.03E-2</v>
      </c>
      <c r="AA9" s="75">
        <v>0.23</v>
      </c>
      <c r="AB9" s="75">
        <v>1.8699999999999999E-3</v>
      </c>
      <c r="AC9" s="75">
        <v>0.43</v>
      </c>
      <c r="AD9" s="75">
        <v>5.0000000000000001E-3</v>
      </c>
      <c r="AE9" s="75">
        <v>2.5999999999999999E-3</v>
      </c>
      <c r="AF9" s="88"/>
      <c r="AG9" s="75">
        <v>0.63</v>
      </c>
    </row>
    <row r="10" spans="1:33" x14ac:dyDescent="0.3">
      <c r="A10" s="72"/>
      <c r="B10" s="72"/>
      <c r="C10" s="72" t="s">
        <v>55</v>
      </c>
      <c r="D10" s="75">
        <v>3.6299999999999999E-2</v>
      </c>
      <c r="E10" s="75">
        <v>1.67E-2</v>
      </c>
      <c r="F10" s="75">
        <v>6.4999999999999997E-3</v>
      </c>
      <c r="G10" s="75">
        <v>1.1000000000000001E-3</v>
      </c>
      <c r="H10" s="75">
        <v>3.6999999999999999E-4</v>
      </c>
      <c r="I10" s="75">
        <v>5.0000000000000002E-5</v>
      </c>
      <c r="J10" s="75">
        <v>3.2000000000000003E-4</v>
      </c>
      <c r="K10" s="75">
        <v>5.0000000000000001E-3</v>
      </c>
      <c r="L10" s="75">
        <v>4.0000000000000002E-4</v>
      </c>
      <c r="M10" s="75">
        <v>1.05</v>
      </c>
      <c r="N10" s="75">
        <v>2.8000000000000001E-2</v>
      </c>
      <c r="O10" s="75">
        <v>0</v>
      </c>
      <c r="P10" s="75">
        <v>2.9999999999999997E-4</v>
      </c>
      <c r="Q10" s="75">
        <v>0.16400000000000001</v>
      </c>
      <c r="R10" s="75">
        <v>2.7E-4</v>
      </c>
      <c r="S10" s="75">
        <v>3.3E-4</v>
      </c>
      <c r="T10" s="75">
        <v>9.7999999999999997E-4</v>
      </c>
      <c r="U10" s="75">
        <v>7.0000000000000007E-2</v>
      </c>
      <c r="V10" s="75">
        <v>2.5899999999999999E-3</v>
      </c>
      <c r="W10" s="75">
        <v>0.06</v>
      </c>
      <c r="X10" s="75">
        <v>0.16</v>
      </c>
      <c r="Y10" s="75">
        <v>4.0999999999999999E-4</v>
      </c>
      <c r="Z10" s="75">
        <v>2.8E-3</v>
      </c>
      <c r="AA10" s="75">
        <v>0.13</v>
      </c>
      <c r="AB10" s="75">
        <v>7.9000000000000001E-4</v>
      </c>
      <c r="AC10" s="75">
        <v>0.24</v>
      </c>
      <c r="AD10" s="75">
        <v>3.0000000000000001E-3</v>
      </c>
      <c r="AE10" s="75">
        <v>2E-3</v>
      </c>
      <c r="AF10" s="88"/>
      <c r="AG10" s="75">
        <v>0.57999999999999996</v>
      </c>
    </row>
    <row r="11" spans="1:33" x14ac:dyDescent="0.3">
      <c r="A11" s="72"/>
      <c r="B11" s="72"/>
      <c r="C11" s="72" t="s">
        <v>56</v>
      </c>
      <c r="D11" s="75">
        <v>3.2599999999999997E-2</v>
      </c>
      <c r="E11" s="75">
        <v>1.9800000000000002E-2</v>
      </c>
      <c r="F11" s="75">
        <v>3.09E-2</v>
      </c>
      <c r="G11" s="75">
        <v>3.3999999999999998E-3</v>
      </c>
      <c r="H11" s="75">
        <v>5.0000000000000001E-4</v>
      </c>
      <c r="I11" s="75">
        <v>0</v>
      </c>
      <c r="J11" s="75">
        <v>1.6000000000000001E-3</v>
      </c>
      <c r="K11" s="75">
        <v>0.01</v>
      </c>
      <c r="L11" s="75">
        <v>1.0399999999999999E-3</v>
      </c>
      <c r="M11" s="75">
        <v>0</v>
      </c>
      <c r="N11" s="75">
        <v>2.1000000000000001E-2</v>
      </c>
      <c r="O11" s="75">
        <v>7.0000000000000007E-2</v>
      </c>
      <c r="P11" s="75">
        <v>1E-4</v>
      </c>
      <c r="Q11" s="75">
        <v>0</v>
      </c>
      <c r="R11" s="75">
        <v>8.0999999999999996E-4</v>
      </c>
      <c r="S11" s="75">
        <v>4.0200000000000001E-3</v>
      </c>
      <c r="T11" s="75">
        <v>3.6069999999999998E-2</v>
      </c>
      <c r="U11" s="75">
        <v>0.17</v>
      </c>
      <c r="V11" s="75">
        <v>1.4970000000000001E-2</v>
      </c>
      <c r="W11" s="75">
        <v>0.17299999999999999</v>
      </c>
      <c r="X11" s="75">
        <v>0.03</v>
      </c>
      <c r="Y11" s="75">
        <v>3.1800000000000001E-3</v>
      </c>
      <c r="Z11" s="75">
        <v>5.0000000000000001E-3</v>
      </c>
      <c r="AA11" s="75">
        <v>0.09</v>
      </c>
      <c r="AB11" s="75">
        <v>4.6999999999999999E-4</v>
      </c>
      <c r="AC11" s="75">
        <v>0.86</v>
      </c>
      <c r="AD11" s="75">
        <v>9.2999999999999999E-2</v>
      </c>
      <c r="AE11" s="75">
        <v>5.1999999999999998E-3</v>
      </c>
      <c r="AF11" s="88"/>
      <c r="AG11" s="75">
        <v>0.56999999999999995</v>
      </c>
    </row>
    <row r="12" spans="1:33" x14ac:dyDescent="0.3">
      <c r="A12" s="72"/>
      <c r="B12" s="72"/>
      <c r="C12" s="72" t="s">
        <v>58</v>
      </c>
      <c r="D12" s="75">
        <v>0.44169999999999998</v>
      </c>
      <c r="E12" s="75">
        <v>0</v>
      </c>
      <c r="F12" s="75">
        <v>1.6299999999999999E-2</v>
      </c>
      <c r="G12" s="75">
        <v>1.2500000000000001E-2</v>
      </c>
      <c r="H12" s="75">
        <v>2.3500000000000001E-3</v>
      </c>
      <c r="I12" s="75">
        <v>4.3E-3</v>
      </c>
      <c r="J12" s="75">
        <v>4.9300000000000004E-3</v>
      </c>
      <c r="K12" s="75">
        <v>0</v>
      </c>
      <c r="L12" s="75">
        <v>3.5200000000000001E-3</v>
      </c>
      <c r="M12" s="75">
        <v>0.26</v>
      </c>
      <c r="N12" s="75">
        <v>0.40200000000000002</v>
      </c>
      <c r="O12" s="75">
        <v>0</v>
      </c>
      <c r="P12" s="75">
        <v>0</v>
      </c>
      <c r="Q12" s="75">
        <v>0</v>
      </c>
      <c r="R12" s="75">
        <v>1.4400000000000001E-3</v>
      </c>
      <c r="S12" s="75">
        <v>1.6000000000000001E-4</v>
      </c>
      <c r="T12" s="75">
        <v>1.102E-2</v>
      </c>
      <c r="U12" s="75">
        <v>0.57999999999999996</v>
      </c>
      <c r="V12" s="75">
        <v>4.7600000000000003E-3</v>
      </c>
      <c r="W12" s="75">
        <v>0</v>
      </c>
      <c r="X12" s="75">
        <v>0.19</v>
      </c>
      <c r="Y12" s="75">
        <v>4.1799999999999997E-3</v>
      </c>
      <c r="Z12" s="75">
        <v>9.4000000000000004E-3</v>
      </c>
      <c r="AA12" s="75">
        <v>0.3</v>
      </c>
      <c r="AB12" s="75">
        <v>3.3600000000000001E-3</v>
      </c>
      <c r="AC12" s="75">
        <v>0.38</v>
      </c>
      <c r="AD12" s="75">
        <v>0</v>
      </c>
      <c r="AE12" s="75">
        <v>4.8999999999999998E-3</v>
      </c>
      <c r="AF12" s="88"/>
      <c r="AG12" s="75">
        <v>0.39</v>
      </c>
    </row>
    <row r="13" spans="1:33" x14ac:dyDescent="0.3">
      <c r="A13" s="72"/>
      <c r="B13" s="72"/>
      <c r="C13" s="72" t="s">
        <v>64</v>
      </c>
      <c r="D13" s="75">
        <v>0</v>
      </c>
      <c r="E13" s="75">
        <v>0</v>
      </c>
      <c r="F13" s="75">
        <v>0.27479999999999999</v>
      </c>
      <c r="G13" s="75">
        <v>0.1105</v>
      </c>
      <c r="H13" s="75">
        <v>4.5999999999999999E-2</v>
      </c>
      <c r="I13" s="75">
        <v>5.1589999999999997E-2</v>
      </c>
      <c r="J13" s="75">
        <v>5.8300000000000001E-3</v>
      </c>
      <c r="K13" s="75">
        <v>0</v>
      </c>
      <c r="L13" s="75">
        <v>7.5799999999999999E-3</v>
      </c>
      <c r="M13" s="75">
        <v>0.05</v>
      </c>
      <c r="N13" s="75">
        <v>0</v>
      </c>
      <c r="O13" s="75">
        <v>0.03</v>
      </c>
      <c r="P13" s="75">
        <v>1.4E-3</v>
      </c>
      <c r="Q13" s="75">
        <v>1.4999999999999999E-2</v>
      </c>
      <c r="R13" s="75">
        <v>5.6999999999999998E-4</v>
      </c>
      <c r="S13" s="75">
        <v>2.7000000000000001E-3</v>
      </c>
      <c r="T13" s="75">
        <v>6.2920000000000004E-2</v>
      </c>
      <c r="U13" s="75">
        <v>7.0000000000000007E-2</v>
      </c>
      <c r="V13" s="75">
        <v>3.0699999999999998E-3</v>
      </c>
      <c r="W13" s="75">
        <v>0.66100000000000003</v>
      </c>
      <c r="X13" s="75">
        <v>0.19</v>
      </c>
      <c r="Y13" s="75">
        <v>7.9000000000000001E-4</v>
      </c>
      <c r="Z13" s="75">
        <v>3.5700000000000003E-2</v>
      </c>
      <c r="AA13" s="75">
        <v>0.2</v>
      </c>
      <c r="AB13" s="75">
        <v>4.0000000000000003E-5</v>
      </c>
      <c r="AC13" s="75">
        <v>2.1</v>
      </c>
      <c r="AD13" s="75">
        <v>0.30399999999999999</v>
      </c>
      <c r="AE13" s="75">
        <v>4.6899999999999997E-2</v>
      </c>
      <c r="AF13" s="88"/>
      <c r="AG13" s="75">
        <v>0.63</v>
      </c>
    </row>
    <row r="14" spans="1:33" x14ac:dyDescent="0.3">
      <c r="A14" s="72"/>
      <c r="B14" s="72"/>
      <c r="C14" s="72" t="s">
        <v>65</v>
      </c>
      <c r="D14" s="75">
        <v>0</v>
      </c>
      <c r="E14" s="75">
        <v>0</v>
      </c>
      <c r="F14" s="75">
        <v>0.24030000000000001</v>
      </c>
      <c r="G14" s="75">
        <v>8.9899999999999994E-2</v>
      </c>
      <c r="H14" s="75">
        <v>2.4459999999999999E-2</v>
      </c>
      <c r="I14" s="75">
        <v>3.5639999999999998E-2</v>
      </c>
      <c r="J14" s="75">
        <v>1.8550000000000001E-2</v>
      </c>
      <c r="K14" s="75">
        <v>0</v>
      </c>
      <c r="L14" s="75">
        <v>4.13E-3</v>
      </c>
      <c r="M14" s="75">
        <v>0.68</v>
      </c>
      <c r="N14" s="75">
        <v>0</v>
      </c>
      <c r="O14" s="75">
        <v>0.04</v>
      </c>
      <c r="P14" s="75">
        <v>1.9E-3</v>
      </c>
      <c r="Q14" s="75">
        <v>3.9E-2</v>
      </c>
      <c r="R14" s="75">
        <v>8.9999999999999998E-4</v>
      </c>
      <c r="S14" s="75">
        <v>1.8699999999999999E-3</v>
      </c>
      <c r="T14" s="75">
        <v>6.0339999999999998E-2</v>
      </c>
      <c r="U14" s="75">
        <v>0.05</v>
      </c>
      <c r="V14" s="75">
        <v>1.191E-2</v>
      </c>
      <c r="W14" s="75">
        <v>0.7</v>
      </c>
      <c r="X14" s="75">
        <v>0.12</v>
      </c>
      <c r="Y14" s="75">
        <v>6.0999999999999997E-4</v>
      </c>
      <c r="Z14" s="75">
        <v>1.09E-2</v>
      </c>
      <c r="AA14" s="75">
        <v>0.23</v>
      </c>
      <c r="AB14" s="75">
        <v>2.0000000000000001E-4</v>
      </c>
      <c r="AC14" s="75">
        <v>2.02</v>
      </c>
      <c r="AD14" s="75">
        <v>0.25700000000000001</v>
      </c>
      <c r="AE14" s="75">
        <v>2.07E-2</v>
      </c>
      <c r="AF14" s="88"/>
      <c r="AG14" s="75">
        <v>0.32</v>
      </c>
    </row>
    <row r="15" spans="1:33" x14ac:dyDescent="0.3">
      <c r="A15" s="72"/>
      <c r="B15" s="72"/>
      <c r="C15" s="72" t="s">
        <v>67</v>
      </c>
      <c r="D15" s="75">
        <v>0.24809999999999999</v>
      </c>
      <c r="E15" s="75">
        <v>0</v>
      </c>
      <c r="F15" s="75">
        <v>0.1174</v>
      </c>
      <c r="G15" s="75">
        <v>0.1225</v>
      </c>
      <c r="H15" s="75">
        <v>3.755E-2</v>
      </c>
      <c r="I15" s="75">
        <v>4.8090000000000001E-2</v>
      </c>
      <c r="J15" s="75">
        <v>2.3429999999999999E-2</v>
      </c>
      <c r="K15" s="75">
        <v>0</v>
      </c>
      <c r="L15" s="75">
        <v>1.1000000000000001E-3</v>
      </c>
      <c r="M15" s="75">
        <v>0.75</v>
      </c>
      <c r="N15" s="75">
        <v>1.4999999999999999E-2</v>
      </c>
      <c r="O15" s="75">
        <v>0</v>
      </c>
      <c r="P15" s="75">
        <v>0</v>
      </c>
      <c r="Q15" s="75">
        <v>0</v>
      </c>
      <c r="R15" s="75">
        <v>2.0999999999999999E-3</v>
      </c>
      <c r="S15" s="75">
        <v>1.8E-3</v>
      </c>
      <c r="T15" s="75">
        <v>3.3500000000000002E-2</v>
      </c>
      <c r="U15" s="75">
        <v>0.47</v>
      </c>
      <c r="V15" s="75">
        <v>2.7000000000000001E-3</v>
      </c>
      <c r="W15" s="75">
        <v>0</v>
      </c>
      <c r="X15" s="75">
        <v>0.56999999999999995</v>
      </c>
      <c r="Y15" s="75">
        <v>9.3000000000000005E-4</v>
      </c>
      <c r="Z15" s="75">
        <v>2.3900000000000001E-2</v>
      </c>
      <c r="AA15" s="75">
        <v>0.2</v>
      </c>
      <c r="AB15" s="75">
        <v>2.3E-3</v>
      </c>
      <c r="AC15" s="75">
        <v>1.1299999999999999</v>
      </c>
      <c r="AD15" s="75">
        <v>0.187</v>
      </c>
      <c r="AE15" s="75">
        <v>1.8700000000000001E-2</v>
      </c>
      <c r="AF15" s="88"/>
      <c r="AG15" s="75">
        <v>0.61</v>
      </c>
    </row>
    <row r="16" spans="1:33" x14ac:dyDescent="0.3">
      <c r="A16" s="72"/>
      <c r="B16" s="72"/>
      <c r="C16" s="72" t="s">
        <v>69</v>
      </c>
      <c r="D16" s="75">
        <v>0.33329999999999999</v>
      </c>
      <c r="E16" s="75">
        <v>3.5799999999999998E-2</v>
      </c>
      <c r="F16" s="75">
        <v>0.1139</v>
      </c>
      <c r="G16" s="75">
        <v>9.69E-2</v>
      </c>
      <c r="H16" s="75">
        <v>4.4650000000000002E-2</v>
      </c>
      <c r="I16" s="75">
        <v>2.6079999999999999E-2</v>
      </c>
      <c r="J16" s="75">
        <v>1.6809999999999999E-2</v>
      </c>
      <c r="K16" s="75">
        <v>2.3E-2</v>
      </c>
      <c r="L16" s="75">
        <v>8.0000000000000004E-4</v>
      </c>
      <c r="M16" s="75">
        <v>3.58</v>
      </c>
      <c r="N16" s="75">
        <v>1.4E-2</v>
      </c>
      <c r="O16" s="75">
        <v>0</v>
      </c>
      <c r="P16" s="75">
        <v>8.3000000000000001E-3</v>
      </c>
      <c r="Q16" s="75">
        <v>6.7000000000000004E-2</v>
      </c>
      <c r="R16" s="75">
        <v>3.8999999999999998E-3</v>
      </c>
      <c r="S16" s="75">
        <v>1.9499999999999999E-3</v>
      </c>
      <c r="T16" s="75">
        <v>3.8249999999999999E-2</v>
      </c>
      <c r="U16" s="75">
        <v>0.93</v>
      </c>
      <c r="V16" s="75">
        <v>0</v>
      </c>
      <c r="W16" s="75">
        <v>0.16400000000000001</v>
      </c>
      <c r="X16" s="75">
        <v>1.88</v>
      </c>
      <c r="Y16" s="75">
        <v>1.0499999999999999E-3</v>
      </c>
      <c r="Z16" s="75">
        <v>2.4799999999999999E-2</v>
      </c>
      <c r="AA16" s="75">
        <v>0.24</v>
      </c>
      <c r="AB16" s="75">
        <v>3.5999999999999999E-3</v>
      </c>
      <c r="AC16" s="75">
        <v>2.16</v>
      </c>
      <c r="AD16" s="75">
        <v>0.19900000000000001</v>
      </c>
      <c r="AE16" s="75">
        <v>1.34E-2</v>
      </c>
      <c r="AF16" s="88"/>
      <c r="AG16" s="75">
        <v>1.6</v>
      </c>
    </row>
    <row r="17" spans="1:33" x14ac:dyDescent="0.3">
      <c r="A17" s="72"/>
      <c r="B17" s="72"/>
      <c r="C17" s="72" t="s">
        <v>70</v>
      </c>
      <c r="D17" s="75">
        <v>0.184</v>
      </c>
      <c r="E17" s="75">
        <v>0</v>
      </c>
      <c r="F17" s="75">
        <v>0.106</v>
      </c>
      <c r="G17" s="75">
        <v>0.1484</v>
      </c>
      <c r="H17" s="75">
        <v>5.2130000000000003E-2</v>
      </c>
      <c r="I17" s="75">
        <v>6.9930000000000006E-2</v>
      </c>
      <c r="J17" s="75">
        <v>1.7409999999999998E-2</v>
      </c>
      <c r="K17" s="75">
        <v>0</v>
      </c>
      <c r="L17" s="75">
        <v>5.0000000000000001E-4</v>
      </c>
      <c r="M17" s="75">
        <v>0</v>
      </c>
      <c r="N17" s="75">
        <v>1E-3</v>
      </c>
      <c r="O17" s="75">
        <v>0</v>
      </c>
      <c r="P17" s="75">
        <v>0</v>
      </c>
      <c r="Q17" s="75">
        <v>0</v>
      </c>
      <c r="R17" s="75">
        <v>2.3999999999999998E-3</v>
      </c>
      <c r="S17" s="75">
        <v>2.8E-3</v>
      </c>
      <c r="T17" s="75">
        <v>3.7199999999999997E-2</v>
      </c>
      <c r="U17" s="75">
        <v>0.49</v>
      </c>
      <c r="V17" s="75">
        <v>5.1999999999999998E-3</v>
      </c>
      <c r="W17" s="75">
        <v>0</v>
      </c>
      <c r="X17" s="75">
        <v>0.24</v>
      </c>
      <c r="Y17" s="75">
        <v>7.7999999999999999E-4</v>
      </c>
      <c r="Z17" s="75">
        <v>2.3599999999999999E-2</v>
      </c>
      <c r="AA17" s="75">
        <v>0.13</v>
      </c>
      <c r="AB17" s="75">
        <v>9.3000000000000005E-4</v>
      </c>
      <c r="AC17" s="75">
        <v>0.99</v>
      </c>
      <c r="AD17" s="75">
        <v>0.26500000000000001</v>
      </c>
      <c r="AE17" s="75">
        <v>2.0199999999999999E-2</v>
      </c>
      <c r="AF17" s="88"/>
      <c r="AG17" s="75">
        <v>0.25</v>
      </c>
    </row>
    <row r="18" spans="1:33" x14ac:dyDescent="0.3">
      <c r="A18" s="72"/>
      <c r="B18" s="72"/>
      <c r="C18" s="72" t="s">
        <v>71</v>
      </c>
      <c r="D18" s="75">
        <v>0.19850000000000001</v>
      </c>
      <c r="E18" s="75">
        <v>8.9999999999999993E-3</v>
      </c>
      <c r="F18" s="75">
        <v>8.8599999999999998E-2</v>
      </c>
      <c r="G18" s="75">
        <v>0.127</v>
      </c>
      <c r="H18" s="75">
        <v>4.3839999999999997E-2</v>
      </c>
      <c r="I18" s="75">
        <v>4.4110000000000003E-2</v>
      </c>
      <c r="J18" s="75">
        <v>3.0419999999999999E-2</v>
      </c>
      <c r="K18" s="75">
        <v>3.9E-2</v>
      </c>
      <c r="L18" s="75">
        <v>8.9999999999999998E-4</v>
      </c>
      <c r="M18" s="75">
        <v>1.31</v>
      </c>
      <c r="N18" s="75">
        <v>4.0000000000000001E-3</v>
      </c>
      <c r="O18" s="75">
        <v>0.04</v>
      </c>
      <c r="P18" s="75">
        <v>6.0000000000000001E-3</v>
      </c>
      <c r="Q18" s="75">
        <v>0.153</v>
      </c>
      <c r="R18" s="75">
        <v>5.0000000000000001E-4</v>
      </c>
      <c r="S18" s="75">
        <v>5.9999999999999995E-4</v>
      </c>
      <c r="T18" s="75">
        <v>1.6500000000000001E-2</v>
      </c>
      <c r="U18" s="75">
        <v>0.19</v>
      </c>
      <c r="V18" s="75">
        <v>0</v>
      </c>
      <c r="W18" s="75">
        <v>0.32</v>
      </c>
      <c r="X18" s="75">
        <v>0.89</v>
      </c>
      <c r="Y18" s="75">
        <v>7.6999999999999996E-4</v>
      </c>
      <c r="Z18" s="75">
        <v>1.1900000000000001E-2</v>
      </c>
      <c r="AA18" s="75">
        <v>0.32</v>
      </c>
      <c r="AB18" s="75">
        <v>2.49E-3</v>
      </c>
      <c r="AC18" s="75">
        <v>1.78</v>
      </c>
      <c r="AD18" s="75">
        <v>9.1999999999999998E-2</v>
      </c>
      <c r="AE18" s="75">
        <v>1.7500000000000002E-2</v>
      </c>
      <c r="AF18" s="88"/>
      <c r="AG18" s="75">
        <v>0.9</v>
      </c>
    </row>
    <row r="19" spans="1:33" x14ac:dyDescent="0.3">
      <c r="A19" s="72"/>
      <c r="B19" s="72"/>
      <c r="C19" s="72" t="s">
        <v>72</v>
      </c>
      <c r="D19" s="75">
        <v>0.23369999999999999</v>
      </c>
      <c r="E19" s="75">
        <v>2.1000000000000001E-2</v>
      </c>
      <c r="F19" s="75">
        <v>7.0300000000000001E-2</v>
      </c>
      <c r="G19" s="75">
        <v>6.8000000000000005E-2</v>
      </c>
      <c r="H19" s="75">
        <v>2.733E-2</v>
      </c>
      <c r="I19" s="75">
        <v>1.8030000000000001E-2</v>
      </c>
      <c r="J19" s="75">
        <v>1.575E-2</v>
      </c>
      <c r="K19" s="75">
        <v>3.6999999999999998E-2</v>
      </c>
      <c r="L19" s="75">
        <v>9.7000000000000005E-4</v>
      </c>
      <c r="M19" s="75">
        <v>2.77</v>
      </c>
      <c r="N19" s="75">
        <v>1.2999999999999999E-2</v>
      </c>
      <c r="O19" s="75">
        <v>0.03</v>
      </c>
      <c r="P19" s="75">
        <v>2.8E-3</v>
      </c>
      <c r="Q19" s="75">
        <v>6.0999999999999999E-2</v>
      </c>
      <c r="R19" s="75">
        <v>2.1299999999999999E-3</v>
      </c>
      <c r="S19" s="75">
        <v>2.2300000000000002E-3</v>
      </c>
      <c r="T19" s="75">
        <v>2.0899999999999998E-2</v>
      </c>
      <c r="U19" s="75">
        <v>0.45</v>
      </c>
      <c r="V19" s="75">
        <v>3.4499999999999999E-3</v>
      </c>
      <c r="W19" s="75">
        <v>0.27900000000000003</v>
      </c>
      <c r="X19" s="75">
        <v>0.9</v>
      </c>
      <c r="Y19" s="75">
        <v>1.06E-3</v>
      </c>
      <c r="Z19" s="75">
        <v>1.8200000000000001E-2</v>
      </c>
      <c r="AA19" s="75">
        <v>0.23</v>
      </c>
      <c r="AB19" s="75">
        <v>2.98E-3</v>
      </c>
      <c r="AC19" s="75">
        <v>1.31</v>
      </c>
      <c r="AD19" s="75">
        <v>0.107</v>
      </c>
      <c r="AE19" s="75">
        <v>8.8000000000000005E-3</v>
      </c>
      <c r="AF19" s="88"/>
      <c r="AG19" s="75">
        <v>0.41</v>
      </c>
    </row>
    <row r="20" spans="1:33" x14ac:dyDescent="0.3">
      <c r="A20" s="72"/>
      <c r="B20" s="72"/>
      <c r="C20" s="72" t="s">
        <v>75</v>
      </c>
      <c r="D20" s="75">
        <v>0.28589999999999999</v>
      </c>
      <c r="E20" s="75">
        <v>0</v>
      </c>
      <c r="F20" s="75">
        <v>2.3800000000000002E-2</v>
      </c>
      <c r="G20" s="75">
        <v>2.0999999999999999E-3</v>
      </c>
      <c r="H20" s="75">
        <v>5.6999999999999998E-4</v>
      </c>
      <c r="I20" s="75">
        <v>6.4999999999999997E-4</v>
      </c>
      <c r="J20" s="75">
        <v>5.5999999999999995E-4</v>
      </c>
      <c r="K20" s="75">
        <v>3.0000000000000001E-3</v>
      </c>
      <c r="L20" s="75">
        <v>5.0000000000000001E-4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1.67E-3</v>
      </c>
      <c r="S20" s="75">
        <v>1.6000000000000001E-4</v>
      </c>
      <c r="T20" s="75">
        <v>1.8350000000000002E-2</v>
      </c>
      <c r="U20" s="75">
        <v>0.57999999999999996</v>
      </c>
      <c r="V20" s="75">
        <v>4.1099999999999999E-3</v>
      </c>
      <c r="W20" s="75">
        <v>0</v>
      </c>
      <c r="X20" s="75">
        <v>0.03</v>
      </c>
      <c r="Y20" s="75">
        <v>3.8000000000000002E-4</v>
      </c>
      <c r="Z20" s="75">
        <v>1.49E-2</v>
      </c>
      <c r="AA20" s="75">
        <v>0.13</v>
      </c>
      <c r="AB20" s="75">
        <v>3.7699999999999999E-3</v>
      </c>
      <c r="AC20" s="75">
        <v>0.37</v>
      </c>
      <c r="AD20" s="75">
        <v>7.4999999999999997E-2</v>
      </c>
      <c r="AE20" s="75">
        <v>4.1999999999999997E-3</v>
      </c>
      <c r="AF20" s="88"/>
      <c r="AG20" s="75">
        <v>0.96</v>
      </c>
    </row>
    <row r="21" spans="1:33" x14ac:dyDescent="0.3">
      <c r="A21" s="72"/>
      <c r="B21" s="72"/>
      <c r="C21" s="72" t="s">
        <v>76</v>
      </c>
      <c r="D21" s="75">
        <v>0.30590000000000001</v>
      </c>
      <c r="E21" s="75">
        <v>5.5999999999999999E-3</v>
      </c>
      <c r="F21" s="75">
        <v>5.8000000000000003E-2</v>
      </c>
      <c r="G21" s="75">
        <v>9.2999999999999992E-3</v>
      </c>
      <c r="H21" s="75">
        <v>1.7600000000000001E-3</v>
      </c>
      <c r="I21" s="75">
        <v>1.31E-3</v>
      </c>
      <c r="J21" s="75">
        <v>3.2599999999999999E-3</v>
      </c>
      <c r="K21" s="75">
        <v>1.7999999999999999E-2</v>
      </c>
      <c r="L21" s="75">
        <v>4.8999999999999998E-4</v>
      </c>
      <c r="M21" s="75">
        <v>0</v>
      </c>
      <c r="N21" s="75">
        <v>0</v>
      </c>
      <c r="O21" s="75">
        <v>0</v>
      </c>
      <c r="P21" s="75">
        <v>5.9999999999999995E-4</v>
      </c>
      <c r="Q21" s="75">
        <v>0</v>
      </c>
      <c r="R21" s="75">
        <v>2.7399999999999998E-3</v>
      </c>
      <c r="S21" s="75">
        <v>1.3600000000000001E-3</v>
      </c>
      <c r="T21" s="75">
        <v>1.6889999999999999E-2</v>
      </c>
      <c r="U21" s="75">
        <v>0.73</v>
      </c>
      <c r="V21" s="75">
        <v>1.1199999999999999E-3</v>
      </c>
      <c r="W21" s="75">
        <v>0</v>
      </c>
      <c r="X21" s="75">
        <v>7.0000000000000007E-2</v>
      </c>
      <c r="Y21" s="75">
        <v>1E-3</v>
      </c>
      <c r="Z21" s="75">
        <v>1.2800000000000001E-2</v>
      </c>
      <c r="AA21" s="75">
        <v>0.18</v>
      </c>
      <c r="AB21" s="75">
        <v>3.2200000000000002E-3</v>
      </c>
      <c r="AC21" s="75">
        <v>0.57999999999999996</v>
      </c>
      <c r="AD21" s="75">
        <v>0.26400000000000001</v>
      </c>
      <c r="AE21" s="75">
        <v>5.1000000000000004E-3</v>
      </c>
      <c r="AF21" s="88"/>
      <c r="AG21" s="75">
        <v>0.4</v>
      </c>
    </row>
    <row r="22" spans="1:33" x14ac:dyDescent="0.3">
      <c r="A22" s="72"/>
      <c r="B22" s="72"/>
      <c r="C22" s="72" t="s">
        <v>77</v>
      </c>
      <c r="D22" s="75">
        <v>0.27989999999999998</v>
      </c>
      <c r="E22" s="75">
        <v>1E-3</v>
      </c>
      <c r="F22" s="75">
        <v>7.8399999999999997E-2</v>
      </c>
      <c r="G22" s="75">
        <v>0.189</v>
      </c>
      <c r="H22" s="75">
        <v>3.8429999999999999E-2</v>
      </c>
      <c r="I22" s="75">
        <v>0.11905</v>
      </c>
      <c r="J22" s="75">
        <v>1.593E-2</v>
      </c>
      <c r="K22" s="75">
        <v>7.0000000000000001E-3</v>
      </c>
      <c r="L22" s="75">
        <v>5.9999999999999995E-4</v>
      </c>
      <c r="M22" s="75">
        <v>1.0900000000000001</v>
      </c>
      <c r="N22" s="75">
        <v>0</v>
      </c>
      <c r="O22" s="75">
        <v>0.01</v>
      </c>
      <c r="P22" s="75">
        <v>2.52E-2</v>
      </c>
      <c r="Q22" s="75">
        <v>4.7E-2</v>
      </c>
      <c r="R22" s="75">
        <v>5.9999999999999995E-4</v>
      </c>
      <c r="S22" s="75">
        <v>2.0000000000000001E-4</v>
      </c>
      <c r="T22" s="75">
        <v>1.24E-2</v>
      </c>
      <c r="U22" s="75">
        <v>0.43</v>
      </c>
      <c r="V22" s="75">
        <v>0</v>
      </c>
      <c r="W22" s="75">
        <v>0.50600000000000001</v>
      </c>
      <c r="X22" s="75">
        <v>0.28999999999999998</v>
      </c>
      <c r="Y22" s="75">
        <v>9.7000000000000005E-4</v>
      </c>
      <c r="Z22" s="75">
        <v>8.6E-3</v>
      </c>
      <c r="AA22" s="75">
        <v>0.16</v>
      </c>
      <c r="AB22" s="75">
        <v>1.72E-3</v>
      </c>
      <c r="AC22" s="75">
        <v>1.85</v>
      </c>
      <c r="AD22" s="75">
        <v>9.7000000000000003E-2</v>
      </c>
      <c r="AE22" s="75">
        <v>5.7999999999999996E-3</v>
      </c>
      <c r="AF22" s="88"/>
      <c r="AG22" s="75">
        <v>0.15</v>
      </c>
    </row>
    <row r="23" spans="1:33" x14ac:dyDescent="0.3">
      <c r="A23" s="72"/>
      <c r="B23" s="72"/>
      <c r="C23" s="72" t="s">
        <v>78</v>
      </c>
      <c r="D23" s="75">
        <v>0.222</v>
      </c>
      <c r="E23" s="75">
        <v>0.21160000000000001</v>
      </c>
      <c r="F23" s="75">
        <v>4.1000000000000002E-2</v>
      </c>
      <c r="G23" s="75">
        <v>0.13</v>
      </c>
      <c r="H23" s="75">
        <v>7.46E-2</v>
      </c>
      <c r="I23" s="75">
        <v>3.49E-2</v>
      </c>
      <c r="J23" s="75">
        <v>4.5999999999999999E-3</v>
      </c>
      <c r="K23" s="75">
        <v>7.0000000000000001E-3</v>
      </c>
      <c r="L23" s="75">
        <v>4.8000000000000001E-4</v>
      </c>
      <c r="M23" s="75">
        <v>5.89</v>
      </c>
      <c r="N23" s="75">
        <v>8.0000000000000002E-3</v>
      </c>
      <c r="O23" s="75">
        <v>0.28999999999999998</v>
      </c>
      <c r="P23" s="75">
        <v>6.1000000000000004E-3</v>
      </c>
      <c r="Q23" s="75">
        <v>8.9999999999999993E-3</v>
      </c>
      <c r="R23" s="75">
        <v>4.8999999999999998E-4</v>
      </c>
      <c r="S23" s="75">
        <v>1.82E-3</v>
      </c>
      <c r="T23" s="75">
        <v>9.5E-4</v>
      </c>
      <c r="U23" s="75">
        <v>0.09</v>
      </c>
      <c r="V23" s="75">
        <v>5.0600000000000003E-3</v>
      </c>
      <c r="W23" s="75">
        <v>0.26</v>
      </c>
      <c r="X23" s="75">
        <v>1.31</v>
      </c>
      <c r="Y23" s="75">
        <v>2.9999999999999997E-4</v>
      </c>
      <c r="Z23" s="75">
        <v>2.0999999999999999E-3</v>
      </c>
      <c r="AA23" s="75">
        <v>0.12</v>
      </c>
      <c r="AB23" s="75">
        <v>5.0000000000000002E-5</v>
      </c>
      <c r="AC23" s="75">
        <v>1.1599999999999999</v>
      </c>
      <c r="AD23" s="75">
        <v>0.03</v>
      </c>
      <c r="AE23" s="75">
        <v>5.1999999999999998E-3</v>
      </c>
      <c r="AF23" s="88"/>
      <c r="AG23" s="75">
        <v>0.22</v>
      </c>
    </row>
    <row r="24" spans="1:33" x14ac:dyDescent="0.3">
      <c r="A24" s="72"/>
      <c r="B24" s="72"/>
      <c r="C24" s="72" t="s">
        <v>88</v>
      </c>
      <c r="D24" s="75">
        <v>0.05</v>
      </c>
      <c r="E24" s="75">
        <v>0</v>
      </c>
      <c r="F24" s="75">
        <v>5.0000000000000001E-3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0</v>
      </c>
      <c r="M24" s="75">
        <v>0</v>
      </c>
      <c r="N24" s="75">
        <v>0</v>
      </c>
      <c r="O24" s="75">
        <v>0</v>
      </c>
      <c r="P24" s="75">
        <v>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0.05</v>
      </c>
      <c r="Y24" s="75">
        <v>9.0000000000000006E-5</v>
      </c>
      <c r="Z24" s="75">
        <v>1E-3</v>
      </c>
      <c r="AA24" s="75">
        <v>0.06</v>
      </c>
      <c r="AB24" s="75">
        <v>0</v>
      </c>
      <c r="AC24" s="75">
        <v>0.06</v>
      </c>
      <c r="AD24" s="75">
        <v>1.4E-2</v>
      </c>
      <c r="AE24" s="75">
        <v>2.0000000000000001E-4</v>
      </c>
      <c r="AF24" s="88"/>
      <c r="AG24" s="75">
        <v>1.34</v>
      </c>
    </row>
    <row r="25" spans="1:33" x14ac:dyDescent="0.3">
      <c r="A25" s="72"/>
      <c r="B25" s="72"/>
      <c r="C25" s="72" t="s">
        <v>89</v>
      </c>
      <c r="D25" s="75">
        <v>2.1600000000000001E-2</v>
      </c>
      <c r="E25" s="75">
        <v>9.5999999999999992E-3</v>
      </c>
      <c r="F25" s="75">
        <v>6.9999999999999999E-4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5.0000000000000001E-4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5.0000000000000002E-5</v>
      </c>
      <c r="S25" s="75">
        <v>1.4999999999999999E-4</v>
      </c>
      <c r="T25" s="75">
        <v>1.08E-3</v>
      </c>
      <c r="U25" s="75">
        <v>0.01</v>
      </c>
      <c r="V25" s="75">
        <v>4.4999999999999999E-4</v>
      </c>
      <c r="W25" s="75">
        <v>0</v>
      </c>
      <c r="X25" s="75">
        <v>0.09</v>
      </c>
      <c r="Y25" s="75">
        <v>4.0000000000000003E-5</v>
      </c>
      <c r="Z25" s="75">
        <v>2.7000000000000001E-3</v>
      </c>
      <c r="AA25" s="75">
        <v>0.1</v>
      </c>
      <c r="AB25" s="75">
        <v>1.17E-3</v>
      </c>
      <c r="AC25" s="75">
        <v>0.18</v>
      </c>
      <c r="AD25" s="75">
        <v>1E-3</v>
      </c>
      <c r="AE25" s="75">
        <v>1.1999999999999999E-3</v>
      </c>
      <c r="AF25" s="88"/>
      <c r="AG25" s="75">
        <v>0.84</v>
      </c>
    </row>
    <row r="26" spans="1:33" x14ac:dyDescent="0.3">
      <c r="A26" s="72"/>
      <c r="B26" s="72"/>
      <c r="C26" s="72" t="s">
        <v>90</v>
      </c>
      <c r="D26" s="75">
        <v>2.6100000000000002E-2</v>
      </c>
      <c r="E26" s="75">
        <v>6.1999999999999998E-3</v>
      </c>
      <c r="F26" s="75">
        <v>6.9999999999999999E-4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5.6999999999999998E-4</v>
      </c>
      <c r="M26" s="75">
        <v>0.02</v>
      </c>
      <c r="N26" s="75">
        <v>0</v>
      </c>
      <c r="O26" s="75">
        <v>0</v>
      </c>
      <c r="P26" s="75">
        <v>0</v>
      </c>
      <c r="Q26" s="75">
        <v>4.0000000000000001E-3</v>
      </c>
      <c r="R26" s="75">
        <v>5.0000000000000002E-5</v>
      </c>
      <c r="S26" s="75">
        <v>3.1E-4</v>
      </c>
      <c r="T26" s="75">
        <v>2.2399999999999998E-3</v>
      </c>
      <c r="U26" s="75">
        <v>0.01</v>
      </c>
      <c r="V26" s="75">
        <v>2.9999999999999997E-4</v>
      </c>
      <c r="W26" s="75">
        <v>5.7000000000000002E-2</v>
      </c>
      <c r="X26" s="75">
        <v>0.08</v>
      </c>
      <c r="Y26" s="75">
        <v>1.1E-4</v>
      </c>
      <c r="Z26" s="75">
        <v>4.5999999999999999E-3</v>
      </c>
      <c r="AA26" s="75">
        <v>0.12</v>
      </c>
      <c r="AB26" s="75">
        <v>1.32E-3</v>
      </c>
      <c r="AC26" s="75">
        <v>0.23</v>
      </c>
      <c r="AD26" s="75">
        <v>2E-3</v>
      </c>
      <c r="AE26" s="75">
        <v>1.4E-3</v>
      </c>
      <c r="AF26" s="88"/>
      <c r="AG26" s="75">
        <v>0.85</v>
      </c>
    </row>
    <row r="27" spans="1:33" x14ac:dyDescent="0.3">
      <c r="A27" s="72"/>
      <c r="B27" s="72"/>
      <c r="C27" s="72" t="s">
        <v>81</v>
      </c>
      <c r="D27" s="75">
        <v>0.53400000000000003</v>
      </c>
      <c r="E27" s="75">
        <v>0</v>
      </c>
      <c r="F27" s="75">
        <v>5.2999999999999999E-2</v>
      </c>
      <c r="G27" s="75">
        <v>0.151</v>
      </c>
      <c r="H27" s="75">
        <v>5.4300000000000001E-2</v>
      </c>
      <c r="I27" s="75">
        <v>6.0389999999999999E-2</v>
      </c>
      <c r="J27" s="75">
        <v>2.7609999999999999E-2</v>
      </c>
      <c r="K27" s="75">
        <v>1.6E-2</v>
      </c>
      <c r="L27" s="75">
        <v>4.0999999999999999E-4</v>
      </c>
      <c r="M27" s="75">
        <v>1.4</v>
      </c>
      <c r="N27" s="75">
        <v>2E-3</v>
      </c>
      <c r="O27" s="75">
        <v>0</v>
      </c>
      <c r="P27" s="75">
        <v>0</v>
      </c>
      <c r="Q27" s="75">
        <v>0</v>
      </c>
      <c r="R27" s="75">
        <v>1.41E-3</v>
      </c>
      <c r="S27" s="75">
        <v>2.1299999999999999E-3</v>
      </c>
      <c r="T27" s="75">
        <v>1.137E-2</v>
      </c>
      <c r="U27" s="75">
        <v>0.27</v>
      </c>
      <c r="V27" s="75">
        <v>3.0400000000000002E-3</v>
      </c>
      <c r="W27" s="75">
        <v>1.284</v>
      </c>
      <c r="X27" s="75">
        <v>0.6</v>
      </c>
      <c r="Y27" s="75">
        <v>2.0699999999999998E-3</v>
      </c>
      <c r="Z27" s="75">
        <v>1.61E-2</v>
      </c>
      <c r="AA27" s="75">
        <v>0.32</v>
      </c>
      <c r="AB27" s="75">
        <v>2.8E-3</v>
      </c>
      <c r="AC27" s="75">
        <v>1.06</v>
      </c>
      <c r="AD27" s="75">
        <v>0.11899999999999999</v>
      </c>
      <c r="AE27" s="75">
        <v>6.8999999999999999E-3</v>
      </c>
      <c r="AF27" s="88"/>
      <c r="AG27" s="75">
        <v>3.71</v>
      </c>
    </row>
    <row r="28" spans="1:33" x14ac:dyDescent="0.3">
      <c r="A28" s="132" t="s">
        <v>156</v>
      </c>
      <c r="B28" s="132" t="s">
        <v>157</v>
      </c>
      <c r="C28" s="77" t="s">
        <v>158</v>
      </c>
      <c r="D28" s="100">
        <f>0.3*'extra calcs ,)'!$C5</f>
        <v>75.757499999999993</v>
      </c>
      <c r="E28" s="100">
        <f>0.3*'extra calcs ,)'!$C6</f>
        <v>12.022500000000001</v>
      </c>
      <c r="F28" s="100">
        <f>0.3*'extra calcs ,)'!$C7</f>
        <v>12</v>
      </c>
      <c r="G28" s="100">
        <f>0.3*'extra calcs ,)'!$C8</f>
        <v>10.686666666666667</v>
      </c>
      <c r="H28" s="100">
        <f>0.3*'extra calcs ,)'!$C9</f>
        <v>2.1373333333333333</v>
      </c>
      <c r="I28" s="100">
        <f>0.3*'extra calcs ,)'!$C10</f>
        <v>4.8089999999999993</v>
      </c>
      <c r="J28" s="100">
        <f>0.3*'extra calcs ,)'!$C11</f>
        <v>3.7403333333333331</v>
      </c>
      <c r="K28" s="101">
        <v>7.25</v>
      </c>
      <c r="L28" s="101">
        <v>0.377</v>
      </c>
      <c r="M28" s="101">
        <v>676.57</v>
      </c>
      <c r="N28" s="101">
        <v>21.75</v>
      </c>
      <c r="O28" s="101">
        <v>58</v>
      </c>
      <c r="P28" s="101">
        <v>4.3499999999999996</v>
      </c>
      <c r="Q28" s="101">
        <v>26.1</v>
      </c>
      <c r="R28" s="101">
        <v>0.31900000000000001</v>
      </c>
      <c r="S28" s="101">
        <v>0.31900000000000001</v>
      </c>
      <c r="T28" s="101">
        <v>4.0599999999999996</v>
      </c>
      <c r="U28" s="101">
        <v>116</v>
      </c>
      <c r="V28" s="101">
        <v>1.45</v>
      </c>
      <c r="W28" s="101">
        <v>123.25</v>
      </c>
      <c r="X28" s="101">
        <v>174</v>
      </c>
      <c r="Y28" s="101">
        <v>0.26100000000000001</v>
      </c>
      <c r="Z28" s="101">
        <v>6.09</v>
      </c>
      <c r="AA28" s="101">
        <v>89.9</v>
      </c>
      <c r="AB28" s="101">
        <v>0.52200000000000002</v>
      </c>
      <c r="AC28" s="101">
        <v>203</v>
      </c>
      <c r="AD28" s="101">
        <v>15.95</v>
      </c>
      <c r="AE28" s="101">
        <v>2.3199999999999998</v>
      </c>
      <c r="AF28" s="49"/>
      <c r="AG28" s="49"/>
    </row>
    <row r="29" spans="1:33" x14ac:dyDescent="0.3">
      <c r="A29" s="122"/>
      <c r="B29" s="122"/>
      <c r="C29" s="77" t="s">
        <v>159</v>
      </c>
      <c r="D29" s="102">
        <f>0.3*'extra calcs ,)'!$F5</f>
        <v>96.862499999999997</v>
      </c>
      <c r="E29" s="102">
        <f>0.3*'extra calcs ,)'!$F6</f>
        <v>15.487499999999999</v>
      </c>
      <c r="F29" s="102">
        <f>0.3*'extra calcs ,)'!$F7</f>
        <v>16.5</v>
      </c>
      <c r="G29" s="102">
        <f>0.3*'extra calcs ,)'!$F8</f>
        <v>13.766666666666666</v>
      </c>
      <c r="H29" s="102">
        <f>0.3*'extra calcs ,)'!$F9</f>
        <v>2.7533333333333334</v>
      </c>
      <c r="I29" s="102">
        <f>0.3*'extra calcs ,)'!$F10</f>
        <v>6.1949999999999994</v>
      </c>
      <c r="J29" s="102">
        <f>0.3*'extra calcs ,)'!$F11</f>
        <v>4.8183333333333342</v>
      </c>
      <c r="K29" s="103">
        <v>8.6999999999999993</v>
      </c>
      <c r="L29" s="103">
        <v>0.377</v>
      </c>
      <c r="M29" s="103">
        <v>676.57</v>
      </c>
      <c r="N29" s="103">
        <v>21.75</v>
      </c>
      <c r="O29" s="103">
        <v>58</v>
      </c>
      <c r="P29" s="103">
        <v>4.3499999999999996</v>
      </c>
      <c r="Q29" s="103">
        <v>26.1</v>
      </c>
      <c r="R29" s="103">
        <v>0.31900000000000001</v>
      </c>
      <c r="S29" s="103">
        <v>0.34799999999999998</v>
      </c>
      <c r="T29" s="103">
        <v>3.77</v>
      </c>
      <c r="U29" s="103">
        <v>116</v>
      </c>
      <c r="V29" s="103">
        <v>1.45</v>
      </c>
      <c r="W29" s="103">
        <v>123.25</v>
      </c>
      <c r="X29" s="103">
        <v>174</v>
      </c>
      <c r="Y29" s="103">
        <v>0.26100000000000001</v>
      </c>
      <c r="Z29" s="103">
        <v>4.93</v>
      </c>
      <c r="AA29" s="103">
        <v>89.9</v>
      </c>
      <c r="AB29" s="103">
        <v>0.52200000000000002</v>
      </c>
      <c r="AC29" s="103">
        <v>203</v>
      </c>
      <c r="AD29" s="103">
        <v>15.95</v>
      </c>
      <c r="AE29" s="103">
        <v>2.9</v>
      </c>
      <c r="AF29" s="49"/>
      <c r="AG29" s="49"/>
    </row>
    <row r="30" spans="1:33" x14ac:dyDescent="0.3">
      <c r="A30" s="122"/>
      <c r="B30" s="123"/>
      <c r="C30" s="77" t="s">
        <v>160</v>
      </c>
      <c r="D30" s="92">
        <f>0.3*'extra calcs ,)'!$I5</f>
        <v>109.93499999999999</v>
      </c>
      <c r="E30" s="92">
        <f>0.3*'extra calcs ,)'!$I6</f>
        <v>17.625</v>
      </c>
      <c r="F30" s="92">
        <f>0.3*'extra calcs ,)'!$I7</f>
        <v>19.2</v>
      </c>
      <c r="G30" s="92">
        <f>0.3*'extra calcs ,)'!$I8</f>
        <v>15.666666666666666</v>
      </c>
      <c r="H30" s="92">
        <f>0.3*'extra calcs ,)'!$I9</f>
        <v>3.1333333333333333</v>
      </c>
      <c r="I30" s="92">
        <f>0.3*'extra calcs ,)'!$I10</f>
        <v>7.05</v>
      </c>
      <c r="J30" s="92">
        <f>0.3*'extra calcs ,)'!$I11</f>
        <v>5.4833333333333343</v>
      </c>
      <c r="K30" s="104">
        <v>8.6999999999999993</v>
      </c>
      <c r="L30" s="104">
        <v>0.377</v>
      </c>
      <c r="M30" s="104">
        <v>676.57</v>
      </c>
      <c r="N30" s="104">
        <v>21.75</v>
      </c>
      <c r="O30" s="104">
        <v>58</v>
      </c>
      <c r="P30" s="104">
        <v>4.3499999999999996</v>
      </c>
      <c r="Q30" s="104">
        <v>26.1</v>
      </c>
      <c r="R30" s="104">
        <v>0.31900000000000001</v>
      </c>
      <c r="S30" s="104">
        <v>0.31900000000000001</v>
      </c>
      <c r="T30" s="104">
        <v>4.0599999999999996</v>
      </c>
      <c r="U30" s="104">
        <v>116</v>
      </c>
      <c r="V30" s="104">
        <v>1.45</v>
      </c>
      <c r="W30" s="104">
        <v>123.25</v>
      </c>
      <c r="X30" s="104">
        <v>290</v>
      </c>
      <c r="Y30" s="104">
        <v>0.26100000000000001</v>
      </c>
      <c r="Z30" s="104">
        <v>5.22</v>
      </c>
      <c r="AA30" s="104">
        <v>89.9</v>
      </c>
      <c r="AB30" s="104">
        <v>0.52200000000000002</v>
      </c>
      <c r="AC30" s="104">
        <v>203</v>
      </c>
      <c r="AD30" s="104">
        <v>15.95</v>
      </c>
      <c r="AE30" s="104">
        <v>2.3199999999999998</v>
      </c>
      <c r="AF30" s="49"/>
      <c r="AG30" s="49"/>
    </row>
    <row r="31" spans="1:33" x14ac:dyDescent="0.3">
      <c r="A31" s="122"/>
      <c r="B31" s="132" t="s">
        <v>161</v>
      </c>
      <c r="C31" s="77" t="s">
        <v>158</v>
      </c>
      <c r="D31" s="94">
        <f>0.3*'extra calcs ,)'!$D5</f>
        <v>88.882499999999993</v>
      </c>
      <c r="E31" s="94">
        <f>0.3*'extra calcs ,)'!$D6</f>
        <v>14.137499999999999</v>
      </c>
      <c r="F31" s="94">
        <f>0.3*'extra calcs ,)'!$D7</f>
        <v>14.399999999999999</v>
      </c>
      <c r="G31" s="94">
        <f>0.3*'extra calcs ,)'!$D8</f>
        <v>12.566666666666665</v>
      </c>
      <c r="H31" s="94">
        <f>0.3*'extra calcs ,)'!$D9</f>
        <v>2.5133333333333332</v>
      </c>
      <c r="I31" s="94">
        <f>0.3*'extra calcs ,)'!$D10</f>
        <v>5.6550000000000002</v>
      </c>
      <c r="J31" s="94">
        <f>0.3*'extra calcs ,)'!$D11</f>
        <v>4.3983333333333334</v>
      </c>
      <c r="K31" s="105">
        <v>11.02</v>
      </c>
      <c r="L31" s="105">
        <v>0.377</v>
      </c>
      <c r="M31" s="105">
        <v>870</v>
      </c>
      <c r="N31" s="105">
        <v>26.1</v>
      </c>
      <c r="O31" s="105">
        <v>58</v>
      </c>
      <c r="P31" s="105">
        <v>4.3499999999999996</v>
      </c>
      <c r="Q31" s="105">
        <v>34.799999999999997</v>
      </c>
      <c r="R31" s="105">
        <v>0.34799999999999998</v>
      </c>
      <c r="S31" s="105">
        <v>0.377</v>
      </c>
      <c r="T31" s="105">
        <v>4.6399999999999997</v>
      </c>
      <c r="U31" s="105">
        <v>116</v>
      </c>
      <c r="V31" s="105">
        <v>1.45</v>
      </c>
      <c r="W31" s="105">
        <v>159.5</v>
      </c>
      <c r="X31" s="105">
        <v>174</v>
      </c>
      <c r="Y31" s="105">
        <v>0.26100000000000001</v>
      </c>
      <c r="Z31" s="105">
        <v>4.93</v>
      </c>
      <c r="AA31" s="105">
        <v>116</v>
      </c>
      <c r="AB31" s="105">
        <v>0.66700000000000004</v>
      </c>
      <c r="AC31" s="105">
        <v>203</v>
      </c>
      <c r="AD31" s="105">
        <v>15.95</v>
      </c>
      <c r="AE31" s="105">
        <v>3.19</v>
      </c>
      <c r="AF31" s="49"/>
      <c r="AG31" s="49"/>
    </row>
    <row r="32" spans="1:33" x14ac:dyDescent="0.3">
      <c r="A32" s="122"/>
      <c r="B32" s="122"/>
      <c r="C32" s="77" t="s">
        <v>159</v>
      </c>
      <c r="D32" s="96">
        <f>0.3*'extra calcs ,)'!$G5</f>
        <v>119.96249999999999</v>
      </c>
      <c r="E32" s="96">
        <f>0.3*'extra calcs ,)'!$G6</f>
        <v>18.9375</v>
      </c>
      <c r="F32" s="96">
        <f>0.3*'extra calcs ,)'!$G7</f>
        <v>18</v>
      </c>
      <c r="G32" s="96">
        <f>0.3*'extra calcs ,)'!$G8</f>
        <v>16.833333333333332</v>
      </c>
      <c r="H32" s="96">
        <f>0.3*'extra calcs ,)'!$G9</f>
        <v>3.3666666666666663</v>
      </c>
      <c r="I32" s="96">
        <f>0.3*'extra calcs ,)'!$G10</f>
        <v>7.5749999999999993</v>
      </c>
      <c r="J32" s="96">
        <f>0.3*'extra calcs ,)'!$G11</f>
        <v>5.8916666666666675</v>
      </c>
      <c r="K32" s="106">
        <v>11.6</v>
      </c>
      <c r="L32" s="106">
        <v>0.377</v>
      </c>
      <c r="M32" s="106">
        <v>870</v>
      </c>
      <c r="N32" s="106">
        <v>26.1</v>
      </c>
      <c r="O32" s="106">
        <v>58</v>
      </c>
      <c r="P32" s="106">
        <v>4.3499999999999996</v>
      </c>
      <c r="Q32" s="106">
        <v>34.799999999999997</v>
      </c>
      <c r="R32" s="106">
        <v>0.377</v>
      </c>
      <c r="S32" s="106">
        <v>0.435</v>
      </c>
      <c r="T32" s="106">
        <v>4.93</v>
      </c>
      <c r="U32" s="106">
        <v>116</v>
      </c>
      <c r="V32" s="106">
        <v>1.45</v>
      </c>
      <c r="W32" s="106">
        <v>159.5</v>
      </c>
      <c r="X32" s="106">
        <v>174</v>
      </c>
      <c r="Y32" s="106">
        <v>0.26100000000000001</v>
      </c>
      <c r="Z32" s="106">
        <v>6.09</v>
      </c>
      <c r="AA32" s="106">
        <v>98.6</v>
      </c>
      <c r="AB32" s="106">
        <v>0.66700000000000004</v>
      </c>
      <c r="AC32" s="106">
        <v>203</v>
      </c>
      <c r="AD32" s="106">
        <v>15.95</v>
      </c>
      <c r="AE32" s="106">
        <v>3.48</v>
      </c>
      <c r="AF32" s="49"/>
      <c r="AG32" s="49"/>
    </row>
    <row r="33" spans="1:33" x14ac:dyDescent="0.3">
      <c r="A33" s="123"/>
      <c r="B33" s="123"/>
      <c r="C33" s="77" t="s">
        <v>160</v>
      </c>
      <c r="D33" s="98">
        <f>0.3*'extra calcs ,)'!$J5</f>
        <v>131.04</v>
      </c>
      <c r="E33" s="98">
        <f>0.3*'extra calcs ,)'!$J6</f>
        <v>21</v>
      </c>
      <c r="F33" s="98">
        <f>0.3*'extra calcs ,)'!$J7</f>
        <v>22.8</v>
      </c>
      <c r="G33" s="98">
        <f>0.3*'extra calcs ,)'!$J8</f>
        <v>18.666666666666664</v>
      </c>
      <c r="H33" s="98">
        <f>0.3*'extra calcs ,)'!$J9</f>
        <v>3.7333333333333334</v>
      </c>
      <c r="I33" s="98">
        <f>0.3*'extra calcs ,)'!$J10</f>
        <v>8.4</v>
      </c>
      <c r="J33" s="98">
        <f>0.3*'extra calcs ,)'!$J11</f>
        <v>6.5333333333333341</v>
      </c>
      <c r="K33" s="107">
        <v>11.6</v>
      </c>
      <c r="L33" s="107">
        <v>0.377</v>
      </c>
      <c r="M33" s="107">
        <v>870</v>
      </c>
      <c r="N33" s="107">
        <v>26.1</v>
      </c>
      <c r="O33" s="107">
        <v>58</v>
      </c>
      <c r="P33" s="107">
        <v>4.3499999999999996</v>
      </c>
      <c r="Q33" s="107">
        <v>34.799999999999997</v>
      </c>
      <c r="R33" s="107">
        <v>0.34799999999999998</v>
      </c>
      <c r="S33" s="107">
        <v>0.377</v>
      </c>
      <c r="T33" s="107">
        <v>4.6399999999999997</v>
      </c>
      <c r="U33" s="107">
        <v>116</v>
      </c>
      <c r="V33" s="107">
        <v>1.45</v>
      </c>
      <c r="W33" s="107">
        <v>159.5</v>
      </c>
      <c r="X33" s="107">
        <v>290</v>
      </c>
      <c r="Y33" s="107">
        <v>0.26100000000000001</v>
      </c>
      <c r="Z33" s="107">
        <v>2.3199999999999998</v>
      </c>
      <c r="AA33" s="107">
        <v>116</v>
      </c>
      <c r="AB33" s="107">
        <v>0.66700000000000004</v>
      </c>
      <c r="AC33" s="107">
        <v>203</v>
      </c>
      <c r="AD33" s="107">
        <v>15.95</v>
      </c>
      <c r="AE33" s="107">
        <v>3.19</v>
      </c>
      <c r="AF33" s="49"/>
      <c r="AG33" s="49"/>
    </row>
    <row r="34" spans="1:33" x14ac:dyDescent="0.3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</row>
  </sheetData>
  <mergeCells count="3">
    <mergeCell ref="A28:A33"/>
    <mergeCell ref="B28:B30"/>
    <mergeCell ref="B31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Original database</vt:lpstr>
      <vt:lpstr>planning chart</vt:lpstr>
      <vt:lpstr>personal dri</vt:lpstr>
      <vt:lpstr>Categorisation</vt:lpstr>
      <vt:lpstr>extra calcs ,)</vt:lpstr>
      <vt:lpstr>Answer Report 1</vt:lpstr>
      <vt:lpstr>Sensitivity Report 1</vt:lpstr>
      <vt:lpstr>Limits Report 1</vt:lpstr>
      <vt:lpstr>Answer Report 2</vt:lpstr>
      <vt:lpstr>Sensitivity Report 2</vt:lpstr>
      <vt:lpstr>Limits Report 2</vt:lpstr>
      <vt:lpstr>model</vt:lpstr>
      <vt:lpstr>breakfast_modelling</vt:lpstr>
      <vt:lpstr>lunch_modelling</vt:lpstr>
      <vt:lpstr>dinner_modelling</vt:lpstr>
      <vt:lpstr>Breakfast_code</vt:lpstr>
      <vt:lpstr>Lunch_code</vt:lpstr>
      <vt:lpstr>Dinner_code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Vedika Khandelwal</cp:lastModifiedBy>
  <dcterms:modified xsi:type="dcterms:W3CDTF">2021-10-20T04:33:09Z</dcterms:modified>
</cp:coreProperties>
</file>