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All Files\"/>
    </mc:Choice>
  </mc:AlternateContent>
  <xr:revisionPtr revIDLastSave="0" documentId="13_ncr:1_{FC633139-1208-4DD3-974B-1F807847EDF0}" xr6:coauthVersionLast="47" xr6:coauthVersionMax="47" xr10:uidLastSave="{00000000-0000-0000-0000-000000000000}"/>
  <bookViews>
    <workbookView xWindow="-108" yWindow="-108" windowWidth="23256" windowHeight="12456" tabRatio="881" firstSheet="12" activeTab="12" xr2:uid="{26574BA0-5974-445A-9B31-8B8B791D9785}"/>
  </bookViews>
  <sheets>
    <sheet name="brokerage_202001231040" sheetId="2" r:id="rId1"/>
    <sheet name="fees_202001231041" sheetId="3" r:id="rId2"/>
    <sheet name="NN+EN+EE Indi bdgt -20012020" sheetId="5" r:id="rId3"/>
    <sheet name="invoice_202001231041" sheetId="6" r:id="rId4"/>
    <sheet name="meeting_list_202001231041" sheetId="7" r:id="rId5"/>
    <sheet name="gcrm_opportunity_202001231041" sheetId="8" r:id="rId6"/>
    <sheet name="1-No of invoice by Accnt Exec" sheetId="9" state="hidden" r:id="rId7"/>
    <sheet name="2-Yearly Meeting Count" sheetId="10" state="hidden" r:id="rId8"/>
    <sheet name="4-Stage Funnel by Revenue" sheetId="13" state="hidden" r:id="rId9"/>
    <sheet name="5-No of meeting By Account Exe" sheetId="12" state="hidden" r:id="rId10"/>
    <sheet name="6-Open Opportunity" sheetId="11" state="hidden" r:id="rId11"/>
    <sheet name="7-Opporty by Product distrubtn" sheetId="17" state="hidden" r:id="rId12"/>
    <sheet name="DASHBOARD" sheetId="15" r:id="rId13"/>
    <sheet name="KPI-3" sheetId="19" state="hidden" r:id="rId14"/>
  </sheets>
  <definedNames>
    <definedName name="_xlchart.v2.0" hidden="1">'4-Stage Funnel by Revenue'!$A$10:$A$12</definedName>
    <definedName name="_xlchart.v2.1" hidden="1">'4-Stage Funnel by Revenue'!$B$10:$B$12</definedName>
    <definedName name="_xlchart.v2.2" hidden="1">'4-Stage Funnel by Revenue'!$A$10:$A$12</definedName>
    <definedName name="_xlchart.v2.3" hidden="1">'4-Stage Funnel by Revenue'!$B$10:$B$12</definedName>
    <definedName name="ExternalData_1" localSheetId="0" hidden="1">brokerage_202001231040!$A$1:$Q$962</definedName>
    <definedName name="ExternalData_1" localSheetId="5" hidden="1">gcrm_opportunity_202001231041!$A$1:$M$50</definedName>
    <definedName name="ExternalData_1" localSheetId="4" hidden="1">meeting_list_202001231041!$A$1:$E$35</definedName>
    <definedName name="ExternalData_2" localSheetId="1" hidden="1">fees_202001231041!$A$1:$I$10</definedName>
    <definedName name="ExternalData_3" localSheetId="3" hidden="1">invoice_202001231041!$A$1:$L$205</definedName>
    <definedName name="ExternalData_3" localSheetId="2" hidden="1">'NN+EN+EE Indi bdgt -20012020'!$A$1:$G$19</definedName>
    <definedName name="Slicer_Account_Exe_ID">#N/A</definedName>
    <definedName name="Slicer_Account_Executive">#N/A</definedName>
  </definedNames>
  <calcPr calcId="191029"/>
  <pivotCaches>
    <pivotCache cacheId="0" r:id="rId15"/>
    <pivotCache cacheId="1" r:id="rId16"/>
    <pivotCache cacheId="2" r:id="rId17"/>
    <pivotCache cacheId="3" r:id="rId18"/>
    <pivotCache cacheId="4" r:id="rId19"/>
  </pivotCaches>
  <extLs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9" l="1"/>
  <c r="J10" i="19"/>
  <c r="I10" i="19"/>
  <c r="H10" i="19"/>
  <c r="G10" i="19"/>
  <c r="F10" i="19"/>
  <c r="E10" i="19"/>
  <c r="G6" i="19"/>
  <c r="F6" i="19"/>
  <c r="E6" i="19"/>
  <c r="G5" i="19"/>
  <c r="F5" i="19"/>
  <c r="E5" i="19"/>
  <c r="J6" i="5"/>
  <c r="J5" i="5"/>
  <c r="F4" i="19"/>
  <c r="G4" i="19"/>
  <c r="E4" i="19"/>
  <c r="I9" i="19" l="1"/>
  <c r="J9" i="19"/>
  <c r="F9" i="19"/>
  <c r="E9" i="19"/>
  <c r="H9" i="19"/>
  <c r="G9" i="19"/>
  <c r="J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EB3CE-63CA-4A13-A070-B422EC4CB114}" keepAlive="1" name="Query - brokerage_202001231040" description="Connection to the 'brokerage_202001231040' query in the workbook." type="5" refreshedVersion="7" background="1" saveData="1">
    <dbPr connection="Provider=Microsoft.Mashup.OleDb.1;Data Source=$Workbook$;Location=brokerage_202001231040;Extended Properties=&quot;&quot;" command="SELECT * FROM [brokerage_202001231040]"/>
  </connection>
  <connection id="2" xr16:uid="{735228E3-23AD-4680-B306-862A3AB32BFD}" keepAlive="1" name="Query - fees_202001231041" description="Connection to the 'fees_202001231041' query in the workbook." type="5" refreshedVersion="7" background="1" saveData="1">
    <dbPr connection="Provider=Microsoft.Mashup.OleDb.1;Data Source=$Workbook$;Location=fees_202001231041;Extended Properties=&quot;&quot;" command="SELECT * FROM [fees_202001231041]"/>
  </connection>
  <connection id="3" xr16:uid="{A3470A88-6D37-42D1-AF63-0817611AE7B2}" keepAlive="1" name="Query - gcrm_opportunity_202001231041" description="Connection to the 'gcrm_opportunity_202001231041' query in the workbook." type="5" refreshedVersion="7" background="1" saveData="1">
    <dbPr connection="Provider=Microsoft.Mashup.OleDb.1;Data Source=$Workbook$;Location=gcrm_opportunity_202001231041;Extended Properties=&quot;&quot;" command="SELECT * FROM [gcrm_opportunity_202001231041]"/>
  </connection>
  <connection id="4" xr16:uid="{24B844D4-8227-4FE8-B5E9-3E400BC8234D}" keepAlive="1" name="Query - invoice_202001231041" description="Connection to the 'invoice_202001231041' query in the workbook." type="5" refreshedVersion="7" background="1" saveData="1">
    <dbPr connection="Provider=Microsoft.Mashup.OleDb.1;Data Source=$Workbook$;Location=invoice_202001231041;Extended Properties=&quot;&quot;" command="SELECT * FROM [invoice_202001231041]"/>
  </connection>
  <connection id="5" xr16:uid="{8EE717DD-0893-4A93-8DEC-6AB132624EC2}" keepAlive="1" name="Query - meeting_list_202001231041" description="Connection to the 'meeting_list_202001231041' query in the workbook." type="5" refreshedVersion="7" background="1" saveData="1">
    <dbPr connection="Provider=Microsoft.Mashup.OleDb.1;Data Source=$Workbook$;Location=meeting_list_202001231041;Extended Properties=&quot;&quot;" command="SELECT * FROM [meeting_list_202001231041]"/>
  </connection>
  <connection id="6" xr16:uid="{E3D1B7AC-6A81-4182-8594-D96CF61632D0}" keepAlive="1" name="Query - NN+EN+EE Indi bdgt -20012020" description="Connection to the 'NN+EN+EE Indi bdgt -20012020' query in the workbook." type="5" refreshedVersion="7"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<sst xmlns="http://schemas.openxmlformats.org/spreadsheetml/2006/main" count="11521" uniqueCount="689">
  <si>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</si>
  <si>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</si>
  <si>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</si>
  <si>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</si>
  <si>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</si>
  <si>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</si>
  <si>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</si>
  <si>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</si>
  <si>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</si>
  <si>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</si>
  <si>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</si>
  <si>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</si>
  <si>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</si>
  <si>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</si>
  <si>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</si>
  <si>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</si>
  <si>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</si>
  <si>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</si>
  <si>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</si>
  <si>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</si>
  <si>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</si>
  <si>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</si>
  <si>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</si>
  <si>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</si>
  <si>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</si>
  <si>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</si>
  <si>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</si>
  <si>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</si>
  <si>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</si>
  <si>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</si>
  <si>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</si>
  <si>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</si>
  <si>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</si>
  <si>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</si>
  <si>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</si>
  <si>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</si>
  <si>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</si>
  <si>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</si>
  <si>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</si>
  <si>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</si>
  <si>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</si>
  <si>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</si>
  <si>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</si>
  <si>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</si>
  <si>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</si>
  <si>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</si>
  <si>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</si>
  <si>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</si>
  <si>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</si>
  <si>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</si>
  <si>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</si>
  <si>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</si>
  <si>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</si>
  <si>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</si>
  <si>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</si>
  <si>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</si>
  <si>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</si>
  <si>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</si>
  <si>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</si>
  <si>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</si>
  <si>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</si>
  <si>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</si>
  <si>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</si>
  <si>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</si>
  <si>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</si>
  <si>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</si>
  <si>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</si>
  <si>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</si>
  <si>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</si>
  <si>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</si>
  <si>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</si>
  <si>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</si>
  <si>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</si>
  <si>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</si>
  <si>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</si>
  <si>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</si>
  <si>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</si>
  <si>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</si>
  <si>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</si>
  <si>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</si>
  <si>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</si>
  <si>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</si>
  <si>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</si>
  <si>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</si>
  <si>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</si>
  <si>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</si>
  <si>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</si>
  <si>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</si>
  <si>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</si>
  <si>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</si>
  <si>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</si>
  <si>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</si>
  <si>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</si>
  <si>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</si>
  <si>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</si>
  <si>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</si>
  <si>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</si>
  <si>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</si>
  <si>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</si>
  <si>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</si>
  <si>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</si>
  <si>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</si>
  <si>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</si>
  <si>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</si>
  <si>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</si>
  <si>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</si>
  <si>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</si>
  <si>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</si>
  <si>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</si>
  <si>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</si>
  <si>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</si>
  <si>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</si>
  <si>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</si>
  <si>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</si>
  <si>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</si>
  <si>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</si>
  <si>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</si>
  <si>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</si>
  <si>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</si>
  <si>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</si>
  <si>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</si>
  <si>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</si>
  <si>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</si>
  <si>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</si>
  <si>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</si>
  <si>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</si>
  <si>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</si>
  <si>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</si>
  <si>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</si>
  <si>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</si>
  <si>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</si>
  <si>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</si>
  <si>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</si>
  <si>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</si>
  <si>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</si>
  <si>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</si>
  <si>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</si>
  <si>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</si>
  <si>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</si>
  <si>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</si>
  <si>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</si>
  <si>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</si>
  <si>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</si>
  <si>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</si>
  <si>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</si>
  <si>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</si>
  <si>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</si>
  <si>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</si>
  <si>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</si>
  <si>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</si>
  <si>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</si>
  <si>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</si>
  <si>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</si>
  <si>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</si>
  <si>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</si>
  <si>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</si>
  <si>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</si>
  <si>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</si>
  <si>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</si>
  <si>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</si>
  <si>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</si>
  <si>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</si>
  <si>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</si>
  <si>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</si>
  <si>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</si>
  <si>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</si>
  <si>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</si>
  <si>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</si>
  <si>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</si>
  <si>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</si>
  <si>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</si>
  <si>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</si>
  <si>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</si>
  <si>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</si>
  <si>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</si>
  <si>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</si>
  <si>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</si>
  <si>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</si>
  <si>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</si>
  <si>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</si>
  <si>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</si>
  <si>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</si>
  <si>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</si>
  <si>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</si>
  <si>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</si>
  <si>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</si>
  <si>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</si>
  <si>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</si>
  <si>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</si>
  <si>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</si>
  <si>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</si>
  <si>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</si>
  <si>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</si>
  <si>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</si>
  <si>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</si>
  <si>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</si>
  <si>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</si>
  <si>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</si>
  <si>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</si>
  <si>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</si>
  <si>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</si>
  <si>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</si>
  <si>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</si>
  <si>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</si>
  <si>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</si>
  <si>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</si>
  <si>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</si>
  <si>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</si>
  <si>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</si>
  <si>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</si>
  <si>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</si>
  <si>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</si>
  <si>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</si>
  <si>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</si>
  <si>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</si>
  <si>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</si>
  <si>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</si>
  <si>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</si>
  <si>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</si>
  <si>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</si>
  <si>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</si>
  <si>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</si>
  <si>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</si>
  <si>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</si>
  <si>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</si>
  <si>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</si>
  <si>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</si>
  <si>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</si>
  <si>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</si>
  <si>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</si>
  <si>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</si>
  <si>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</si>
  <si>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</si>
  <si>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</si>
  <si>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</si>
  <si>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</si>
  <si>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</si>
  <si>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</si>
  <si>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</si>
  <si>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</si>
  <si>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</si>
  <si>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</si>
  <si>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</si>
  <si>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</si>
  <si>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</si>
  <si>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</si>
  <si>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</si>
  <si>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</si>
  <si>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</si>
  <si>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</si>
  <si>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</si>
  <si>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</si>
  <si>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</si>
  <si>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</si>
  <si>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</si>
  <si>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</si>
  <si>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</si>
  <si>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</si>
  <si>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</si>
  <si>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</si>
  <si>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</si>
  <si>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</si>
  <si>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</si>
  <si>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</si>
  <si>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</si>
  <si>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</si>
  <si>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</si>
  <si>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</si>
  <si>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</si>
  <si>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</si>
  <si>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</si>
  <si>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</si>
  <si>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</si>
  <si>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</si>
  <si>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</si>
  <si>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</si>
  <si>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</si>
  <si>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</si>
  <si>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</si>
  <si>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</si>
  <si>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</si>
  <si>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</si>
  <si>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</si>
  <si>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</si>
  <si>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</si>
  <si>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</si>
  <si>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</si>
  <si>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</si>
  <si>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</si>
  <si>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</si>
  <si>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</si>
  <si>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</si>
  <si>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</si>
  <si>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</si>
  <si>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</si>
  <si>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</si>
  <si>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</si>
  <si>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</si>
  <si>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</si>
  <si>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</si>
  <si>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</si>
  <si>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</si>
  <si>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</si>
  <si>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</si>
  <si>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</si>
  <si>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</si>
  <si>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</si>
  <si>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</si>
  <si>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</si>
  <si>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</si>
  <si>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</si>
  <si>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</si>
  <si>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</si>
  <si>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</si>
  <si>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</si>
  <si>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</si>
  <si>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</si>
  <si>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</si>
  <si>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</si>
  <si>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</si>
  <si>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</si>
  <si>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</si>
  <si>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</si>
  <si>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</si>
  <si>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</si>
  <si>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</si>
  <si>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</si>
  <si>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</si>
  <si>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</si>
  <si>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</si>
  <si>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</si>
  <si>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</si>
  <si>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</si>
  <si>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</si>
  <si>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</si>
  <si>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</si>
  <si>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</si>
  <si>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</si>
  <si>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</si>
  <si>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</si>
  <si>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</si>
  <si>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</si>
  <si>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</si>
  <si>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</si>
  <si>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</si>
  <si>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</si>
  <si>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</si>
  <si>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</si>
  <si>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</si>
  <si>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</si>
  <si>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</si>
  <si>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</si>
  <si>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</si>
  <si>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</si>
  <si>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</si>
  <si>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</si>
  <si>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</si>
  <si>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</si>
  <si>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</si>
  <si>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</si>
  <si>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</si>
  <si>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</si>
  <si>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</si>
  <si>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</si>
  <si>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</si>
  <si>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</si>
  <si>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</si>
  <si>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</si>
  <si>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</si>
  <si>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</si>
  <si>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</si>
  <si>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</si>
  <si>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</si>
  <si>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</si>
  <si>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</si>
  <si>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</si>
  <si>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</si>
  <si>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</si>
  <si>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</si>
  <si>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</si>
  <si>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</si>
  <si>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</si>
  <si>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</si>
  <si>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</si>
  <si>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</si>
  <si>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</si>
  <si>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</si>
  <si>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</si>
  <si>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</si>
  <si>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</si>
  <si>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</si>
  <si>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</si>
  <si>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</si>
  <si>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</si>
  <si>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</si>
  <si>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</si>
  <si>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</si>
  <si>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</si>
  <si>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</si>
  <si>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</si>
  <si>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</si>
  <si>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</si>
  <si>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</si>
  <si>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</si>
  <si>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</si>
  <si>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</si>
  <si>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</si>
  <si>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</si>
  <si>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</si>
  <si>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</si>
  <si>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</si>
  <si>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</si>
  <si>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</si>
  <si>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</si>
  <si>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</si>
  <si>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</si>
  <si>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</si>
  <si>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</si>
  <si>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</si>
  <si>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</si>
  <si>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</si>
  <si>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</si>
  <si>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</si>
  <si>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</si>
  <si>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</si>
  <si>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</si>
  <si>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</si>
  <si>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</si>
  <si>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</si>
  <si>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</si>
  <si>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</si>
  <si>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</si>
  <si>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</si>
  <si>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</si>
  <si>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</si>
  <si>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</si>
  <si>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</si>
  <si>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</si>
  <si>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</si>
  <si>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</si>
  <si>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</si>
  <si>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</si>
  <si>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</si>
  <si>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</si>
  <si>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</si>
  <si>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</si>
  <si>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</si>
  <si>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</si>
  <si>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</si>
  <si>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</si>
  <si>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</si>
  <si>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</si>
  <si>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</si>
  <si>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</si>
  <si>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</si>
  <si>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</si>
  <si>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</si>
  <si>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</si>
  <si>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</si>
  <si>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</si>
  <si>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</si>
  <si>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</si>
  <si>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</si>
  <si>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</si>
  <si>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</si>
  <si>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</si>
  <si>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</si>
  <si>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</si>
  <si>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</si>
  <si>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</si>
  <si>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</si>
  <si>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</si>
  <si>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</si>
  <si>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</si>
  <si>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</si>
  <si>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</si>
  <si>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</si>
  <si>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</si>
  <si>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</si>
  <si>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</si>
  <si>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</si>
  <si>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</si>
  <si>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</si>
  <si>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</si>
  <si>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</si>
  <si>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</si>
  <si>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</si>
  <si>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</si>
  <si>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</si>
  <si>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</si>
  <si>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</si>
  <si>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</si>
  <si>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</si>
  <si>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</si>
  <si>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</si>
  <si>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</si>
  <si>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</si>
  <si>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</si>
  <si>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</si>
  <si>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</si>
  <si>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</si>
  <si>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</si>
  <si>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</si>
  <si>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</si>
  <si>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</si>
  <si>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</si>
  <si>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</si>
  <si>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</si>
  <si>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</si>
  <si>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</si>
  <si>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</si>
  <si>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</si>
  <si>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</si>
  <si>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</si>
  <si>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</si>
  <si>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</si>
  <si>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</si>
  <si>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</si>
  <si>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</si>
  <si>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</si>
  <si>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</si>
  <si>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</si>
  <si>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</si>
  <si>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</si>
  <si>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</si>
  <si>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</si>
  <si>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</si>
  <si>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</si>
  <si>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</si>
  <si>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</si>
  <si>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</si>
  <si>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</si>
  <si>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</si>
  <si>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</si>
  <si>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</si>
  <si>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</si>
  <si>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</si>
  <si>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</si>
  <si>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</si>
  <si>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</si>
  <si>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</si>
  <si>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</si>
  <si>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</si>
  <si>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</si>
  <si>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</si>
  <si>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</si>
  <si>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</si>
  <si>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</si>
  <si>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</si>
  <si>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</si>
  <si>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</si>
  <si>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</si>
  <si>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</si>
  <si>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</si>
  <si>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</si>
  <si>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</si>
  <si>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</si>
  <si>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</si>
  <si>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</si>
  <si>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</si>
  <si>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</si>
  <si>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</si>
  <si>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</si>
  <si>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</si>
  <si>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</si>
  <si>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</si>
  <si>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</si>
  <si>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</si>
  <si>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</si>
  <si>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</si>
  <si>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</si>
  <si>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</si>
  <si>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</si>
  <si>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</si>
  <si>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</si>
  <si>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</si>
  <si>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</si>
  <si>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</si>
  <si>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</si>
  <si>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</si>
  <si>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</si>
  <si>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</si>
  <si>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</si>
  <si>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</si>
  <si>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</si>
  <si>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</si>
  <si>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</si>
  <si>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</si>
  <si>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</si>
  <si>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</si>
  <si>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</si>
  <si>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</si>
  <si>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</si>
  <si>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</si>
  <si>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</si>
  <si>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</si>
  <si>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</si>
  <si>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</si>
  <si>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</si>
  <si>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</si>
  <si>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</si>
  <si>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</si>
  <si>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</si>
  <si>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</si>
  <si>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</si>
  <si>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</si>
  <si>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</si>
  <si>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</si>
  <si>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</si>
  <si>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</si>
  <si>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</si>
  <si>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</si>
  <si>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</si>
  <si>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</si>
  <si>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</si>
  <si>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</si>
  <si>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</si>
  <si>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</si>
  <si>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</si>
  <si>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</si>
  <si>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</si>
  <si>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</si>
  <si>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</si>
  <si>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</si>
  <si>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</si>
  <si>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</si>
  <si>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</si>
  <si>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</si>
  <si>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</si>
  <si>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</si>
  <si>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</si>
  <si>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</si>
  <si>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</si>
  <si>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</si>
  <si>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</si>
  <si>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</si>
  <si>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</si>
  <si>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</si>
  <si>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</si>
  <si>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</si>
  <si>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</si>
  <si>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</si>
  <si>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</si>
  <si>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</si>
  <si>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</si>
  <si>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</si>
  <si>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</si>
  <si>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</si>
  <si>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</si>
  <si>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</si>
  <si>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</si>
  <si>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</si>
  <si>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</si>
  <si>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</si>
  <si>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</si>
  <si>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</si>
  <si>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</si>
  <si>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</si>
  <si>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</si>
  <si>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</si>
  <si>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</si>
  <si>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</si>
  <si>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</si>
  <si>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Count of invoice_number</t>
  </si>
  <si>
    <t>Column Labels</t>
  </si>
  <si>
    <t>(blank)</t>
  </si>
  <si>
    <t>2019</t>
  </si>
  <si>
    <t>2020</t>
  </si>
  <si>
    <t>Sum of revenue_amount</t>
  </si>
  <si>
    <t>Count of Account Exe ID</t>
  </si>
  <si>
    <t>Count of opportunity_name</t>
  </si>
  <si>
    <t>Sum of Amount</t>
  </si>
  <si>
    <t>Invoice</t>
  </si>
  <si>
    <t>Achevied</t>
  </si>
  <si>
    <t>Target</t>
  </si>
  <si>
    <t>Cross Achieved %</t>
  </si>
  <si>
    <t>Cross Invoice %</t>
  </si>
  <si>
    <t>NEW Achieved %</t>
  </si>
  <si>
    <t>NEW Invoice %</t>
  </si>
  <si>
    <t>Renewal Achieved %</t>
  </si>
  <si>
    <t>Renewal Invoice %</t>
  </si>
  <si>
    <t xml:space="preserve">▽ </t>
  </si>
  <si>
    <t>△</t>
  </si>
  <si>
    <t>▲▼</t>
  </si>
  <si>
    <t>Sum of Cross sell bugdet</t>
  </si>
  <si>
    <t>Sum of Renewal Budget</t>
  </si>
  <si>
    <t>Sum of New Budget</t>
  </si>
  <si>
    <t>1,4,5,6,9,13</t>
  </si>
  <si>
    <t>New-4,5,6,9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</si>
</sst>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quot;M&quot;"/>
    <numFmt numFmtId="165" formatCode="#,##0.00,,\ &quot;M&quot;"/>
  </numFmts>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font>
    <font>
      <sz val="11"/>
      <color rgb="FF00B050"/>
      <name val="Calibri"/>
      <family val="2"/>
    </font>
    <font>
      <sz val="11"/>
      <color theme="1"/>
      <name val="SimSun"/>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3" borderId="0" xfId="0" applyFont="1" applyFill="1" applyAlignment="1">
      <alignment horizontal="left"/>
    </xf>
    <xf numFmtId="0" fontId="1" fillId="4" borderId="2" xfId="0" applyFont="1" applyFill="1" applyBorder="1" applyAlignment="1">
      <alignment horizontal="left"/>
    </xf>
    <xf numFmtId="164" fontId="0" fillId="0" borderId="0" xfId="0" applyNumberFormat="1"/>
    <xf numFmtId="165" fontId="0" fillId="0" borderId="0" xfId="0" applyNumberFormat="1"/>
    <xf numFmtId="0" fontId="3" fillId="0" borderId="0" xfId="0" applyFont="1"/>
    <xf numFmtId="0" fontId="4" fillId="0" borderId="0" xfId="0" applyFont="1"/>
    <xf numFmtId="0" fontId="2" fillId="0" borderId="0" xfId="0" applyFont="1"/>
    <xf numFmtId="0" fontId="0" fillId="0" borderId="0" xfId="0" applyAlignment="1">
      <alignment horizontal="center"/>
    </xf>
    <xf numFmtId="0" fontId="5" fillId="0" borderId="0" xfId="0" applyFont="1"/>
    <xf numFmtId="10" fontId="0" fillId="0" borderId="0" xfId="0" applyNumberFormat="1"/>
  </cellXfs>
  <cellStyles count="1">
    <cellStyle name="Normal" xfId="0" builtinId="0"/>
  </cellStyles>
  <dxfs count="48">
    <dxf>
      <numFmt numFmtId="165" formatCode="#,##0.00,,\ &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5" formatCode="#,##0.00,,\ &quot;M&quot;"/>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F622C9"/>
      <color rgb="FFF8F8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dashboard.xlsx]1-No of invoice by Accnt Exec!PivotTable1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'1-No of invoice by Accnt Exec'!$B$3:$B$4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E591-4EBE-A4C8-35C3499B9F4F}"/>
            </c:ext>
          </c:extLst>
        </c:ser>
        <c:ser>
          <c:idx val="1"/>
          <c:order val="1"/>
          <c:tx>
            <c:strRef>
              <c:f>'1-No of invoice by Accnt Exec'!$C$3:$C$4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Exec'!$C$5:$C$16</c:f>
              <c:numCache>
                <c:formatCode>General</c:formatCode>
                <c:ptCount val="11"/>
                <c:pt idx="0">
                  <c:v>1</c:v>
                </c:pt>
                <c:pt idx="4">
                  <c:v>7</c:v>
                </c:pt>
                <c:pt idx="5">
                  <c:v>8</c:v>
                </c:pt>
              </c:numCache>
            </c:numRef>
          </c:val>
          <c:extLst>
            <c:ext xmlns:c16="http://schemas.microsoft.com/office/drawing/2014/chart" uri="{C3380CC4-5D6E-409C-BE32-E72D297353CC}">
              <c16:uniqueId val="{00000001-E591-4EBE-A4C8-35C3499B9F4F}"/>
            </c:ext>
          </c:extLst>
        </c:ser>
        <c:ser>
          <c:idx val="2"/>
          <c:order val="2"/>
          <c:tx>
            <c:strRef>
              <c:f>'1-No of invoice by Accnt Exec'!$D$3:$D$4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E591-4EBE-A4C8-35C3499B9F4F}"/>
            </c:ext>
          </c:extLst>
        </c:ser>
        <c:ser>
          <c:idx val="3"/>
          <c:order val="3"/>
          <c:tx>
            <c:strRef>
              <c:f>'1-No of invoice by Accnt Exec'!$E$3:$E$4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3-E591-4EBE-A4C8-35C3499B9F4F}"/>
            </c:ext>
          </c:extLst>
        </c:ser>
        <c:dLbls>
          <c:dLblPos val="ctr"/>
          <c:showLegendKey val="0"/>
          <c:showVal val="1"/>
          <c:showCatName val="0"/>
          <c:showSerName val="0"/>
          <c:showPercent val="0"/>
          <c:showBubbleSize val="0"/>
        </c:dLbls>
        <c:gapWidth val="150"/>
        <c:overlap val="100"/>
        <c:axId val="930587023"/>
        <c:axId val="930586607"/>
      </c:barChart>
      <c:catAx>
        <c:axId val="93058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86607"/>
        <c:crosses val="autoZero"/>
        <c:auto val="1"/>
        <c:lblAlgn val="ctr"/>
        <c:lblOffset val="100"/>
        <c:noMultiLvlLbl val="0"/>
      </c:catAx>
      <c:valAx>
        <c:axId val="930586607"/>
        <c:scaling>
          <c:orientation val="minMax"/>
        </c:scaling>
        <c:delete val="1"/>
        <c:axPos val="b"/>
        <c:numFmt formatCode="General" sourceLinked="1"/>
        <c:majorTickMark val="none"/>
        <c:minorTickMark val="none"/>
        <c:tickLblPos val="nextTo"/>
        <c:crossAx val="9305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'KPI-3'!$F$3</c:f>
              <c:strCache>
                <c:ptCount val="1"/>
                <c:pt idx="0">
                  <c:v>New</c:v>
                </c:pt>
              </c:strCache>
            </c:strRef>
          </c:tx>
          <c:spPr>
            <a:solidFill>
              <a:schemeClr val="accent2"/>
            </a:solidFill>
            <a:ln>
              <a:noFill/>
            </a:ln>
            <a:effectLst/>
          </c:spPr>
          <c:invertIfNegative val="0"/>
          <c:dPt>
            <c:idx val="0"/>
            <c:invertIfNegative val="0"/>
            <c:bubble3D val="0"/>
            <c:spPr>
              <a:solidFill>
                <a:srgbClr val="F8F820"/>
              </a:solidFill>
              <a:ln>
                <a:noFill/>
              </a:ln>
              <a:effectLst/>
            </c:spPr>
            <c:extLst>
              <c:ext xmlns:c16="http://schemas.microsoft.com/office/drawing/2014/chart" uri="{C3380CC4-5D6E-409C-BE32-E72D297353CC}">
                <c16:uniqueId val="{00000002-B72C-4EAE-AB63-1DF8786A01CE}"/>
              </c:ext>
            </c:extLst>
          </c:dPt>
          <c:dPt>
            <c:idx val="1"/>
            <c:invertIfNegative val="0"/>
            <c:bubble3D val="0"/>
            <c:spPr>
              <a:solidFill>
                <a:srgbClr val="00B050"/>
              </a:solidFill>
              <a:ln>
                <a:noFill/>
              </a:ln>
              <a:effectLst/>
            </c:spPr>
            <c:extLst>
              <c:ext xmlns:c16="http://schemas.microsoft.com/office/drawing/2014/chart" uri="{C3380CC4-5D6E-409C-BE32-E72D297353CC}">
                <c16:uniqueId val="{00000003-B72C-4EAE-AB63-1DF8786A01C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37934228809634"/>
                      <c:h val="0.21804944675000326"/>
                    </c:manualLayout>
                  </c15:layout>
                </c:ext>
                <c:ext xmlns:c16="http://schemas.microsoft.com/office/drawing/2014/chart" uri="{C3380CC4-5D6E-409C-BE32-E72D297353CC}">
                  <c16:uniqueId val="{00000002-B72C-4EAE-AB63-1DF8786A01C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32515053265398"/>
                      <c:h val="0.21804944675000326"/>
                    </c:manualLayout>
                  </c15:layout>
                </c:ext>
                <c:ext xmlns:c16="http://schemas.microsoft.com/office/drawing/2014/chart" uri="{C3380CC4-5D6E-409C-BE32-E72D297353CC}">
                  <c16:uniqueId val="{00000003-B72C-4EAE-AB63-1DF8786A01CE}"/>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32515053265398"/>
                      <c:h val="0.21804944675000326"/>
                    </c:manualLayout>
                  </c15:layout>
                </c:ext>
                <c:ext xmlns:c16="http://schemas.microsoft.com/office/drawing/2014/chart" uri="{C3380CC4-5D6E-409C-BE32-E72D297353CC}">
                  <c16:uniqueId val="{00000004-B72C-4EAE-AB63-1DF8786A01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'KPI-3'!$D$4:$D$6</c:f>
              <c:strCache>
                <c:ptCount val="3"/>
                <c:pt idx="0">
                  <c:v>Target</c:v>
                </c:pt>
                <c:pt idx="1">
                  <c:v>Achevied</c:v>
                </c:pt>
                <c:pt idx="2">
                  <c:v>Invoice</c:v>
                </c:pt>
              </c:strCache>
            </c:strRef>
          </c:cat>
          <c:val>
            <c:numRef>
              <c:f>'KPI-3'!$F$4:$F$6</c:f>
              <c:numCache>
                <c:formatCode>#,##0.00,,\ "M"</c:formatCode>
                <c:ptCount val="3"/>
                <c:pt idx="0">
                  <c:v>19673793</c:v>
                </c:pt>
                <c:pt idx="1">
                  <c:v>3431629.3099999991</c:v>
                </c:pt>
                <c:pt idx="2">
                  <c:v>569815</c:v>
                </c:pt>
              </c:numCache>
            </c:numRef>
          </c:val>
          <c:extLst>
            <c:ext xmlns:c16="http://schemas.microsoft.com/office/drawing/2014/chart" uri="{C3380CC4-5D6E-409C-BE32-E72D297353CC}">
              <c16:uniqueId val="{00000000-B72C-4EAE-AB63-1DF8786A01CE}"/>
            </c:ext>
          </c:extLst>
        </c:ser>
        <c:dLbls>
          <c:dLblPos val="outEnd"/>
          <c:showLegendKey val="0"/>
          <c:showVal val="1"/>
          <c:showCatName val="0"/>
          <c:showSerName val="0"/>
          <c:showPercent val="0"/>
          <c:showBubbleSize val="0"/>
        </c:dLbls>
        <c:gapWidth val="182"/>
        <c:axId val="1412622751"/>
        <c:axId val="1412623167"/>
      </c:barChart>
      <c:catAx>
        <c:axId val="1412622751"/>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'KPI-3'!$E$3</c:f>
              <c:strCache>
                <c:ptCount val="1"/>
                <c:pt idx="0">
                  <c:v>Cross Sell</c:v>
                </c:pt>
              </c:strCache>
            </c:strRef>
          </c:tx>
          <c:spPr>
            <a:solidFill>
              <a:schemeClr val="accent2"/>
            </a:solidFill>
            <a:ln>
              <a:noFill/>
            </a:ln>
            <a:effectLst/>
          </c:spPr>
          <c:invertIfNegative val="0"/>
          <c:dPt>
            <c:idx val="0"/>
            <c:invertIfNegative val="0"/>
            <c:bubble3D val="0"/>
            <c:spPr>
              <a:solidFill>
                <a:srgbClr val="F8F820"/>
              </a:solidFill>
              <a:ln>
                <a:noFill/>
              </a:ln>
              <a:effectLst/>
            </c:spPr>
            <c:extLst>
              <c:ext xmlns:c16="http://schemas.microsoft.com/office/drawing/2014/chart" uri="{C3380CC4-5D6E-409C-BE32-E72D297353CC}">
                <c16:uniqueId val="{0000000C-C851-44EE-BA60-72A7AB5B871A}"/>
              </c:ext>
            </c:extLst>
          </c:dPt>
          <c:dPt>
            <c:idx val="1"/>
            <c:invertIfNegative val="0"/>
            <c:bubble3D val="0"/>
            <c:spPr>
              <a:solidFill>
                <a:srgbClr val="00B050"/>
              </a:solidFill>
              <a:ln>
                <a:noFill/>
              </a:ln>
              <a:effectLst/>
            </c:spPr>
            <c:extLst>
              <c:ext xmlns:c16="http://schemas.microsoft.com/office/drawing/2014/chart" uri="{C3380CC4-5D6E-409C-BE32-E72D297353CC}">
                <c16:uniqueId val="{0000000E-C851-44EE-BA60-72A7AB5B871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4941147820442"/>
                      <c:h val="0.21804944675000326"/>
                    </c:manualLayout>
                  </c15:layout>
                </c:ext>
                <c:ext xmlns:c16="http://schemas.microsoft.com/office/drawing/2014/chart" uri="{C3380CC4-5D6E-409C-BE32-E72D297353CC}">
                  <c16:uniqueId val="{0000000C-C851-44EE-BA60-72A7AB5B871A}"/>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26731065833263"/>
                      <c:h val="0.17661326404860397"/>
                    </c:manualLayout>
                  </c15:layout>
                </c:ext>
                <c:ext xmlns:c16="http://schemas.microsoft.com/office/drawing/2014/chart" uri="{C3380CC4-5D6E-409C-BE32-E72D297353CC}">
                  <c16:uniqueId val="{0000000E-C851-44EE-BA60-72A7AB5B871A}"/>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32515053265398"/>
                      <c:h val="0.21804944675000326"/>
                    </c:manualLayout>
                  </c15:layout>
                </c:ext>
                <c:ext xmlns:c16="http://schemas.microsoft.com/office/drawing/2014/chart" uri="{C3380CC4-5D6E-409C-BE32-E72D297353CC}">
                  <c16:uniqueId val="{0000000F-C851-44EE-BA60-72A7AB5B87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'KPI-3'!$D$4:$D$6</c:f>
              <c:strCache>
                <c:ptCount val="3"/>
                <c:pt idx="0">
                  <c:v>Target</c:v>
                </c:pt>
                <c:pt idx="1">
                  <c:v>Achevied</c:v>
                </c:pt>
                <c:pt idx="2">
                  <c:v>Invoice</c:v>
                </c:pt>
              </c:strCache>
            </c:strRef>
          </c:cat>
          <c:val>
            <c:numRef>
              <c:f>'KPI-3'!$E$4:$E$6</c:f>
              <c:numCache>
                <c:formatCode>#,##0.00,,\ "M"</c:formatCode>
                <c:ptCount val="3"/>
                <c:pt idx="0">
                  <c:v>20083111</c:v>
                </c:pt>
                <c:pt idx="1">
                  <c:v>12644773.300000001</c:v>
                </c:pt>
                <c:pt idx="2">
                  <c:v>2853842</c:v>
                </c:pt>
              </c:numCache>
            </c:numRef>
          </c:val>
          <c:extLst>
            <c:ext xmlns:c16="http://schemas.microsoft.com/office/drawing/2014/chart" uri="{C3380CC4-5D6E-409C-BE32-E72D297353CC}">
              <c16:uniqueId val="{00000010-C851-44EE-BA60-72A7AB5B871A}"/>
            </c:ext>
          </c:extLst>
        </c:ser>
        <c:dLbls>
          <c:dLblPos val="outEnd"/>
          <c:showLegendKey val="0"/>
          <c:showVal val="1"/>
          <c:showCatName val="0"/>
          <c:showSerName val="0"/>
          <c:showPercent val="0"/>
          <c:showBubbleSize val="0"/>
        </c:dLbls>
        <c:gapWidth val="182"/>
        <c:axId val="1412622751"/>
        <c:axId val="1412623167"/>
      </c:barChart>
      <c:catAx>
        <c:axId val="1412622751"/>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'KPI-3'!$G$3</c:f>
              <c:strCache>
                <c:ptCount val="1"/>
                <c:pt idx="0">
                  <c:v>Renewal</c:v>
                </c:pt>
              </c:strCache>
            </c:strRef>
          </c:tx>
          <c:spPr>
            <a:solidFill>
              <a:schemeClr val="accent2"/>
            </a:solidFill>
            <a:ln>
              <a:noFill/>
            </a:ln>
            <a:effectLst/>
          </c:spPr>
          <c:invertIfNegative val="0"/>
          <c:dPt>
            <c:idx val="0"/>
            <c:invertIfNegative val="0"/>
            <c:bubble3D val="0"/>
            <c:spPr>
              <a:solidFill>
                <a:srgbClr val="F8F820"/>
              </a:solidFill>
              <a:ln>
                <a:noFill/>
              </a:ln>
              <a:effectLst/>
            </c:spPr>
            <c:extLst>
              <c:ext xmlns:c16="http://schemas.microsoft.com/office/drawing/2014/chart" uri="{C3380CC4-5D6E-409C-BE32-E72D297353CC}">
                <c16:uniqueId val="{00000004-17DF-47CB-8878-9B46915A904A}"/>
              </c:ext>
            </c:extLst>
          </c:dPt>
          <c:dPt>
            <c:idx val="1"/>
            <c:invertIfNegative val="0"/>
            <c:bubble3D val="0"/>
            <c:spPr>
              <a:solidFill>
                <a:srgbClr val="00B050"/>
              </a:solidFill>
              <a:ln>
                <a:noFill/>
              </a:ln>
              <a:effectLst/>
            </c:spPr>
            <c:extLst>
              <c:ext xmlns:c16="http://schemas.microsoft.com/office/drawing/2014/chart" uri="{C3380CC4-5D6E-409C-BE32-E72D297353CC}">
                <c16:uniqueId val="{00000006-17DF-47CB-8878-9B46915A904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37934228809634"/>
                      <c:h val="0.18288036576073149"/>
                    </c:manualLayout>
                  </c15:layout>
                </c:ext>
                <c:ext xmlns:c16="http://schemas.microsoft.com/office/drawing/2014/chart" uri="{C3380CC4-5D6E-409C-BE32-E72D297353CC}">
                  <c16:uniqueId val="{00000004-17DF-47CB-8878-9B46915A904A}"/>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841965176888101"/>
                      <c:h val="0.18288036576073149"/>
                    </c:manualLayout>
                  </c15:layout>
                </c:ext>
                <c:ext xmlns:c16="http://schemas.microsoft.com/office/drawing/2014/chart" uri="{C3380CC4-5D6E-409C-BE32-E72D297353CC}">
                  <c16:uniqueId val="{00000006-17DF-47CB-8878-9B46915A904A}"/>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77165354330706"/>
                      <c:h val="0.18288036576073149"/>
                    </c:manualLayout>
                  </c15:layout>
                </c:ext>
                <c:ext xmlns:c16="http://schemas.microsoft.com/office/drawing/2014/chart" uri="{C3380CC4-5D6E-409C-BE32-E72D297353CC}">
                  <c16:uniqueId val="{00000007-17DF-47CB-8878-9B46915A90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'KPI-3'!$D$4:$D$6</c:f>
              <c:strCache>
                <c:ptCount val="3"/>
                <c:pt idx="0">
                  <c:v>Target</c:v>
                </c:pt>
                <c:pt idx="1">
                  <c:v>Achevied</c:v>
                </c:pt>
                <c:pt idx="2">
                  <c:v>Invoice</c:v>
                </c:pt>
              </c:strCache>
            </c:strRef>
          </c:cat>
          <c:val>
            <c:numRef>
              <c:f>'KPI-3'!$G$4:$G$6</c:f>
              <c:numCache>
                <c:formatCode>##,#00.00,,\ "M"</c:formatCode>
                <c:ptCount val="3"/>
                <c:pt idx="0" formatCode="#,##0.00,,\ &quot;M&quot;">
                  <c:v>12319455</c:v>
                </c:pt>
                <c:pt idx="1">
                  <c:v>18489219.640000015</c:v>
                </c:pt>
                <c:pt idx="2" formatCode="#,##0.00,,\ &quot;M&quot;">
                  <c:v>8244310</c:v>
                </c:pt>
              </c:numCache>
            </c:numRef>
          </c:val>
          <c:extLst>
            <c:ext xmlns:c16="http://schemas.microsoft.com/office/drawing/2014/chart" uri="{C3380CC4-5D6E-409C-BE32-E72D297353CC}">
              <c16:uniqueId val="{00000008-17DF-47CB-8878-9B46915A904A}"/>
            </c:ext>
          </c:extLst>
        </c:ser>
        <c:dLbls>
          <c:dLblPos val="outEnd"/>
          <c:showLegendKey val="0"/>
          <c:showVal val="1"/>
          <c:showCatName val="0"/>
          <c:showSerName val="0"/>
          <c:showPercent val="0"/>
          <c:showBubbleSize val="0"/>
        </c:dLbls>
        <c:gapWidth val="182"/>
        <c:axId val="1412622751"/>
        <c:axId val="1412623167"/>
      </c:barChart>
      <c:catAx>
        <c:axId val="1412622751"/>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dashboard.xlsx]5-No of meeting By Account Exe!PivotTable6</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'5-No of meeting By Account Exe'!$B$3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'5-No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'5-No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F887-4CEC-B455-9936723C5057}"/>
            </c:ext>
          </c:extLst>
        </c:ser>
        <c:dLbls>
          <c:dLblPos val="inEnd"/>
          <c:showLegendKey val="0"/>
          <c:showVal val="1"/>
          <c:showCatName val="0"/>
          <c:showSerName val="0"/>
          <c:showPercent val="0"/>
          <c:showBubbleSize val="0"/>
        </c:dLbls>
        <c:gapWidth val="100"/>
        <c:axId val="285391407"/>
        <c:axId val="285411791"/>
      </c:barChart>
      <c:catAx>
        <c:axId val="2853914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5411791"/>
        <c:crosses val="autoZero"/>
        <c:auto val="1"/>
        <c:lblAlgn val="ctr"/>
        <c:lblOffset val="100"/>
        <c:noMultiLvlLbl val="0"/>
      </c:catAx>
      <c:valAx>
        <c:axId val="285411791"/>
        <c:scaling>
          <c:orientation val="minMax"/>
        </c:scaling>
        <c:delete val="1"/>
        <c:axPos val="b"/>
        <c:numFmt formatCode="General" sourceLinked="1"/>
        <c:majorTickMark val="out"/>
        <c:minorTickMark val="none"/>
        <c:tickLblPos val="nextTo"/>
        <c:crossAx val="28539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'KPI-3'!$F$3</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'KPI-3'!$D$4:$D$6</c:f>
              <c:strCache>
                <c:ptCount val="3"/>
                <c:pt idx="0">
                  <c:v>Target</c:v>
                </c:pt>
                <c:pt idx="1">
                  <c:v>Achevied</c:v>
                </c:pt>
                <c:pt idx="2">
                  <c:v>Invoice</c:v>
                </c:pt>
              </c:strCache>
            </c:strRef>
          </c:cat>
          <c:val>
            <c:numRef>
              <c:f>'KPI-3'!$F$4:$F$6</c:f>
              <c:numCache>
                <c:formatCode>#,##0.00,,\ "M"</c:formatCode>
                <c:ptCount val="3"/>
                <c:pt idx="0">
                  <c:v>19673793</c:v>
                </c:pt>
                <c:pt idx="1">
                  <c:v>3431629.3099999991</c:v>
                </c:pt>
                <c:pt idx="2">
                  <c:v>569815</c:v>
                </c:pt>
              </c:numCache>
            </c:numRef>
          </c:val>
          <c:extLst>
            <c:ext xmlns:c16="http://schemas.microsoft.com/office/drawing/2014/chart" uri="{C3380CC4-5D6E-409C-BE32-E72D297353CC}">
              <c16:uniqueId val="{00000001-0EF7-4BA5-8FB7-D6234D9C9CF8}"/>
            </c:ext>
          </c:extLst>
        </c:ser>
        <c:dLbls>
          <c:dLblPos val="outEnd"/>
          <c:showLegendKey val="0"/>
          <c:showVal val="1"/>
          <c:showCatName val="0"/>
          <c:showSerName val="0"/>
          <c:showPercent val="0"/>
          <c:showBubbleSize val="0"/>
        </c:dLbls>
        <c:gapWidth val="182"/>
        <c:axId val="1412622751"/>
        <c:axId val="1412623167"/>
      </c:barChart>
      <c:catAx>
        <c:axId val="14126227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'KPI-3'!$E$3</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'KPI-3'!$D$4:$D$6</c:f>
              <c:strCache>
                <c:ptCount val="3"/>
                <c:pt idx="0">
                  <c:v>Target</c:v>
                </c:pt>
                <c:pt idx="1">
                  <c:v>Achevied</c:v>
                </c:pt>
                <c:pt idx="2">
                  <c:v>Invoice</c:v>
                </c:pt>
              </c:strCache>
            </c:strRef>
          </c:cat>
          <c:val>
            <c:numRef>
              <c:f>'KPI-3'!$E$4:$E$6</c:f>
              <c:numCache>
                <c:formatCode>#,##0.00,,\ "M"</c:formatCode>
                <c:ptCount val="3"/>
                <c:pt idx="0">
                  <c:v>20083111</c:v>
                </c:pt>
                <c:pt idx="1">
                  <c:v>12644773.300000001</c:v>
                </c:pt>
                <c:pt idx="2">
                  <c:v>2853842</c:v>
                </c:pt>
              </c:numCache>
            </c:numRef>
          </c:val>
          <c:extLst>
            <c:ext xmlns:c16="http://schemas.microsoft.com/office/drawing/2014/chart" uri="{C3380CC4-5D6E-409C-BE32-E72D297353CC}">
              <c16:uniqueId val="{00000007-3FFA-46E8-8195-D13F9EF7AED0}"/>
            </c:ext>
          </c:extLst>
        </c:ser>
        <c:dLbls>
          <c:dLblPos val="outEnd"/>
          <c:showLegendKey val="0"/>
          <c:showVal val="1"/>
          <c:showCatName val="0"/>
          <c:showSerName val="0"/>
          <c:showPercent val="0"/>
          <c:showBubbleSize val="0"/>
        </c:dLbls>
        <c:gapWidth val="182"/>
        <c:axId val="1412622751"/>
        <c:axId val="1412623167"/>
      </c:barChart>
      <c:catAx>
        <c:axId val="14126227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'KPI-3'!$G$3</c:f>
              <c:strCache>
                <c:ptCount val="1"/>
                <c:pt idx="0">
                  <c:v>Renewal</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'KPI-3'!$D$4:$D$6</c:f>
              <c:strCache>
                <c:ptCount val="3"/>
                <c:pt idx="0">
                  <c:v>Target</c:v>
                </c:pt>
                <c:pt idx="1">
                  <c:v>Achevied</c:v>
                </c:pt>
                <c:pt idx="2">
                  <c:v>Invoice</c:v>
                </c:pt>
              </c:strCache>
            </c:strRef>
          </c:cat>
          <c:val>
            <c:numRef>
              <c:f>'KPI-3'!$G$4:$G$6</c:f>
              <c:numCache>
                <c:formatCode>##,#00.00,,\ "M"</c:formatCode>
                <c:ptCount val="3"/>
                <c:pt idx="0" formatCode="#,##0.00,,\ &quot;M&quot;">
                  <c:v>12319455</c:v>
                </c:pt>
                <c:pt idx="1">
                  <c:v>18489219.640000015</c:v>
                </c:pt>
                <c:pt idx="2" formatCode="#,##0.00,,\ &quot;M&quot;">
                  <c:v>8244310</c:v>
                </c:pt>
              </c:numCache>
            </c:numRef>
          </c:val>
          <c:extLst>
            <c:ext xmlns:c16="http://schemas.microsoft.com/office/drawing/2014/chart" uri="{C3380CC4-5D6E-409C-BE32-E72D297353CC}">
              <c16:uniqueId val="{00000007-AD1D-4C0A-8CEC-0EFA37F01AE2}"/>
            </c:ext>
          </c:extLst>
        </c:ser>
        <c:dLbls>
          <c:dLblPos val="outEnd"/>
          <c:showLegendKey val="0"/>
          <c:showVal val="1"/>
          <c:showCatName val="0"/>
          <c:showSerName val="0"/>
          <c:showPercent val="0"/>
          <c:showBubbleSize val="0"/>
        </c:dLbls>
        <c:gapWidth val="182"/>
        <c:axId val="1412622751"/>
        <c:axId val="1412623167"/>
        <c:extLst/>
      </c:barChart>
      <c:catAx>
        <c:axId val="14126227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23167"/>
        <c:crosses val="autoZero"/>
        <c:auto val="1"/>
        <c:lblAlgn val="ctr"/>
        <c:lblOffset val="100"/>
        <c:noMultiLvlLbl val="0"/>
      </c:catAx>
      <c:valAx>
        <c:axId val="1412623167"/>
        <c:scaling>
          <c:orientation val="minMax"/>
        </c:scaling>
        <c:delete val="1"/>
        <c:axPos val="t"/>
        <c:numFmt formatCode="#,##0.00,,\ &quot;M&quot;" sourceLinked="1"/>
        <c:majorTickMark val="out"/>
        <c:minorTickMark val="none"/>
        <c:tickLblPos val="nextTo"/>
        <c:crossAx val="14126227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dashboard.xlsx]2-Yearly Meeting Count!PivotTable4</c:name>
    <c:fmtId val="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'2-Yearly Meeting Count'!$B$3:$B$4</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'2-Yearly Meeting Count'!$A$5</c:f>
              <c:strCache>
                <c:ptCount val="1"/>
                <c:pt idx="0">
                  <c:v>Total</c:v>
                </c:pt>
              </c:strCache>
            </c:strRef>
          </c:cat>
          <c:val>
            <c:numRef>
              <c:f>'2-Yearly Meeting Count'!$B$5</c:f>
              <c:numCache>
                <c:formatCode>General</c:formatCode>
                <c:ptCount val="1"/>
                <c:pt idx="0">
                  <c:v>3</c:v>
                </c:pt>
              </c:numCache>
            </c:numRef>
          </c:val>
          <c:extLst>
            <c:ext xmlns:c16="http://schemas.microsoft.com/office/drawing/2014/chart" uri="{C3380CC4-5D6E-409C-BE32-E72D297353CC}">
              <c16:uniqueId val="{00000000-7F6B-4ACF-A0C9-1921FCA636E6}"/>
            </c:ext>
          </c:extLst>
        </c:ser>
        <c:ser>
          <c:idx val="1"/>
          <c:order val="1"/>
          <c:tx>
            <c:strRef>
              <c:f>'2-Yearly Meeting Count'!$C$3:$C$4</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'2-Yearly Meeting Count'!$A$5</c:f>
              <c:strCache>
                <c:ptCount val="1"/>
                <c:pt idx="0">
                  <c:v>Total</c:v>
                </c:pt>
              </c:strCache>
            </c:strRef>
          </c:cat>
          <c:val>
            <c:numRef>
              <c:f>'2-Yearly Meeting Count'!$C$5</c:f>
              <c:numCache>
                <c:formatCode>General</c:formatCode>
                <c:ptCount val="1"/>
                <c:pt idx="0">
                  <c:v>31</c:v>
                </c:pt>
              </c:numCache>
            </c:numRef>
          </c:val>
          <c:extLst>
            <c:ext xmlns:c16="http://schemas.microsoft.com/office/drawing/2014/chart" uri="{C3380CC4-5D6E-409C-BE32-E72D297353CC}">
              <c16:uniqueId val="{00000001-7F6B-4ACF-A0C9-1921FCA636E6}"/>
            </c:ext>
          </c:extLst>
        </c:ser>
        <c:dLbls>
          <c:dLblPos val="outEnd"/>
          <c:showLegendKey val="0"/>
          <c:showVal val="1"/>
          <c:showCatName val="0"/>
          <c:showSerName val="0"/>
          <c:showPercent val="0"/>
          <c:showBubbleSize val="0"/>
        </c:dLbls>
        <c:gapWidth val="219"/>
        <c:overlap val="-27"/>
        <c:axId val="930604911"/>
        <c:axId val="930601167"/>
      </c:barChart>
      <c:catAx>
        <c:axId val="930604911"/>
        <c:scaling>
          <c:orientation val="minMax"/>
        </c:scaling>
        <c:delete val="1"/>
        <c:axPos val="b"/>
        <c:numFmt formatCode="General" sourceLinked="1"/>
        <c:majorTickMark val="out"/>
        <c:minorTickMark val="none"/>
        <c:tickLblPos val="nextTo"/>
        <c:crossAx val="930601167"/>
        <c:crosses val="autoZero"/>
        <c:auto val="1"/>
        <c:lblAlgn val="ctr"/>
        <c:lblOffset val="100"/>
        <c:noMultiLvlLbl val="0"/>
      </c:catAx>
      <c:valAx>
        <c:axId val="930601167"/>
        <c:scaling>
          <c:orientation val="minMax"/>
        </c:scaling>
        <c:delete val="1"/>
        <c:axPos val="l"/>
        <c:numFmt formatCode="General" sourceLinked="1"/>
        <c:majorTickMark val="out"/>
        <c:minorTickMark val="none"/>
        <c:tickLblPos val="nextTo"/>
        <c:crossAx val="9306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dashboard.xlsx]5-No of meeting By Account Exe!PivotTable6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'5-No of meeting By Account Exe'!$B$3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'5-No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'5-No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E47-4DBF-907C-A10E0EBA2C79}"/>
            </c:ext>
          </c:extLst>
        </c:ser>
        <c:dLbls>
          <c:dLblPos val="inEnd"/>
          <c:showLegendKey val="0"/>
          <c:showVal val="1"/>
          <c:showCatName val="0"/>
          <c:showSerName val="0"/>
          <c:showPercent val="0"/>
          <c:showBubbleSize val="0"/>
        </c:dLbls>
        <c:gapWidth val="100"/>
        <c:axId val="285391407"/>
        <c:axId val="285411791"/>
      </c:barChart>
      <c:catAx>
        <c:axId val="285391407"/>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411791"/>
        <c:crosses val="autoZero"/>
        <c:auto val="1"/>
        <c:lblAlgn val="ctr"/>
        <c:lblOffset val="100"/>
        <c:noMultiLvlLbl val="0"/>
      </c:catAx>
      <c:valAx>
        <c:axId val="285411791"/>
        <c:scaling>
          <c:orientation val="minMax"/>
        </c:scaling>
        <c:delete val="1"/>
        <c:axPos val="b"/>
        <c:numFmt formatCode="General" sourceLinked="1"/>
        <c:majorTickMark val="out"/>
        <c:minorTickMark val="none"/>
        <c:tickLblPos val="nextTo"/>
        <c:crossAx val="28539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dashboard.xlsx]6-Open Opportunity!PivotTable5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Lst>
        </c:dLbl>
      </c:pivotFmt>
      <c:pivotFmt>
        <c:idx val="21"/>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'6-Open Opportunity'!$B$3:$B$4</c:f>
              <c:strCache>
                <c:ptCount val="1"/>
                <c:pt idx="0">
                  <c:v>Animesh Rawat</c:v>
                </c:pt>
              </c:strCache>
            </c:strRef>
          </c:tx>
          <c:spPr>
            <a:solidFill>
              <a:schemeClr val="accent1"/>
            </a:solidFill>
            <a:ln>
              <a:noFill/>
            </a:ln>
            <a:effectLst/>
          </c:spPr>
          <c:invertIfNegative val="0"/>
          <c:dLbls>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B-7DD9-43D0-88E2-5E61566CCD95}"/>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C-7DD9-43D0-88E2-5E61566CCD95}"/>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Opportunity'!$B$5:$B$9</c:f>
              <c:numCache>
                <c:formatCode>General</c:formatCode>
                <c:ptCount val="4"/>
                <c:pt idx="0">
                  <c:v>500000</c:v>
                </c:pt>
                <c:pt idx="1">
                  <c:v>400000</c:v>
                </c:pt>
              </c:numCache>
            </c:numRef>
          </c:val>
          <c:extLst>
            <c:ext xmlns:c16="http://schemas.microsoft.com/office/drawing/2014/chart" uri="{C3380CC4-5D6E-409C-BE32-E72D297353CC}">
              <c16:uniqueId val="{00000002-7DD9-43D0-88E2-5E61566CCD95}"/>
            </c:ext>
          </c:extLst>
        </c:ser>
        <c:ser>
          <c:idx val="1"/>
          <c:order val="1"/>
          <c:tx>
            <c:strRef>
              <c:f>'6-Open Opportunity'!$C$3:$C$4</c:f>
              <c:strCache>
                <c:ptCount val="1"/>
                <c:pt idx="0">
                  <c:v>Ketan Jain</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Opportunity'!$C$5:$C$9</c:f>
              <c:numCache>
                <c:formatCode>General</c:formatCode>
                <c:ptCount val="4"/>
                <c:pt idx="2">
                  <c:v>400000</c:v>
                </c:pt>
              </c:numCache>
            </c:numRef>
          </c:val>
          <c:extLst>
            <c:ext xmlns:c16="http://schemas.microsoft.com/office/drawing/2014/chart" uri="{C3380CC4-5D6E-409C-BE32-E72D297353CC}">
              <c16:uniqueId val="{00000004-7DD9-43D0-88E2-5E61566CCD95}"/>
            </c:ext>
          </c:extLst>
        </c:ser>
        <c:ser>
          <c:idx val="2"/>
          <c:order val="2"/>
          <c:tx>
            <c:strRef>
              <c:f>'6-Open Opportunity'!$D$3:$D$4</c:f>
              <c:strCache>
                <c:ptCount val="1"/>
                <c:pt idx="0">
                  <c:v>Mark</c:v>
                </c:pt>
              </c:strCache>
            </c:strRef>
          </c:tx>
          <c:spPr>
            <a:solidFill>
              <a:schemeClr val="accent3"/>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Opportunity'!$D$5:$D$9</c:f>
              <c:numCache>
                <c:formatCode>General</c:formatCode>
                <c:ptCount val="4"/>
                <c:pt idx="3">
                  <c:v>350000</c:v>
                </c:pt>
              </c:numCache>
            </c:numRef>
          </c:val>
          <c:extLst>
            <c:ext xmlns:c16="http://schemas.microsoft.com/office/drawing/2014/chart" uri="{C3380CC4-5D6E-409C-BE32-E72D297353CC}">
              <c16:uniqueId val="{00000006-7DD9-43D0-88E2-5E61566CCD95}"/>
            </c:ext>
          </c:extLst>
        </c:ser>
        <c:ser>
          <c:idx val="3"/>
          <c:order val="3"/>
          <c:tx>
            <c:strRef>
              <c:f>'6-Open Opportunity'!$E$3:$E$4</c:f>
              <c:strCache>
                <c:ptCount val="1"/>
                <c:pt idx="0">
                  <c:v>Shivani Sharma</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Opportunity'!$E$5:$E$9</c:f>
              <c:numCache>
                <c:formatCode>General</c:formatCode>
                <c:ptCount val="4"/>
              </c:numCache>
            </c:numRef>
          </c:val>
          <c:extLst>
            <c:ext xmlns:c16="http://schemas.microsoft.com/office/drawing/2014/chart" uri="{C3380CC4-5D6E-409C-BE32-E72D297353CC}">
              <c16:uniqueId val="{00000008-7DD9-43D0-88E2-5E61566CCD95}"/>
            </c:ext>
          </c:extLst>
        </c:ser>
        <c:ser>
          <c:idx val="4"/>
          <c:order val="4"/>
          <c:tx>
            <c:strRef>
              <c:f>'6-Open Opportunity'!$F$3:$F$4</c:f>
              <c:strCache>
                <c:ptCount val="1"/>
                <c:pt idx="0">
                  <c:v>Vinay</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Opportunity'!$F$5:$F$9</c:f>
              <c:numCache>
                <c:formatCode>General</c:formatCode>
                <c:ptCount val="4"/>
              </c:numCache>
            </c:numRef>
          </c:val>
          <c:extLst>
            <c:ext xmlns:c16="http://schemas.microsoft.com/office/drawing/2014/chart" uri="{C3380CC4-5D6E-409C-BE32-E72D297353CC}">
              <c16:uniqueId val="{0000000A-7DD9-43D0-88E2-5E61566CCD95}"/>
            </c:ext>
          </c:extLst>
        </c:ser>
        <c:dLbls>
          <c:dLblPos val="outEnd"/>
          <c:showLegendKey val="0"/>
          <c:showVal val="1"/>
          <c:showCatName val="0"/>
          <c:showSerName val="0"/>
          <c:showPercent val="0"/>
          <c:showBubbleSize val="0"/>
        </c:dLbls>
        <c:gapWidth val="444"/>
        <c:overlap val="-90"/>
        <c:axId val="930558319"/>
        <c:axId val="930550831"/>
      </c:barChart>
      <c:catAx>
        <c:axId val="930558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0550831"/>
        <c:crosses val="autoZero"/>
        <c:auto val="1"/>
        <c:lblAlgn val="ctr"/>
        <c:lblOffset val="100"/>
        <c:noMultiLvlLbl val="0"/>
      </c:catAx>
      <c:valAx>
        <c:axId val="930550831"/>
        <c:scaling>
          <c:orientation val="minMax"/>
        </c:scaling>
        <c:delete val="1"/>
        <c:axPos val="l"/>
        <c:numFmt formatCode="General" sourceLinked="1"/>
        <c:majorTickMark val="none"/>
        <c:minorTickMark val="none"/>
        <c:tickLblPos val="nextTo"/>
        <c:crossAx val="93055831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dashboard.xlsx]7-Opporty by Product distrubtn!PivotTable1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'7-Opporty by Product distrubtn'!$B$3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21-4C98-B38B-870B5C2ABE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21-4C98-B38B-870B5C2ABE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21-4C98-B38B-870B5C2ABE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21-4C98-B38B-870B5C2ABE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21-4C98-B38B-870B5C2ABE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21-4C98-B38B-870B5C2ABE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21-4C98-B38B-870B5C2ABE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'7-Opporty by Product distrubtn'!$A$4:$A$11</c:f>
              <c:strCache>
                <c:ptCount val="7"/>
                <c:pt idx="0">
                  <c:v>Employee Benefits</c:v>
                </c:pt>
                <c:pt idx="1">
                  <c:v>Engineering</c:v>
                </c:pt>
                <c:pt idx="2">
                  <c:v>Fire</c:v>
                </c:pt>
                <c:pt idx="3">
                  <c:v>Liability</c:v>
                </c:pt>
                <c:pt idx="4">
                  <c:v>Marine</c:v>
                </c:pt>
                <c:pt idx="5">
                  <c:v>Miscellaneous</c:v>
                </c:pt>
                <c:pt idx="6">
                  <c:v>Terrorism</c:v>
                </c:pt>
              </c:strCache>
            </c:strRef>
          </c:cat>
          <c:val>
            <c:numRef>
              <c:f>'7-Opporty by Product distrubtn'!$B$4:$B$11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F14F-4528-AF15-21904FBD1B59}"/>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dashboard.xlsx]1-No of invoice by Accnt Exec!PivotTable1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38544902730833"/>
          <c:y val="7.4074113350891244E-2"/>
          <c:w val="0.71238958985548495"/>
          <c:h val="0.91395631589189319"/>
        </c:manualLayout>
      </c:layout>
      <c:barChart>
        <c:barDir val="bar"/>
        <c:grouping val="stacked"/>
        <c:varyColors val="0"/>
        <c:ser>
          <c:idx val="0"/>
          <c:order val="0"/>
          <c:tx>
            <c:strRef>
              <c:f>'1-No of invoice by Accnt Exec'!$B$3:$B$4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66B5-4C76-AEC5-35AE51867BEE}"/>
            </c:ext>
          </c:extLst>
        </c:ser>
        <c:ser>
          <c:idx val="1"/>
          <c:order val="1"/>
          <c:tx>
            <c:strRef>
              <c:f>'1-No of invoice by Accnt Exec'!$C$3:$C$4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Exec'!$C$5:$C$16</c:f>
              <c:numCache>
                <c:formatCode>General</c:formatCode>
                <c:ptCount val="11"/>
                <c:pt idx="0">
                  <c:v>1</c:v>
                </c:pt>
                <c:pt idx="4">
                  <c:v>7</c:v>
                </c:pt>
                <c:pt idx="5">
                  <c:v>8</c:v>
                </c:pt>
              </c:numCache>
            </c:numRef>
          </c:val>
          <c:extLst>
            <c:ext xmlns:c16="http://schemas.microsoft.com/office/drawing/2014/chart" uri="{C3380CC4-5D6E-409C-BE32-E72D297353CC}">
              <c16:uniqueId val="{00000001-66B5-4C76-AEC5-35AE51867BEE}"/>
            </c:ext>
          </c:extLst>
        </c:ser>
        <c:ser>
          <c:idx val="2"/>
          <c:order val="2"/>
          <c:tx>
            <c:strRef>
              <c:f>'1-No of invoice by Accnt Exec'!$D$3:$D$4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66B5-4C76-AEC5-35AE51867BEE}"/>
            </c:ext>
          </c:extLst>
        </c:ser>
        <c:ser>
          <c:idx val="3"/>
          <c:order val="3"/>
          <c:tx>
            <c:strRef>
              <c:f>'1-No of invoice by Accnt Exec'!$E$3:$E$4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'1-No of invoice by Accnt Exec'!$A$5:$A$16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'1-No of invoice by Accnt Exec'!$E$5:$E$16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3-66B5-4C76-AEC5-35AE51867BEE}"/>
            </c:ext>
          </c:extLst>
        </c:ser>
        <c:dLbls>
          <c:dLblPos val="ctr"/>
          <c:showLegendKey val="0"/>
          <c:showVal val="1"/>
          <c:showCatName val="0"/>
          <c:showSerName val="0"/>
          <c:showPercent val="0"/>
          <c:showBubbleSize val="0"/>
        </c:dLbls>
        <c:gapWidth val="150"/>
        <c:overlap val="100"/>
        <c:axId val="930587023"/>
        <c:axId val="930586607"/>
      </c:barChart>
      <c:catAx>
        <c:axId val="9305870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0586607"/>
        <c:crosses val="autoZero"/>
        <c:auto val="1"/>
        <c:lblAlgn val="ctr"/>
        <c:lblOffset val="100"/>
        <c:noMultiLvlLbl val="0"/>
      </c:catAx>
      <c:valAx>
        <c:axId val="930586607"/>
        <c:scaling>
          <c:orientation val="minMax"/>
        </c:scaling>
        <c:delete val="1"/>
        <c:axPos val="b"/>
        <c:numFmt formatCode="General" sourceLinked="1"/>
        <c:majorTickMark val="none"/>
        <c:minorTickMark val="none"/>
        <c:tickLblPos val="nextTo"/>
        <c:crossAx val="930587023"/>
        <c:crosses val="autoZero"/>
        <c:crossBetween val="between"/>
      </c:valAx>
      <c:spPr>
        <a:noFill/>
        <a:ln>
          <a:noFill/>
        </a:ln>
        <a:effectLst/>
      </c:spPr>
    </c:plotArea>
    <c:legend>
      <c:legendPos val="r"/>
      <c:layout>
        <c:manualLayout>
          <c:xMode val="edge"/>
          <c:yMode val="edge"/>
          <c:x val="0.64469236630780957"/>
          <c:y val="0.31312935821700377"/>
          <c:w val="0.1667220257517438"/>
          <c:h val="0.45454887698447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dashboard.xlsx]6-Open Opportunity!PivotTable5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'6-Open Opportunity'!$B$3:$B$4</c:f>
              <c:strCache>
                <c:ptCount val="1"/>
                <c:pt idx="0">
                  <c:v>Animesh Rawat</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Opportunity'!$B$5:$B$9</c:f>
              <c:numCache>
                <c:formatCode>General</c:formatCode>
                <c:ptCount val="4"/>
                <c:pt idx="0">
                  <c:v>500000</c:v>
                </c:pt>
                <c:pt idx="1">
                  <c:v>400000</c:v>
                </c:pt>
              </c:numCache>
            </c:numRef>
          </c:val>
          <c:extLst>
            <c:ext xmlns:c16="http://schemas.microsoft.com/office/drawing/2014/chart" uri="{C3380CC4-5D6E-409C-BE32-E72D297353CC}">
              <c16:uniqueId val="{00000000-CA0D-4BEE-A0B5-1A71FFEBDA43}"/>
            </c:ext>
          </c:extLst>
        </c:ser>
        <c:ser>
          <c:idx val="1"/>
          <c:order val="1"/>
          <c:tx>
            <c:strRef>
              <c:f>'6-Open Opportunity'!$C$3:$C$4</c:f>
              <c:strCache>
                <c:ptCount val="1"/>
                <c:pt idx="0">
                  <c:v>Ketan Jain</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Opportunity'!$C$5:$C$9</c:f>
              <c:numCache>
                <c:formatCode>General</c:formatCode>
                <c:ptCount val="4"/>
                <c:pt idx="2">
                  <c:v>400000</c:v>
                </c:pt>
              </c:numCache>
            </c:numRef>
          </c:val>
          <c:extLst>
            <c:ext xmlns:c16="http://schemas.microsoft.com/office/drawing/2014/chart" uri="{C3380CC4-5D6E-409C-BE32-E72D297353CC}">
              <c16:uniqueId val="{00000001-CA0D-4BEE-A0B5-1A71FFEBDA43}"/>
            </c:ext>
          </c:extLst>
        </c:ser>
        <c:ser>
          <c:idx val="2"/>
          <c:order val="2"/>
          <c:tx>
            <c:strRef>
              <c:f>'6-Open Opportunity'!$D$3:$D$4</c:f>
              <c:strCache>
                <c:ptCount val="1"/>
                <c:pt idx="0">
                  <c:v>Mark</c:v>
                </c:pt>
              </c:strCache>
            </c:strRef>
          </c:tx>
          <c:spPr>
            <a:solidFill>
              <a:schemeClr val="accent3"/>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Opportunity'!$D$5:$D$9</c:f>
              <c:numCache>
                <c:formatCode>General</c:formatCode>
                <c:ptCount val="4"/>
                <c:pt idx="3">
                  <c:v>350000</c:v>
                </c:pt>
              </c:numCache>
            </c:numRef>
          </c:val>
          <c:extLst>
            <c:ext xmlns:c16="http://schemas.microsoft.com/office/drawing/2014/chart" uri="{C3380CC4-5D6E-409C-BE32-E72D297353CC}">
              <c16:uniqueId val="{00000002-CA0D-4BEE-A0B5-1A71FFEBDA43}"/>
            </c:ext>
          </c:extLst>
        </c:ser>
        <c:ser>
          <c:idx val="3"/>
          <c:order val="3"/>
          <c:tx>
            <c:strRef>
              <c:f>'6-Open Opportunity'!$E$3:$E$4</c:f>
              <c:strCache>
                <c:ptCount val="1"/>
                <c:pt idx="0">
                  <c:v>Shivani Sharma</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Opportunity'!$E$5:$E$9</c:f>
              <c:numCache>
                <c:formatCode>General</c:formatCode>
                <c:ptCount val="4"/>
              </c:numCache>
            </c:numRef>
          </c:val>
          <c:extLst>
            <c:ext xmlns:c16="http://schemas.microsoft.com/office/drawing/2014/chart" uri="{C3380CC4-5D6E-409C-BE32-E72D297353CC}">
              <c16:uniqueId val="{00000003-CA0D-4BEE-A0B5-1A71FFEBDA43}"/>
            </c:ext>
          </c:extLst>
        </c:ser>
        <c:ser>
          <c:idx val="4"/>
          <c:order val="4"/>
          <c:tx>
            <c:strRef>
              <c:f>'6-Open Opportunity'!$F$3:$F$4</c:f>
              <c:strCache>
                <c:ptCount val="1"/>
                <c:pt idx="0">
                  <c:v>Vinay</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'6-Open Opportunity'!$A$5:$A$9</c:f>
              <c:strCache>
                <c:ptCount val="4"/>
                <c:pt idx="0">
                  <c:v>Fire</c:v>
                </c:pt>
                <c:pt idx="1">
                  <c:v>EL-Group Mediclaim</c:v>
                </c:pt>
                <c:pt idx="2">
                  <c:v>DB -Mega Policy</c:v>
                </c:pt>
                <c:pt idx="3">
                  <c:v>CVP GMC</c:v>
                </c:pt>
              </c:strCache>
            </c:strRef>
          </c:cat>
          <c:val>
            <c:numRef>
              <c:f>'6-Open Opportunity'!$F$5:$F$9</c:f>
              <c:numCache>
                <c:formatCode>General</c:formatCode>
                <c:ptCount val="4"/>
              </c:numCache>
            </c:numRef>
          </c:val>
          <c:extLst>
            <c:ext xmlns:c16="http://schemas.microsoft.com/office/drawing/2014/chart" uri="{C3380CC4-5D6E-409C-BE32-E72D297353CC}">
              <c16:uniqueId val="{00000004-CA0D-4BEE-A0B5-1A71FFEBDA43}"/>
            </c:ext>
          </c:extLst>
        </c:ser>
        <c:dLbls>
          <c:dLblPos val="outEnd"/>
          <c:showLegendKey val="0"/>
          <c:showVal val="1"/>
          <c:showCatName val="0"/>
          <c:showSerName val="0"/>
          <c:showPercent val="0"/>
          <c:showBubbleSize val="0"/>
        </c:dLbls>
        <c:gapWidth val="444"/>
        <c:overlap val="-90"/>
        <c:axId val="930558319"/>
        <c:axId val="930550831"/>
      </c:barChart>
      <c:catAx>
        <c:axId val="930558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cap="all" spc="120" normalizeH="0" baseline="0">
                <a:solidFill>
                  <a:schemeClr val="bg1"/>
                </a:solidFill>
                <a:latin typeface="+mn-lt"/>
                <a:ea typeface="+mn-ea"/>
                <a:cs typeface="+mn-cs"/>
              </a:defRPr>
            </a:pPr>
            <a:endParaRPr lang="en-US"/>
          </a:p>
        </c:txPr>
        <c:crossAx val="930550831"/>
        <c:crosses val="autoZero"/>
        <c:auto val="0"/>
        <c:lblAlgn val="ctr"/>
        <c:lblOffset val="100"/>
        <c:noMultiLvlLbl val="0"/>
      </c:catAx>
      <c:valAx>
        <c:axId val="930550831"/>
        <c:scaling>
          <c:orientation val="minMax"/>
        </c:scaling>
        <c:delete val="1"/>
        <c:axPos val="l"/>
        <c:numFmt formatCode="General" sourceLinked="1"/>
        <c:majorTickMark val="none"/>
        <c:minorTickMark val="none"/>
        <c:tickLblPos val="nextTo"/>
        <c:crossAx val="93055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dashboard.xlsx]2-Yearly Meeting Count!PivotTable4</c:name>
    <c:fmtId val="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s>
    <c:plotArea>
      <c:layout>
        <c:manualLayout>
          <c:layoutTarget val="inner"/>
          <c:xMode val="edge"/>
          <c:yMode val="edge"/>
          <c:x val="7.0175438596491224E-2"/>
          <c:y val="0.128060263653484"/>
          <c:w val="0.5836396287784601"/>
          <c:h val="0.78907721280602638"/>
        </c:manualLayout>
      </c:layout>
      <c:barChart>
        <c:barDir val="col"/>
        <c:grouping val="clustered"/>
        <c:varyColors val="0"/>
        <c:ser>
          <c:idx val="0"/>
          <c:order val="0"/>
          <c:tx>
            <c:strRef>
              <c:f>'2-Yearly Meeting Count'!$B$3:$B$4</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'2-Yearly Meeting Count'!$A$5</c:f>
              <c:strCache>
                <c:ptCount val="1"/>
                <c:pt idx="0">
                  <c:v>Total</c:v>
                </c:pt>
              </c:strCache>
            </c:strRef>
          </c:cat>
          <c:val>
            <c:numRef>
              <c:f>'2-Yearly Meeting Count'!$B$5</c:f>
              <c:numCache>
                <c:formatCode>General</c:formatCode>
                <c:ptCount val="1"/>
                <c:pt idx="0">
                  <c:v>3</c:v>
                </c:pt>
              </c:numCache>
            </c:numRef>
          </c:val>
          <c:extLst>
            <c:ext xmlns:c16="http://schemas.microsoft.com/office/drawing/2014/chart" uri="{C3380CC4-5D6E-409C-BE32-E72D297353CC}">
              <c16:uniqueId val="{00000000-C2D9-498F-82A4-03745E442453}"/>
            </c:ext>
          </c:extLst>
        </c:ser>
        <c:ser>
          <c:idx val="1"/>
          <c:order val="1"/>
          <c:tx>
            <c:strRef>
              <c:f>'2-Yearly Meeting Count'!$C$3:$C$4</c:f>
              <c:strCache>
                <c:ptCount val="1"/>
                <c:pt idx="0">
                  <c:v>2020</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1E9-4F09-B64B-5A34D00196C0}"/>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'2-Yearly Meeting Count'!$A$5</c:f>
              <c:strCache>
                <c:ptCount val="1"/>
                <c:pt idx="0">
                  <c:v>Total</c:v>
                </c:pt>
              </c:strCache>
            </c:strRef>
          </c:cat>
          <c:val>
            <c:numRef>
              <c:f>'2-Yearly Meeting Count'!$C$5</c:f>
              <c:numCache>
                <c:formatCode>General</c:formatCode>
                <c:ptCount val="1"/>
                <c:pt idx="0">
                  <c:v>31</c:v>
                </c:pt>
              </c:numCache>
            </c:numRef>
          </c:val>
          <c:extLst>
            <c:ext xmlns:c16="http://schemas.microsoft.com/office/drawing/2014/chart" uri="{C3380CC4-5D6E-409C-BE32-E72D297353CC}">
              <c16:uniqueId val="{00000001-C2D9-498F-82A4-03745E442453}"/>
            </c:ext>
          </c:extLst>
        </c:ser>
        <c:dLbls>
          <c:dLblPos val="outEnd"/>
          <c:showLegendKey val="0"/>
          <c:showVal val="1"/>
          <c:showCatName val="0"/>
          <c:showSerName val="0"/>
          <c:showPercent val="0"/>
          <c:showBubbleSize val="0"/>
        </c:dLbls>
        <c:gapWidth val="219"/>
        <c:overlap val="-27"/>
        <c:axId val="930604911"/>
        <c:axId val="930601167"/>
      </c:barChart>
      <c:catAx>
        <c:axId val="930604911"/>
        <c:scaling>
          <c:orientation val="minMax"/>
        </c:scaling>
        <c:delete val="1"/>
        <c:axPos val="b"/>
        <c:numFmt formatCode="General" sourceLinked="1"/>
        <c:majorTickMark val="out"/>
        <c:minorTickMark val="none"/>
        <c:tickLblPos val="nextTo"/>
        <c:crossAx val="930601167"/>
        <c:crosses val="autoZero"/>
        <c:auto val="1"/>
        <c:lblAlgn val="ctr"/>
        <c:lblOffset val="100"/>
        <c:noMultiLvlLbl val="0"/>
      </c:catAx>
      <c:valAx>
        <c:axId val="930601167"/>
        <c:scaling>
          <c:orientation val="minMax"/>
        </c:scaling>
        <c:delete val="1"/>
        <c:axPos val="l"/>
        <c:numFmt formatCode="General" sourceLinked="1"/>
        <c:majorTickMark val="out"/>
        <c:minorTickMark val="none"/>
        <c:tickLblPos val="nextTo"/>
        <c:crossAx val="9306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[Excel_Insurance dashboard.xlsx]7-Opporty by Product distrubtn!PivotTable1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2.4941037299914971E-2"/>
          <c:y val="0.1381798703733462"/>
          <c:w val="0.57599792983623521"/>
          <c:h val="0.83460924527291236"/>
        </c:manualLayout>
      </c:layout>
      <c:pieChart>
        <c:varyColors val="1"/>
        <c:ser>
          <c:idx val="0"/>
          <c:order val="0"/>
          <c:tx>
            <c:strRef>
              <c:f>'7-Opporty by Product distrubtn'!$B$3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C8-4575-BD8D-7E431CE6CC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C8-4575-BD8D-7E431CE6CCC3}"/>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0FC8-4575-BD8D-7E431CE6CC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C8-4575-BD8D-7E431CE6CC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C8-4575-BD8D-7E431CE6CC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C8-4575-BD8D-7E431CE6CC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C8-4575-BD8D-7E431CE6CCC3}"/>
              </c:ext>
            </c:extLst>
          </c:dPt>
          <c:dLbls>
            <c:spPr>
              <a:noFill/>
              <a:ln>
                <a:noFill/>
              </a:ln>
              <a:effectLst/>
            </c:spPr>
            <c:txPr>
              <a:bodyPr rot="0" spcFirstLastPara="1" vertOverflow="ellipsis" vert="horz" wrap="square" anchor="ctr" anchorCtr="1"/>
              <a:lstStyle/>
              <a:p>
                <a:pPr>
                  <a:defRPr lang="en-US" sz="10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'7-Opporty by Product distrubtn'!$A$4:$A$11</c:f>
              <c:strCache>
                <c:ptCount val="7"/>
                <c:pt idx="0">
                  <c:v>Employee Benefits</c:v>
                </c:pt>
                <c:pt idx="1">
                  <c:v>Engineering</c:v>
                </c:pt>
                <c:pt idx="2">
                  <c:v>Fire</c:v>
                </c:pt>
                <c:pt idx="3">
                  <c:v>Liability</c:v>
                </c:pt>
                <c:pt idx="4">
                  <c:v>Marine</c:v>
                </c:pt>
                <c:pt idx="5">
                  <c:v>Miscellaneous</c:v>
                </c:pt>
                <c:pt idx="6">
                  <c:v>Terrorism</c:v>
                </c:pt>
              </c:strCache>
            </c:strRef>
          </c:cat>
          <c:val>
            <c:numRef>
              <c:f>'7-Opporty by Product distrubtn'!$B$4:$B$11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0FC8-4575-BD8D-7E431CE6CCC3}"/>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441314553990612"/>
          <c:y val="0.10998875140607424"/>
          <c:w val="0.37089201877934275"/>
          <c:h val="0.88206331351438216"/>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2CBD1290-12D0-4805-9326-BC18491D73FA}">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2CBD1290-12D0-4805-9326-BC18491D73FA}">
          <cx:spPr>
            <a:solidFill>
              <a:srgbClr val="00B050"/>
            </a:solidFill>
          </cx:spPr>
          <cx:dataLabels>
            <cx:txPr>
              <a:bodyPr spcFirstLastPara="1" vertOverflow="ellipsis" horzOverflow="overflow" wrap="square" lIns="0" tIns="0" rIns="0" bIns="0" anchor="ctr" anchorCtr="1"/>
              <a:lstStyle/>
              <a:p>
                <a:pPr algn="ctr" rtl="0">
                  <a:defRPr lang="en-US" sz="1000" b="1" i="0" u="none" strike="noStrike" kern="1200" baseline="0">
                    <a:solidFill>
                      <a:schemeClr val="bg1"/>
                    </a:solidFill>
                    <a:latin typeface="+mn-lt"/>
                    <a:ea typeface="+mn-ea"/>
                    <a:cs typeface="+mn-cs"/>
                  </a:defRPr>
                </a:pPr>
                <a:endParaRPr lang="en-US" sz="1000" b="1" i="0" u="none" strike="noStrike" kern="1200" baseline="0">
                  <a:solidFill>
                    <a:schemeClr val="bg1"/>
                  </a:solidFill>
                  <a:latin typeface="+mn-lt"/>
                  <a:ea typeface="+mn-ea"/>
                  <a:cs typeface="+mn-cs"/>
                </a:endParaRPr>
              </a:p>
            </cx:txPr>
            <cx:visibility seriesName="0" categoryName="0" value="1"/>
            <cx:separator>, </cx:separator>
          </cx:dataLabels>
          <cx:dataId val="0"/>
        </cx:series>
      </cx:plotAreaRegion>
      <cx:axis id="0">
        <cx:catScaling gapWidth="0.0599999987"/>
        <cx:tickLabels/>
        <cx:spPr>
          <a:ln>
            <a:noFill/>
          </a:ln>
        </cx:spPr>
        <cx:txPr>
          <a:bodyPr vertOverflow="overflow" horzOverflow="overflow" wrap="square" lIns="0" tIns="0" rIns="0" bIns="0"/>
          <a:lstStyle/>
          <a:p>
            <a:pPr algn="ctr" rtl="0">
              <a:defRPr lang="en-US" sz="1000" b="0" i="0" u="none" strike="noStrike" kern="1200" baseline="0">
                <a:solidFill>
                  <a:schemeClr val="bg1"/>
                </a:solidFill>
                <a:latin typeface="+mn-lt"/>
                <a:ea typeface="+mn-ea"/>
                <a:cs typeface="+mn-cs"/>
              </a:defRPr>
            </a:pPr>
            <a:endParaRPr lang="en-US" sz="1000" b="0" i="0" u="none" strike="noStrike" kern="1200" baseline="0">
              <a:solidFill>
                <a:schemeClr val="bg1"/>
              </a:solidFill>
              <a:latin typeface="+mn-lt"/>
              <a:ea typeface="+mn-ea"/>
              <a:cs typeface="+mn-cs"/>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238124</xdr:colOff>
      <xdr:row>0</xdr:row>
      <xdr:rowOff>52386</xdr:rowOff>
    </xdr:from>
    <xdr:to>
      <xdr:col>17</xdr:col>
      <xdr:colOff>257175</xdr:colOff>
      <xdr:row>20</xdr:row>
      <xdr:rowOff>123825</xdr:rowOff>
    </xdr:to>
    <xdr:graphicFrame macro="">
      <xdr:nvGraphicFramePr>
        <xdr:cNvPr id="4" name="Chart 3">
          <a:extLst>
            <a:ext uri="{FF2B5EF4-FFF2-40B4-BE49-F238E27FC236}">
              <a16:creationId xmlns:a16="http://schemas.microsoft.com/office/drawing/2014/main" id="{04D458AF-1543-47D6-9DCE-1959F28E5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485775</xdr:colOff>
      <xdr:row>24</xdr:row>
      <xdr:rowOff>85725</xdr:rowOff>
    </xdr:from>
    <xdr:to>
      <xdr:col>11</xdr:col>
      <xdr:colOff>485775</xdr:colOff>
      <xdr:row>37</xdr:row>
      <xdr:rowOff>133350</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3942E8FF-DFD9-44CF-8EA6-03CC3EC0843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6543675" y="465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4</xdr:row>
      <xdr:rowOff>161925</xdr:rowOff>
    </xdr:from>
    <xdr:to>
      <xdr:col>10</xdr:col>
      <xdr:colOff>38100</xdr:colOff>
      <xdr:row>18</xdr:row>
      <xdr:rowOff>19050</xdr:rowOff>
    </xdr:to>
    <mc:AlternateContent xmlns:mc="http://schemas.openxmlformats.org/markup-compatibility/2006" xmlns:a14="http://schemas.microsoft.com/office/drawing/2010/main">
      <mc:Choice Requires="a14">
        <xdr:graphicFrame macro="">
          <xdr:nvGraphicFramePr>
            <xdr:cNvPr id="3" name="Account Exe ID">
              <a:extLst>
                <a:ext uri="{FF2B5EF4-FFF2-40B4-BE49-F238E27FC236}">
                  <a16:creationId xmlns:a16="http://schemas.microsoft.com/office/drawing/2014/main" id="{A48C24B0-8F5B-48C0-B68B-5ED5AF24B530}"/>
                </a:ext>
              </a:extLst>
            </xdr:cNvPr>
            <xdr:cNvGraphicFramePr/>
          </xdr:nvGraphicFramePr>
          <xdr:xfrm>
            <a:off x="0" y="0"/>
            <a:ext cx="0" cy="0"/>
          </xdr:xfrm>
          <a:graphic>
            <a:graphicData uri="http://schemas.microsoft.com/office/drawing/2010/slicer">
              <sle:slicer xmlns:sle="http://schemas.microsoft.com/office/drawing/2010/slicer" name="Account Exe ID"/>
            </a:graphicData>
          </a:graphic>
        </xdr:graphicFrame>
      </mc:Choice>
      <mc:Fallback xmlns="">
        <xdr:sp macro="" textlink="">
          <xdr:nvSpPr>
            <xdr:cNvPr id="0" name=""/>
            <xdr:cNvSpPr>
              <a:spLocks noTextEdit="1"/>
            </xdr:cNvSpPr>
          </xdr:nvSpPr>
          <xdr:spPr>
            <a:xfrm>
              <a:off x="5486400" y="92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xdr:row>
      <xdr:rowOff>152400</xdr:rowOff>
    </xdr:from>
    <xdr:to>
      <xdr:col>9</xdr:col>
      <xdr:colOff>904875</xdr:colOff>
      <xdr:row>18</xdr:row>
      <xdr:rowOff>57150</xdr:rowOff>
    </xdr:to>
    <xdr:graphicFrame macro="">
      <xdr:nvGraphicFramePr>
        <xdr:cNvPr id="2" name="Chart 1">
          <a:extLst>
            <a:ext uri="{FF2B5EF4-FFF2-40B4-BE49-F238E27FC236}">
              <a16:creationId xmlns:a16="http://schemas.microsoft.com/office/drawing/2014/main" id="{5E736C27-4260-4A9B-A3F5-00B776F75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1</xdr:row>
      <xdr:rowOff>14287</xdr:rowOff>
    </xdr:from>
    <xdr:to>
      <xdr:col>11</xdr:col>
      <xdr:colOff>114300</xdr:colOff>
      <xdr:row>15</xdr:row>
      <xdr:rowOff>90487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51FD034-E587-4629-A792-83C91A92CB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31920" y="197167"/>
              <a:ext cx="457200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809625</xdr:colOff>
      <xdr:row>1</xdr:row>
      <xdr:rowOff>52387</xdr:rowOff>
    </xdr:from>
    <xdr:to>
      <xdr:col>9</xdr:col>
      <xdr:colOff>85725</xdr:colOff>
      <xdr:row>15</xdr:row>
      <xdr:rowOff>128587</xdr:rowOff>
    </xdr:to>
    <xdr:graphicFrame macro="">
      <xdr:nvGraphicFramePr>
        <xdr:cNvPr id="2" name="Chart 1">
          <a:extLst>
            <a:ext uri="{FF2B5EF4-FFF2-40B4-BE49-F238E27FC236}">
              <a16:creationId xmlns:a16="http://schemas.microsoft.com/office/drawing/2014/main" id="{19A13B96-FB5C-4DD9-B972-5DE757E08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9</xdr:row>
      <xdr:rowOff>42862</xdr:rowOff>
    </xdr:from>
    <xdr:to>
      <xdr:col>7</xdr:col>
      <xdr:colOff>323850</xdr:colOff>
      <xdr:row>28</xdr:row>
      <xdr:rowOff>95250</xdr:rowOff>
    </xdr:to>
    <xdr:graphicFrame macro="">
      <xdr:nvGraphicFramePr>
        <xdr:cNvPr id="2" name="Chart 1">
          <a:extLst>
            <a:ext uri="{FF2B5EF4-FFF2-40B4-BE49-F238E27FC236}">
              <a16:creationId xmlns:a16="http://schemas.microsoft.com/office/drawing/2014/main" id="{33413C6C-9816-4993-85D4-EB4861200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161925</xdr:colOff>
      <xdr:row>1</xdr:row>
      <xdr:rowOff>166687</xdr:rowOff>
    </xdr:from>
    <xdr:to>
      <xdr:col>9</xdr:col>
      <xdr:colOff>466725</xdr:colOff>
      <xdr:row>16</xdr:row>
      <xdr:rowOff>52387</xdr:rowOff>
    </xdr:to>
    <xdr:graphicFrame macro="">
      <xdr:nvGraphicFramePr>
        <xdr:cNvPr id="2" name="Chart 1">
          <a:extLst>
            <a:ext uri="{FF2B5EF4-FFF2-40B4-BE49-F238E27FC236}">
              <a16:creationId xmlns:a16="http://schemas.microsoft.com/office/drawing/2014/main" id="{958D7B77-7FFD-4EB0-B997-EE3208D7F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561976</xdr:colOff>
      <xdr:row>1</xdr:row>
      <xdr:rowOff>0</xdr:rowOff>
    </xdr:from>
    <xdr:to>
      <xdr:col>20</xdr:col>
      <xdr:colOff>476250</xdr:colOff>
      <xdr:row>23</xdr:row>
      <xdr:rowOff>133350</xdr:rowOff>
    </xdr:to>
    <xdr:sp macro="" textlink="">
      <xdr:nvSpPr>
        <xdr:cNvPr id="2" name="Rectangle 1">
          <a:extLst>
            <a:ext uri="{FF2B5EF4-FFF2-40B4-BE49-F238E27FC236}">
              <a16:creationId xmlns:a16="http://schemas.microsoft.com/office/drawing/2014/main" id="{6935255A-677A-4884-ADB1-728BE0FE752F}"/>
            </a:ext>
          </a:extLst>
        </xdr:cNvPr>
        <xdr:cNvSpPr/>
      </xdr:nvSpPr>
      <xdr:spPr>
        <a:xfrm>
          <a:off x="561976" y="190500"/>
          <a:ext cx="12106274" cy="432435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xdr:colOff>
      <xdr:row>1</xdr:row>
      <xdr:rowOff>47625</xdr:rowOff>
    </xdr:from>
    <xdr:to>
      <xdr:col>4</xdr:col>
      <xdr:colOff>590550</xdr:colOff>
      <xdr:row>3</xdr:row>
      <xdr:rowOff>38100</xdr:rowOff>
    </xdr:to>
    <xdr:sp macro="" textlink="">
      <xdr:nvSpPr>
        <xdr:cNvPr id="3" name="Rectangle: Rounded Corners 2">
          <a:extLst>
            <a:ext uri="{FF2B5EF4-FFF2-40B4-BE49-F238E27FC236}">
              <a16:creationId xmlns:a16="http://schemas.microsoft.com/office/drawing/2014/main" id="{679C2564-CC50-4ABD-ABC3-0E310B6C727D}"/>
            </a:ext>
          </a:extLst>
        </xdr:cNvPr>
        <xdr:cNvSpPr/>
      </xdr:nvSpPr>
      <xdr:spPr>
        <a:xfrm>
          <a:off x="628650" y="238125"/>
          <a:ext cx="2400300" cy="37147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i="0">
              <a:solidFill>
                <a:schemeClr val="bg1"/>
              </a:solidFill>
            </a:rPr>
            <a:t>INSURANCE  DASHBOARD</a:t>
          </a:r>
        </a:p>
      </xdr:txBody>
    </xdr:sp>
    <xdr:clientData/>
  </xdr:twoCellAnchor>
  <xdr:twoCellAnchor>
    <xdr:from>
      <xdr:col>1</xdr:col>
      <xdr:colOff>28575</xdr:colOff>
      <xdr:row>3</xdr:row>
      <xdr:rowOff>66675</xdr:rowOff>
    </xdr:from>
    <xdr:to>
      <xdr:col>4</xdr:col>
      <xdr:colOff>85725</xdr:colOff>
      <xdr:row>23</xdr:row>
      <xdr:rowOff>123825</xdr:rowOff>
    </xdr:to>
    <xdr:sp macro="" textlink="">
      <xdr:nvSpPr>
        <xdr:cNvPr id="4" name="Rectangle: Rounded Corners 3">
          <a:extLst>
            <a:ext uri="{FF2B5EF4-FFF2-40B4-BE49-F238E27FC236}">
              <a16:creationId xmlns:a16="http://schemas.microsoft.com/office/drawing/2014/main" id="{D02590CF-A737-41B0-9D3E-F7569C5027D0}"/>
            </a:ext>
          </a:extLst>
        </xdr:cNvPr>
        <xdr:cNvSpPr/>
      </xdr:nvSpPr>
      <xdr:spPr>
        <a:xfrm>
          <a:off x="638175" y="638175"/>
          <a:ext cx="1885950" cy="386715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180974</xdr:colOff>
      <xdr:row>14</xdr:row>
      <xdr:rowOff>100013</xdr:rowOff>
    </xdr:from>
    <xdr:to>
      <xdr:col>10</xdr:col>
      <xdr:colOff>552449</xdr:colOff>
      <xdr:row>23</xdr:row>
      <xdr:rowOff>90487</xdr:rowOff>
    </xdr:to>
    <xdr:sp macro="" textlink="">
      <xdr:nvSpPr>
        <xdr:cNvPr id="6" name="Rectangle: Rounded Corners 5">
          <a:extLst>
            <a:ext uri="{FF2B5EF4-FFF2-40B4-BE49-F238E27FC236}">
              <a16:creationId xmlns:a16="http://schemas.microsoft.com/office/drawing/2014/main" id="{EF9CFB4C-5A62-41F9-BF6F-951CEDAC9761}"/>
            </a:ext>
          </a:extLst>
        </xdr:cNvPr>
        <xdr:cNvSpPr/>
      </xdr:nvSpPr>
      <xdr:spPr>
        <a:xfrm>
          <a:off x="2619374" y="2767013"/>
          <a:ext cx="4029075" cy="170497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152400</xdr:colOff>
      <xdr:row>4</xdr:row>
      <xdr:rowOff>47625</xdr:rowOff>
    </xdr:from>
    <xdr:to>
      <xdr:col>10</xdr:col>
      <xdr:colOff>466725</xdr:colOff>
      <xdr:row>14</xdr:row>
      <xdr:rowOff>47625</xdr:rowOff>
    </xdr:to>
    <xdr:sp macro="" textlink="">
      <xdr:nvSpPr>
        <xdr:cNvPr id="15" name="Rectangle: Rounded Corners 14">
          <a:extLst>
            <a:ext uri="{FF2B5EF4-FFF2-40B4-BE49-F238E27FC236}">
              <a16:creationId xmlns:a16="http://schemas.microsoft.com/office/drawing/2014/main" id="{BF9D2C2D-2A49-4BF6-B14A-474DA7DDD0A9}"/>
            </a:ext>
          </a:extLst>
        </xdr:cNvPr>
        <xdr:cNvSpPr/>
      </xdr:nvSpPr>
      <xdr:spPr>
        <a:xfrm>
          <a:off x="2590800" y="809625"/>
          <a:ext cx="3971925" cy="19050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xdr:col>
      <xdr:colOff>428625</xdr:colOff>
      <xdr:row>3</xdr:row>
      <xdr:rowOff>114300</xdr:rowOff>
    </xdr:from>
    <xdr:to>
      <xdr:col>3</xdr:col>
      <xdr:colOff>276226</xdr:colOff>
      <xdr:row>5</xdr:row>
      <xdr:rowOff>9525</xdr:rowOff>
    </xdr:to>
    <xdr:sp macro="" textlink="">
      <xdr:nvSpPr>
        <xdr:cNvPr id="18" name="TextBox 17">
          <a:extLst>
            <a:ext uri="{FF2B5EF4-FFF2-40B4-BE49-F238E27FC236}">
              <a16:creationId xmlns:a16="http://schemas.microsoft.com/office/drawing/2014/main" id="{D0CDF9B3-E740-46A7-9FC7-BF333FC5A57A}"/>
            </a:ext>
          </a:extLst>
        </xdr:cNvPr>
        <xdr:cNvSpPr txBox="1"/>
      </xdr:nvSpPr>
      <xdr:spPr>
        <a:xfrm>
          <a:off x="1038225" y="685800"/>
          <a:ext cx="1066801" cy="276225"/>
        </a:xfrm>
        <a:prstGeom prst="rect">
          <a:avLst/>
        </a:prstGeom>
        <a:solidFill>
          <a:srgbClr val="F622C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CROSS SELL</a:t>
          </a:r>
        </a:p>
      </xdr:txBody>
    </xdr:sp>
    <xdr:clientData/>
  </xdr:twoCellAnchor>
  <xdr:twoCellAnchor>
    <xdr:from>
      <xdr:col>1</xdr:col>
      <xdr:colOff>485775</xdr:colOff>
      <xdr:row>16</xdr:row>
      <xdr:rowOff>0</xdr:rowOff>
    </xdr:from>
    <xdr:to>
      <xdr:col>3</xdr:col>
      <xdr:colOff>219075</xdr:colOff>
      <xdr:row>17</xdr:row>
      <xdr:rowOff>85725</xdr:rowOff>
    </xdr:to>
    <xdr:sp macro="" textlink="">
      <xdr:nvSpPr>
        <xdr:cNvPr id="19" name="TextBox 18">
          <a:extLst>
            <a:ext uri="{FF2B5EF4-FFF2-40B4-BE49-F238E27FC236}">
              <a16:creationId xmlns:a16="http://schemas.microsoft.com/office/drawing/2014/main" id="{22B6514A-F06D-4710-9671-0273C9F7E4CD}"/>
            </a:ext>
          </a:extLst>
        </xdr:cNvPr>
        <xdr:cNvSpPr txBox="1"/>
      </xdr:nvSpPr>
      <xdr:spPr>
        <a:xfrm>
          <a:off x="1095375" y="3048000"/>
          <a:ext cx="952500" cy="276225"/>
        </a:xfrm>
        <a:prstGeom prst="rect">
          <a:avLst/>
        </a:prstGeom>
        <a:solidFill>
          <a:srgbClr val="F622C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mn-lt"/>
              <a:ea typeface="+mn-ea"/>
              <a:cs typeface="+mn-cs"/>
            </a:rPr>
            <a:t>RENEWAL</a:t>
          </a:r>
        </a:p>
      </xdr:txBody>
    </xdr:sp>
    <xdr:clientData/>
  </xdr:twoCellAnchor>
  <xdr:twoCellAnchor>
    <xdr:from>
      <xdr:col>2</xdr:col>
      <xdr:colOff>23812</xdr:colOff>
      <xdr:row>9</xdr:row>
      <xdr:rowOff>166687</xdr:rowOff>
    </xdr:from>
    <xdr:to>
      <xdr:col>3</xdr:col>
      <xdr:colOff>71438</xdr:colOff>
      <xdr:row>11</xdr:row>
      <xdr:rowOff>61912</xdr:rowOff>
    </xdr:to>
    <xdr:sp macro="" textlink="">
      <xdr:nvSpPr>
        <xdr:cNvPr id="20" name="TextBox 19">
          <a:extLst>
            <a:ext uri="{FF2B5EF4-FFF2-40B4-BE49-F238E27FC236}">
              <a16:creationId xmlns:a16="http://schemas.microsoft.com/office/drawing/2014/main" id="{D1EE6FB8-E03B-485A-93FA-908521202A32}"/>
            </a:ext>
          </a:extLst>
        </xdr:cNvPr>
        <xdr:cNvSpPr txBox="1"/>
      </xdr:nvSpPr>
      <xdr:spPr>
        <a:xfrm>
          <a:off x="1243012" y="1881187"/>
          <a:ext cx="657226" cy="276225"/>
        </a:xfrm>
        <a:prstGeom prst="rect">
          <a:avLst/>
        </a:prstGeom>
        <a:solidFill>
          <a:srgbClr val="F622C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a:solidFill>
                <a:schemeClr val="bg1"/>
              </a:solidFill>
              <a:latin typeface="+mn-lt"/>
              <a:ea typeface="+mn-ea"/>
              <a:cs typeface="+mn-cs"/>
            </a:rPr>
            <a:t>NEW</a:t>
          </a:r>
        </a:p>
      </xdr:txBody>
    </xdr:sp>
    <xdr:clientData/>
  </xdr:twoCellAnchor>
  <xdr:twoCellAnchor>
    <xdr:from>
      <xdr:col>5</xdr:col>
      <xdr:colOff>28578</xdr:colOff>
      <xdr:row>1</xdr:row>
      <xdr:rowOff>23812</xdr:rowOff>
    </xdr:from>
    <xdr:to>
      <xdr:col>7</xdr:col>
      <xdr:colOff>334870</xdr:colOff>
      <xdr:row>3</xdr:row>
      <xdr:rowOff>185737</xdr:rowOff>
    </xdr:to>
    <xdr:grpSp>
      <xdr:nvGrpSpPr>
        <xdr:cNvPr id="29" name="Group 28">
          <a:extLst>
            <a:ext uri="{FF2B5EF4-FFF2-40B4-BE49-F238E27FC236}">
              <a16:creationId xmlns:a16="http://schemas.microsoft.com/office/drawing/2014/main" id="{E68E7412-B312-46A1-908D-6FE3B6A18721}"/>
            </a:ext>
          </a:extLst>
        </xdr:cNvPr>
        <xdr:cNvGrpSpPr/>
      </xdr:nvGrpSpPr>
      <xdr:grpSpPr>
        <a:xfrm>
          <a:off x="3076578" y="206692"/>
          <a:ext cx="1525492" cy="527685"/>
          <a:chOff x="3076575" y="228600"/>
          <a:chExt cx="1076818" cy="542925"/>
        </a:xfrm>
      </xdr:grpSpPr>
      <xdr:sp macro="" textlink="'KPI-3'!E9">
        <xdr:nvSpPr>
          <xdr:cNvPr id="5" name="Rectangle: Rounded Corners 4">
            <a:extLst>
              <a:ext uri="{FF2B5EF4-FFF2-40B4-BE49-F238E27FC236}">
                <a16:creationId xmlns:a16="http://schemas.microsoft.com/office/drawing/2014/main" id="{A26114E8-5953-4CA6-A4AD-FC34B6AB55A3}"/>
              </a:ext>
            </a:extLst>
          </xdr:cNvPr>
          <xdr:cNvSpPr/>
        </xdr:nvSpPr>
        <xdr:spPr>
          <a:xfrm>
            <a:off x="3076575"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361F8F9-5B4F-42F8-91EE-E90FACC0C336}" type="TxLink">
              <a:rPr lang="en-US" sz="2000" b="1" i="0" u="none" strike="noStrike">
                <a:solidFill>
                  <a:schemeClr val="bg1"/>
                </a:solidFill>
                <a:latin typeface="Calibri"/>
                <a:cs typeface="Calibri"/>
              </a:rPr>
              <a:pPr algn="ctr"/>
              <a:t>62.96%</a:t>
            </a:fld>
            <a:endParaRPr lang="en-IN" sz="2000" b="1">
              <a:solidFill>
                <a:schemeClr val="bg1"/>
              </a:solidFill>
            </a:endParaRPr>
          </a:p>
        </xdr:txBody>
      </xdr:sp>
      <xdr:sp macro="" textlink="">
        <xdr:nvSpPr>
          <xdr:cNvPr id="23" name="TextBox 22">
            <a:extLst>
              <a:ext uri="{FF2B5EF4-FFF2-40B4-BE49-F238E27FC236}">
                <a16:creationId xmlns:a16="http://schemas.microsoft.com/office/drawing/2014/main" id="{A2085CD0-1F78-4A95-8388-61FAD5572D67}"/>
              </a:ext>
            </a:extLst>
          </xdr:cNvPr>
          <xdr:cNvSpPr txBox="1"/>
        </xdr:nvSpPr>
        <xdr:spPr>
          <a:xfrm>
            <a:off x="3086098" y="228600"/>
            <a:ext cx="1067295" cy="23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CROSS SELL Plcd Achievment %</a:t>
            </a:r>
          </a:p>
        </xdr:txBody>
      </xdr:sp>
    </xdr:grpSp>
    <xdr:clientData/>
  </xdr:twoCellAnchor>
  <xdr:twoCellAnchor>
    <xdr:from>
      <xdr:col>4</xdr:col>
      <xdr:colOff>152400</xdr:colOff>
      <xdr:row>4</xdr:row>
      <xdr:rowOff>76200</xdr:rowOff>
    </xdr:from>
    <xdr:to>
      <xdr:col>10</xdr:col>
      <xdr:colOff>447675</xdr:colOff>
      <xdr:row>14</xdr:row>
      <xdr:rowOff>57149</xdr:rowOff>
    </xdr:to>
    <xdr:graphicFrame macro="">
      <xdr:nvGraphicFramePr>
        <xdr:cNvPr id="49" name="Chart 48">
          <a:extLst>
            <a:ext uri="{FF2B5EF4-FFF2-40B4-BE49-F238E27FC236}">
              <a16:creationId xmlns:a16="http://schemas.microsoft.com/office/drawing/2014/main" id="{8FA5D1A5-3982-4B1E-BD96-ADD134835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4</xdr:row>
      <xdr:rowOff>47625</xdr:rowOff>
    </xdr:from>
    <xdr:to>
      <xdr:col>16</xdr:col>
      <xdr:colOff>66675</xdr:colOff>
      <xdr:row>14</xdr:row>
      <xdr:rowOff>47625</xdr:rowOff>
    </xdr:to>
    <xdr:sp macro="" textlink="">
      <xdr:nvSpPr>
        <xdr:cNvPr id="51" name="Rectangle: Rounded Corners 50">
          <a:extLst>
            <a:ext uri="{FF2B5EF4-FFF2-40B4-BE49-F238E27FC236}">
              <a16:creationId xmlns:a16="http://schemas.microsoft.com/office/drawing/2014/main" id="{C211FB9E-E26D-4A6D-AE6E-35847FE305E1}"/>
            </a:ext>
          </a:extLst>
        </xdr:cNvPr>
        <xdr:cNvSpPr/>
      </xdr:nvSpPr>
      <xdr:spPr>
        <a:xfrm>
          <a:off x="6648450" y="809625"/>
          <a:ext cx="3171825" cy="19050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16</xdr:col>
      <xdr:colOff>142875</xdr:colOff>
      <xdr:row>4</xdr:row>
      <xdr:rowOff>47625</xdr:rowOff>
    </xdr:from>
    <xdr:to>
      <xdr:col>20</xdr:col>
      <xdr:colOff>400050</xdr:colOff>
      <xdr:row>14</xdr:row>
      <xdr:rowOff>47625</xdr:rowOff>
    </xdr:to>
    <xdr:sp macro="" textlink="">
      <xdr:nvSpPr>
        <xdr:cNvPr id="52" name="Rectangle: Rounded Corners 51">
          <a:extLst>
            <a:ext uri="{FF2B5EF4-FFF2-40B4-BE49-F238E27FC236}">
              <a16:creationId xmlns:a16="http://schemas.microsoft.com/office/drawing/2014/main" id="{F8B81E5B-9D29-4D6C-9F6B-1B28FF6512E8}"/>
            </a:ext>
          </a:extLst>
        </xdr:cNvPr>
        <xdr:cNvSpPr/>
      </xdr:nvSpPr>
      <xdr:spPr>
        <a:xfrm>
          <a:off x="9896475" y="809625"/>
          <a:ext cx="2695575" cy="19050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10</xdr:col>
      <xdr:colOff>595313</xdr:colOff>
      <xdr:row>14</xdr:row>
      <xdr:rowOff>104775</xdr:rowOff>
    </xdr:from>
    <xdr:to>
      <xdr:col>17</xdr:col>
      <xdr:colOff>209550</xdr:colOff>
      <xdr:row>23</xdr:row>
      <xdr:rowOff>85725</xdr:rowOff>
    </xdr:to>
    <xdr:sp macro="" textlink="">
      <xdr:nvSpPr>
        <xdr:cNvPr id="54" name="Rectangle: Rounded Corners 53">
          <a:extLst>
            <a:ext uri="{FF2B5EF4-FFF2-40B4-BE49-F238E27FC236}">
              <a16:creationId xmlns:a16="http://schemas.microsoft.com/office/drawing/2014/main" id="{9E17D120-A940-494D-A208-241ED6912E69}"/>
            </a:ext>
          </a:extLst>
        </xdr:cNvPr>
        <xdr:cNvSpPr/>
      </xdr:nvSpPr>
      <xdr:spPr>
        <a:xfrm>
          <a:off x="6691313" y="2771775"/>
          <a:ext cx="3881437" cy="1695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10</xdr:col>
      <xdr:colOff>609599</xdr:colOff>
      <xdr:row>15</xdr:row>
      <xdr:rowOff>28575</xdr:rowOff>
    </xdr:from>
    <xdr:to>
      <xdr:col>17</xdr:col>
      <xdr:colOff>228600</xdr:colOff>
      <xdr:row>23</xdr:row>
      <xdr:rowOff>85725</xdr:rowOff>
    </xdr:to>
    <mc:AlternateContent xmlns:mc="http://schemas.openxmlformats.org/markup-compatibility/2006">
      <mc:Choice xmlns:cx2="http://schemas.microsoft.com/office/drawing/2015/10/21/chartex" Requires="cx2">
        <xdr:graphicFrame macro="">
          <xdr:nvGraphicFramePr>
            <xdr:cNvPr id="58" name="Chart 57">
              <a:extLst>
                <a:ext uri="{FF2B5EF4-FFF2-40B4-BE49-F238E27FC236}">
                  <a16:creationId xmlns:a16="http://schemas.microsoft.com/office/drawing/2014/main" id="{8D84FDF0-A3A0-4D3B-A430-57F30F2490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05599" y="2771775"/>
              <a:ext cx="3886201" cy="1520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276226</xdr:colOff>
      <xdr:row>14</xdr:row>
      <xdr:rowOff>90488</xdr:rowOff>
    </xdr:from>
    <xdr:to>
      <xdr:col>20</xdr:col>
      <xdr:colOff>447676</xdr:colOff>
      <xdr:row>23</xdr:row>
      <xdr:rowOff>100013</xdr:rowOff>
    </xdr:to>
    <xdr:sp macro="" textlink="">
      <xdr:nvSpPr>
        <xdr:cNvPr id="55" name="Rectangle: Rounded Corners 54">
          <a:extLst>
            <a:ext uri="{FF2B5EF4-FFF2-40B4-BE49-F238E27FC236}">
              <a16:creationId xmlns:a16="http://schemas.microsoft.com/office/drawing/2014/main" id="{54118CBA-5F3E-4A32-BDD8-D221449126F1}"/>
            </a:ext>
          </a:extLst>
        </xdr:cNvPr>
        <xdr:cNvSpPr/>
      </xdr:nvSpPr>
      <xdr:spPr>
        <a:xfrm>
          <a:off x="10639426" y="2757488"/>
          <a:ext cx="2000250" cy="172402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209550</xdr:colOff>
      <xdr:row>14</xdr:row>
      <xdr:rowOff>100013</xdr:rowOff>
    </xdr:from>
    <xdr:to>
      <xdr:col>10</xdr:col>
      <xdr:colOff>533399</xdr:colOff>
      <xdr:row>23</xdr:row>
      <xdr:rowOff>47624</xdr:rowOff>
    </xdr:to>
    <xdr:graphicFrame macro="">
      <xdr:nvGraphicFramePr>
        <xdr:cNvPr id="57" name="Chart 56">
          <a:extLst>
            <a:ext uri="{FF2B5EF4-FFF2-40B4-BE49-F238E27FC236}">
              <a16:creationId xmlns:a16="http://schemas.microsoft.com/office/drawing/2014/main" id="{C53AB950-D3F4-41BB-9A82-059E82BAC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285750</xdr:colOff>
      <xdr:row>14</xdr:row>
      <xdr:rowOff>114299</xdr:rowOff>
    </xdr:from>
    <xdr:to>
      <xdr:col>20</xdr:col>
      <xdr:colOff>447675</xdr:colOff>
      <xdr:row>23</xdr:row>
      <xdr:rowOff>85724</xdr:rowOff>
    </xdr:to>
    <xdr:graphicFrame macro="">
      <xdr:nvGraphicFramePr>
        <xdr:cNvPr id="59" name="Chart 58">
          <a:extLst>
            <a:ext uri="{FF2B5EF4-FFF2-40B4-BE49-F238E27FC236}">
              <a16:creationId xmlns:a16="http://schemas.microsoft.com/office/drawing/2014/main" id="{3EE0B848-C476-4C2C-B009-0FFDA9ED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600074</xdr:colOff>
      <xdr:row>14</xdr:row>
      <xdr:rowOff>123825</xdr:rowOff>
    </xdr:from>
    <xdr:to>
      <xdr:col>20</xdr:col>
      <xdr:colOff>314325</xdr:colOff>
      <xdr:row>15</xdr:row>
      <xdr:rowOff>85725</xdr:rowOff>
    </xdr:to>
    <xdr:sp macro="" textlink="">
      <xdr:nvSpPr>
        <xdr:cNvPr id="60" name="TextBox 59">
          <a:extLst>
            <a:ext uri="{FF2B5EF4-FFF2-40B4-BE49-F238E27FC236}">
              <a16:creationId xmlns:a16="http://schemas.microsoft.com/office/drawing/2014/main" id="{5CCEACE6-3E42-41C3-8B63-DCDCADACCC7C}"/>
            </a:ext>
          </a:extLst>
        </xdr:cNvPr>
        <xdr:cNvSpPr txBox="1"/>
      </xdr:nvSpPr>
      <xdr:spPr>
        <a:xfrm>
          <a:off x="10963274" y="2790825"/>
          <a:ext cx="154305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rgbClr val="F8F820"/>
              </a:solidFill>
            </a:rPr>
            <a:t>Yearly meeting Count</a:t>
          </a:r>
        </a:p>
      </xdr:txBody>
    </xdr:sp>
    <xdr:clientData/>
  </xdr:twoCellAnchor>
  <xdr:twoCellAnchor>
    <xdr:from>
      <xdr:col>12</xdr:col>
      <xdr:colOff>95249</xdr:colOff>
      <xdr:row>14</xdr:row>
      <xdr:rowOff>123825</xdr:rowOff>
    </xdr:from>
    <xdr:to>
      <xdr:col>15</xdr:col>
      <xdr:colOff>219074</xdr:colOff>
      <xdr:row>15</xdr:row>
      <xdr:rowOff>85724</xdr:rowOff>
    </xdr:to>
    <xdr:sp macro="" textlink="">
      <xdr:nvSpPr>
        <xdr:cNvPr id="61" name="TextBox 60">
          <a:extLst>
            <a:ext uri="{FF2B5EF4-FFF2-40B4-BE49-F238E27FC236}">
              <a16:creationId xmlns:a16="http://schemas.microsoft.com/office/drawing/2014/main" id="{82180AA4-6FB7-491A-B782-F95435ABE97A}"/>
            </a:ext>
          </a:extLst>
        </xdr:cNvPr>
        <xdr:cNvSpPr txBox="1"/>
      </xdr:nvSpPr>
      <xdr:spPr>
        <a:xfrm>
          <a:off x="7410449" y="2790825"/>
          <a:ext cx="1952625"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F8F820"/>
              </a:solidFill>
            </a:rPr>
            <a:t>State Funnel by Revenue</a:t>
          </a:r>
        </a:p>
      </xdr:txBody>
    </xdr:sp>
    <xdr:clientData/>
  </xdr:twoCellAnchor>
  <xdr:twoCellAnchor>
    <xdr:from>
      <xdr:col>5</xdr:col>
      <xdr:colOff>457198</xdr:colOff>
      <xdr:row>14</xdr:row>
      <xdr:rowOff>133350</xdr:rowOff>
    </xdr:from>
    <xdr:to>
      <xdr:col>9</xdr:col>
      <xdr:colOff>438149</xdr:colOff>
      <xdr:row>15</xdr:row>
      <xdr:rowOff>142875</xdr:rowOff>
    </xdr:to>
    <xdr:sp macro="" textlink="">
      <xdr:nvSpPr>
        <xdr:cNvPr id="62" name="TextBox 61">
          <a:extLst>
            <a:ext uri="{FF2B5EF4-FFF2-40B4-BE49-F238E27FC236}">
              <a16:creationId xmlns:a16="http://schemas.microsoft.com/office/drawing/2014/main" id="{51B1D254-2000-419A-A205-7CA6856B9CF3}"/>
            </a:ext>
          </a:extLst>
        </xdr:cNvPr>
        <xdr:cNvSpPr txBox="1"/>
      </xdr:nvSpPr>
      <xdr:spPr>
        <a:xfrm>
          <a:off x="3505198" y="2800350"/>
          <a:ext cx="2419351"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F8F820"/>
              </a:solidFill>
            </a:rPr>
            <a:t>Opportunity by Revenue - TOP 4</a:t>
          </a:r>
        </a:p>
      </xdr:txBody>
    </xdr:sp>
    <xdr:clientData/>
  </xdr:twoCellAnchor>
  <xdr:twoCellAnchor>
    <xdr:from>
      <xdr:col>11</xdr:col>
      <xdr:colOff>428624</xdr:colOff>
      <xdr:row>4</xdr:row>
      <xdr:rowOff>57150</xdr:rowOff>
    </xdr:from>
    <xdr:to>
      <xdr:col>15</xdr:col>
      <xdr:colOff>428625</xdr:colOff>
      <xdr:row>5</xdr:row>
      <xdr:rowOff>9525</xdr:rowOff>
    </xdr:to>
    <xdr:sp macro="" textlink="">
      <xdr:nvSpPr>
        <xdr:cNvPr id="65" name="TextBox 64">
          <a:extLst>
            <a:ext uri="{FF2B5EF4-FFF2-40B4-BE49-F238E27FC236}">
              <a16:creationId xmlns:a16="http://schemas.microsoft.com/office/drawing/2014/main" id="{CEF95E89-0324-4A59-BFA5-7B92C1FBEEEB}"/>
            </a:ext>
          </a:extLst>
        </xdr:cNvPr>
        <xdr:cNvSpPr txBox="1"/>
      </xdr:nvSpPr>
      <xdr:spPr>
        <a:xfrm>
          <a:off x="7134224" y="819150"/>
          <a:ext cx="2438401"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F8F820"/>
              </a:solidFill>
            </a:rPr>
            <a:t>NO of meeting by Accnt Exct</a:t>
          </a:r>
        </a:p>
      </xdr:txBody>
    </xdr:sp>
    <xdr:clientData/>
  </xdr:twoCellAnchor>
  <xdr:twoCellAnchor>
    <xdr:from>
      <xdr:col>5</xdr:col>
      <xdr:colOff>476249</xdr:colOff>
      <xdr:row>4</xdr:row>
      <xdr:rowOff>57150</xdr:rowOff>
    </xdr:from>
    <xdr:to>
      <xdr:col>9</xdr:col>
      <xdr:colOff>476250</xdr:colOff>
      <xdr:row>5</xdr:row>
      <xdr:rowOff>9525</xdr:rowOff>
    </xdr:to>
    <xdr:sp macro="" textlink="">
      <xdr:nvSpPr>
        <xdr:cNvPr id="66" name="TextBox 65">
          <a:extLst>
            <a:ext uri="{FF2B5EF4-FFF2-40B4-BE49-F238E27FC236}">
              <a16:creationId xmlns:a16="http://schemas.microsoft.com/office/drawing/2014/main" id="{FEDE0018-7C7C-45D3-860B-B737D293B1A7}"/>
            </a:ext>
          </a:extLst>
        </xdr:cNvPr>
        <xdr:cNvSpPr txBox="1"/>
      </xdr:nvSpPr>
      <xdr:spPr>
        <a:xfrm>
          <a:off x="3524249" y="819150"/>
          <a:ext cx="2438401"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F8F820"/>
              </a:solidFill>
            </a:rPr>
            <a:t>NO of invoice by Accnt Exct</a:t>
          </a:r>
        </a:p>
      </xdr:txBody>
    </xdr:sp>
    <xdr:clientData/>
  </xdr:twoCellAnchor>
  <xdr:twoCellAnchor>
    <xdr:from>
      <xdr:col>16</xdr:col>
      <xdr:colOff>142875</xdr:colOff>
      <xdr:row>4</xdr:row>
      <xdr:rowOff>47625</xdr:rowOff>
    </xdr:from>
    <xdr:to>
      <xdr:col>20</xdr:col>
      <xdr:colOff>409575</xdr:colOff>
      <xdr:row>14</xdr:row>
      <xdr:rowOff>9525</xdr:rowOff>
    </xdr:to>
    <xdr:graphicFrame macro="">
      <xdr:nvGraphicFramePr>
        <xdr:cNvPr id="67" name="Chart 66">
          <a:extLst>
            <a:ext uri="{FF2B5EF4-FFF2-40B4-BE49-F238E27FC236}">
              <a16:creationId xmlns:a16="http://schemas.microsoft.com/office/drawing/2014/main" id="{BD6C1605-F7ED-4555-A814-C0D8FDA44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247649</xdr:colOff>
      <xdr:row>4</xdr:row>
      <xdr:rowOff>66675</xdr:rowOff>
    </xdr:from>
    <xdr:to>
      <xdr:col>20</xdr:col>
      <xdr:colOff>304800</xdr:colOff>
      <xdr:row>5</xdr:row>
      <xdr:rowOff>66675</xdr:rowOff>
    </xdr:to>
    <xdr:sp macro="" textlink="">
      <xdr:nvSpPr>
        <xdr:cNvPr id="68" name="TextBox 67">
          <a:extLst>
            <a:ext uri="{FF2B5EF4-FFF2-40B4-BE49-F238E27FC236}">
              <a16:creationId xmlns:a16="http://schemas.microsoft.com/office/drawing/2014/main" id="{8BA064F7-40F3-4B91-AF1E-A36A431F453A}"/>
            </a:ext>
          </a:extLst>
        </xdr:cNvPr>
        <xdr:cNvSpPr txBox="1"/>
      </xdr:nvSpPr>
      <xdr:spPr>
        <a:xfrm>
          <a:off x="10001249" y="828675"/>
          <a:ext cx="249555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rgbClr val="F8F820"/>
              </a:solidFill>
            </a:rPr>
            <a:t>Opportunity by Product distrubution</a:t>
          </a:r>
        </a:p>
      </xdr:txBody>
    </xdr:sp>
    <xdr:clientData/>
  </xdr:twoCellAnchor>
  <xdr:twoCellAnchor>
    <xdr:from>
      <xdr:col>7</xdr:col>
      <xdr:colOff>351963</xdr:colOff>
      <xdr:row>1</xdr:row>
      <xdr:rowOff>23811</xdr:rowOff>
    </xdr:from>
    <xdr:to>
      <xdr:col>10</xdr:col>
      <xdr:colOff>250995</xdr:colOff>
      <xdr:row>3</xdr:row>
      <xdr:rowOff>185737</xdr:rowOff>
    </xdr:to>
    <xdr:grpSp>
      <xdr:nvGrpSpPr>
        <xdr:cNvPr id="73" name="Group 72">
          <a:extLst>
            <a:ext uri="{FF2B5EF4-FFF2-40B4-BE49-F238E27FC236}">
              <a16:creationId xmlns:a16="http://schemas.microsoft.com/office/drawing/2014/main" id="{952A1723-7C92-4346-BF2C-367178E0558D}"/>
            </a:ext>
          </a:extLst>
        </xdr:cNvPr>
        <xdr:cNvGrpSpPr/>
      </xdr:nvGrpSpPr>
      <xdr:grpSpPr>
        <a:xfrm>
          <a:off x="4619163" y="206691"/>
          <a:ext cx="1727832" cy="527686"/>
          <a:chOff x="3076576" y="228599"/>
          <a:chExt cx="1125518" cy="542926"/>
        </a:xfrm>
      </xdr:grpSpPr>
      <xdr:sp macro="" textlink="'KPI-3'!F9">
        <xdr:nvSpPr>
          <xdr:cNvPr id="74" name="Rectangle: Rounded Corners 73">
            <a:extLst>
              <a:ext uri="{FF2B5EF4-FFF2-40B4-BE49-F238E27FC236}">
                <a16:creationId xmlns:a16="http://schemas.microsoft.com/office/drawing/2014/main" id="{6F22C47B-1566-441E-A6B0-B2D804D7C682}"/>
              </a:ext>
            </a:extLst>
          </xdr:cNvPr>
          <xdr:cNvSpPr/>
        </xdr:nvSpPr>
        <xdr:spPr>
          <a:xfrm>
            <a:off x="3076576"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BBCCD89-23D3-4235-890F-FF61801EB199}" type="TxLink">
              <a:rPr lang="en-US" sz="2000" b="1" i="0" u="none" strike="noStrike">
                <a:solidFill>
                  <a:schemeClr val="bg1"/>
                </a:solidFill>
                <a:latin typeface="Calibri"/>
                <a:cs typeface="Calibri"/>
              </a:rPr>
              <a:pPr algn="ctr"/>
              <a:t>14.21%</a:t>
            </a:fld>
            <a:endParaRPr lang="en-IN" sz="2000" b="1">
              <a:solidFill>
                <a:schemeClr val="bg1"/>
              </a:solidFill>
            </a:endParaRPr>
          </a:p>
        </xdr:txBody>
      </xdr:sp>
      <xdr:sp macro="" textlink="">
        <xdr:nvSpPr>
          <xdr:cNvPr id="75" name="TextBox 74">
            <a:extLst>
              <a:ext uri="{FF2B5EF4-FFF2-40B4-BE49-F238E27FC236}">
                <a16:creationId xmlns:a16="http://schemas.microsoft.com/office/drawing/2014/main" id="{BDA8B5ED-C9CD-4E5F-97A2-D09E82FC7097}"/>
              </a:ext>
            </a:extLst>
          </xdr:cNvPr>
          <xdr:cNvSpPr txBox="1"/>
        </xdr:nvSpPr>
        <xdr:spPr>
          <a:xfrm>
            <a:off x="3086098" y="228599"/>
            <a:ext cx="1115996" cy="242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a:solidFill>
                  <a:schemeClr val="bg1"/>
                </a:solidFill>
              </a:rPr>
              <a:t>CROSS SELL Invoice Achievment %</a:t>
            </a:r>
          </a:p>
        </xdr:txBody>
      </xdr:sp>
    </xdr:grpSp>
    <xdr:clientData/>
  </xdr:twoCellAnchor>
  <xdr:twoCellAnchor>
    <xdr:from>
      <xdr:col>12</xdr:col>
      <xdr:colOff>591478</xdr:colOff>
      <xdr:row>1</xdr:row>
      <xdr:rowOff>23812</xdr:rowOff>
    </xdr:from>
    <xdr:to>
      <xdr:col>15</xdr:col>
      <xdr:colOff>288169</xdr:colOff>
      <xdr:row>3</xdr:row>
      <xdr:rowOff>185737</xdr:rowOff>
    </xdr:to>
    <xdr:grpSp>
      <xdr:nvGrpSpPr>
        <xdr:cNvPr id="76" name="Group 75">
          <a:extLst>
            <a:ext uri="{FF2B5EF4-FFF2-40B4-BE49-F238E27FC236}">
              <a16:creationId xmlns:a16="http://schemas.microsoft.com/office/drawing/2014/main" id="{9D631F99-F36B-41D7-BB73-E2B1F74E54DB}"/>
            </a:ext>
          </a:extLst>
        </xdr:cNvPr>
        <xdr:cNvGrpSpPr/>
      </xdr:nvGrpSpPr>
      <xdr:grpSpPr>
        <a:xfrm>
          <a:off x="7906678" y="206692"/>
          <a:ext cx="1525491" cy="527685"/>
          <a:chOff x="3076576" y="228600"/>
          <a:chExt cx="1076818" cy="542925"/>
        </a:xfrm>
      </xdr:grpSpPr>
      <xdr:sp macro="" textlink="'KPI-3'!H9">
        <xdr:nvSpPr>
          <xdr:cNvPr id="77" name="Rectangle: Rounded Corners 76">
            <a:extLst>
              <a:ext uri="{FF2B5EF4-FFF2-40B4-BE49-F238E27FC236}">
                <a16:creationId xmlns:a16="http://schemas.microsoft.com/office/drawing/2014/main" id="{9D24980A-1519-430A-9EEF-B1ED54B4B8F4}"/>
              </a:ext>
            </a:extLst>
          </xdr:cNvPr>
          <xdr:cNvSpPr/>
        </xdr:nvSpPr>
        <xdr:spPr>
          <a:xfrm>
            <a:off x="3076576"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92ED8ED-4290-40B4-8DF8-84E4166098C3}" type="TxLink">
              <a:rPr lang="en-US" sz="2000" b="1" i="0" u="none" strike="noStrike">
                <a:solidFill>
                  <a:schemeClr val="bg1"/>
                </a:solidFill>
                <a:latin typeface="Calibri"/>
                <a:cs typeface="Calibri"/>
              </a:rPr>
              <a:pPr algn="ctr"/>
              <a:t>2.90%</a:t>
            </a:fld>
            <a:endParaRPr lang="en-IN" sz="2000" b="1">
              <a:solidFill>
                <a:schemeClr val="bg1"/>
              </a:solidFill>
            </a:endParaRPr>
          </a:p>
        </xdr:txBody>
      </xdr:sp>
      <xdr:sp macro="" textlink="">
        <xdr:nvSpPr>
          <xdr:cNvPr id="78" name="TextBox 77">
            <a:extLst>
              <a:ext uri="{FF2B5EF4-FFF2-40B4-BE49-F238E27FC236}">
                <a16:creationId xmlns:a16="http://schemas.microsoft.com/office/drawing/2014/main" id="{6FF7E59C-6473-4232-9A90-FD0CBFDA8F62}"/>
              </a:ext>
            </a:extLst>
          </xdr:cNvPr>
          <xdr:cNvSpPr txBox="1"/>
        </xdr:nvSpPr>
        <xdr:spPr>
          <a:xfrm>
            <a:off x="3086099" y="228600"/>
            <a:ext cx="1067295" cy="23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NEW Invoice Achievment %</a:t>
            </a:r>
          </a:p>
        </xdr:txBody>
      </xdr:sp>
    </xdr:grpSp>
    <xdr:clientData/>
  </xdr:twoCellAnchor>
  <xdr:twoCellAnchor>
    <xdr:from>
      <xdr:col>10</xdr:col>
      <xdr:colOff>171450</xdr:colOff>
      <xdr:row>1</xdr:row>
      <xdr:rowOff>23811</xdr:rowOff>
    </xdr:from>
    <xdr:to>
      <xdr:col>12</xdr:col>
      <xdr:colOff>590550</xdr:colOff>
      <xdr:row>3</xdr:row>
      <xdr:rowOff>185737</xdr:rowOff>
    </xdr:to>
    <xdr:grpSp>
      <xdr:nvGrpSpPr>
        <xdr:cNvPr id="79" name="Group 78">
          <a:extLst>
            <a:ext uri="{FF2B5EF4-FFF2-40B4-BE49-F238E27FC236}">
              <a16:creationId xmlns:a16="http://schemas.microsoft.com/office/drawing/2014/main" id="{B03CD191-EAEC-42D4-81FA-A0753387BDA8}"/>
            </a:ext>
          </a:extLst>
        </xdr:cNvPr>
        <xdr:cNvGrpSpPr/>
      </xdr:nvGrpSpPr>
      <xdr:grpSpPr>
        <a:xfrm>
          <a:off x="6267450" y="206691"/>
          <a:ext cx="1638300" cy="527686"/>
          <a:chOff x="3076576" y="228599"/>
          <a:chExt cx="1076818" cy="542926"/>
        </a:xfrm>
      </xdr:grpSpPr>
      <xdr:sp macro="" textlink="'KPI-3'!G9">
        <xdr:nvSpPr>
          <xdr:cNvPr id="80" name="Rectangle: Rounded Corners 79">
            <a:extLst>
              <a:ext uri="{FF2B5EF4-FFF2-40B4-BE49-F238E27FC236}">
                <a16:creationId xmlns:a16="http://schemas.microsoft.com/office/drawing/2014/main" id="{798C6A01-BEE3-4E99-A7D3-41B298BD9170}"/>
              </a:ext>
            </a:extLst>
          </xdr:cNvPr>
          <xdr:cNvSpPr/>
        </xdr:nvSpPr>
        <xdr:spPr>
          <a:xfrm>
            <a:off x="3076576"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E4389DB-27EF-4278-8611-0255CBB8C0E6}" type="TxLink">
              <a:rPr lang="en-US" sz="2000" b="1" i="0" u="none" strike="noStrike">
                <a:solidFill>
                  <a:schemeClr val="bg1"/>
                </a:solidFill>
                <a:latin typeface="Calibri"/>
                <a:cs typeface="Calibri"/>
              </a:rPr>
              <a:pPr algn="ctr"/>
              <a:t>17.44%</a:t>
            </a:fld>
            <a:endParaRPr lang="en-IN" sz="2000" b="1">
              <a:solidFill>
                <a:schemeClr val="bg1"/>
              </a:solidFill>
            </a:endParaRPr>
          </a:p>
        </xdr:txBody>
      </xdr:sp>
      <xdr:sp macro="" textlink="">
        <xdr:nvSpPr>
          <xdr:cNvPr id="81" name="TextBox 80">
            <a:extLst>
              <a:ext uri="{FF2B5EF4-FFF2-40B4-BE49-F238E27FC236}">
                <a16:creationId xmlns:a16="http://schemas.microsoft.com/office/drawing/2014/main" id="{1EE213F1-7C79-4987-8AB5-B1843FED31B8}"/>
              </a:ext>
            </a:extLst>
          </xdr:cNvPr>
          <xdr:cNvSpPr txBox="1"/>
        </xdr:nvSpPr>
        <xdr:spPr>
          <a:xfrm>
            <a:off x="3086099" y="228599"/>
            <a:ext cx="1067295" cy="204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NEW Plcd Achievment %</a:t>
            </a:r>
          </a:p>
        </xdr:txBody>
      </xdr:sp>
    </xdr:grpSp>
    <xdr:clientData/>
  </xdr:twoCellAnchor>
  <xdr:twoCellAnchor>
    <xdr:from>
      <xdr:col>15</xdr:col>
      <xdr:colOff>305265</xdr:colOff>
      <xdr:row>1</xdr:row>
      <xdr:rowOff>23811</xdr:rowOff>
    </xdr:from>
    <xdr:to>
      <xdr:col>18</xdr:col>
      <xdr:colOff>1956</xdr:colOff>
      <xdr:row>3</xdr:row>
      <xdr:rowOff>185737</xdr:rowOff>
    </xdr:to>
    <xdr:grpSp>
      <xdr:nvGrpSpPr>
        <xdr:cNvPr id="82" name="Group 81">
          <a:extLst>
            <a:ext uri="{FF2B5EF4-FFF2-40B4-BE49-F238E27FC236}">
              <a16:creationId xmlns:a16="http://schemas.microsoft.com/office/drawing/2014/main" id="{A6F934DF-CF84-4654-9A68-1AC43A7ED99A}"/>
            </a:ext>
          </a:extLst>
        </xdr:cNvPr>
        <xdr:cNvGrpSpPr/>
      </xdr:nvGrpSpPr>
      <xdr:grpSpPr>
        <a:xfrm>
          <a:off x="9449265" y="206691"/>
          <a:ext cx="1525491" cy="527686"/>
          <a:chOff x="3076576" y="228599"/>
          <a:chExt cx="1076818" cy="542926"/>
        </a:xfrm>
      </xdr:grpSpPr>
      <xdr:sp macro="" textlink="'KPI-3'!I9">
        <xdr:nvSpPr>
          <xdr:cNvPr id="83" name="Rectangle: Rounded Corners 82">
            <a:extLst>
              <a:ext uri="{FF2B5EF4-FFF2-40B4-BE49-F238E27FC236}">
                <a16:creationId xmlns:a16="http://schemas.microsoft.com/office/drawing/2014/main" id="{4B46DA67-C69C-4A5A-81D7-F80F6A50FD52}"/>
              </a:ext>
            </a:extLst>
          </xdr:cNvPr>
          <xdr:cNvSpPr/>
        </xdr:nvSpPr>
        <xdr:spPr>
          <a:xfrm>
            <a:off x="3076576"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FBE35B1-06DE-4939-A2D0-045D362D5FD7}" type="TxLink">
              <a:rPr lang="en-US" sz="2000" b="1" i="0" u="none" strike="noStrike">
                <a:solidFill>
                  <a:schemeClr val="bg1"/>
                </a:solidFill>
                <a:latin typeface="Calibri"/>
                <a:cs typeface="Calibri"/>
              </a:rPr>
              <a:pPr algn="ctr"/>
              <a:t>150.08%</a:t>
            </a:fld>
            <a:endParaRPr lang="en-IN" sz="2000" b="1">
              <a:solidFill>
                <a:schemeClr val="bg1"/>
              </a:solidFill>
            </a:endParaRPr>
          </a:p>
        </xdr:txBody>
      </xdr:sp>
      <xdr:sp macro="" textlink="">
        <xdr:nvSpPr>
          <xdr:cNvPr id="84" name="TextBox 83">
            <a:extLst>
              <a:ext uri="{FF2B5EF4-FFF2-40B4-BE49-F238E27FC236}">
                <a16:creationId xmlns:a16="http://schemas.microsoft.com/office/drawing/2014/main" id="{5635A327-266E-48B9-B3CE-1EC902CA1B68}"/>
              </a:ext>
            </a:extLst>
          </xdr:cNvPr>
          <xdr:cNvSpPr txBox="1"/>
        </xdr:nvSpPr>
        <xdr:spPr>
          <a:xfrm>
            <a:off x="3086099" y="228599"/>
            <a:ext cx="1067295" cy="204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RENEWAL Plcd Achievment %</a:t>
            </a:r>
          </a:p>
        </xdr:txBody>
      </xdr:sp>
    </xdr:grpSp>
    <xdr:clientData/>
  </xdr:twoCellAnchor>
  <xdr:twoCellAnchor>
    <xdr:from>
      <xdr:col>18</xdr:col>
      <xdr:colOff>19051</xdr:colOff>
      <xdr:row>1</xdr:row>
      <xdr:rowOff>23812</xdr:rowOff>
    </xdr:from>
    <xdr:to>
      <xdr:col>20</xdr:col>
      <xdr:colOff>439643</xdr:colOff>
      <xdr:row>3</xdr:row>
      <xdr:rowOff>185737</xdr:rowOff>
    </xdr:to>
    <xdr:grpSp>
      <xdr:nvGrpSpPr>
        <xdr:cNvPr id="85" name="Group 84">
          <a:extLst>
            <a:ext uri="{FF2B5EF4-FFF2-40B4-BE49-F238E27FC236}">
              <a16:creationId xmlns:a16="http://schemas.microsoft.com/office/drawing/2014/main" id="{D59E12DB-9A20-463F-ABB1-B8F019F5802E}"/>
            </a:ext>
          </a:extLst>
        </xdr:cNvPr>
        <xdr:cNvGrpSpPr/>
      </xdr:nvGrpSpPr>
      <xdr:grpSpPr>
        <a:xfrm>
          <a:off x="10991851" y="206692"/>
          <a:ext cx="1639792" cy="527685"/>
          <a:chOff x="3076576" y="228600"/>
          <a:chExt cx="1076818" cy="542925"/>
        </a:xfrm>
      </xdr:grpSpPr>
      <xdr:sp macro="" textlink="'KPI-3'!J9">
        <xdr:nvSpPr>
          <xdr:cNvPr id="86" name="Rectangle: Rounded Corners 85">
            <a:extLst>
              <a:ext uri="{FF2B5EF4-FFF2-40B4-BE49-F238E27FC236}">
                <a16:creationId xmlns:a16="http://schemas.microsoft.com/office/drawing/2014/main" id="{3FAC58B2-8BA8-4748-97F9-787F54872647}"/>
              </a:ext>
            </a:extLst>
          </xdr:cNvPr>
          <xdr:cNvSpPr/>
        </xdr:nvSpPr>
        <xdr:spPr>
          <a:xfrm>
            <a:off x="3076576" y="242886"/>
            <a:ext cx="1028700" cy="52863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E791906-3643-474D-B41A-68291975BA2C}" type="TxLink">
              <a:rPr lang="en-US" sz="2000" b="1" i="0" u="none" strike="noStrike">
                <a:solidFill>
                  <a:schemeClr val="bg1"/>
                </a:solidFill>
                <a:latin typeface="Calibri"/>
                <a:cs typeface="Calibri"/>
              </a:rPr>
              <a:pPr algn="ctr"/>
              <a:t>66.92%</a:t>
            </a:fld>
            <a:endParaRPr lang="en-IN" sz="2000" b="1">
              <a:solidFill>
                <a:schemeClr val="bg1"/>
              </a:solidFill>
            </a:endParaRPr>
          </a:p>
        </xdr:txBody>
      </xdr:sp>
      <xdr:sp macro="" textlink="">
        <xdr:nvSpPr>
          <xdr:cNvPr id="87" name="TextBox 86">
            <a:extLst>
              <a:ext uri="{FF2B5EF4-FFF2-40B4-BE49-F238E27FC236}">
                <a16:creationId xmlns:a16="http://schemas.microsoft.com/office/drawing/2014/main" id="{354EEF12-691C-4649-979C-6481ED74F07B}"/>
              </a:ext>
            </a:extLst>
          </xdr:cNvPr>
          <xdr:cNvSpPr txBox="1"/>
        </xdr:nvSpPr>
        <xdr:spPr>
          <a:xfrm>
            <a:off x="3086099" y="228600"/>
            <a:ext cx="1067295"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RENEWAL Invoice Achievment %</a:t>
            </a:r>
          </a:p>
        </xdr:txBody>
      </xdr:sp>
    </xdr:grpSp>
    <xdr:clientData/>
  </xdr:twoCellAnchor>
  <xdr:twoCellAnchor>
    <xdr:from>
      <xdr:col>0</xdr:col>
      <xdr:colOff>600076</xdr:colOff>
      <xdr:row>11</xdr:row>
      <xdr:rowOff>9526</xdr:rowOff>
    </xdr:from>
    <xdr:to>
      <xdr:col>4</xdr:col>
      <xdr:colOff>104776</xdr:colOff>
      <xdr:row>16</xdr:row>
      <xdr:rowOff>85726</xdr:rowOff>
    </xdr:to>
    <xdr:graphicFrame macro="">
      <xdr:nvGraphicFramePr>
        <xdr:cNvPr id="46" name="Chart 45">
          <a:extLst>
            <a:ext uri="{FF2B5EF4-FFF2-40B4-BE49-F238E27FC236}">
              <a16:creationId xmlns:a16="http://schemas.microsoft.com/office/drawing/2014/main" id="{8340C909-9E57-4F11-8ED3-EEDF9EED8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38100</xdr:colOff>
      <xdr:row>4</xdr:row>
      <xdr:rowOff>161925</xdr:rowOff>
    </xdr:from>
    <xdr:to>
      <xdr:col>4</xdr:col>
      <xdr:colOff>57150</xdr:colOff>
      <xdr:row>10</xdr:row>
      <xdr:rowOff>38101</xdr:rowOff>
    </xdr:to>
    <xdr:graphicFrame macro="">
      <xdr:nvGraphicFramePr>
        <xdr:cNvPr id="47" name="Chart 46">
          <a:extLst>
            <a:ext uri="{FF2B5EF4-FFF2-40B4-BE49-F238E27FC236}">
              <a16:creationId xmlns:a16="http://schemas.microsoft.com/office/drawing/2014/main" id="{B8EF104F-4590-4CD7-84DB-9375BD42B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571501</xdr:colOff>
      <xdr:row>17</xdr:row>
      <xdr:rowOff>28575</xdr:rowOff>
    </xdr:from>
    <xdr:to>
      <xdr:col>4</xdr:col>
      <xdr:colOff>76201</xdr:colOff>
      <xdr:row>23</xdr:row>
      <xdr:rowOff>66675</xdr:rowOff>
    </xdr:to>
    <xdr:graphicFrame macro="">
      <xdr:nvGraphicFramePr>
        <xdr:cNvPr id="53" name="Chart 52">
          <a:extLst>
            <a:ext uri="{FF2B5EF4-FFF2-40B4-BE49-F238E27FC236}">
              <a16:creationId xmlns:a16="http://schemas.microsoft.com/office/drawing/2014/main" id="{679A0F70-4034-4CF5-AFE5-415F44148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552450</xdr:colOff>
      <xdr:row>4</xdr:row>
      <xdr:rowOff>142875</xdr:rowOff>
    </xdr:from>
    <xdr:to>
      <xdr:col>16</xdr:col>
      <xdr:colOff>38100</xdr:colOff>
      <xdr:row>14</xdr:row>
      <xdr:rowOff>57150</xdr:rowOff>
    </xdr:to>
    <xdr:graphicFrame macro="">
      <xdr:nvGraphicFramePr>
        <xdr:cNvPr id="48" name="Chart 47">
          <a:extLst>
            <a:ext uri="{FF2B5EF4-FFF2-40B4-BE49-F238E27FC236}">
              <a16:creationId xmlns:a16="http://schemas.microsoft.com/office/drawing/2014/main" id="{0F16CE43-72A1-4134-98C3-AC574E27E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276225</xdr:colOff>
      <xdr:row>2</xdr:row>
      <xdr:rowOff>38100</xdr:rowOff>
    </xdr:from>
    <xdr:to>
      <xdr:col>17</xdr:col>
      <xdr:colOff>533400</xdr:colOff>
      <xdr:row>3</xdr:row>
      <xdr:rowOff>38100</xdr:rowOff>
    </xdr:to>
    <xdr:sp macro="" textlink="">
      <xdr:nvSpPr>
        <xdr:cNvPr id="50" name="Isosceles Triangle 49">
          <a:extLst>
            <a:ext uri="{FF2B5EF4-FFF2-40B4-BE49-F238E27FC236}">
              <a16:creationId xmlns:a16="http://schemas.microsoft.com/office/drawing/2014/main" id="{C7F40977-A508-4504-8FBF-F5D770EFAB0F}"/>
            </a:ext>
          </a:extLst>
        </xdr:cNvPr>
        <xdr:cNvSpPr/>
      </xdr:nvSpPr>
      <xdr:spPr>
        <a:xfrm>
          <a:off x="10639425" y="419100"/>
          <a:ext cx="257175" cy="190500"/>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9</xdr:col>
      <xdr:colOff>361950</xdr:colOff>
      <xdr:row>2</xdr:row>
      <xdr:rowOff>57150</xdr:rowOff>
    </xdr:from>
    <xdr:to>
      <xdr:col>10</xdr:col>
      <xdr:colOff>9525</xdr:colOff>
      <xdr:row>3</xdr:row>
      <xdr:rowOff>57150</xdr:rowOff>
    </xdr:to>
    <xdr:sp macro="" textlink="">
      <xdr:nvSpPr>
        <xdr:cNvPr id="63" name="Isosceles Triangle 62">
          <a:extLst>
            <a:ext uri="{FF2B5EF4-FFF2-40B4-BE49-F238E27FC236}">
              <a16:creationId xmlns:a16="http://schemas.microsoft.com/office/drawing/2014/main" id="{F1F9CBE8-6537-430C-A2DD-F22DB69BB70C}"/>
            </a:ext>
          </a:extLst>
        </xdr:cNvPr>
        <xdr:cNvSpPr/>
      </xdr:nvSpPr>
      <xdr:spPr>
        <a:xfrm rot="10800000">
          <a:off x="5848350" y="438150"/>
          <a:ext cx="257175" cy="19050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12</xdr:col>
      <xdr:colOff>152400</xdr:colOff>
      <xdr:row>2</xdr:row>
      <xdr:rowOff>57150</xdr:rowOff>
    </xdr:from>
    <xdr:to>
      <xdr:col>12</xdr:col>
      <xdr:colOff>409575</xdr:colOff>
      <xdr:row>3</xdr:row>
      <xdr:rowOff>57150</xdr:rowOff>
    </xdr:to>
    <xdr:sp macro="" textlink="">
      <xdr:nvSpPr>
        <xdr:cNvPr id="64" name="Isosceles Triangle 63">
          <a:extLst>
            <a:ext uri="{FF2B5EF4-FFF2-40B4-BE49-F238E27FC236}">
              <a16:creationId xmlns:a16="http://schemas.microsoft.com/office/drawing/2014/main" id="{66A4CA76-DC1A-436B-BE44-9D67274103CB}"/>
            </a:ext>
          </a:extLst>
        </xdr:cNvPr>
        <xdr:cNvSpPr/>
      </xdr:nvSpPr>
      <xdr:spPr>
        <a:xfrm rot="10800000">
          <a:off x="7467600" y="438150"/>
          <a:ext cx="257175" cy="19050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14</xdr:col>
      <xdr:colOff>523875</xdr:colOff>
      <xdr:row>2</xdr:row>
      <xdr:rowOff>57150</xdr:rowOff>
    </xdr:from>
    <xdr:to>
      <xdr:col>15</xdr:col>
      <xdr:colOff>171450</xdr:colOff>
      <xdr:row>3</xdr:row>
      <xdr:rowOff>57150</xdr:rowOff>
    </xdr:to>
    <xdr:sp macro="" textlink="">
      <xdr:nvSpPr>
        <xdr:cNvPr id="69" name="Isosceles Triangle 68">
          <a:extLst>
            <a:ext uri="{FF2B5EF4-FFF2-40B4-BE49-F238E27FC236}">
              <a16:creationId xmlns:a16="http://schemas.microsoft.com/office/drawing/2014/main" id="{4B2F2D1E-375C-46C5-88FC-DAE5E7806DAD}"/>
            </a:ext>
          </a:extLst>
        </xdr:cNvPr>
        <xdr:cNvSpPr/>
      </xdr:nvSpPr>
      <xdr:spPr>
        <a:xfrm rot="10800000">
          <a:off x="9058275" y="438150"/>
          <a:ext cx="257175" cy="19050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20</xdr:col>
      <xdr:colOff>9525</xdr:colOff>
      <xdr:row>2</xdr:row>
      <xdr:rowOff>47625</xdr:rowOff>
    </xdr:from>
    <xdr:to>
      <xdr:col>20</xdr:col>
      <xdr:colOff>266700</xdr:colOff>
      <xdr:row>3</xdr:row>
      <xdr:rowOff>47625</xdr:rowOff>
    </xdr:to>
    <xdr:sp macro="" textlink="">
      <xdr:nvSpPr>
        <xdr:cNvPr id="70" name="Isosceles Triangle 69">
          <a:extLst>
            <a:ext uri="{FF2B5EF4-FFF2-40B4-BE49-F238E27FC236}">
              <a16:creationId xmlns:a16="http://schemas.microsoft.com/office/drawing/2014/main" id="{3732E16A-6866-48AE-B72F-72C983C6386F}"/>
            </a:ext>
          </a:extLst>
        </xdr:cNvPr>
        <xdr:cNvSpPr/>
      </xdr:nvSpPr>
      <xdr:spPr>
        <a:xfrm rot="10800000">
          <a:off x="12201525" y="428625"/>
          <a:ext cx="257175" cy="19050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6</xdr:col>
      <xdr:colOff>590550</xdr:colOff>
      <xdr:row>2</xdr:row>
      <xdr:rowOff>47625</xdr:rowOff>
    </xdr:from>
    <xdr:to>
      <xdr:col>7</xdr:col>
      <xdr:colOff>238125</xdr:colOff>
      <xdr:row>3</xdr:row>
      <xdr:rowOff>47625</xdr:rowOff>
    </xdr:to>
    <xdr:sp macro="" textlink="">
      <xdr:nvSpPr>
        <xdr:cNvPr id="56" name="Isosceles Triangle 55">
          <a:extLst>
            <a:ext uri="{FF2B5EF4-FFF2-40B4-BE49-F238E27FC236}">
              <a16:creationId xmlns:a16="http://schemas.microsoft.com/office/drawing/2014/main" id="{51777C1E-548D-4666-8929-E14D9E8B7553}"/>
            </a:ext>
          </a:extLst>
        </xdr:cNvPr>
        <xdr:cNvSpPr/>
      </xdr:nvSpPr>
      <xdr:spPr>
        <a:xfrm rot="10800000">
          <a:off x="4248150" y="428625"/>
          <a:ext cx="257175" cy="19050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461962</xdr:colOff>
      <xdr:row>29</xdr:row>
      <xdr:rowOff>33337</xdr:rowOff>
    </xdr:from>
    <xdr:to>
      <xdr:col>7</xdr:col>
      <xdr:colOff>1490662</xdr:colOff>
      <xdr:row>43</xdr:row>
      <xdr:rowOff>109537</xdr:rowOff>
    </xdr:to>
    <xdr:graphicFrame macro="">
      <xdr:nvGraphicFramePr>
        <xdr:cNvPr id="3" name="Chart 2">
          <a:extLst>
            <a:ext uri="{FF2B5EF4-FFF2-40B4-BE49-F238E27FC236}">
              <a16:creationId xmlns:a16="http://schemas.microsoft.com/office/drawing/2014/main" id="{7E16A205-09AF-44BE-B959-A3830240C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37</xdr:row>
      <xdr:rowOff>133350</xdr:rowOff>
    </xdr:from>
    <xdr:to>
      <xdr:col>5</xdr:col>
      <xdr:colOff>447675</xdr:colOff>
      <xdr:row>52</xdr:row>
      <xdr:rowOff>19050</xdr:rowOff>
    </xdr:to>
    <xdr:graphicFrame macro="">
      <xdr:nvGraphicFramePr>
        <xdr:cNvPr id="4" name="Chart 3">
          <a:extLst>
            <a:ext uri="{FF2B5EF4-FFF2-40B4-BE49-F238E27FC236}">
              <a16:creationId xmlns:a16="http://schemas.microsoft.com/office/drawing/2014/main" id="{08ABC12D-17EB-49F0-822E-8F7A60225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442912</xdr:colOff>
      <xdr:row>35</xdr:row>
      <xdr:rowOff>147637</xdr:rowOff>
    </xdr:from>
    <xdr:to>
      <xdr:col>10</xdr:col>
      <xdr:colOff>223837</xdr:colOff>
      <xdr:row>50</xdr:row>
      <xdr:rowOff>33337</xdr:rowOff>
    </xdr:to>
    <xdr:graphicFrame macro="">
      <xdr:nvGraphicFramePr>
        <xdr:cNvPr id="6" name="Chart 5">
          <a:extLst>
            <a:ext uri="{FF2B5EF4-FFF2-40B4-BE49-F238E27FC236}">
              <a16:creationId xmlns:a16="http://schemas.microsoft.com/office/drawing/2014/main" id="{584C8337-2666-45F1-8D61-1EB735EAF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27.559172106485" createdVersion="7" refreshedVersion="7" minRefreshableVersion="3" recordCount="49" xr:uid="{964A4126-48A6-44A7-8678-9DE9667BC7BA}">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base="6">
        <rangePr groupBy="months" startDate="2019-09-30T00:00:00" endDate="2020-09-01T00:00:00"/>
        <groupItems count="14">
          <s v="&lt;30-09-2019"/>
          <s v="Jan"/>
          <s v="Feb"/>
          <s v="Mar"/>
          <s v="Apr"/>
          <s v="May"/>
          <s v="Jun"/>
          <s v="Jul"/>
          <s v="Aug"/>
          <s v="Sep"/>
          <s v="Oct"/>
          <s v="Nov"/>
          <s v="Dec"/>
          <s v="&gt;01-09-2020"/>
        </groupItems>
      </fieldGroup>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Quarters" numFmtId="0" databaseField="0">
      <fieldGroup base="6">
        <rangePr groupBy="quarters" startDate="2019-09-30T00:00:00" endDate="2020-09-01T00:00:00"/>
        <groupItems count="6">
          <s v="&lt;30-09-2019"/>
          <s v="Qtr1"/>
          <s v="Qtr2"/>
          <s v="Qtr3"/>
          <s v="Qtr4"/>
          <s v="&gt;01-09-2020"/>
        </groupItems>
      </fieldGroup>
    </cacheField>
    <cacheField name="Years"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27.559172685185" createdVersion="7" refreshedVersion="7" minRefreshableVersion="3" recordCount="204" xr:uid="{36D923F5-F4A4-4BF5-AE5F-E9B10BDBE481}">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ount="6">
        <m/>
        <n v="1"/>
        <n v="13"/>
        <n v="2"/>
        <n v="3"/>
        <n v="10"/>
      </sharedItems>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2414079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27.559173611109" createdVersion="7" refreshedVersion="7" minRefreshableVersion="3" recordCount="961" xr:uid="{D33DF502-4151-4C53-8CEA-C36885F53FD3}">
  <cacheSource type="worksheet">
    <worksheetSource name="brokerage_202001231040"/>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27.559173726855" createdVersion="7" refreshedVersion="7" minRefreshableVersion="3" recordCount="18" xr:uid="{B51683C7-9784-4C30-BC2A-6D03016B5986}">
  <cacheSource type="worksheet">
    <worksheetSource name="NN_EN_EE_Indi_bdgt__20012020"/>
  </cacheSource>
  <cacheFields count="7">
    <cacheField name="Branch" numFmtId="0">
      <sharedItems containsBlank="1"/>
    </cacheField>
    <cacheField name="Account Exe ID" numFmtId="0">
      <sharedItems containsString="0" containsBlank="1" containsNumber="1" containsInteger="1" minValue="1" maxValue="13" count="11">
        <n v="1"/>
        <n v="2"/>
        <n v="3"/>
        <n v="4"/>
        <n v="5"/>
        <n v="8"/>
        <n v="6"/>
        <n v="9"/>
        <n v="10"/>
        <n v="13"/>
        <m/>
      </sharedItems>
    </cacheField>
    <cacheField name="Employee Name" numFmtId="0">
      <sharedItems containsBlank="1" count="11">
        <s v="Vinay"/>
        <s v="Abhinav Shivam"/>
        <s v="Animesh Rawat"/>
        <s v="Gilbert"/>
        <s v="Juli"/>
        <s v="Kumar Jha"/>
        <s v="Ketan Jain"/>
        <s v="Manish Sharma"/>
        <s v="Mark"/>
        <s v="Vidit Shah"/>
        <m/>
      </sharedItems>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27.559174189817" createdVersion="7" refreshedVersion="7" minRefreshableVersion="3" recordCount="34" xr:uid="{FC8937ED-9A56-48D8-B9A1-0320C8581EC4}">
  <cacheSource type="worksheet">
    <worksheetSource name="meeting_list_202001231041"/>
  </cacheSource>
  <cacheFields count="7">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base="4">
        <rangePr groupBy="months" startDate="2019-10-17T00:00:00" endDate="2020-01-23T00:00:00"/>
        <groupItems count="14">
          <s v="&lt;17-10-2019"/>
          <s v="Jan"/>
          <s v="Feb"/>
          <s v="Mar"/>
          <s v="Apr"/>
          <s v="May"/>
          <s v="Jun"/>
          <s v="Jul"/>
          <s v="Aug"/>
          <s v="Sep"/>
          <s v="Oct"/>
          <s v="Nov"/>
          <s v="Dec"/>
          <s v="&gt;23-01-2020"/>
        </groupItems>
      </fieldGroup>
    </cacheField>
    <cacheField name="Quarters" numFmtId="0" databaseField="0">
      <fieldGroup base="4">
        <rangePr groupBy="quarters" startDate="2019-10-17T00:00:00" endDate="2020-01-23T00:00:00"/>
        <groupItems count="6">
          <s v="&lt;17-10-2019"/>
          <s v="Qtr1"/>
          <s v="Qtr2"/>
          <s v="Qtr3"/>
          <s v="Qtr4"/>
          <s v="&gt;23-01-2020"/>
        </groupItems>
      </fieldGroup>
    </cacheField>
    <cacheField name="Years"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x v="0"/>
    <x v="0"/>
    <s v="Ahmedabad"/>
    <s v="Employee Benefits (EB)"/>
    <x v="0"/>
    <s v="Mediclaim"/>
    <s v="Group Medical"/>
  </r>
  <r>
    <x v="1"/>
    <x v="1"/>
    <n v="1"/>
    <x v="1"/>
    <n v="200000"/>
    <n v="30000"/>
    <x v="1"/>
    <x v="0"/>
    <s v="Ahmedabad"/>
    <s v="Employee Benefits (EB)"/>
    <x v="0"/>
    <s v="Mediclaim"/>
    <s v="Group Personal Accident"/>
  </r>
  <r>
    <x v="2"/>
    <x v="2"/>
    <n v="1"/>
    <x v="1"/>
    <n v="0"/>
    <n v="100000"/>
    <x v="2"/>
    <x v="0"/>
    <s v="Ahmedabad"/>
    <s v="Marine"/>
    <x v="1"/>
    <s v="Marine Hull"/>
    <s v="Charterers' Liability Policy"/>
  </r>
  <r>
    <x v="3"/>
    <x v="3"/>
    <n v="1"/>
    <x v="1"/>
    <n v="0"/>
    <n v="100000"/>
    <x v="1"/>
    <x v="0"/>
    <s v="Ahmedabad"/>
    <s v="Marine"/>
    <x v="1"/>
    <s v="Marine Hull"/>
    <s v="Charterers' Liability Policy"/>
  </r>
  <r>
    <x v="4"/>
    <x v="4"/>
    <n v="1"/>
    <x v="1"/>
    <n v="1200000"/>
    <n v="100000"/>
    <x v="1"/>
    <x v="0"/>
    <s v="Ahmedabad"/>
    <s v="Trade Credit &amp;amp; Political Risk"/>
    <x v="2"/>
    <s v="Miscellaneous"/>
    <s v="Trade Credit Insurance"/>
  </r>
  <r>
    <x v="5"/>
    <x v="5"/>
    <n v="1"/>
    <x v="1"/>
    <n v="0"/>
    <n v="100000"/>
    <x v="3"/>
    <x v="0"/>
    <s v="Ahmedabad"/>
    <s v="Liability"/>
    <x v="3"/>
    <s v="Financial Lines"/>
    <s v="Commercial General Liability"/>
  </r>
  <r>
    <x v="6"/>
    <x v="6"/>
    <n v="1"/>
    <x v="1"/>
    <n v="0"/>
    <n v="100000"/>
    <x v="3"/>
    <x v="0"/>
    <s v="Ahmedabad"/>
    <s v="Marine"/>
    <x v="1"/>
    <s v="Marine Hull"/>
    <s v="Charterers' Liability Policy"/>
  </r>
  <r>
    <x v="7"/>
    <x v="7"/>
    <n v="1"/>
    <x v="1"/>
    <n v="0"/>
    <n v="125000"/>
    <x v="2"/>
    <x v="0"/>
    <s v="Ahmedabad"/>
    <s v="Employee Benefits (EB)"/>
    <x v="0"/>
    <s v="Mediclaim"/>
    <s v="Group Medical"/>
  </r>
  <r>
    <x v="8"/>
    <x v="8"/>
    <n v="1"/>
    <x v="1"/>
    <n v="0"/>
    <n v="100000"/>
    <x v="1"/>
    <x v="0"/>
    <s v="Ahmedabad"/>
    <s v="Marine"/>
    <x v="1"/>
    <s v="Marine Hull"/>
    <s v="Charterers' Liability Policy"/>
  </r>
  <r>
    <x v="9"/>
    <x v="9"/>
    <n v="12"/>
    <x v="2"/>
    <n v="0"/>
    <n v="200000"/>
    <x v="1"/>
    <x v="0"/>
    <s v="Ahmedabad"/>
    <s v="Marine"/>
    <x v="1"/>
    <s v="Marine Hull"/>
    <s v="Charterers' Liability Policy"/>
  </r>
  <r>
    <x v="10"/>
    <x v="10"/>
    <n v="12"/>
    <x v="2"/>
    <n v="0"/>
    <n v="75000"/>
    <x v="1"/>
    <x v="0"/>
    <s v="Ahmedabad"/>
    <s v="Employee Benefits (EB)"/>
    <x v="0"/>
    <s v="Mediclaim"/>
    <s v="Group Medical"/>
  </r>
  <r>
    <x v="11"/>
    <x v="11"/>
    <n v="12"/>
    <x v="2"/>
    <n v="0"/>
    <n v="25000"/>
    <x v="1"/>
    <x v="0"/>
    <s v="Ahmedabad"/>
    <s v="Employee Benefits (EB)"/>
    <x v="0"/>
    <s v="Mediclaim"/>
    <s v="Group Personal Accident"/>
  </r>
  <r>
    <x v="12"/>
    <x v="12"/>
    <n v="12"/>
    <x v="2"/>
    <n v="2000000"/>
    <n v="150000"/>
    <x v="3"/>
    <x v="0"/>
    <s v="Ahmedabad"/>
    <s v="Employee Benefits (EB)"/>
    <x v="0"/>
    <s v="Mediclaim"/>
    <s v="Group Medical"/>
  </r>
  <r>
    <x v="13"/>
    <x v="13"/>
    <n v="12"/>
    <x v="2"/>
    <n v="500000"/>
    <n v="75000"/>
    <x v="3"/>
    <x v="0"/>
    <s v="Ahmedabad"/>
    <s v="Liability"/>
    <x v="3"/>
    <s v="Financial Lines"/>
    <s v="Cyber Liability Insurance"/>
  </r>
  <r>
    <x v="14"/>
    <x v="14"/>
    <n v="3"/>
    <x v="0"/>
    <n v="2500000"/>
    <n v="125000"/>
    <x v="4"/>
    <x v="0"/>
    <s v="Ahmedabad"/>
    <s v="Employee Benefits (EB)"/>
    <x v="0"/>
    <s v="Mediclaim"/>
    <s v="Group Medical"/>
  </r>
  <r>
    <x v="15"/>
    <x v="15"/>
    <n v="10"/>
    <x v="3"/>
    <n v="1400000"/>
    <n v="100000"/>
    <x v="5"/>
    <x v="0"/>
    <s v="Ahmedabad"/>
    <s v="Employee Benefits (EB)"/>
    <x v="0"/>
    <s v="Mediclaim"/>
    <s v="Group Medical"/>
  </r>
  <r>
    <x v="16"/>
    <x v="16"/>
    <n v="10"/>
    <x v="3"/>
    <n v="4500000"/>
    <n v="350000"/>
    <x v="6"/>
    <x v="0"/>
    <s v="Ahmedabad"/>
    <s v="Employee Benefits (EB)"/>
    <x v="2"/>
    <s v="Miscellaneous"/>
    <s v="Group Medical"/>
  </r>
  <r>
    <x v="17"/>
    <x v="17"/>
    <n v="3"/>
    <x v="0"/>
    <n v="9500000"/>
    <n v="200000"/>
    <x v="7"/>
    <x v="1"/>
    <s v="Ahmedabad"/>
    <s v="Employee Benefits (EB)"/>
    <x v="0"/>
    <s v="Mediclaim"/>
    <s v="Group Medical"/>
  </r>
  <r>
    <x v="18"/>
    <x v="18"/>
    <n v="10"/>
    <x v="3"/>
    <n v="4500000"/>
    <n v="300000"/>
    <x v="8"/>
    <x v="0"/>
    <s v="Ahmedabad"/>
    <s v="Employee Benefits (EB)"/>
    <x v="0"/>
    <s v="Mediclaim"/>
    <s v="Group Medical"/>
  </r>
  <r>
    <x v="19"/>
    <x v="19"/>
    <n v="3"/>
    <x v="0"/>
    <n v="0"/>
    <n v="100000"/>
    <x v="9"/>
    <x v="0"/>
    <s v="Ahmedabad"/>
    <s v="Employee Benefits (EB)"/>
    <x v="0"/>
    <s v="Mediclaim"/>
    <s v="Group Medical"/>
  </r>
  <r>
    <x v="20"/>
    <x v="20"/>
    <n v="3"/>
    <x v="0"/>
    <n v="6000000"/>
    <n v="300000"/>
    <x v="4"/>
    <x v="0"/>
    <s v="Ahmedabad"/>
    <s v="Employee Benefits (EB)"/>
    <x v="0"/>
    <s v="Mediclaim"/>
    <s v="Group Medical"/>
  </r>
  <r>
    <x v="21"/>
    <x v="21"/>
    <n v="10"/>
    <x v="3"/>
    <n v="600000"/>
    <n v="100000"/>
    <x v="10"/>
    <x v="0"/>
    <s v="Ahmedabad"/>
    <s v="Emerging Corporates Group (ECG)"/>
    <x v="0"/>
    <s v="Mediclaim"/>
    <s v="Group Medical"/>
  </r>
  <r>
    <x v="22"/>
    <x v="22"/>
    <n v="10"/>
    <x v="3"/>
    <n v="210000"/>
    <n v="35000"/>
    <x v="10"/>
    <x v="0"/>
    <s v="Ahmedabad"/>
    <s v="Emerging Corporates Group (ECG)"/>
    <x v="0"/>
    <s v="Mediclaim"/>
    <s v="Group Personal Accident"/>
  </r>
  <r>
    <x v="23"/>
    <x v="23"/>
    <n v="10"/>
    <x v="3"/>
    <n v="300000"/>
    <n v="49500"/>
    <x v="7"/>
    <x v="1"/>
    <s v="Ahmedabad"/>
    <s v="Liability"/>
    <x v="3"/>
    <s v="Financial Lines"/>
    <s v="Commercial General Liability"/>
  </r>
  <r>
    <x v="24"/>
    <x v="24"/>
    <n v="10"/>
    <x v="3"/>
    <n v="300000"/>
    <n v="49500"/>
    <x v="7"/>
    <x v="1"/>
    <s v="Ahmedabad"/>
    <s v="Liability"/>
    <x v="3"/>
    <s v="Financial Lines"/>
    <s v="Commercial Crime Insurance"/>
  </r>
  <r>
    <x v="25"/>
    <x v="25"/>
    <n v="10"/>
    <x v="3"/>
    <n v="5000000"/>
    <n v="250000"/>
    <x v="10"/>
    <x v="0"/>
    <s v="Ahmedabad"/>
    <s v="Employee Benefits (EB)"/>
    <x v="0"/>
    <s v="Mediclaim"/>
    <s v="Group Medical"/>
  </r>
  <r>
    <x v="26"/>
    <x v="26"/>
    <n v="3"/>
    <x v="0"/>
    <n v="0"/>
    <n v="100000"/>
    <x v="11"/>
    <x v="1"/>
    <s v="Ahmedabad"/>
    <s v="Marine"/>
    <x v="1"/>
    <s v="Marine Cargo"/>
    <s v="Marine Combo policy ( EXIM +Inland)"/>
  </r>
  <r>
    <x v="27"/>
    <x v="27"/>
    <n v="12"/>
    <x v="2"/>
    <n v="90000000"/>
    <n v="200000"/>
    <x v="12"/>
    <x v="0"/>
    <s v="Ahmedabad"/>
    <s v="Property / BI"/>
    <x v="4"/>
    <s v="Constructions &amp;amp; Infrastructure"/>
    <s v="Industrial All Risks"/>
  </r>
  <r>
    <x v="28"/>
    <x v="28"/>
    <n v="3"/>
    <x v="0"/>
    <n v="0"/>
    <n v="10000"/>
    <x v="7"/>
    <x v="2"/>
    <s v="Ahmedabad"/>
    <s v="Marine"/>
    <x v="1"/>
    <s v="Marine Cargo"/>
    <s v="Marine Cargo"/>
  </r>
  <r>
    <x v="29"/>
    <x v="29"/>
    <n v="6"/>
    <x v="4"/>
    <n v="0"/>
    <n v="50000"/>
    <x v="1"/>
    <x v="0"/>
    <s v="Ahmedabad"/>
    <s v="Property / BI"/>
    <x v="4"/>
    <s v="Constructions &amp;amp; Infrastructure"/>
    <s v="Fire &amp;amp; Special Perils"/>
  </r>
  <r>
    <x v="30"/>
    <x v="30"/>
    <n v="6"/>
    <x v="4"/>
    <n v="300000"/>
    <n v="30000"/>
    <x v="1"/>
    <x v="0"/>
    <s v="Ahmedabad"/>
    <s v="Construction, Power &amp; Infrastructure"/>
    <x v="5"/>
    <s v="Engineering"/>
    <s v="Contractors All Risk"/>
  </r>
  <r>
    <x v="31"/>
    <x v="31"/>
    <n v="6"/>
    <x v="4"/>
    <n v="0"/>
    <n v="200000"/>
    <x v="1"/>
    <x v="0"/>
    <s v="Ahmedabad"/>
    <s v="Property / BI"/>
    <x v="4"/>
    <s v="Constructions &amp;amp; Infrastructure"/>
    <s v="Fire &amp;amp; Special Perils"/>
  </r>
  <r>
    <x v="32"/>
    <x v="32"/>
    <n v="6"/>
    <x v="4"/>
    <n v="300000"/>
    <n v="50000"/>
    <x v="1"/>
    <x v="0"/>
    <s v="Ahmedabad"/>
    <s v="Property / BI"/>
    <x v="4"/>
    <s v="Constructions &amp;amp; Infrastructure"/>
    <s v="Fire &amp;amp; Special Perils"/>
  </r>
  <r>
    <x v="33"/>
    <x v="33"/>
    <n v="6"/>
    <x v="4"/>
    <n v="1000000"/>
    <n v="100000"/>
    <x v="13"/>
    <x v="0"/>
    <s v="Ahmedabad"/>
    <s v="Property / BI"/>
    <x v="4"/>
    <s v="Constructions &amp;amp; Infrastructure"/>
    <s v="Fire &amp;amp; Special Perils"/>
  </r>
  <r>
    <x v="34"/>
    <x v="34"/>
    <n v="6"/>
    <x v="4"/>
    <n v="0"/>
    <n v="300000"/>
    <x v="2"/>
    <x v="0"/>
    <s v="Ahmedabad"/>
    <s v="Property / BI"/>
    <x v="4"/>
    <s v="Constructions &amp;amp; Infrastructure"/>
    <s v="Fire &amp;amp; Special Perils"/>
  </r>
  <r>
    <x v="35"/>
    <x v="35"/>
    <n v="6"/>
    <x v="4"/>
    <n v="0"/>
    <n v="200000"/>
    <x v="2"/>
    <x v="0"/>
    <s v="Ahmedabad"/>
    <s v="Property / BI"/>
    <x v="4"/>
    <s v="Constructions &amp;amp; Infrastructure"/>
    <s v="Fire &amp;amp; Special Perils"/>
  </r>
  <r>
    <x v="36"/>
    <x v="36"/>
    <n v="6"/>
    <x v="4"/>
    <n v="0"/>
    <n v="200000"/>
    <x v="2"/>
    <x v="0"/>
    <s v="Ahmedabad"/>
    <s v="Property / BI"/>
    <x v="4"/>
    <s v="Constructions &amp;amp; Infrastructure"/>
    <s v="Fire &amp;amp; Special Perils"/>
  </r>
  <r>
    <x v="37"/>
    <x v="37"/>
    <n v="6"/>
    <x v="4"/>
    <n v="0"/>
    <n v="400000"/>
    <x v="2"/>
    <x v="0"/>
    <s v="Ahmedabad"/>
    <s v="Property / BI"/>
    <x v="4"/>
    <s v="Constructions &amp;amp; Infrastructure"/>
    <s v="Fire &amp;amp; Special Perils"/>
  </r>
  <r>
    <x v="38"/>
    <x v="38"/>
    <n v="12"/>
    <x v="2"/>
    <n v="0"/>
    <n v="300000"/>
    <x v="2"/>
    <x v="0"/>
    <s v="Ahmedabad"/>
    <s v="Crises Mgmt / Terr / Political Risks / K&amp;amp;R"/>
    <x v="6"/>
    <s v="Political Risks"/>
    <s v="SABOTAGE &amp;amp; TERRORISM &amp;amp; Political Violence"/>
  </r>
  <r>
    <x v="39"/>
    <x v="39"/>
    <n v="12"/>
    <x v="2"/>
    <n v="500000"/>
    <n v="50000"/>
    <x v="14"/>
    <x v="0"/>
    <s v="Ahmedabad"/>
    <s v="Construction, Power &amp; Infrastructure"/>
    <x v="5"/>
    <s v="Engineering"/>
    <s v="Contractors All Risk"/>
  </r>
  <r>
    <x v="40"/>
    <x v="40"/>
    <n v="12"/>
    <x v="2"/>
    <n v="1000000"/>
    <n v="100000"/>
    <x v="7"/>
    <x v="0"/>
    <s v="Ahmedabad"/>
    <s v="Construction, Power &amp; Infrastructure"/>
    <x v="5"/>
    <s v="Engineering"/>
    <s v="Contractors All Risk"/>
  </r>
  <r>
    <x v="41"/>
    <x v="41"/>
    <n v="10"/>
    <x v="3"/>
    <n v="500000"/>
    <n v="62000"/>
    <x v="7"/>
    <x v="0"/>
    <s v="Ahmedabad"/>
    <s v="Construction, Power &amp; Infrastructure"/>
    <x v="5"/>
    <s v="Engineering"/>
    <s v="Contractors All Risk"/>
  </r>
  <r>
    <x v="42"/>
    <x v="42"/>
    <n v="10"/>
    <x v="3"/>
    <n v="300000"/>
    <n v="37500"/>
    <x v="7"/>
    <x v="0"/>
    <s v="Ahmedabad"/>
    <s v="Construction, Power &amp; Infrastructure"/>
    <x v="5"/>
    <s v="Engineering"/>
    <s v="Contractors All Risk"/>
  </r>
  <r>
    <x v="43"/>
    <x v="43"/>
    <n v="3"/>
    <x v="0"/>
    <n v="700000"/>
    <n v="100000"/>
    <x v="14"/>
    <x v="0"/>
    <s v="Ahmedabad"/>
    <s v="Property / BI"/>
    <x v="4"/>
    <s v="Constructions &amp;amp; Infrastructure"/>
    <s v="Fire &amp;amp; Special Perils"/>
  </r>
  <r>
    <x v="44"/>
    <x v="44"/>
    <n v="10"/>
    <x v="3"/>
    <n v="800000"/>
    <n v="50000"/>
    <x v="7"/>
    <x v="0"/>
    <s v="Ahmedabad"/>
    <s v="Construction, Power &amp; Infrastructure"/>
    <x v="5"/>
    <s v="Engineering"/>
    <s v="Contractors All Risk"/>
  </r>
  <r>
    <x v="45"/>
    <x v="45"/>
    <n v="3"/>
    <x v="0"/>
    <n v="0"/>
    <n v="500000"/>
    <x v="15"/>
    <x v="1"/>
    <s v="Ahmedabad"/>
    <s v="Property / BI"/>
    <x v="4"/>
    <s v="Constructions &amp;amp; Infrastructure"/>
    <s v="Fire &amp;amp; Special Perils"/>
  </r>
  <r>
    <x v="46"/>
    <x v="46"/>
    <n v="12"/>
    <x v="2"/>
    <n v="1000000"/>
    <n v="100000"/>
    <x v="14"/>
    <x v="0"/>
    <s v="Ahmedabad"/>
    <s v="Property / BI"/>
    <x v="4"/>
    <s v="Constructions &amp;amp; Infrastructure"/>
    <s v="Fire &amp;amp; Special Perils"/>
  </r>
  <r>
    <x v="47"/>
    <x v="47"/>
    <n v="3"/>
    <x v="0"/>
    <n v="0"/>
    <n v="50000"/>
    <x v="7"/>
    <x v="2"/>
    <s v="Ahmedabad"/>
    <s v="Property / BI"/>
    <x v="4"/>
    <s v="Constructions &amp;amp; Infrastructure"/>
    <s v="Fire &amp;amp; Special Perils"/>
  </r>
  <r>
    <x v="48"/>
    <x v="48"/>
    <n v="12"/>
    <x v="2"/>
    <n v="0"/>
    <n v="50000"/>
    <x v="1"/>
    <x v="0"/>
    <s v="Ahmedabad"/>
    <s v="Liability"/>
    <x v="3"/>
    <s v="Financial Lines"/>
    <s v="Director &amp;amp; Officers / Management  Liabilit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x v="0"/>
    <s v="I"/>
    <m/>
    <n v="84746"/>
    <d v="2019-04-10T00:00:00"/>
  </r>
  <r>
    <n v="1900001106"/>
    <d v="2019-05-17T00:00:00"/>
    <s v="Brokerage"/>
    <s v="Ahmedabad"/>
    <s v="Global Client Network (GNB Inward)"/>
    <x v="0"/>
    <x v="1"/>
    <x v="1"/>
    <s v="M"/>
    <n v="2.4142020928135997E+18"/>
    <n v="86724"/>
    <d v="2019-01-01T00:00:00"/>
  </r>
  <r>
    <n v="1900001110"/>
    <d v="2019-05-17T00:00:00"/>
    <s v="Brokerage"/>
    <s v="Ahmedabad"/>
    <s v="Global Client Network (GNB Inward)"/>
    <x v="0"/>
    <x v="1"/>
    <x v="1"/>
    <s v="S"/>
    <s v="OG-19-2202-1018-00000060"/>
    <n v="148500"/>
    <d v="2019-03-01T00:00:00"/>
  </r>
  <r>
    <n v="1900001136"/>
    <d v="2019-05-30T00:00:00"/>
    <s v="Brokerage"/>
    <s v="Ahmedabad"/>
    <s v="Global Client Network (GNB Inward)"/>
    <x v="1"/>
    <x v="2"/>
    <x v="2"/>
    <s v="V"/>
    <s v="OG-19-2202-3383-00000010"/>
    <n v="12019"/>
    <d v="2019-01-01T00:00:00"/>
  </r>
  <r>
    <n v="1900001164"/>
    <d v="2019-06-11T00:00:00"/>
    <s v="Brokerage"/>
    <s v="Ahmedabad"/>
    <s v="Global Client Network (GNB Inward)"/>
    <x v="0"/>
    <x v="1"/>
    <x v="1"/>
    <s v="I"/>
    <s v="020P000098803000"/>
    <n v="12500"/>
    <d v="2019-02-26T00:00:00"/>
  </r>
  <r>
    <n v="1900001165"/>
    <d v="2019-06-11T00:00:00"/>
    <s v="Brokerage"/>
    <s v="Ahmedabad"/>
    <s v="Employee Benefits (EB)"/>
    <x v="0"/>
    <x v="3"/>
    <x v="0"/>
    <s v="I"/>
    <n v="206314000000"/>
    <n v="58300"/>
    <d v="2019-02-16T00:00:00"/>
  </r>
  <r>
    <n v="1900001167"/>
    <d v="2019-06-13T00:00:00"/>
    <s v="Brokerage"/>
    <s v="Ahmedabad"/>
    <s v="Global Client Network (GNB Inward)"/>
    <x v="1"/>
    <x v="2"/>
    <x v="2"/>
    <s v="A"/>
    <s v="OG-19-2202-3383-00000009"/>
    <n v="12019"/>
    <d v="2019-01-01T00:00:00"/>
  </r>
  <r>
    <n v="1900001168"/>
    <d v="2019-06-13T00:00:00"/>
    <s v="Brokerage"/>
    <s v="Ahmedabad"/>
    <s v="Global Client Network (GNB Inward)"/>
    <x v="1"/>
    <x v="2"/>
    <x v="2"/>
    <s v="C"/>
    <s v="OG-19-2202-3383-00000008"/>
    <n v="30048"/>
    <d v="2019-01-01T00:00:00"/>
  </r>
  <r>
    <n v="1900001169"/>
    <d v="2019-06-13T00:00:00"/>
    <s v="Brokerage"/>
    <s v="Ahmedabad"/>
    <s v="Global Client Network (GNB Inward)"/>
    <x v="0"/>
    <x v="1"/>
    <x v="1"/>
    <s v="P"/>
    <n v="3.1242015891005998E+18"/>
    <n v="14394"/>
    <d v="2019-01-02T00:00:00"/>
  </r>
  <r>
    <n v="1900001282"/>
    <d v="2019-07-13T00:00:00"/>
    <s v="Brokerage"/>
    <s v="Ahmedabad"/>
    <s v="Employee Benefits (EB)"/>
    <x v="0"/>
    <x v="4"/>
    <x v="3"/>
    <s v="S"/>
    <s v="H0048996"/>
    <n v="32392"/>
    <d v="2019-05-10T00:00:00"/>
  </r>
  <r>
    <n v="1900001293"/>
    <d v="2019-07-16T00:00:00"/>
    <s v="Brokerage"/>
    <s v="Ahmedabad"/>
    <s v="Liability"/>
    <x v="2"/>
    <x v="5"/>
    <x v="2"/>
    <s v="M"/>
    <s v="'001P000202300000"/>
    <n v="162500"/>
    <d v="2019-04-05T00:00:00"/>
  </r>
  <r>
    <n v="1900001294"/>
    <d v="2019-07-16T00:00:00"/>
    <s v="Brokerage"/>
    <s v="Ahmedabad"/>
    <s v="Liability"/>
    <x v="2"/>
    <x v="5"/>
    <x v="2"/>
    <s v="M"/>
    <s v="'001P000203500000"/>
    <n v="250000"/>
    <d v="2019-04-18T00:00:00"/>
  </r>
  <r>
    <n v="1900001304"/>
    <d v="2019-07-17T00:00:00"/>
    <s v="Brokerage"/>
    <s v="Ahmedabad"/>
    <s v="Global Client Network (GNB Inward)"/>
    <x v="1"/>
    <x v="2"/>
    <x v="2"/>
    <s v="I"/>
    <n v="2280082714"/>
    <n v="2646"/>
    <d v="2019-03-11T00:00:00"/>
  </r>
  <r>
    <n v="1900001305"/>
    <d v="2019-07-17T00:00:00"/>
    <s v="Brokerage"/>
    <s v="Ahmedabad"/>
    <s v="Global Client Network (GNB Inward)"/>
    <x v="0"/>
    <x v="1"/>
    <x v="3"/>
    <s v="F"/>
    <n v="8502066"/>
    <n v="18150"/>
    <d v="2019-01-03T00:00:00"/>
  </r>
  <r>
    <n v="1900001306"/>
    <d v="2019-07-17T00:00:00"/>
    <s v="Brokerage"/>
    <s v="Ahmedabad"/>
    <s v="Liability"/>
    <x v="3"/>
    <x v="6"/>
    <x v="2"/>
    <s v="L"/>
    <s v="2999202758217600000&quot;"/>
    <n v="60025"/>
    <d v="2019-04-22T00:00:00"/>
  </r>
  <r>
    <n v="1900001308"/>
    <d v="2019-07-17T00:00:00"/>
    <s v="Brokerage"/>
    <s v="Ahmedabad"/>
    <s v="Construction, Power &amp; Infrastructure"/>
    <x v="4"/>
    <x v="7"/>
    <x v="2"/>
    <s v="G"/>
    <n v="9.9000044190299996E+19"/>
    <n v="134736"/>
    <d v="2019-04-25T00:00:00"/>
  </r>
  <r>
    <n v="1900001342"/>
    <d v="2019-07-23T00:00:00"/>
    <s v="Brokerage"/>
    <s v="Ahmedabad"/>
    <s v="Employee Benefits (EB)"/>
    <x v="0"/>
    <x v="4"/>
    <x v="1"/>
    <s v="S"/>
    <s v="H0048996"/>
    <n v="914999"/>
    <d v="2019-01-01T00:00:00"/>
  </r>
  <r>
    <n v="1900001354"/>
    <d v="2019-07-24T00:00:00"/>
    <s v="Brokerage"/>
    <s v="Ahmedabad"/>
    <s v="Global Client Network (GNB Inward)"/>
    <x v="1"/>
    <x v="2"/>
    <x v="2"/>
    <s v="P"/>
    <n v="3.1142027482102001E+18"/>
    <n v="2942"/>
    <d v="2019-04-11T00:00:00"/>
  </r>
  <r>
    <n v="1900001355"/>
    <d v="2019-07-24T00:00:00"/>
    <s v="Brokerage"/>
    <s v="Ahmedabad"/>
    <s v="Global Client Network (GNB Inward)"/>
    <x v="1"/>
    <x v="2"/>
    <x v="2"/>
    <s v="M"/>
    <s v="OG-19-2202-1002-00001981"/>
    <n v="6740"/>
    <d v="2019-03-04T00:00:00"/>
  </r>
  <r>
    <n v="1900001356"/>
    <d v="2019-07-24T00:00:00"/>
    <s v="Brokerage"/>
    <s v="Ahmedabad"/>
    <s v="Global Client Network (GNB Inward)"/>
    <x v="0"/>
    <x v="1"/>
    <x v="1"/>
    <s v="M"/>
    <s v="OG-19-2202-1002-00001901"/>
    <n v="6740"/>
    <d v="2019-02-17T00:00:00"/>
  </r>
  <r>
    <n v="1900001361"/>
    <d v="2019-07-27T00:00:00"/>
    <s v="Brokerage"/>
    <s v="Ahmedabad"/>
    <s v="Liability"/>
    <x v="4"/>
    <x v="7"/>
    <x v="2"/>
    <s v="T"/>
    <n v="41045707"/>
    <n v="74250"/>
    <d v="2019-04-01T00:00:00"/>
  </r>
  <r>
    <n v="1900001376"/>
    <d v="2019-07-29T00:00:00"/>
    <s v="Brokerage"/>
    <s v="Ahmedabad"/>
    <s v="Employee Benefits (EB)"/>
    <x v="0"/>
    <x v="4"/>
    <x v="3"/>
    <s v="S"/>
    <s v="H0056637"/>
    <n v="1614"/>
    <d v="2019-03-11T00:00:00"/>
  </r>
  <r>
    <n v="1900001377"/>
    <d v="2019-07-29T00:00:00"/>
    <s v="Brokerage"/>
    <s v="Ahmedabad"/>
    <s v="Marine"/>
    <x v="2"/>
    <x v="5"/>
    <x v="2"/>
    <s v="P"/>
    <s v="'99000021180100000013"/>
    <n v="11540"/>
    <d v="2019-01-29T00:00:00"/>
  </r>
  <r>
    <n v="1900001385"/>
    <d v="2019-07-31T00:00:00"/>
    <s v="Brokerage"/>
    <s v="Ahmedabad"/>
    <s v="Global Client Network (GNB Inward)"/>
    <x v="0"/>
    <x v="1"/>
    <x v="3"/>
    <s v="S"/>
    <s v="P0019200001/9999/100301"/>
    <n v="2140"/>
    <d v="2019-01-30T00:00:00"/>
  </r>
  <r>
    <n v="1900001388"/>
    <d v="2019-07-31T00:00:00"/>
    <s v="Brokerage"/>
    <s v="Ahmedabad"/>
    <s v="Global Client Network (GNB Inward)"/>
    <x v="0"/>
    <x v="1"/>
    <x v="1"/>
    <s v="F"/>
    <s v="0000000008502066-01"/>
    <n v="45375"/>
    <d v="2019-03-01T00:00:00"/>
  </r>
  <r>
    <n v="1900001390"/>
    <d v="2019-07-31T00:00:00"/>
    <s v="Brokerage"/>
    <s v="Ahmedabad"/>
    <s v="Global Client Network (GNB Inward)"/>
    <x v="1"/>
    <x v="2"/>
    <x v="2"/>
    <s v="M"/>
    <n v="32119154"/>
    <n v="11593"/>
    <d v="2019-04-01T00:00:00"/>
  </r>
  <r>
    <n v="1900001392"/>
    <d v="2019-07-31T00:00:00"/>
    <s v="Brokerage"/>
    <s v="Ahmedabad"/>
    <s v="Employee Benefits (EB)"/>
    <x v="0"/>
    <x v="4"/>
    <x v="3"/>
    <s v="S"/>
    <s v="H0048996"/>
    <n v="46995"/>
    <d v="2019-01-29T00:00:00"/>
  </r>
  <r>
    <n v="1900001393"/>
    <d v="2019-07-31T00:00:00"/>
    <s v="Brokerage"/>
    <s v="Ahmedabad"/>
    <s v="Global Client Network (GNB Inward)"/>
    <x v="1"/>
    <x v="2"/>
    <x v="2"/>
    <s v="M"/>
    <s v="OG-19-2202-4010-00002245"/>
    <n v="529"/>
    <d v="2019-02-18T00:00:00"/>
  </r>
  <r>
    <n v="1900001394"/>
    <d v="2019-07-31T00:00:00"/>
    <s v="Brokerage"/>
    <s v="Ahmedabad"/>
    <s v="Global Client Network (GNB Inward)"/>
    <x v="0"/>
    <x v="1"/>
    <x v="1"/>
    <s v="B"/>
    <s v="OG-19-2202-1018-00000059"/>
    <n v="18563"/>
    <d v="2019-03-01T00:00:00"/>
  </r>
  <r>
    <n v="1900001396"/>
    <d v="2019-07-31T00:00:00"/>
    <s v="Brokerage"/>
    <s v="Ahmedabad"/>
    <s v="Employee Benefits (EB)"/>
    <x v="0"/>
    <x v="4"/>
    <x v="3"/>
    <s v="S"/>
    <s v="H0048996"/>
    <n v="27435"/>
    <d v="2019-01-23T00:00:00"/>
  </r>
  <r>
    <n v="1900001397"/>
    <d v="2019-07-31T00:00:00"/>
    <s v="Brokerage"/>
    <s v="Ahmedabad"/>
    <s v="Employee Benefits (EB)"/>
    <x v="0"/>
    <x v="4"/>
    <x v="1"/>
    <s v="W"/>
    <s v="505373-01"/>
    <n v="25336"/>
    <d v="2019-02-26T00:00:00"/>
  </r>
  <r>
    <n v="1900001398"/>
    <d v="2019-07-31T00:00:00"/>
    <s v="Brokerage"/>
    <s v="Ahmedabad"/>
    <s v="Employee Benefits (EB)"/>
    <x v="0"/>
    <x v="4"/>
    <x v="3"/>
    <s v="W"/>
    <s v="H0067187"/>
    <n v="10772"/>
    <d v="2019-03-14T00:00:00"/>
  </r>
  <r>
    <n v="1900001403"/>
    <d v="2019-07-31T00:00:00"/>
    <s v="Brokerage"/>
    <s v="Ahmedabad"/>
    <s v="Employee Benefits (EB)"/>
    <x v="0"/>
    <x v="4"/>
    <x v="3"/>
    <s v="W"/>
    <s v="H0067187"/>
    <n v="9283"/>
    <d v="2019-04-18T00:00:00"/>
  </r>
  <r>
    <n v="1900001404"/>
    <d v="2019-07-31T00:00:00"/>
    <s v="Brokerage"/>
    <s v="Ahmedabad"/>
    <s v="Employee Benefits (EB)"/>
    <x v="0"/>
    <x v="4"/>
    <x v="3"/>
    <s v="W"/>
    <s v="H0067187"/>
    <n v="6903"/>
    <d v="2019-05-30T00:00:00"/>
  </r>
  <r>
    <n v="1900001405"/>
    <d v="2019-07-31T00:00:00"/>
    <s v="Brokerage"/>
    <s v="Ahmedabad"/>
    <s v="Construction, Power &amp; Infrastructure"/>
    <x v="0"/>
    <x v="5"/>
    <x v="1"/>
    <s v="P"/>
    <s v="'99000044190700000001"/>
    <n v="90663"/>
    <d v="2019-04-01T00:00:00"/>
  </r>
  <r>
    <n v="1900001583"/>
    <d v="2019-08-14T00:00:00"/>
    <s v="Brokerage"/>
    <s v="Ahmedabad"/>
    <s v="Employee Benefits (EB)"/>
    <x v="0"/>
    <x v="4"/>
    <x v="1"/>
    <s v="T"/>
    <s v="100200080123/01/00"/>
    <n v="156000"/>
    <d v="2019-01-04T00:00:00"/>
  </r>
  <r>
    <n v="1900001602"/>
    <d v="2019-08-17T00:00:00"/>
    <s v="Brokerage"/>
    <s v="Ahmedabad"/>
    <s v="Global Client Network (GNB Inward)"/>
    <x v="1"/>
    <x v="2"/>
    <x v="2"/>
    <s v="V"/>
    <s v="OG-19-2202-1018-00000054"/>
    <n v="21157"/>
    <d v="2019-01-01T00:00:00"/>
  </r>
  <r>
    <n v="1900001603"/>
    <d v="2019-08-17T00:00:00"/>
    <s v="Brokerage"/>
    <s v="Ahmedabad"/>
    <s v="Global Client Network (GNB Inward)"/>
    <x v="1"/>
    <x v="2"/>
    <x v="2"/>
    <s v="C"/>
    <s v="OG-19-2202-1018-00000053"/>
    <n v="77787"/>
    <d v="2019-01-01T00:00:00"/>
  </r>
  <r>
    <n v="1900001604"/>
    <d v="2019-08-17T00:00:00"/>
    <s v="Brokerage"/>
    <s v="Ahmedabad"/>
    <s v="Global Client Network (GNB Inward)"/>
    <x v="1"/>
    <x v="2"/>
    <x v="2"/>
    <s v="M"/>
    <s v="OG-19-2202-4001-00011127"/>
    <n v="8468"/>
    <d v="2019-02-18T00:00:00"/>
  </r>
  <r>
    <n v="1900001605"/>
    <d v="2019-08-17T00:00:00"/>
    <s v="Brokerage"/>
    <s v="Ahmedabad"/>
    <s v="Employee Benefits (EB)"/>
    <x v="0"/>
    <x v="4"/>
    <x v="1"/>
    <s v="A"/>
    <s v="237164239 00"/>
    <n v="1825"/>
    <d v="2019-02-01T00:00:00"/>
  </r>
  <r>
    <n v="1900001606"/>
    <d v="2019-08-17T00:00:00"/>
    <s v="Brokerage"/>
    <s v="Ahmedabad"/>
    <s v="Employee Benefits (EB)"/>
    <x v="0"/>
    <x v="4"/>
    <x v="1"/>
    <s v="W"/>
    <s v="H0067187"/>
    <n v="329250"/>
    <d v="2019-02-28T00:00:00"/>
  </r>
  <r>
    <n v="1900001607"/>
    <d v="2019-08-17T00:00:00"/>
    <s v="Brokerage"/>
    <s v="Ahmedabad"/>
    <s v="Global Client Network (GNB Inward)"/>
    <x v="0"/>
    <x v="1"/>
    <x v="1"/>
    <s v="M"/>
    <n v="304003763"/>
    <n v="344794"/>
    <d v="2019-04-01T00:00:00"/>
  </r>
  <r>
    <n v="1900001608"/>
    <d v="2019-08-17T00:00:00"/>
    <s v="Brokerage"/>
    <s v="Ahmedabad"/>
    <s v="Global Client Network (GNB Inward)"/>
    <x v="0"/>
    <x v="1"/>
    <x v="1"/>
    <s v="M"/>
    <s v="2304001082-01"/>
    <n v="37500"/>
    <d v="2019-04-01T00:00:00"/>
  </r>
  <r>
    <n v="1900001609"/>
    <d v="2019-08-17T00:00:00"/>
    <s v="Brokerage"/>
    <s v="Ahmedabad"/>
    <s v="Employee Benefits (EB)"/>
    <x v="0"/>
    <x v="4"/>
    <x v="1"/>
    <s v="S"/>
    <s v="H0056637"/>
    <n v="49789"/>
    <d v="2019-01-01T00:00:00"/>
  </r>
  <r>
    <n v="1900001610"/>
    <d v="2019-08-17T00:00:00"/>
    <s v="Brokerage"/>
    <s v="Ahmedabad"/>
    <s v="Global Client Network (GNB Inward)"/>
    <x v="0"/>
    <x v="1"/>
    <x v="1"/>
    <s v="G"/>
    <s v="0600010004 01"/>
    <n v="64"/>
    <d v="2019-03-16T00:00:00"/>
  </r>
  <r>
    <n v="1900001611"/>
    <d v="2019-08-17T00:00:00"/>
    <s v="Brokerage"/>
    <s v="Ahmedabad"/>
    <s v="Global Client Network (GNB Inward)"/>
    <x v="0"/>
    <x v="1"/>
    <x v="1"/>
    <s v="I"/>
    <s v="0000000008907502-01"/>
    <n v="6250"/>
    <d v="2019-02-24T00:00:00"/>
  </r>
  <r>
    <n v="1900002041"/>
    <d v="2019-08-28T00:00:00"/>
    <s v="Brokerage"/>
    <s v="Ahmedabad"/>
    <s v="Trade Credit &amp;amp; Political Risk"/>
    <x v="0"/>
    <x v="8"/>
    <x v="1"/>
    <s v="T"/>
    <n v="1.31000501801E+19"/>
    <n v="124875"/>
    <d v="2019-03-07T00:00:00"/>
  </r>
  <r>
    <n v="1900002042"/>
    <d v="2019-08-28T00:00:00"/>
    <s v="Brokerage"/>
    <s v="Ahmedabad"/>
    <s v="Liability"/>
    <x v="4"/>
    <x v="7"/>
    <x v="2"/>
    <s v="S"/>
    <n v="43190133"/>
    <n v="7783"/>
    <d v="2019-06-11T00:00:00"/>
  </r>
  <r>
    <n v="1900002043"/>
    <d v="2019-08-28T00:00:00"/>
    <s v="Brokerage"/>
    <s v="Ahmedabad"/>
    <s v="Liability"/>
    <x v="4"/>
    <x v="7"/>
    <x v="2"/>
    <s v="S"/>
    <n v="43189992"/>
    <n v="7835"/>
    <d v="2019-06-10T00:00:00"/>
  </r>
  <r>
    <n v="1900002044"/>
    <d v="2019-08-28T00:00:00"/>
    <s v="Brokerage"/>
    <s v="Ahmedabad"/>
    <s v="Liability"/>
    <x v="0"/>
    <x v="3"/>
    <x v="0"/>
    <s v="F"/>
    <n v="41045400"/>
    <n v="70125"/>
    <d v="2019-03-19T00:00:00"/>
  </r>
  <r>
    <n v="1900002045"/>
    <d v="2019-08-28T00:00:00"/>
    <s v="Brokerage"/>
    <s v="Ahmedabad"/>
    <s v="Liability"/>
    <x v="0"/>
    <x v="3"/>
    <x v="0"/>
    <s v="F"/>
    <n v="41045403"/>
    <n v="70125"/>
    <d v="2019-03-19T00:00:00"/>
  </r>
  <r>
    <n v="1900002046"/>
    <d v="2019-08-28T00:00:00"/>
    <s v="Brokerage"/>
    <s v="Ahmedabad"/>
    <s v="Property / BI"/>
    <x v="0"/>
    <x v="5"/>
    <x v="1"/>
    <s v="P"/>
    <s v="'99000046192400000001"/>
    <n v="60229"/>
    <d v="2019-04-01T00:00:00"/>
  </r>
  <r>
    <n v="1900002047"/>
    <d v="2019-08-28T00:00:00"/>
    <s v="Brokerage"/>
    <s v="Ahmedabad"/>
    <s v="Property / BI"/>
    <x v="0"/>
    <x v="5"/>
    <x v="1"/>
    <s v="P"/>
    <s v="'99000011180100000303"/>
    <n v="98931"/>
    <d v="2019-01-16T00:00:00"/>
  </r>
  <r>
    <n v="1900002048"/>
    <d v="2019-08-28T00:00:00"/>
    <s v="Brokerage"/>
    <s v="Ahmedabad"/>
    <s v="Global Client Network (GNB Inward)"/>
    <x v="1"/>
    <x v="2"/>
    <x v="2"/>
    <s v="A"/>
    <s v="OG-19-2202-1018-00000055"/>
    <n v="21769"/>
    <d v="2019-01-01T00:00:00"/>
  </r>
  <r>
    <n v="1900002049"/>
    <d v="2019-08-28T00:00:00"/>
    <s v="Brokerage"/>
    <s v="Ahmedabad"/>
    <s v="Global Client Network (GNB Inward)"/>
    <x v="0"/>
    <x v="1"/>
    <x v="1"/>
    <s v="G"/>
    <s v="0640002231 04"/>
    <n v="65369"/>
    <d v="2019-04-17T00:00:00"/>
  </r>
  <r>
    <n v="1900002050"/>
    <d v="2019-08-28T00:00:00"/>
    <s v="Brokerage"/>
    <s v="Ahmedabad"/>
    <s v="Global Client Network (GNB Inward)"/>
    <x v="0"/>
    <x v="1"/>
    <x v="1"/>
    <s v="D"/>
    <n v="304003761"/>
    <n v="5206"/>
    <d v="2019-04-01T00:00:00"/>
  </r>
  <r>
    <n v="1900002051"/>
    <d v="2019-08-28T00:00:00"/>
    <s v="Brokerage"/>
    <s v="Ahmedabad"/>
    <s v="Global Client Network (GNB Inward)"/>
    <x v="0"/>
    <x v="1"/>
    <x v="1"/>
    <s v="N"/>
    <s v="0301004265-1"/>
    <n v="23750"/>
    <d v="2019-03-09T00:00:00"/>
  </r>
  <r>
    <n v="1900002052"/>
    <d v="2019-08-28T00:00:00"/>
    <s v="Brokerage"/>
    <s v="Ahmedabad"/>
    <s v="Global Client Network (GNB Inward)"/>
    <x v="0"/>
    <x v="1"/>
    <x v="1"/>
    <s v="G"/>
    <s v="0600010004 02"/>
    <n v="1557"/>
    <d v="2019-04-16T00:00:00"/>
  </r>
  <r>
    <n v="1900002072"/>
    <d v="2019-08-28T00:00:00"/>
    <s v="Brokerage"/>
    <s v="Ahmedabad"/>
    <s v="Construction, Power &amp; Infrastructure"/>
    <x v="2"/>
    <x v="5"/>
    <x v="2"/>
    <s v="P"/>
    <s v="'99000044190300000004"/>
    <n v="40960"/>
    <d v="2019-04-20T00:00:00"/>
  </r>
  <r>
    <n v="1900002229"/>
    <d v="2019-08-31T00:00:00"/>
    <s v="Brokerage"/>
    <s v="Ahmedabad"/>
    <s v="Construction, Power &amp; Infrastructure"/>
    <x v="0"/>
    <x v="5"/>
    <x v="1"/>
    <s v="P"/>
    <s v="'99000044180700000012"/>
    <n v="12055"/>
    <d v="2019-02-14T00:00:00"/>
  </r>
  <r>
    <n v="1900002230"/>
    <d v="2019-08-31T00:00:00"/>
    <s v="Brokerage"/>
    <s v="Ahmedabad"/>
    <s v="Property / BI"/>
    <x v="0"/>
    <x v="5"/>
    <x v="1"/>
    <s v="P"/>
    <s v="'99000011180100000340"/>
    <n v="131090"/>
    <d v="2019-02-26T00:00:00"/>
  </r>
  <r>
    <n v="1900002232"/>
    <d v="2019-08-31T00:00:00"/>
    <s v="Brokerage"/>
    <s v="Ahmedabad"/>
    <s v="Construction, Power &amp; Infrastructure"/>
    <x v="0"/>
    <x v="5"/>
    <x v="1"/>
    <s v="P"/>
    <s v="'99000044185800000014"/>
    <n v="27069"/>
    <d v="2019-02-14T00:00:00"/>
  </r>
  <r>
    <n v="1900002265"/>
    <d v="2019-08-31T00:00:00"/>
    <s v="Brokerage"/>
    <s v="Ahmedabad"/>
    <s v="Global Client Network (GNB Inward)"/>
    <x v="0"/>
    <x v="1"/>
    <x v="1"/>
    <s v="M"/>
    <s v="4092/151965577/01/000"/>
    <n v="215165"/>
    <d v="2019-04-01T00:00:00"/>
  </r>
  <r>
    <n v="1900002331"/>
    <d v="2019-09-03T00:00:00"/>
    <s v="Brokerage"/>
    <s v="Ahmedabad"/>
    <s v="Global Client Network (GNB Inward)"/>
    <x v="0"/>
    <x v="1"/>
    <x v="1"/>
    <s v="P"/>
    <s v="5002/131802941/02/000"/>
    <n v="870"/>
    <d v="2019-05-26T00:00:00"/>
  </r>
  <r>
    <n v="1900002384"/>
    <d v="2019-09-05T00:00:00"/>
    <s v="Brokerage"/>
    <s v="Ahmedabad"/>
    <s v="Trade Credit &amp;amp; Political Risk"/>
    <x v="0"/>
    <x v="8"/>
    <x v="3"/>
    <s v="M"/>
    <n v="2000010048"/>
    <n v="8174"/>
    <d v="2019-07-18T00:00:00"/>
  </r>
  <r>
    <n v="1900002387"/>
    <d v="2019-09-05T00:00:00"/>
    <s v="Brokerage"/>
    <s v="Ahmedabad"/>
    <s v="Employee Benefits (EB)"/>
    <x v="0"/>
    <x v="4"/>
    <x v="1"/>
    <s v="S"/>
    <s v="4016/120415654/03/00"/>
    <n v="22246"/>
    <d v="2019-07-14T00:00:00"/>
  </r>
  <r>
    <n v="1900002458"/>
    <d v="2019-09-09T00:00:00"/>
    <s v="Brokerage"/>
    <s v="Ahmedabad"/>
    <s v="Liability"/>
    <x v="0"/>
    <x v="3"/>
    <x v="0"/>
    <s v="P"/>
    <n v="43187020"/>
    <n v="7451"/>
    <d v="2019-04-22T00:00:00"/>
  </r>
  <r>
    <n v="1900002464"/>
    <d v="2019-09-09T00:00:00"/>
    <s v="Brokerage"/>
    <s v="Ahmedabad"/>
    <s v="Employee Benefits (EB)"/>
    <x v="0"/>
    <x v="4"/>
    <x v="3"/>
    <s v="W"/>
    <s v="H0067187"/>
    <n v="7110"/>
    <d v="2019-07-29T00:00:00"/>
  </r>
  <r>
    <n v="1900002472"/>
    <d v="2019-09-09T00:00:00"/>
    <s v="Brokerage"/>
    <s v="Ahmedabad"/>
    <s v="Global Client Network (GNB Inward)"/>
    <x v="0"/>
    <x v="1"/>
    <x v="1"/>
    <s v="P"/>
    <s v="4006/131284920/02/000"/>
    <n v="692"/>
    <d v="2019-05-15T00:00:00"/>
  </r>
  <r>
    <n v="1900002635"/>
    <d v="2019-09-17T00:00:00"/>
    <s v="Brokerage"/>
    <s v="Ahmedabad"/>
    <s v="Trade Credit &amp;amp; Political Risk"/>
    <x v="0"/>
    <x v="8"/>
    <x v="1"/>
    <s v="P"/>
    <s v="NBI Domestic"/>
    <n v="65051"/>
    <d v="2019-01-01T00:00:00"/>
  </r>
  <r>
    <n v="1900002636"/>
    <d v="2019-09-17T00:00:00"/>
    <s v="Brokerage"/>
    <s v="Ahmedabad"/>
    <s v="Global Client Network (GNB Inward)"/>
    <x v="0"/>
    <x v="1"/>
    <x v="1"/>
    <s v="M"/>
    <s v="4001/117090005/03/000"/>
    <n v="1005"/>
    <d v="2019-05-01T00:00:00"/>
  </r>
  <r>
    <n v="1900002637"/>
    <d v="2019-09-17T00:00:00"/>
    <s v="Brokerage"/>
    <s v="Ahmedabad"/>
    <s v="Employee Benefits (EB)"/>
    <x v="0"/>
    <x v="4"/>
    <x v="3"/>
    <s v="W"/>
    <s v="H0067187"/>
    <n v="6259"/>
    <d v="2019-06-21T00:00:00"/>
  </r>
  <r>
    <n v="1900002638"/>
    <d v="2019-09-17T00:00:00"/>
    <s v="Brokerage"/>
    <s v="Ahmedabad"/>
    <s v="Employee Benefits (EB)"/>
    <x v="0"/>
    <x v="4"/>
    <x v="3"/>
    <s v="S"/>
    <s v="H0048996"/>
    <n v="9941"/>
    <d v="2019-07-10T00:00:00"/>
  </r>
  <r>
    <n v="1900002639"/>
    <d v="2019-09-17T00:00:00"/>
    <s v="Brokerage"/>
    <s v="Ahmedabad"/>
    <s v="Global Client Network (GNB Inward)"/>
    <x v="1"/>
    <x v="2"/>
    <x v="2"/>
    <s v="M"/>
    <s v="2600015265 00"/>
    <n v="9990"/>
    <d v="2019-05-23T00:00:00"/>
  </r>
  <r>
    <n v="1900002640"/>
    <d v="2019-09-17T00:00:00"/>
    <s v="Brokerage"/>
    <s v="Ahmedabad"/>
    <s v="Employee Benefits (EB)"/>
    <x v="0"/>
    <x v="4"/>
    <x v="1"/>
    <s v="B"/>
    <s v="4016/133979727/02/000"/>
    <n v="74673"/>
    <d v="2019-06-29T00:00:00"/>
  </r>
  <r>
    <n v="1900002880"/>
    <d v="2019-09-20T00:00:00"/>
    <s v="Brokerage"/>
    <s v="Ahmedabad"/>
    <s v="Global Client Network (GNB Inward)"/>
    <x v="0"/>
    <x v="1"/>
    <x v="1"/>
    <s v="G"/>
    <s v="0640002231 03"/>
    <n v="4362"/>
    <d v="2019-04-02T00:00:00"/>
  </r>
  <r>
    <n v="1900003129"/>
    <d v="2019-09-30T00:00:00"/>
    <s v="Brokerage"/>
    <s v="Ahmedabad"/>
    <s v="Property / BI"/>
    <x v="0"/>
    <x v="5"/>
    <x v="1"/>
    <s v="P"/>
    <s v="'99000011180100000339"/>
    <n v="1610"/>
    <d v="2019-02-14T00:00:00"/>
  </r>
  <r>
    <n v="1900003131"/>
    <d v="2019-09-30T00:00:00"/>
    <s v="Brokerage"/>
    <s v="Ahmedabad"/>
    <s v="Global Client Network (GNB Inward)"/>
    <x v="0"/>
    <x v="1"/>
    <x v="1"/>
    <s v="M"/>
    <n v="3.1142011248201999E+18"/>
    <n v="20166"/>
    <d v="2019-07-01T00:00:00"/>
  </r>
  <r>
    <n v="1900003209"/>
    <d v="2019-10-10T00:00:00"/>
    <s v="Brokerage"/>
    <s v="Ahmedabad"/>
    <s v="Employee Benefits (EB)"/>
    <x v="0"/>
    <x v="4"/>
    <x v="1"/>
    <s v="B"/>
    <s v="4005/134645920/02/000"/>
    <n v="8605"/>
    <d v="2019-06-29T00:00:00"/>
  </r>
  <r>
    <n v="1900003210"/>
    <d v="2019-10-10T00:00:00"/>
    <s v="Brokerage"/>
    <s v="Ahmedabad"/>
    <s v="Employee Benefits (EB)"/>
    <x v="0"/>
    <x v="4"/>
    <x v="1"/>
    <s v="F"/>
    <s v="4101190600000030-00"/>
    <n v="52500"/>
    <d v="2019-05-17T00:00:00"/>
  </r>
  <r>
    <n v="1900003211"/>
    <d v="2019-10-10T00:00:00"/>
    <s v="Brokerage"/>
    <s v="Ahmedabad"/>
    <s v="Liability"/>
    <x v="2"/>
    <x v="5"/>
    <x v="2"/>
    <s v="P"/>
    <s v="'99000036181500000054"/>
    <n v="21875"/>
    <d v="2019-02-01T00:00:00"/>
  </r>
  <r>
    <n v="1900003212"/>
    <d v="2019-10-10T00:00:00"/>
    <s v="Brokerage"/>
    <s v="Ahmedabad"/>
    <s v="Employee Benefits (EB)"/>
    <x v="0"/>
    <x v="4"/>
    <x v="3"/>
    <s v="S"/>
    <s v="H0048996"/>
    <n v="93906"/>
    <d v="2019-03-07T00:00:00"/>
  </r>
  <r>
    <n v="1900003213"/>
    <d v="2019-10-10T00:00:00"/>
    <s v="Brokerage"/>
    <s v="Ahmedabad"/>
    <s v="Employee Benefits (EB)"/>
    <x v="0"/>
    <x v="4"/>
    <x v="1"/>
    <s v="S"/>
    <n v="54407334"/>
    <n v="23387"/>
    <d v="2019-01-01T00:00:00"/>
  </r>
  <r>
    <n v="1900003214"/>
    <d v="2019-10-10T00:00:00"/>
    <s v="Brokerage"/>
    <s v="Ahmedabad"/>
    <s v="Employee Benefits (EB)"/>
    <x v="0"/>
    <x v="4"/>
    <x v="1"/>
    <s v="S"/>
    <s v="AG00059046000100"/>
    <n v="3347"/>
    <d v="2019-04-01T00:00:00"/>
  </r>
  <r>
    <n v="1900003404"/>
    <d v="2019-10-17T00:00:00"/>
    <s v="Brokerage"/>
    <s v="Ahmedabad"/>
    <s v="Liability"/>
    <x v="3"/>
    <x v="6"/>
    <x v="2"/>
    <s v="L"/>
    <n v="2.9992028733097999E+18"/>
    <n v="60025"/>
    <d v="2019-07-08T00:00:00"/>
  </r>
  <r>
    <n v="1900003405"/>
    <d v="2019-10-17T00:00:00"/>
    <s v="Brokerage"/>
    <s v="Ahmedabad"/>
    <s v="Marine"/>
    <x v="0"/>
    <x v="5"/>
    <x v="1"/>
    <s v="E"/>
    <s v="2412/202063061201000"/>
    <n v="13613"/>
    <d v="2019-01-07T00:00:00"/>
  </r>
  <r>
    <n v="1900003406"/>
    <d v="2019-10-17T00:00:00"/>
    <s v="Brokerage"/>
    <s v="Ahmedabad"/>
    <s v="Employee Benefits (EB)"/>
    <x v="0"/>
    <x v="9"/>
    <x v="0"/>
    <s v="A"/>
    <s v="4101190700000015-00"/>
    <n v="79834"/>
    <d v="2019-06-25T00:00:00"/>
  </r>
  <r>
    <n v="1900003407"/>
    <d v="2019-10-17T00:00:00"/>
    <s v="Brokerage"/>
    <s v="Ahmedabad"/>
    <s v="Liability"/>
    <x v="3"/>
    <x v="6"/>
    <x v="2"/>
    <s v="L"/>
    <n v="2.9992028732742001E+18"/>
    <n v="60025"/>
    <d v="2019-07-08T00:00:00"/>
  </r>
  <r>
    <n v="1900003928"/>
    <d v="2019-11-12T00:00:00"/>
    <s v="Brokerage"/>
    <s v="Ahmedabad"/>
    <s v="Liability"/>
    <x v="5"/>
    <x v="10"/>
    <x v="2"/>
    <s v="M"/>
    <n v="14055133"/>
    <n v="63000"/>
    <d v="2019-07-26T00:00:00"/>
  </r>
  <r>
    <n v="1900003930"/>
    <d v="2019-11-12T00:00:00"/>
    <s v="Fees"/>
    <s v="Ahmedabad"/>
    <s v="Construction, Power &amp; Infrastructure"/>
    <x v="3"/>
    <x v="6"/>
    <x v="2"/>
    <s v="P"/>
    <m/>
    <n v="100000"/>
    <d v="2019-07-17T00:00:00"/>
  </r>
  <r>
    <n v="1900003931"/>
    <d v="2019-11-12T00:00:00"/>
    <s v="Fees"/>
    <s v="Ahmedabad"/>
    <s v="Construction, Power &amp; Infrastructure"/>
    <x v="3"/>
    <x v="6"/>
    <x v="2"/>
    <s v="P"/>
    <m/>
    <n v="100000"/>
    <d v="2019-01-21T00:00:00"/>
  </r>
  <r>
    <n v="1900004171"/>
    <d v="2019-11-26T00:00:00"/>
    <s v="Fees"/>
    <s v="Ahmedabad"/>
    <s v="Global Client Network (GNB Inward)"/>
    <x v="0"/>
    <x v="1"/>
    <x v="1"/>
    <s v="S"/>
    <m/>
    <n v="254336"/>
    <d v="2019-01-25T00:00:00"/>
  </r>
  <r>
    <n v="1900004173"/>
    <d v="2019-11-26T00:00:00"/>
    <s v="Fees"/>
    <s v="Ahmedabad"/>
    <s v="Global Client Network (GNB Inward)"/>
    <x v="0"/>
    <x v="1"/>
    <x v="1"/>
    <s v="G"/>
    <m/>
    <n v="266949"/>
    <d v="2019-01-25T00:00:00"/>
  </r>
  <r>
    <n v="1900004220"/>
    <d v="2019-12-03T00:00:00"/>
    <s v="Brokerage"/>
    <s v="Ahmedabad"/>
    <s v="Employee Benefits (EB)"/>
    <x v="0"/>
    <x v="4"/>
    <x v="1"/>
    <s v="W"/>
    <n v="54445288"/>
    <n v="11111"/>
    <d v="2019-02-28T00:00:00"/>
  </r>
  <r>
    <n v="1900004221"/>
    <d v="2019-12-03T00:00:00"/>
    <s v="Brokerage"/>
    <s v="Ahmedabad"/>
    <s v="Construction, Power &amp; Infrastructure"/>
    <x v="4"/>
    <x v="7"/>
    <x v="2"/>
    <s v="S"/>
    <n v="9.9000044190299996E+19"/>
    <n v="3008"/>
    <d v="2019-04-12T00:00:00"/>
  </r>
  <r>
    <n v="1900004376"/>
    <d v="2019-12-05T00:00:00"/>
    <s v="Brokerage"/>
    <s v="Ahmedabad"/>
    <s v="Liability"/>
    <x v="4"/>
    <x v="7"/>
    <x v="2"/>
    <s v="G"/>
    <n v="43193940"/>
    <n v="6184"/>
    <d v="2019-08-07T00:00:00"/>
  </r>
  <r>
    <n v="1900004378"/>
    <d v="2019-12-05T00:00:00"/>
    <s v="Brokerage"/>
    <s v="Ahmedabad"/>
    <s v="Property / BI"/>
    <x v="0"/>
    <x v="3"/>
    <x v="0"/>
    <s v="K"/>
    <s v="YB00020403000100"/>
    <n v="1568"/>
    <d v="2019-02-08T00:00:00"/>
  </r>
  <r>
    <n v="1900004380"/>
    <d v="2019-12-05T00:00:00"/>
    <s v="Brokerage"/>
    <s v="Ahmedabad"/>
    <s v="Employee Benefits (EB)"/>
    <x v="0"/>
    <x v="4"/>
    <x v="3"/>
    <s v="S"/>
    <s v="H0048996"/>
    <n v="18901"/>
    <d v="2019-09-14T00:00:00"/>
  </r>
  <r>
    <n v="1900004382"/>
    <d v="2019-12-05T00:00:00"/>
    <s v="Brokerage"/>
    <s v="Ahmedabad"/>
    <s v="Employee Benefits (EB)"/>
    <x v="0"/>
    <x v="4"/>
    <x v="3"/>
    <s v="S"/>
    <s v="H0048996"/>
    <n v="27682"/>
    <d v="2019-08-14T00:00:00"/>
  </r>
  <r>
    <n v="1900004383"/>
    <d v="2019-12-05T00:00:00"/>
    <s v="Brokerage"/>
    <s v="Ahmedabad"/>
    <s v="Employee Benefits (EB)"/>
    <x v="0"/>
    <x v="4"/>
    <x v="3"/>
    <s v="W"/>
    <s v="H0067187"/>
    <n v="5501"/>
    <d v="2019-10-21T00:00:00"/>
  </r>
  <r>
    <n v="1900004384"/>
    <d v="2019-12-05T00:00:00"/>
    <s v="Brokerage"/>
    <s v="Ahmedabad"/>
    <s v="Employee Benefits (EB)"/>
    <x v="0"/>
    <x v="4"/>
    <x v="1"/>
    <s v="P"/>
    <s v="4016 138636598 02 000"/>
    <n v="123750"/>
    <d v="2019-09-30T00:00:00"/>
  </r>
  <r>
    <n v="1900004404"/>
    <d v="2019-12-06T00:00:00"/>
    <s v="Brokerage"/>
    <s v="Ahmedabad"/>
    <s v="Global Client Network (GNB Inward)"/>
    <x v="0"/>
    <x v="1"/>
    <x v="1"/>
    <s v="F"/>
    <s v="OG-20-2202-0425-00000017"/>
    <n v="825"/>
    <d v="2019-07-01T00:00:00"/>
  </r>
  <r>
    <n v="1900004408"/>
    <d v="2019-12-06T00:00:00"/>
    <s v="Brokerage"/>
    <s v="Ahmedabad"/>
    <s v="Global Client Network (GNB Inward)"/>
    <x v="0"/>
    <x v="1"/>
    <x v="1"/>
    <s v="F"/>
    <s v="OG-20-2202-9931-00032558"/>
    <n v="1556"/>
    <d v="2019-07-01T00:00:00"/>
  </r>
  <r>
    <n v="1900004411"/>
    <d v="2019-12-06T00:00:00"/>
    <s v="Brokerage"/>
    <s v="Ahmedabad"/>
    <s v="Global Client Network (GNB Inward)"/>
    <x v="0"/>
    <x v="1"/>
    <x v="1"/>
    <s v="F"/>
    <s v="OG-20-2202-4004-00000064"/>
    <n v="12350"/>
    <d v="2019-07-01T00:00:00"/>
  </r>
  <r>
    <n v="1900004474"/>
    <d v="2019-12-09T00:00:00"/>
    <s v="Brokerage"/>
    <s v="Ahmedabad"/>
    <s v="Marine"/>
    <x v="4"/>
    <x v="7"/>
    <x v="2"/>
    <s v="N"/>
    <s v="2412 2020 7182 9001 000"/>
    <n v="15593"/>
    <d v="2019-01-12T00:00:00"/>
  </r>
  <r>
    <n v="1900004500"/>
    <d v="2019-12-09T00:00:00"/>
    <s v="Brokerage"/>
    <s v="Ahmedabad"/>
    <s v="Construction, Power &amp; Infrastructure"/>
    <x v="4"/>
    <x v="7"/>
    <x v="2"/>
    <s v="S"/>
    <n v="9.9000044190300006E+17"/>
    <n v="2212"/>
    <d v="2019-04-10T00:00:00"/>
  </r>
  <r>
    <n v="1900004501"/>
    <d v="2019-12-09T00:00:00"/>
    <s v="Brokerage"/>
    <s v="Ahmedabad"/>
    <s v="Employee Benefits (EB)"/>
    <x v="4"/>
    <x v="7"/>
    <x v="2"/>
    <s v="N"/>
    <n v="54522170"/>
    <n v="9056"/>
    <d v="2019-07-09T00:00:00"/>
  </r>
  <r>
    <n v="1900004503"/>
    <d v="2019-12-10T00:00:00"/>
    <s v="Brokerage"/>
    <s v="Ahmedabad"/>
    <s v="Global Client Network (GNB Inward)"/>
    <x v="0"/>
    <x v="1"/>
    <x v="1"/>
    <s v="F"/>
    <s v="OG-20-2202-3304-00000009"/>
    <n v="1897"/>
    <d v="2019-07-01T00:00:00"/>
  </r>
  <r>
    <n v="1900004505"/>
    <d v="2019-12-10T00:00:00"/>
    <s v="Brokerage"/>
    <s v="Ahmedabad"/>
    <s v="Global Client Network (GNB Inward)"/>
    <x v="0"/>
    <x v="1"/>
    <x v="1"/>
    <s v="F"/>
    <s v="OG-20-2202-3383-00000002"/>
    <n v="42500"/>
    <d v="2019-07-01T00:00:00"/>
  </r>
  <r>
    <n v="1900004507"/>
    <d v="2019-12-10T00:00:00"/>
    <s v="Brokerage"/>
    <s v="Ahmedabad"/>
    <s v="Global Client Network (GNB Inward)"/>
    <x v="0"/>
    <x v="1"/>
    <x v="1"/>
    <s v="F"/>
    <s v="OG-20-2202-4002-00000010"/>
    <n v="10917"/>
    <d v="2019-07-01T00:00:00"/>
  </r>
  <r>
    <n v="1900004518"/>
    <d v="2019-12-10T00:00:00"/>
    <s v="Brokerage"/>
    <s v="Ahmedabad"/>
    <s v="Global Client Network (GNB Inward)"/>
    <x v="0"/>
    <x v="1"/>
    <x v="1"/>
    <s v="F"/>
    <s v="OG-20-2202-4010-00000869"/>
    <n v="3375"/>
    <d v="2019-07-01T00:00:00"/>
  </r>
  <r>
    <n v="1900004535"/>
    <d v="2019-12-10T00:00:00"/>
    <s v="Fees"/>
    <s v="Ahmedabad"/>
    <s v="Global Client Network (GNB Inward)"/>
    <x v="0"/>
    <x v="1"/>
    <x v="1"/>
    <s v="P"/>
    <s v="1011/142530053/01/000"/>
    <n v="320175"/>
    <d v="2019-12-06T00:00:00"/>
  </r>
  <r>
    <n v="1900004535"/>
    <d v="2019-12-10T00:00:00"/>
    <s v="Fees"/>
    <s v="Ahmedabad"/>
    <s v="Global Client Network (GNB Inward)"/>
    <x v="0"/>
    <x v="1"/>
    <x v="1"/>
    <s v="P"/>
    <n v="3.1242015891005998E+18"/>
    <n v="320175"/>
    <d v="2019-12-06T00:00:00"/>
  </r>
  <r>
    <n v="1900004535"/>
    <d v="2019-12-10T00:00:00"/>
    <s v="Fees"/>
    <s v="Ahmedabad"/>
    <s v="Global Client Network (GNB Inward)"/>
    <x v="0"/>
    <x v="1"/>
    <x v="1"/>
    <s v="P"/>
    <s v="OG-19-2202-1018-00000052"/>
    <n v="320175"/>
    <d v="2019-12-06T00:00:00"/>
  </r>
  <r>
    <n v="1900004538"/>
    <d v="2019-12-10T00:00:00"/>
    <s v="Fees"/>
    <s v="Ahmedabad"/>
    <s v="Global Client Network (GNB Inward)"/>
    <x v="0"/>
    <x v="1"/>
    <x v="1"/>
    <s v="S"/>
    <s v="OG-20-2202-3315-00000009"/>
    <n v="168593"/>
    <d v="2019-05-28T00:00:00"/>
  </r>
  <r>
    <n v="1900004538"/>
    <d v="2019-12-10T00:00:00"/>
    <s v="Fees"/>
    <s v="Ahmedabad"/>
    <s v="Global Client Network (GNB Inward)"/>
    <x v="0"/>
    <x v="1"/>
    <x v="1"/>
    <s v="S"/>
    <s v="P0019200001/9999/100301"/>
    <n v="168593"/>
    <d v="2019-05-28T00:00:00"/>
  </r>
  <r>
    <n v="1900004894"/>
    <d v="2019-12-19T00:00:00"/>
    <s v="Brokerage"/>
    <s v="Ahmedabad"/>
    <s v="Global Client Network (GNB Inward)"/>
    <x v="0"/>
    <x v="1"/>
    <x v="1"/>
    <s v="T"/>
    <n v="43196279"/>
    <n v="2970"/>
    <d v="2019-09-22T00:00:00"/>
  </r>
  <r>
    <n v="1900004898"/>
    <d v="2019-12-19T00:00:00"/>
    <s v="Brokerage"/>
    <s v="Ahmedabad"/>
    <s v="Global Client Network (GNB Inward)"/>
    <x v="1"/>
    <x v="2"/>
    <x v="2"/>
    <s v="C"/>
    <n v="3.1142029633600998E+18"/>
    <n v="7022"/>
    <d v="2019-08-26T00:00:00"/>
  </r>
  <r>
    <n v="1900004909"/>
    <d v="2019-12-19T00:00:00"/>
    <s v="Brokerage"/>
    <s v="Ahmedabad"/>
    <s v="Global Client Network (GNB Inward)"/>
    <x v="0"/>
    <x v="1"/>
    <x v="1"/>
    <s v="G"/>
    <s v="0301004728-2019"/>
    <n v="202350"/>
    <d v="2019-09-30T00:00:00"/>
  </r>
  <r>
    <n v="1900004912"/>
    <d v="2019-12-19T00:00:00"/>
    <s v="Brokerage"/>
    <s v="Ahmedabad"/>
    <s v="Global Client Network (GNB Inward)"/>
    <x v="1"/>
    <x v="2"/>
    <x v="2"/>
    <s v="G"/>
    <n v="3.213400201191E+23"/>
    <n v="87500"/>
    <d v="2019-07-31T00:00:00"/>
  </r>
  <r>
    <n v="1900004917"/>
    <d v="2019-12-19T00:00:00"/>
    <s v="Brokerage"/>
    <s v="Ahmedabad"/>
    <s v="Global Client Network (GNB Inward)"/>
    <x v="1"/>
    <x v="2"/>
    <x v="2"/>
    <s v="G"/>
    <n v="22515779"/>
    <n v="44260"/>
    <d v="2019-09-30T00:00:00"/>
  </r>
  <r>
    <n v="1900004919"/>
    <d v="2019-12-19T00:00:00"/>
    <s v="Brokerage"/>
    <s v="Ahmedabad"/>
    <s v="Property / BI"/>
    <x v="0"/>
    <x v="9"/>
    <x v="0"/>
    <s v="G"/>
    <n v="9.9000046190100005E+19"/>
    <n v="11550"/>
    <d v="2019-09-08T00:00:00"/>
  </r>
  <r>
    <n v="1900004920"/>
    <d v="2019-12-19T00:00:00"/>
    <s v="Brokerage"/>
    <s v="Ahmedabad"/>
    <s v="Small Medium Enterpries (SME)"/>
    <x v="0"/>
    <x v="9"/>
    <x v="0"/>
    <s v="G"/>
    <n v="9.90000111903E+19"/>
    <n v="43033"/>
    <d v="2019-09-08T00:00:00"/>
  </r>
  <r>
    <n v="1900004922"/>
    <d v="2019-12-19T00:00:00"/>
    <s v="Brokerage"/>
    <s v="Ahmedabad"/>
    <s v="Property / BI"/>
    <x v="0"/>
    <x v="9"/>
    <x v="0"/>
    <s v="G"/>
    <n v="9.9000046190100005E+19"/>
    <n v="7700"/>
    <d v="2019-09-08T00:00:00"/>
  </r>
  <r>
    <n v="1900004923"/>
    <d v="2019-12-19T00:00:00"/>
    <s v="Brokerage"/>
    <s v="Ahmedabad"/>
    <s v="Small Medium Enterpries (SME)"/>
    <x v="0"/>
    <x v="9"/>
    <x v="0"/>
    <s v="G"/>
    <n v="9.90000111903E+19"/>
    <n v="72139"/>
    <d v="2019-09-08T00:00:00"/>
  </r>
  <r>
    <n v="1900004928"/>
    <d v="2019-12-19T00:00:00"/>
    <s v="Brokerage"/>
    <s v="Ahmedabad"/>
    <s v="Construction, Power &amp; Infrastructure"/>
    <x v="4"/>
    <x v="7"/>
    <x v="2"/>
    <s v="G"/>
    <n v="9.9000044190299996E+19"/>
    <n v="32585"/>
    <d v="2019-09-11T00:00:00"/>
  </r>
  <r>
    <n v="1900004933"/>
    <d v="2019-12-19T00:00:00"/>
    <s v="Brokerage"/>
    <s v="Ahmedabad"/>
    <s v="Construction, Power &amp; Infrastructure"/>
    <x v="4"/>
    <x v="7"/>
    <x v="2"/>
    <s v="G"/>
    <n v="9.9000044190299996E+19"/>
    <n v="8045"/>
    <d v="2019-09-22T00:00:00"/>
  </r>
  <r>
    <n v="1900004983"/>
    <d v="2019-12-19T00:00:00"/>
    <s v="Brokerage"/>
    <s v="Ahmedabad"/>
    <s v="Global Client Network (GNB Inward)"/>
    <x v="0"/>
    <x v="1"/>
    <x v="1"/>
    <s v="P"/>
    <s v="0000000010619837-01"/>
    <n v="26968"/>
    <d v="2019-10-25T00:00:00"/>
  </r>
  <r>
    <n v="1900004984"/>
    <d v="2019-12-19T00:00:00"/>
    <s v="Brokerage"/>
    <s v="Ahmedabad"/>
    <s v="Global Client Network (GNB Inward)"/>
    <x v="0"/>
    <x v="1"/>
    <x v="1"/>
    <s v="P"/>
    <s v="0000000007404252-02"/>
    <n v="2437"/>
    <d v="2019-10-26T00:00:00"/>
  </r>
  <r>
    <n v="1900004985"/>
    <d v="2019-12-19T00:00:00"/>
    <s v="Brokerage"/>
    <s v="Ahmedabad"/>
    <s v="Global Client Network (GNB Inward)"/>
    <x v="0"/>
    <x v="1"/>
    <x v="1"/>
    <s v="P"/>
    <s v="OG-19-2202-1018-00000052"/>
    <n v="53278"/>
    <d v="2019-01-01T00:00:00"/>
  </r>
  <r>
    <n v="1900004986"/>
    <d v="2019-12-19T00:00:00"/>
    <s v="Brokerage"/>
    <s v="Ahmedabad"/>
    <s v="Global Client Network (GNB Inward)"/>
    <x v="0"/>
    <x v="1"/>
    <x v="1"/>
    <s v="P"/>
    <s v="OG-19-2202-3383-00000007"/>
    <n v="30048"/>
    <d v="2019-01-01T00:00:00"/>
  </r>
  <r>
    <n v="1900004987"/>
    <d v="2019-12-19T00:00:00"/>
    <s v="Brokerage"/>
    <s v="Ahmedabad"/>
    <s v="Global Client Network (GNB Inward)"/>
    <x v="0"/>
    <x v="1"/>
    <x v="1"/>
    <s v="P"/>
    <n v="3.1142029974272998E+18"/>
    <n v="12500"/>
    <d v="2019-09-19T00:00:00"/>
  </r>
  <r>
    <n v="1900005036"/>
    <d v="2019-12-20T00:00:00"/>
    <s v="Brokerage"/>
    <s v="Ahmedabad"/>
    <s v="Global Client Network (GNB Inward)"/>
    <x v="1"/>
    <x v="2"/>
    <x v="2"/>
    <s v="M"/>
    <s v="ER00004563000100"/>
    <n v="3854"/>
    <d v="2019-04-30T00:00:00"/>
  </r>
  <r>
    <n v="1900005300"/>
    <d v="2019-12-24T00:00:00"/>
    <s v="Fees"/>
    <s v="Ahmedabad"/>
    <s v="Global Client Network (GNB Inward)"/>
    <x v="0"/>
    <x v="1"/>
    <x v="1"/>
    <s v="M"/>
    <n v="304003763"/>
    <n v="132392"/>
    <d v="2019-12-20T00:00:00"/>
  </r>
  <r>
    <n v="1900005300"/>
    <d v="2019-12-24T00:00:00"/>
    <s v="Fees"/>
    <s v="Ahmedabad"/>
    <s v="Global Client Network (GNB Inward)"/>
    <x v="0"/>
    <x v="1"/>
    <x v="1"/>
    <s v="M"/>
    <s v="1003/126704810/02/000"/>
    <n v="132392"/>
    <d v="2019-12-20T00:00:00"/>
  </r>
  <r>
    <n v="1900005300"/>
    <d v="2019-12-24T00:00:00"/>
    <s v="Fees"/>
    <s v="Ahmedabad"/>
    <s v="Global Client Network (GNB Inward)"/>
    <x v="0"/>
    <x v="1"/>
    <x v="1"/>
    <s v="M"/>
    <n v="2.4142020928135997E+18"/>
    <n v="132392"/>
    <d v="2019-12-20T00:00:00"/>
  </r>
  <r>
    <n v="1900005300"/>
    <d v="2019-12-24T00:00:00"/>
    <s v="Fees"/>
    <s v="Ahmedabad"/>
    <s v="Global Client Network (GNB Inward)"/>
    <x v="0"/>
    <x v="1"/>
    <x v="1"/>
    <s v="M"/>
    <s v="4092/151965577/01/000"/>
    <n v="132392"/>
    <d v="2019-12-20T00:00:00"/>
  </r>
  <r>
    <n v="1900005324"/>
    <d v="2019-12-24T00:00:00"/>
    <s v="Brokerage"/>
    <s v="Ahmedabad"/>
    <s v="Construction, Power &amp; Infrastructure"/>
    <x v="4"/>
    <x v="7"/>
    <x v="2"/>
    <s v="S"/>
    <n v="9.9000044190299996E+19"/>
    <n v="26805"/>
    <d v="2019-11-19T00:00:00"/>
  </r>
  <r>
    <n v="1900005325"/>
    <d v="2019-12-24T00:00:00"/>
    <s v="Brokerage"/>
    <s v="Ahmedabad"/>
    <s v="Employee Benefits (EB)"/>
    <x v="0"/>
    <x v="3"/>
    <x v="1"/>
    <s v="S"/>
    <n v="43191791"/>
    <n v="956"/>
    <d v="2019-07-03T00:00:00"/>
  </r>
  <r>
    <n v="1900005329"/>
    <d v="2019-12-24T00:00:00"/>
    <s v="Brokerage"/>
    <s v="Ahmedabad"/>
    <s v="Global Client Network (GNB Inward)"/>
    <x v="1"/>
    <x v="2"/>
    <x v="2"/>
    <s v="A"/>
    <n v="3.1142029634361999E+18"/>
    <n v="2089"/>
    <d v="2019-08-26T00:00:00"/>
  </r>
  <r>
    <n v="1900005331"/>
    <d v="2019-12-24T00:00:00"/>
    <s v="Brokerage"/>
    <s v="Ahmedabad"/>
    <s v="Global Client Network (GNB Inward)"/>
    <x v="0"/>
    <x v="1"/>
    <x v="1"/>
    <s v="T"/>
    <s v="OG-20-2202-1005-00000171-2019"/>
    <n v="8580"/>
    <d v="2019-09-21T00:00:00"/>
  </r>
  <r>
    <n v="1900005394"/>
    <d v="2019-12-25T00:00:00"/>
    <s v="Brokerage"/>
    <s v="Ahmedabad"/>
    <s v="Global Client Network (GNB Inward)"/>
    <x v="0"/>
    <x v="1"/>
    <x v="1"/>
    <s v="F"/>
    <s v="OG-20-2202-4004-00000062"/>
    <n v="60713"/>
    <d v="2019-07-01T00:00:00"/>
  </r>
  <r>
    <n v="1900005395"/>
    <d v="2019-12-25T00:00:00"/>
    <s v="Brokerage"/>
    <s v="Ahmedabad"/>
    <s v="Marine"/>
    <x v="0"/>
    <x v="1"/>
    <x v="1"/>
    <s v="G"/>
    <n v="22531899"/>
    <n v="50160"/>
    <d v="2019-10-27T00:00:00"/>
  </r>
  <r>
    <n v="1900005396"/>
    <d v="2019-12-25T00:00:00"/>
    <s v="Brokerage"/>
    <s v="Ahmedabad"/>
    <s v="Global Client Network (GNB Inward)"/>
    <x v="0"/>
    <x v="1"/>
    <x v="3"/>
    <s v="G"/>
    <s v="OG-19-2202-1018-00000047"/>
    <n v="71765"/>
    <d v="2019-10-26T00:00:00"/>
  </r>
  <r>
    <n v="1900005439"/>
    <d v="2019-12-25T00:00:00"/>
    <s v="Brokerage"/>
    <s v="Ahmedabad"/>
    <s v="Construction, Power &amp; Infrastructure"/>
    <x v="2"/>
    <x v="5"/>
    <x v="2"/>
    <s v="P"/>
    <s v="'99000044180300000048"/>
    <n v="62399"/>
    <d v="2019-11-14T00:00:00"/>
  </r>
  <r>
    <n v="1900005516"/>
    <d v="2019-12-26T00:00:00"/>
    <s v="Brokerage"/>
    <s v="Ahmedabad"/>
    <s v="Liability"/>
    <x v="5"/>
    <x v="10"/>
    <x v="2"/>
    <s v="O"/>
    <n v="2280014070"/>
    <n v="27530"/>
    <d v="2019-03-09T00:00:00"/>
  </r>
  <r>
    <n v="1900005526"/>
    <d v="2019-12-26T00:00:00"/>
    <s v="Brokerage"/>
    <s v="Ahmedabad"/>
    <s v="Employee Benefits (EB)"/>
    <x v="0"/>
    <x v="4"/>
    <x v="1"/>
    <s v="A"/>
    <s v="180876-0000-01"/>
    <n v="60000"/>
    <d v="2019-04-01T00:00:00"/>
  </r>
  <r>
    <n v="1900005527"/>
    <d v="2019-12-26T00:00:00"/>
    <s v="Brokerage"/>
    <s v="Ahmedabad"/>
    <s v="Global Client Network (GNB Inward)"/>
    <x v="0"/>
    <x v="1"/>
    <x v="1"/>
    <s v="C"/>
    <n v="1.203004619248E+19"/>
    <n v="77400"/>
    <d v="2019-08-10T00:00:00"/>
  </r>
  <r>
    <n v="1900005528"/>
    <d v="2019-12-26T00:00:00"/>
    <s v="Brokerage"/>
    <s v="Ahmedabad"/>
    <s v="Global Client Network (GNB Inward)"/>
    <x v="0"/>
    <x v="1"/>
    <x v="1"/>
    <s v="C"/>
    <n v="1.203004619248E+19"/>
    <n v="302812"/>
    <d v="2019-08-10T00:00:00"/>
  </r>
  <r>
    <n v="1900005529"/>
    <d v="2019-12-26T00:00:00"/>
    <s v="Brokerage"/>
    <s v="Ahmedabad"/>
    <s v="Property / BI"/>
    <x v="0"/>
    <x v="5"/>
    <x v="1"/>
    <s v="H"/>
    <s v="'0655001664 03"/>
    <n v="275569"/>
    <d v="2019-03-01T00:00:00"/>
  </r>
  <r>
    <n v="1900005530"/>
    <d v="2019-12-26T00:00:00"/>
    <s v="Brokerage"/>
    <s v="Ahmedabad"/>
    <s v="Liability"/>
    <x v="0"/>
    <x v="5"/>
    <x v="1"/>
    <s v="H"/>
    <s v="'0304001755"/>
    <n v="320000"/>
    <d v="2019-01-31T00:00:00"/>
  </r>
  <r>
    <n v="1900005531"/>
    <d v="2019-12-26T00:00:00"/>
    <s v="Brokerage"/>
    <s v="Ahmedabad"/>
    <s v="Employee Benefits (EB)"/>
    <x v="0"/>
    <x v="4"/>
    <x v="1"/>
    <s v="S"/>
    <n v="3393"/>
    <n v="114752"/>
    <d v="2019-11-01T00:00:00"/>
  </r>
  <r>
    <n v="1900005532"/>
    <d v="2019-12-26T00:00:00"/>
    <s v="Brokerage"/>
    <s v="Ahmedabad"/>
    <s v="Employee Benefits (EB)"/>
    <x v="0"/>
    <x v="4"/>
    <x v="3"/>
    <s v="S"/>
    <s v="H0056637"/>
    <n v="49027"/>
    <d v="2019-02-04T00:00:00"/>
  </r>
  <r>
    <n v="1900005555"/>
    <d v="2019-12-26T00:00:00"/>
    <s v="Brokerage"/>
    <s v="Ahmedabad"/>
    <s v="Construction, Power &amp; Infrastructure"/>
    <x v="2"/>
    <x v="5"/>
    <x v="2"/>
    <s v="P"/>
    <s v="'99000044180300000078"/>
    <n v="153332"/>
    <d v="2019-10-19T00:00:00"/>
  </r>
  <r>
    <n v="1900005760"/>
    <d v="2019-12-28T00:00:00"/>
    <s v="Brokerage"/>
    <s v="Ahmedabad"/>
    <s v="Marine"/>
    <x v="0"/>
    <x v="9"/>
    <x v="0"/>
    <s v="ABC"/>
    <n v="2.4142027811737001E+18"/>
    <n v="23591"/>
    <d v="2019-05-01T00:00:00"/>
  </r>
  <r>
    <n v="1900005761"/>
    <d v="2019-12-28T00:00:00"/>
    <s v="Brokerage"/>
    <s v="Ahmedabad"/>
    <s v="Global Client Network (GNB Inward)"/>
    <x v="0"/>
    <x v="1"/>
    <x v="1"/>
    <s v="F"/>
    <s v="OG-20-2202-3315-00000012"/>
    <n v="19181"/>
    <d v="2019-08-02T00:00:00"/>
  </r>
  <r>
    <n v="1900005767"/>
    <d v="2019-12-28T00:00:00"/>
    <s v="Brokerage"/>
    <s v="Ahmedabad"/>
    <s v="Small Medium Enterpries (SME)"/>
    <x v="0"/>
    <x v="9"/>
    <x v="0"/>
    <s v="G"/>
    <n v="2.3060011180300001E+19"/>
    <n v="8228"/>
    <d v="2019-02-28T00:00:00"/>
  </r>
  <r>
    <n v="1900005768"/>
    <d v="2019-12-28T00:00:00"/>
    <s v="Brokerage"/>
    <s v="Ahmedabad"/>
    <s v="Small Medium Enterpries (SME)"/>
    <x v="0"/>
    <x v="9"/>
    <x v="3"/>
    <s v="G"/>
    <n v="2.3060011180300001E+19"/>
    <n v="5241"/>
    <d v="2019-07-12T00:00:00"/>
  </r>
  <r>
    <n v="1900005769"/>
    <d v="2019-12-28T00:00:00"/>
    <s v="Brokerage"/>
    <s v="Ahmedabad"/>
    <s v="Small Medium Enterpries (SME)"/>
    <x v="0"/>
    <x v="9"/>
    <x v="3"/>
    <s v="G"/>
    <n v="9.9000046190799995E+19"/>
    <n v="13154"/>
    <d v="2019-10-10T00:00:00"/>
  </r>
  <r>
    <n v="1900005770"/>
    <d v="2019-12-28T00:00:00"/>
    <s v="Brokerage"/>
    <s v="Ahmedabad"/>
    <s v="Small Medium Enterpries (SME)"/>
    <x v="0"/>
    <x v="9"/>
    <x v="0"/>
    <s v="G"/>
    <n v="9.9000046190799995E+19"/>
    <n v="14461"/>
    <d v="2019-09-08T00:00:00"/>
  </r>
  <r>
    <n v="1900005771"/>
    <d v="2019-12-28T00:00:00"/>
    <s v="Brokerage"/>
    <s v="Ahmedabad"/>
    <s v="Global Client Network (GNB Inward)"/>
    <x v="0"/>
    <x v="1"/>
    <x v="1"/>
    <s v="H"/>
    <s v="2019-L0138835-FWC"/>
    <n v="2853"/>
    <d v="2019-06-23T00:00:00"/>
  </r>
  <r>
    <n v="1900005772"/>
    <d v="2019-12-28T00:00:00"/>
    <s v="Brokerage"/>
    <s v="Ahmedabad"/>
    <s v="Global Client Network (GNB Inward)"/>
    <x v="0"/>
    <x v="1"/>
    <x v="1"/>
    <s v="H"/>
    <s v="2019-L0139704-PBL"/>
    <n v="495"/>
    <d v="2019-06-23T00:00:00"/>
  </r>
  <r>
    <n v="1900005773"/>
    <d v="2019-12-28T00:00:00"/>
    <s v="Brokerage"/>
    <s v="Ahmedabad"/>
    <s v="Global Client Network (GNB Inward)"/>
    <x v="0"/>
    <x v="1"/>
    <x v="3"/>
    <s v="H"/>
    <s v="2018-F0513845-BSS"/>
    <n v="5891"/>
    <d v="2019-02-04T00:00:00"/>
  </r>
  <r>
    <n v="1900005774"/>
    <d v="2019-12-28T00:00:00"/>
    <s v="Brokerage"/>
    <s v="Ahmedabad"/>
    <s v="Property / BI"/>
    <x v="4"/>
    <x v="7"/>
    <x v="2"/>
    <s v="N"/>
    <s v="OG-20-2202-4004-00000043"/>
    <n v="4596"/>
    <d v="2019-05-16T00:00:00"/>
  </r>
  <r>
    <n v="1900005775"/>
    <d v="2019-12-28T00:00:00"/>
    <s v="Brokerage"/>
    <s v="Ahmedabad"/>
    <s v="Construction, Power &amp; Infrastructure"/>
    <x v="4"/>
    <x v="7"/>
    <x v="2"/>
    <s v="S"/>
    <n v="9.9000044180300005E+19"/>
    <n v="21443"/>
    <d v="2019-07-03T00:00:00"/>
  </r>
  <r>
    <n v="1900005776"/>
    <d v="2019-12-28T00:00:00"/>
    <s v="Brokerage"/>
    <s v="Ahmedabad"/>
    <s v="Construction, Power &amp; Infrastructure"/>
    <x v="4"/>
    <x v="7"/>
    <x v="2"/>
    <s v="S"/>
    <n v="9.9000044180300005E+19"/>
    <n v="21442"/>
    <d v="2019-10-20T00:00:00"/>
  </r>
  <r>
    <n v="1900005777"/>
    <d v="2019-12-28T00:00:00"/>
    <s v="Brokerage"/>
    <s v="Ahmedabad"/>
    <s v="Construction, Power &amp; Infrastructure"/>
    <x v="4"/>
    <x v="7"/>
    <x v="2"/>
    <s v="S"/>
    <n v="9.9000044180300005E+19"/>
    <n v="21443"/>
    <d v="2019-03-16T00:00:00"/>
  </r>
  <r>
    <n v="1900005778"/>
    <d v="2019-12-28T00:00:00"/>
    <s v="Brokerage"/>
    <s v="Ahmedabad"/>
    <s v="Construction, Power &amp; Infrastructure"/>
    <x v="4"/>
    <x v="7"/>
    <x v="2"/>
    <s v="S"/>
    <n v="9.9000044180300005E+19"/>
    <n v="17949"/>
    <d v="2019-07-03T00:00:00"/>
  </r>
  <r>
    <n v="1900005779"/>
    <d v="2019-12-28T00:00:00"/>
    <s v="Brokerage"/>
    <s v="Ahmedabad"/>
    <s v="Construction, Power &amp; Infrastructure"/>
    <x v="4"/>
    <x v="7"/>
    <x v="2"/>
    <s v="S"/>
    <n v="9.9000044180300005E+19"/>
    <n v="17949"/>
    <d v="2019-03-16T00:00:00"/>
  </r>
  <r>
    <n v="1900005780"/>
    <d v="2019-12-28T00:00:00"/>
    <s v="Brokerage"/>
    <s v="Ahmedabad"/>
    <s v="Property / BI"/>
    <x v="0"/>
    <x v="3"/>
    <x v="0"/>
    <s v="S"/>
    <s v="PFS/I3353707/71/01/006343"/>
    <n v="7889"/>
    <d v="2019-01-12T00:00:00"/>
  </r>
  <r>
    <n v="1900005781"/>
    <d v="2019-12-28T00:00:00"/>
    <s v="Brokerage"/>
    <s v="Ahmedabad"/>
    <s v="Liability"/>
    <x v="4"/>
    <x v="7"/>
    <x v="2"/>
    <s v="S"/>
    <n v="3.1142031258438999E+18"/>
    <n v="8198"/>
    <d v="2019-10-25T00:00:00"/>
  </r>
  <r>
    <n v="1900005782"/>
    <d v="2019-12-28T00:00:00"/>
    <s v="Brokerage"/>
    <s v="Ahmedabad"/>
    <s v="Employee Benefits (EB)"/>
    <x v="0"/>
    <x v="4"/>
    <x v="3"/>
    <s v="S"/>
    <s v="H0048996"/>
    <n v="18697"/>
    <d v="2019-03-11T00:00:00"/>
  </r>
  <r>
    <n v="1900005783"/>
    <d v="2019-12-28T00:00:00"/>
    <s v="Brokerage"/>
    <s v="Ahmedabad"/>
    <s v="Employee Benefits (EB)"/>
    <x v="0"/>
    <x v="4"/>
    <x v="3"/>
    <s v="S"/>
    <s v="H0048996"/>
    <n v="17140"/>
    <d v="2019-10-11T00:00:00"/>
  </r>
  <r>
    <n v="1900005784"/>
    <d v="2019-12-28T00:00:00"/>
    <s v="Brokerage"/>
    <s v="Ahmedabad"/>
    <s v="Employee Benefits (EB)"/>
    <x v="0"/>
    <x v="4"/>
    <x v="3"/>
    <s v="S"/>
    <s v="H0048996"/>
    <n v="8561"/>
    <d v="2019-11-14T00:00:00"/>
  </r>
  <r>
    <n v="1900005785"/>
    <d v="2019-12-28T00:00:00"/>
    <s v="Brokerage"/>
    <s v="Ahmedabad"/>
    <s v="Liability"/>
    <x v="0"/>
    <x v="3"/>
    <x v="1"/>
    <s v="T"/>
    <n v="43191787"/>
    <n v="6213"/>
    <d v="2019-07-03T00:00:00"/>
  </r>
  <r>
    <n v="1900005786"/>
    <d v="2019-12-28T00:00:00"/>
    <s v="Brokerage"/>
    <s v="Ahmedabad"/>
    <s v="Global Client Network (GNB Inward)"/>
    <x v="0"/>
    <x v="1"/>
    <x v="1"/>
    <s v="T"/>
    <s v="OG-20-2202-4097-00000201"/>
    <n v="8625"/>
    <d v="2019-09-21T00:00:00"/>
  </r>
  <r>
    <n v="1900005787"/>
    <d v="2019-12-28T00:00:00"/>
    <s v="Brokerage"/>
    <s v="Ahmedabad"/>
    <s v="Global Client Network (GNB Inward)"/>
    <x v="0"/>
    <x v="1"/>
    <x v="1"/>
    <s v="T"/>
    <s v="OG-20-2202-4097-00000170"/>
    <n v="4579"/>
    <d v="2019-09-21T00:00:00"/>
  </r>
  <r>
    <n v="1900005788"/>
    <d v="2019-12-28T00:00:00"/>
    <s v="Brokerage"/>
    <s v="Ahmedabad"/>
    <s v="Global Client Network (GNB Inward)"/>
    <x v="0"/>
    <x v="1"/>
    <x v="3"/>
    <s v="T"/>
    <s v="OG-19-2202-1005-00000153"/>
    <n v="1980"/>
    <d v="2019-06-14T00:00:00"/>
  </r>
  <r>
    <n v="1900005789"/>
    <d v="2019-12-28T00:00:00"/>
    <s v="Brokerage"/>
    <s v="Ahmedabad"/>
    <s v="Global Client Network (GNB Inward)"/>
    <x v="0"/>
    <x v="1"/>
    <x v="1"/>
    <s v="T"/>
    <s v="OG-20-2202-4097-00000171"/>
    <n v="3330"/>
    <d v="2019-09-21T00:00:00"/>
  </r>
  <r>
    <n v="1900005910"/>
    <d v="2019-12-31T00:00:00"/>
    <s v="Brokerage"/>
    <s v="Ahmedabad"/>
    <s v="Construction, Power &amp; Infrastructure"/>
    <x v="3"/>
    <x v="6"/>
    <x v="2"/>
    <s v="P"/>
    <s v="'99000044180300000047"/>
    <n v="90282"/>
    <d v="2019-02-27T00:00:00"/>
  </r>
  <r>
    <n v="1900005911"/>
    <d v="2019-12-31T00:00:00"/>
    <s v="Brokerage"/>
    <s v="Ahmedabad"/>
    <s v="Construction, Power &amp; Infrastructure"/>
    <x v="2"/>
    <x v="5"/>
    <x v="2"/>
    <s v="P"/>
    <s v="'99000044180300000048"/>
    <n v="68639"/>
    <d v="2019-05-14T00:00:00"/>
  </r>
  <r>
    <n v="1900005912"/>
    <d v="2019-12-31T00:00:00"/>
    <s v="Brokerage"/>
    <s v="Ahmedabad"/>
    <s v="Construction, Power &amp; Infrastructure"/>
    <x v="3"/>
    <x v="6"/>
    <x v="2"/>
    <s v="P"/>
    <s v="'99000044180300000047"/>
    <n v="90282"/>
    <d v="2019-08-27T00:00:00"/>
  </r>
  <r>
    <n v="1900005913"/>
    <d v="2019-12-31T00:00:00"/>
    <s v="Brokerage"/>
    <s v="Ahmedabad"/>
    <s v="Construction, Power &amp; Infrastructure"/>
    <x v="3"/>
    <x v="6"/>
    <x v="2"/>
    <s v="P"/>
    <s v="'99000044180300000047"/>
    <n v="90282"/>
    <d v="2019-05-27T00:00:00"/>
  </r>
  <r>
    <n v="1900005915"/>
    <d v="2019-12-31T00:00:00"/>
    <s v="Brokerage"/>
    <s v="Ahmedabad"/>
    <s v="Construction, Power &amp; Infrastructure"/>
    <x v="2"/>
    <x v="5"/>
    <x v="2"/>
    <s v="P"/>
    <s v="'99000044180300000076"/>
    <n v="67102"/>
    <d v="2019-03-27T00:00:00"/>
  </r>
  <r>
    <n v="1900005959"/>
    <d v="2019-12-31T00:00:00"/>
    <s v="Brokerage"/>
    <s v="Ahmedabad"/>
    <s v="Liability"/>
    <x v="0"/>
    <x v="5"/>
    <x v="1"/>
    <s v="H"/>
    <s v="'0300004329"/>
    <n v="125000"/>
    <d v="2019-01-31T00:00:00"/>
  </r>
  <r>
    <n v="1900005960"/>
    <d v="2019-12-31T00:00:00"/>
    <s v="Brokerage"/>
    <s v="Ahmedabad"/>
    <s v="Trade Credit &amp;amp; Political Risk"/>
    <x v="0"/>
    <x v="8"/>
    <x v="1"/>
    <s v="M"/>
    <s v="TBA"/>
    <n v="115781"/>
    <d v="2019-07-28T00:00:00"/>
  </r>
  <r>
    <n v="1900005961"/>
    <d v="2019-12-31T00:00:00"/>
    <s v="Brokerage"/>
    <s v="Ahmedabad"/>
    <s v="Liability"/>
    <x v="0"/>
    <x v="5"/>
    <x v="1"/>
    <s v="C"/>
    <s v="'23060036180200000022"/>
    <n v="137500"/>
    <d v="2019-01-01T00:00:00"/>
  </r>
  <r>
    <n v="1900005962"/>
    <d v="2019-12-31T00:00:00"/>
    <s v="Brokerage"/>
    <s v="Ahmedabad"/>
    <s v="Construction, Power &amp; Infrastructure"/>
    <x v="3"/>
    <x v="6"/>
    <x v="2"/>
    <s v="P"/>
    <s v="'99000044180300000078"/>
    <n v="208093"/>
    <d v="2019-03-25T00:00:00"/>
  </r>
  <r>
    <n v="1900005964"/>
    <d v="2019-12-31T00:00:00"/>
    <s v="Brokerage"/>
    <s v="Ahmedabad"/>
    <s v="Construction, Power &amp; Infrastructure"/>
    <x v="3"/>
    <x v="6"/>
    <x v="2"/>
    <s v="P"/>
    <s v="'99000044180300000078"/>
    <n v="153332"/>
    <d v="2019-07-07T00:00:00"/>
  </r>
  <r>
    <n v="1900005965"/>
    <d v="2019-12-31T00:00:00"/>
    <s v="Brokerage"/>
    <s v="Ahmedabad"/>
    <s v="Liability"/>
    <x v="0"/>
    <x v="5"/>
    <x v="1"/>
    <s v="C"/>
    <s v="'91000036191700000002"/>
    <n v="131250"/>
    <d v="2019-05-23T00:00:00"/>
  </r>
  <r>
    <n v="2000001072"/>
    <d v="2020-01-03T00:00:00"/>
    <s v="Brokerage"/>
    <s v="Ahmedabad"/>
    <s v="Marine"/>
    <x v="0"/>
    <x v="9"/>
    <x v="3"/>
    <s v="S"/>
    <n v="2.4142025629033999E+18"/>
    <n v="56100"/>
    <d v="2019-03-08T00:00:00"/>
  </r>
  <r>
    <n v="2000001076"/>
    <d v="2020-01-03T00:00:00"/>
    <s v="Brokerage"/>
    <s v="Ahmedabad"/>
    <s v="Marine"/>
    <x v="0"/>
    <x v="5"/>
    <x v="1"/>
    <s v="H"/>
    <s v="0830016972 02"/>
    <n v="50333"/>
    <d v="2019-03-01T00:00:00"/>
  </r>
  <r>
    <n v="2000001082"/>
    <d v="2020-01-03T00:00:00"/>
    <s v="Brokerage"/>
    <s v="Ahmedabad"/>
    <s v="Liability"/>
    <x v="0"/>
    <x v="5"/>
    <x v="1"/>
    <s v="T"/>
    <n v="41046110"/>
    <n v="74250"/>
    <d v="2019-04-09T00:00:00"/>
  </r>
  <r>
    <n v="2000001083"/>
    <d v="2020-01-03T00:00:00"/>
    <s v="Brokerage"/>
    <s v="Ahmedabad"/>
    <s v="Employee Benefits (EB)"/>
    <x v="0"/>
    <x v="3"/>
    <x v="1"/>
    <s v="N"/>
    <s v="4101191100000008-00"/>
    <n v="48929"/>
    <d v="2019-11-10T00:00:00"/>
  </r>
  <r>
    <n v="2000001086"/>
    <d v="2020-01-03T00:00:00"/>
    <s v="Brokerage"/>
    <s v="Ahmedabad"/>
    <s v="Global Client Network (GNB Inward)"/>
    <x v="1"/>
    <x v="2"/>
    <x v="2"/>
    <s v="P"/>
    <n v="1.11200441808E+19"/>
    <n v="49401"/>
    <d v="2019-01-03T00:00:00"/>
  </r>
  <r>
    <n v="2000001563"/>
    <d v="2020-01-16T00:00:00"/>
    <s v="Brokerage"/>
    <s v="Ahmedabad"/>
    <s v="Marine"/>
    <x v="0"/>
    <x v="3"/>
    <x v="0"/>
    <s v="S"/>
    <s v="MCO/I3350570/71/01/006343"/>
    <n v="9075"/>
    <d v="2019-01-12T00:00:00"/>
  </r>
  <r>
    <n v="2000001567"/>
    <d v="2020-01-16T00:00:00"/>
    <s v="Brokerage"/>
    <s v="Ahmedabad"/>
    <s v="Construction, Power &amp; Infrastructure"/>
    <x v="2"/>
    <x v="5"/>
    <x v="2"/>
    <s v="M"/>
    <s v="'11120044180300000011"/>
    <n v="24072"/>
    <d v="2019-03-13T00:00:00"/>
  </r>
  <r>
    <n v="2000001570"/>
    <d v="2020-01-16T00:00:00"/>
    <s v="Brokerage"/>
    <s v="Ahmedabad"/>
    <s v="Employee Benefits (EB)"/>
    <x v="0"/>
    <x v="4"/>
    <x v="1"/>
    <s v="T"/>
    <s v="LPGPA0000000200/01"/>
    <n v="5550"/>
    <d v="2019-01-04T00:00:00"/>
  </r>
  <r>
    <n v="2000001575"/>
    <d v="2020-01-16T00:00:00"/>
    <s v="Brokerage"/>
    <s v="Ahmedabad"/>
    <s v="Property / BI"/>
    <x v="2"/>
    <x v="5"/>
    <x v="2"/>
    <s v="P"/>
    <s v="'99000046192400000039"/>
    <n v="10938"/>
    <d v="2019-06-12T00:00:00"/>
  </r>
  <r>
    <n v="2000001579"/>
    <d v="2020-01-16T00:00:00"/>
    <s v="Brokerage"/>
    <s v="Ahmedabad"/>
    <s v="Emerging Corporates Group (ECG)"/>
    <x v="4"/>
    <x v="7"/>
    <x v="2"/>
    <s v="S"/>
    <n v="2280038722"/>
    <n v="2789"/>
    <d v="2019-07-15T00:00:00"/>
  </r>
  <r>
    <n v="2000001583"/>
    <d v="2020-01-16T00:00:00"/>
    <s v="Brokerage"/>
    <s v="Ahmedabad"/>
    <s v="Marine"/>
    <x v="0"/>
    <x v="9"/>
    <x v="3"/>
    <s v="S"/>
    <n v="2.4142025629033999E+18"/>
    <n v="14025"/>
    <d v="2019-10-22T00:00:00"/>
  </r>
  <r>
    <n v="2000001589"/>
    <d v="2020-01-16T00:00:00"/>
    <s v="Brokerage"/>
    <s v="Ahmedabad"/>
    <s v="Global Client Network (GNB Inward)"/>
    <x v="0"/>
    <x v="1"/>
    <x v="1"/>
    <s v="G"/>
    <s v="32099602-01"/>
    <n v="1112"/>
    <d v="2019-01-23T00:00:00"/>
  </r>
  <r>
    <n v="2000001598"/>
    <d v="2020-01-16T00:00:00"/>
    <s v="Brokerage"/>
    <s v="Ahmedabad"/>
    <s v="Employee Benefits (EB)"/>
    <x v="0"/>
    <x v="4"/>
    <x v="1"/>
    <s v="F"/>
    <n v="2.9992015408021002E+18"/>
    <n v="4302"/>
    <d v="2019-11-01T00:00:00"/>
  </r>
  <r>
    <n v="2000001604"/>
    <d v="2020-01-16T00:00:00"/>
    <s v="Brokerage"/>
    <s v="Ahmedabad"/>
    <s v="Liability"/>
    <x v="2"/>
    <x v="5"/>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Ahmedabad"/>
    <x v="0"/>
    <x v="0"/>
    <s v="Hunter &amp; Farmer"/>
    <n v="12788092"/>
    <n v="250000"/>
    <n v="1500000"/>
  </r>
  <r>
    <s v="Ahmedabad"/>
    <x v="1"/>
    <x v="1"/>
    <s v="Servicer"/>
    <n v="129902"/>
    <n v="129000"/>
    <n v="1289000"/>
  </r>
  <r>
    <s v="Ahmedabad"/>
    <x v="2"/>
    <x v="2"/>
    <s v="Servicer"/>
    <n v="1278023"/>
    <n v="12365300"/>
    <n v="12900"/>
  </r>
  <r>
    <s v="Ahmedabad"/>
    <x v="3"/>
    <x v="3"/>
    <s v="BH"/>
    <n v="1000000"/>
    <n v="500000"/>
    <n v="1010000"/>
  </r>
  <r>
    <s v="Ahmedabad"/>
    <x v="4"/>
    <x v="4"/>
    <s v="Hunter &amp; Farmer"/>
    <n v="1250000"/>
    <n v="3500000"/>
    <n v="750000"/>
  </r>
  <r>
    <s v="Ahmedabad"/>
    <x v="5"/>
    <x v="5"/>
    <s v="Servicer Claims"/>
    <n v="1345000"/>
    <n v="170034"/>
    <n v="1298673"/>
  </r>
  <r>
    <s v="Ahmedabad"/>
    <x v="6"/>
    <x v="6"/>
    <s v="Hunter &amp; Farmer"/>
    <n v="500000"/>
    <n v="1250000"/>
    <n v="500000"/>
  </r>
  <r>
    <s v="Ahmedabad"/>
    <x v="7"/>
    <x v="7"/>
    <s v="Hunter &amp; Farmer"/>
    <n v="1350000"/>
    <n v="750000"/>
    <n v="750000"/>
  </r>
  <r>
    <s v="Ahmedabad"/>
    <x v="8"/>
    <x v="8"/>
    <s v="Servicer"/>
    <n v="19888"/>
    <n v="128777"/>
    <n v="198882"/>
  </r>
  <r>
    <s v="Ahmedabad"/>
    <x v="9"/>
    <x v="9"/>
    <s v="Farmer &amp; Servicer"/>
    <n v="12888"/>
    <n v="1040000"/>
    <n v="5010000"/>
  </r>
  <r>
    <m/>
    <x v="10"/>
    <x v="10"/>
    <m/>
    <m/>
    <m/>
    <m/>
  </r>
  <r>
    <m/>
    <x v="10"/>
    <x v="10"/>
    <m/>
    <m/>
    <m/>
    <m/>
  </r>
  <r>
    <m/>
    <x v="10"/>
    <x v="10"/>
    <m/>
    <m/>
    <m/>
    <m/>
  </r>
  <r>
    <m/>
    <x v="10"/>
    <x v="10"/>
    <m/>
    <m/>
    <m/>
    <m/>
  </r>
  <r>
    <m/>
    <x v="10"/>
    <x v="10"/>
    <m/>
    <m/>
    <m/>
    <m/>
  </r>
  <r>
    <m/>
    <x v="10"/>
    <x v="10"/>
    <m/>
    <m/>
    <m/>
    <m/>
  </r>
  <r>
    <m/>
    <x v="10"/>
    <x v="10"/>
    <m/>
    <m/>
    <m/>
    <m/>
  </r>
  <r>
    <m/>
    <x v="10"/>
    <x v="10"/>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95AB3-141C-40F8-8913-599F2D7EF61D}"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L21" firstHeaderRow="0" firstDataRow="1" firstDataCol="1"/>
  <pivotFields count="7">
    <pivotField showAll="0"/>
    <pivotField axis="axisRow" showAll="0">
      <items count="12">
        <item x="0"/>
        <item x="1"/>
        <item x="2"/>
        <item x="3"/>
        <item x="4"/>
        <item x="6"/>
        <item x="5"/>
        <item x="7"/>
        <item x="8"/>
        <item x="9"/>
        <item x="10"/>
        <item t="default"/>
      </items>
    </pivotField>
    <pivotField showAll="0">
      <items count="12">
        <item x="1"/>
        <item x="2"/>
        <item x="3"/>
        <item x="4"/>
        <item x="6"/>
        <item x="5"/>
        <item x="7"/>
        <item x="8"/>
        <item x="9"/>
        <item x="0"/>
        <item x="10"/>
        <item t="default"/>
      </items>
    </pivotField>
    <pivotField showAll="0"/>
    <pivotField dataField="1" showAll="0"/>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Sum of New Budget" fld="4" baseField="0" baseItem="0"/>
    <dataField name="Sum of Cross sell bugdet" fld="5" baseField="2" baseItem="1"/>
    <dataField name="Sum of Renewal Budget" fld="6" baseField="0" baseItem="0"/>
  </dataFields>
  <formats count="1">
    <format dxfId="2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43C14-0593-455C-86D5-B1D25A95DAB3}"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3:I25" firstHeaderRow="0" firstDataRow="1" firstDataCol="1"/>
  <pivotFields count="7">
    <pivotField showAll="0"/>
    <pivotField axis="axisRow" showAll="0">
      <items count="12">
        <item x="0"/>
        <item x="1"/>
        <item x="2"/>
        <item x="3"/>
        <item x="4"/>
        <item x="6"/>
        <item x="5"/>
        <item x="7"/>
        <item x="8"/>
        <item x="9"/>
        <item x="10"/>
        <item t="default"/>
      </items>
    </pivotField>
    <pivotField showAll="0"/>
    <pivotField showAll="0"/>
    <pivotField dataField="1" showAll="0"/>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Sum of Cross sell bugdet" fld="5" baseField="0" baseItem="0"/>
    <dataField name="Sum of Renewal Budget" fld="6" baseField="0" baseItem="0"/>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CEEF4C-7F86-4466-859D-485BFC7E49E3}"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1979B-F9A8-42C1-AC55-EAC91E835E1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F16" firstHeaderRow="1" firstDataRow="2" firstDataCol="1"/>
  <pivotFields count="12">
    <pivotField dataField="1" showAll="0"/>
    <pivotField numFmtId="14" showAll="0"/>
    <pivotField showAll="0"/>
    <pivotField showAll="0"/>
    <pivotField showAll="0"/>
    <pivotField showAll="0">
      <items count="7">
        <item x="1"/>
        <item x="3"/>
        <item x="4"/>
        <item x="5"/>
        <item x="2"/>
        <item x="0"/>
        <item t="default"/>
      </items>
    </pivotField>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pivotField showAll="0"/>
    <pivotField showAll="0"/>
    <pivotField numFmtId="14" showAll="0"/>
  </pivotFields>
  <rowFields count="1">
    <field x="6"/>
  </rowFields>
  <rowItems count="12">
    <i>
      <x v="6"/>
    </i>
    <i>
      <x v="5"/>
    </i>
    <i>
      <x v="4"/>
    </i>
    <i>
      <x/>
    </i>
    <i>
      <x v="7"/>
    </i>
    <i>
      <x v="8"/>
    </i>
    <i>
      <x v="10"/>
    </i>
    <i>
      <x v="1"/>
    </i>
    <i>
      <x v="9"/>
    </i>
    <i>
      <x v="2"/>
    </i>
    <i>
      <x v="3"/>
    </i>
    <i t="grand">
      <x/>
    </i>
  </rowItems>
  <colFields count="1">
    <field x="7"/>
  </colFields>
  <colItems count="5">
    <i>
      <x/>
    </i>
    <i>
      <x v="1"/>
    </i>
    <i>
      <x v="2"/>
    </i>
    <i>
      <x v="3"/>
    </i>
    <i t="grand">
      <x/>
    </i>
  </colItems>
  <dataFields count="1">
    <dataField name="Count of invoice_number" fld="0" subtotal="count" baseField="6"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7" format="8" series="1">
      <pivotArea type="data" outline="0" fieldPosition="0">
        <references count="2">
          <reference field="4294967294" count="1" selected="0">
            <x v="0"/>
          </reference>
          <reference field="7" count="1" selected="0">
            <x v="0"/>
          </reference>
        </references>
      </pivotArea>
    </chartFormat>
    <chartFormat chart="7" format="9" series="1">
      <pivotArea type="data" outline="0" fieldPosition="0">
        <references count="2">
          <reference field="4294967294" count="1" selected="0">
            <x v="0"/>
          </reference>
          <reference field="7" count="1" selected="0">
            <x v="1"/>
          </reference>
        </references>
      </pivotArea>
    </chartFormat>
    <chartFormat chart="7" format="10" series="1">
      <pivotArea type="data" outline="0" fieldPosition="0">
        <references count="2">
          <reference field="4294967294" count="1" selected="0">
            <x v="0"/>
          </reference>
          <reference field="7" count="1" selected="0">
            <x v="2"/>
          </reference>
        </references>
      </pivotArea>
    </chartFormat>
    <chartFormat chart="7"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DDD88-BDB1-4538-9E36-D6AC899F747D}"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5" firstHeaderRow="1" firstDataRow="2" firstDataCol="1"/>
  <pivotFields count="7">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Items count="1">
    <i/>
  </rowItems>
  <colFields count="1">
    <field x="6"/>
  </colFields>
  <colItems count="3">
    <i>
      <x v="1"/>
    </i>
    <i>
      <x v="2"/>
    </i>
    <i t="grand">
      <x/>
    </i>
  </colItems>
  <dataFields count="1">
    <dataField name="Count of Account Exe ID" fld="0" subtotal="count" baseField="6" baseItem="0"/>
  </dataFields>
  <chartFormats count="7">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1"/>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9F5713-F598-431E-99CF-A1FA81644C4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5">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defaultSubtota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FEF046-DCCA-4495-9434-7B0270B1E980}"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3" firstHeaderRow="1" firstDataRow="1" firstDataCol="1"/>
  <pivotFields count="7">
    <pivotField dataField="1"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defaultSubtotal="0"/>
    <pivotField showAll="0" defaultSubtotal="0">
      <items count="4">
        <item x="0"/>
        <item x="1"/>
        <item x="2"/>
        <item x="3"/>
      </items>
    </pivotField>
  </pivotFields>
  <rowFields count="1">
    <field x="1"/>
  </rowFields>
  <rowItems count="10">
    <i>
      <x v="6"/>
    </i>
    <i>
      <x v="5"/>
    </i>
    <i>
      <x v="4"/>
    </i>
    <i>
      <x v="2"/>
    </i>
    <i>
      <x v="1"/>
    </i>
    <i>
      <x v="3"/>
    </i>
    <i>
      <x v="7"/>
    </i>
    <i>
      <x v="8"/>
    </i>
    <i>
      <x/>
    </i>
    <i t="grand">
      <x/>
    </i>
  </rowItems>
  <colItems count="1">
    <i/>
  </colItems>
  <dataFields count="1">
    <dataField name="Count of Account Exe ID" fld="0" subtotal="count" baseField="1" baseItem="1"/>
  </dataFields>
  <chartFormats count="2">
    <chartFormat chart="0"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6E5446-26A3-4721-A427-9E8FBA33390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9" firstHeaderRow="1" firstDataRow="2" firstDataCol="1"/>
  <pivotFields count="15">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6">
        <item x="0"/>
        <item x="4"/>
        <item x="3"/>
        <item x="2"/>
        <item x="1"/>
        <item t="default"/>
      </items>
    </pivotField>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v="17"/>
    </i>
    <i>
      <x v="16"/>
    </i>
    <i>
      <x v="12"/>
    </i>
    <i>
      <x v="10"/>
    </i>
    <i t="grand">
      <x/>
    </i>
  </rowItems>
  <colFields count="1">
    <field x="3"/>
  </colFields>
  <colItems count="6">
    <i>
      <x/>
    </i>
    <i>
      <x v="1"/>
    </i>
    <i>
      <x v="2"/>
    </i>
    <i>
      <x v="3"/>
    </i>
    <i>
      <x v="4"/>
    </i>
    <i t="grand">
      <x/>
    </i>
  </colItems>
  <dataFields count="1">
    <dataField name="Sum of revenue_amount" fld="5" baseField="0" baseItem="0"/>
  </dataFields>
  <chartFormats count="12">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1"/>
          </reference>
        </references>
      </pivotArea>
    </chartFormat>
    <chartFormat chart="0" format="17" series="1">
      <pivotArea type="data" outline="0" fieldPosition="0">
        <references count="2">
          <reference field="4294967294" count="1" selected="0">
            <x v="0"/>
          </reference>
          <reference field="3" count="1" selected="0">
            <x v="2"/>
          </reference>
        </references>
      </pivotArea>
    </chartFormat>
    <chartFormat chart="0" format="18" series="1">
      <pivotArea type="data" outline="0" fieldPosition="0">
        <references count="2">
          <reference field="4294967294" count="1" selected="0">
            <x v="0"/>
          </reference>
          <reference field="3" count="1" selected="0">
            <x v="3"/>
          </reference>
        </references>
      </pivotArea>
    </chartFormat>
    <chartFormat chart="0" format="19"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0" format="20">
      <pivotArea type="data" outline="0" fieldPosition="0">
        <references count="3">
          <reference field="4294967294" count="1" selected="0">
            <x v="0"/>
          </reference>
          <reference field="0" count="1" selected="0">
            <x v="17"/>
          </reference>
          <reference field="3" count="1" selected="0">
            <x v="0"/>
          </reference>
        </references>
      </pivotArea>
    </chartFormat>
    <chartFormat chart="0" format="21">
      <pivotArea type="data" outline="0" fieldPosition="0">
        <references count="3">
          <reference field="4294967294" count="1" selected="0">
            <x v="0"/>
          </reference>
          <reference field="0" count="1" selected="0">
            <x v="16"/>
          </reference>
          <reference field="3"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89A962-FF99-4241-BBAD-7E96EF8A391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 firstHeaderRow="1" firstDataRow="1" firstDataCol="1"/>
  <pivotFields count="15">
    <pivotField dataField="1" showAll="0"/>
    <pivotField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s>
  <rowFields count="1">
    <field x="10"/>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2"/>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4"/>
          </reference>
        </references>
      </pivotArea>
    </chartFormat>
    <chartFormat chart="4" format="15">
      <pivotArea type="data" outline="0" fieldPosition="0">
        <references count="2">
          <reference field="4294967294" count="1" selected="0">
            <x v="0"/>
          </reference>
          <reference field="10" count="1" selected="0">
            <x v="5"/>
          </reference>
        </references>
      </pivotArea>
    </chartFormat>
    <chartFormat chart="4" format="16">
      <pivotArea type="data" outline="0" fieldPosition="0">
        <references count="2">
          <reference field="4294967294" count="1" selected="0">
            <x v="0"/>
          </reference>
          <reference field="10" count="1" selected="0">
            <x v="6"/>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2" format="5">
      <pivotArea type="data" outline="0" fieldPosition="0">
        <references count="2">
          <reference field="4294967294" count="1" selected="0">
            <x v="0"/>
          </reference>
          <reference field="10" count="1" selected="0">
            <x v="4"/>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C7A991-F2FC-424D-8BEF-A16E69DDE09E}"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B21"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72112-B12C-4A1F-8763-FC29BE748662}"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3:K18" firstHeaderRow="1" firstDataRow="1" firstDataCol="1"/>
  <pivotFields count="7">
    <pivotField showAll="0"/>
    <pivotField axis="axisRow" showAll="0">
      <items count="12">
        <item h="1" x="0"/>
        <item h="1" x="1"/>
        <item h="1" x="2"/>
        <item x="3"/>
        <item x="4"/>
        <item x="6"/>
        <item h="1" x="5"/>
        <item x="7"/>
        <item h="1" x="8"/>
        <item h="1" x="9"/>
        <item h="1" x="10"/>
        <item t="default"/>
      </items>
    </pivotField>
    <pivotField showAll="0"/>
    <pivotField showAll="0"/>
    <pivotField dataField="1" showAll="0"/>
    <pivotField showAll="0"/>
    <pivotField showAll="0"/>
  </pivotFields>
  <rowFields count="1">
    <field x="1"/>
  </rowFields>
  <rowItems count="5">
    <i>
      <x v="3"/>
    </i>
    <i>
      <x v="4"/>
    </i>
    <i>
      <x v="5"/>
    </i>
    <i>
      <x v="7"/>
    </i>
    <i t="grand">
      <x/>
    </i>
  </rowItems>
  <colItems count="1">
    <i/>
  </colItems>
  <dataFields count="1">
    <dataField name="Sum of New Budget" fld="4"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CACFB9-5C01-424C-A7D5-43D3C49CA8D8}"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13B04DF-6D1B-4B77-88B8-C41FDF025342}"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7C2082E1-85A8-4102-A23F-FBB640F0C366}"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4D6C8A61-85A9-48E3-BDDD-0F93D84D3D27}"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3BB7ADC0-4823-40A1-BA00-C591C57F899C}"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AC712B14-9AAC-444C-B658-52DC56D9CA1F}"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1208A743-8D93-44A2-9FD1-7044F049AFA0}" sourceName="Account Executive">
  <pivotTables>
    <pivotTable tabId="9" name="PivotTable1"/>
  </pivotTables>
  <data>
    <tabular pivotCacheId="241407900">
      <items count="11">
        <i x="6" s="1"/>
        <i x="7" s="1"/>
        <i x="4" s="1"/>
        <i x="1" s="1"/>
        <i x="8" s="1"/>
        <i x="10" s="1"/>
        <i x="0" s="1"/>
        <i x="3" s="1"/>
        <i x="9"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 xr10:uid="{E0E6C6B1-0AEF-489E-B5E8-69093A689EB1}" sourceName="Account Exe ID">
  <pivotTables>
    <pivotTable tabId="9" name="PivotTable1"/>
  </pivotTables>
  <data>
    <tabular pivotCacheId="241407900">
      <items count="6">
        <i x="1" s="1"/>
        <i x="3" s="1"/>
        <i x="4"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5F65E56D-9E34-41D7-8159-3DBB9539B361}" cache="Slicer_Account_Executive" caption="Account Executive" rowHeight="241300"/>
  <slicer name="Account Exe ID" xr10:uid="{5F0A8DE1-E5A6-4C27-AF51-4D042CEF79B1}" cache="Slicer_Account_Exe_ID" caption="Account Exe 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53688-0F6A-4745-8F8F-28380492CB9C}" name="brokerage_202001231040" displayName="brokerage_202001231040" ref="A1:Q962" tableType="queryTable" totalsRowShown="0">
  <autoFilter ref="A1:Q962" xr:uid="{40153688-0F6A-4745-8F8F-28380492CB9C}">
    <filterColumn colId="10">
      <filters>
        <filter val="Cross Sell"/>
      </filters>
    </filterColumn>
  </autoFilter>
  <tableColumns count="17">
    <tableColumn id="1" xr3:uid="{FF266C1E-453D-4E70-BD87-CFCAA9FFF9E2}" uniqueName="1" name="client_name" queryTableFieldId="1" dataDxfId="47"/>
    <tableColumn id="2" xr3:uid="{6C258AEA-8565-4A26-B9CE-B2E050EE6F42}" uniqueName="2" name="policy_number" queryTableFieldId="2"/>
    <tableColumn id="3" xr3:uid="{E9F99AB6-0401-477F-AEF1-9A02A28257DE}" uniqueName="3" name="policy_status" queryTableFieldId="3" dataDxfId="46"/>
    <tableColumn id="4" xr3:uid="{567ADC71-8E26-4E71-99E3-98E370E9CDC9}" uniqueName="4" name="policy_start_date" queryTableFieldId="4" dataDxfId="45"/>
    <tableColumn id="5" xr3:uid="{4B267BF7-0209-47C9-8E1F-239A24C47DFA}" uniqueName="5" name="policy_end_date" queryTableFieldId="5" dataDxfId="44"/>
    <tableColumn id="6" xr3:uid="{DDD07779-604D-428C-B8F4-47E38CFB62D4}" uniqueName="6" name="product_group" queryTableFieldId="6" dataDxfId="43"/>
    <tableColumn id="7" xr3:uid="{CCEC38E0-CCEC-4C0F-B14F-90E7593BC517}" uniqueName="7" name="Account Exe ID" queryTableFieldId="7"/>
    <tableColumn id="8" xr3:uid="{711C9025-112B-4757-A6EC-89C9597AD898}" uniqueName="8" name="Exe Name" queryTableFieldId="8" dataDxfId="42"/>
    <tableColumn id="9" xr3:uid="{12AE36CD-283C-4DA2-B1E7-1AE9D341C00B}" uniqueName="9" name="branch_name" queryTableFieldId="9" dataDxfId="41"/>
    <tableColumn id="10" xr3:uid="{5300C6C9-AED6-45DC-B8FC-628F0B586F9F}" uniqueName="10" name="solution_group" queryTableFieldId="10" dataDxfId="40"/>
    <tableColumn id="11" xr3:uid="{DCB1DA4A-F1C9-439B-BED0-04DF8DAC2CF9}" uniqueName="11" name="income_class" queryTableFieldId="11" dataDxfId="39"/>
    <tableColumn id="12" xr3:uid="{34B46679-D519-449D-B27B-FA2171C4233E}" uniqueName="12" name="Amount" queryTableFieldId="12"/>
    <tableColumn id="13" xr3:uid="{9442FD1A-69E4-4A64-BB25-F9F25A31E5BF}" uniqueName="13" name="income_due_date" queryTableFieldId="13" dataDxfId="38"/>
    <tableColumn id="14" xr3:uid="{AFE599B6-DEC0-4403-9915-57FB0CA091B1}" uniqueName="14" name="revenue_transaction_type" queryTableFieldId="14" dataDxfId="37"/>
    <tableColumn id="15" xr3:uid="{89752C46-00EA-4458-AE9E-4EC04D4E518A}" uniqueName="15" name="renewal_status" queryTableFieldId="15" dataDxfId="36"/>
    <tableColumn id="16" xr3:uid="{0C66052F-5A6F-4174-A8DF-F061AFFA8CFC}" uniqueName="16" name="lapse_reason" queryTableFieldId="16" dataDxfId="35"/>
    <tableColumn id="17" xr3:uid="{DB22B9AA-50B8-4E6B-AFA2-B0D5A0CD8D9C}" uniqueName="17" name="last_updated_date" queryTableFieldId="17"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3CDD8-4CF6-4D72-AFE5-18D1328A03FE}" name="fees_202001231041" displayName="fees_202001231041" ref="A1:I10" tableType="queryTable" totalsRowShown="0">
  <autoFilter ref="A1:I10" xr:uid="{5B03CDD8-4CF6-4D72-AFE5-18D1328A03FE}"/>
  <tableColumns count="9">
    <tableColumn id="1" xr3:uid="{6AC2BD96-3B72-4468-A0C7-130E17CB469F}" uniqueName="1" name="client_name" queryTableFieldId="1" dataDxfId="33"/>
    <tableColumn id="2" xr3:uid="{0C6A85BB-7CFE-43BE-9A2A-09720AEDB468}" uniqueName="2" name="branch_name" queryTableFieldId="2" dataDxfId="32"/>
    <tableColumn id="3" xr3:uid="{9A15B9EF-A2BD-4C5F-8743-CB044FAE3EA7}" uniqueName="3" name="solution_group" queryTableFieldId="3" dataDxfId="31"/>
    <tableColumn id="4" xr3:uid="{6B235BF9-F038-4014-9494-0AC1029AC9A5}" uniqueName="4" name="Account Exe ID" queryTableFieldId="4"/>
    <tableColumn id="5" xr3:uid="{BF26BFB7-1A8A-42A2-80D5-8F395ADBCD66}" uniqueName="5" name="Account Executive" queryTableFieldId="5" dataDxfId="30"/>
    <tableColumn id="6" xr3:uid="{C058F655-D1EA-43FA-A501-EC689F92D069}" uniqueName="6" name="income_class" queryTableFieldId="6" dataDxfId="29"/>
    <tableColumn id="7" xr3:uid="{B9A2713A-C38E-473D-8EFB-7988E6F8F2FA}" uniqueName="7" name="Amount" queryTableFieldId="7"/>
    <tableColumn id="8" xr3:uid="{0993F036-F4A8-472D-92CD-BC3E0CD5F6F4}" uniqueName="8" name="income_due_date" queryTableFieldId="8" dataDxfId="28"/>
    <tableColumn id="9" xr3:uid="{AC8EAAF8-D60E-4832-A771-4B2733F66F4D}" uniqueName="9" name="revenue_transaction_type" queryTableFieldId="9"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231879-974D-40AC-BA6B-137EBE97D0F9}" name="NN_EN_EE_Indi_bdgt__20012020" displayName="NN_EN_EE_Indi_bdgt__20012020" ref="A1:G19" tableType="queryTable" totalsRowShown="0">
  <autoFilter ref="A1:G19" xr:uid="{3E231879-974D-40AC-BA6B-137EBE97D0F9}"/>
  <tableColumns count="7">
    <tableColumn id="1" xr3:uid="{5ABAC7A2-C5D3-4F53-9949-EC7A0EEBDA36}" uniqueName="1" name="Branch" queryTableFieldId="1" dataDxfId="25"/>
    <tableColumn id="2" xr3:uid="{FC1E7127-59F0-4033-84CB-B2DE3D2AF975}" uniqueName="2" name="Account Exe ID" queryTableFieldId="2"/>
    <tableColumn id="3" xr3:uid="{64B6270A-3530-4E17-A860-E6E38AD0DD9F}" uniqueName="3" name="Employee Name" queryTableFieldId="3" dataDxfId="24"/>
    <tableColumn id="4" xr3:uid="{4D307003-83AD-4489-B13E-D37005D7D942}" uniqueName="4" name="New Role2" queryTableFieldId="4" dataDxfId="23"/>
    <tableColumn id="5" xr3:uid="{E4553D5D-15DA-48BF-AB79-7216B1CF86C5}" uniqueName="5" name="New Budget" queryTableFieldId="5"/>
    <tableColumn id="6" xr3:uid="{8B3FCA8C-2D87-450B-8A5F-2ADB40E39AB3}" uniqueName="6" name="Cross sell bugdet" queryTableFieldId="6"/>
    <tableColumn id="7" xr3:uid="{C76B1494-1CE9-4C33-8707-FADB18697EBE}"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D3EF99-FE6D-4F04-A84A-7337B0465CC9}" name="invoice_202001231041" displayName="invoice_202001231041" ref="A1:L205" tableType="queryTable" totalsRowShown="0">
  <autoFilter ref="A1:L205" xr:uid="{C9D3EF99-FE6D-4F04-A84A-7337B0465CC9}">
    <filterColumn colId="7">
      <filters>
        <filter val="Cross Sell"/>
      </filters>
    </filterColumn>
  </autoFilter>
  <tableColumns count="12">
    <tableColumn id="1" xr3:uid="{5016CC37-DCE6-424F-A2E8-E8711831391C}" uniqueName="1" name="invoice_number" queryTableFieldId="1"/>
    <tableColumn id="2" xr3:uid="{374AB5F6-FBD7-4DEF-8C6E-DCB33C706E18}" uniqueName="2" name="invoice_date" queryTableFieldId="2" dataDxfId="22"/>
    <tableColumn id="3" xr3:uid="{BFC54D46-295A-4B9E-86F4-38D5B38AF098}" uniqueName="3" name="revenue_transaction_type" queryTableFieldId="3" dataDxfId="21"/>
    <tableColumn id="4" xr3:uid="{79DCB5E1-6254-4C66-8C11-A9F43F43D227}" uniqueName="4" name="branch_name" queryTableFieldId="4" dataDxfId="20"/>
    <tableColumn id="5" xr3:uid="{46B87A34-E0D0-490A-84C4-DA63B8BEA9B7}" uniqueName="5" name="solution_group" queryTableFieldId="5" dataDxfId="19"/>
    <tableColumn id="6" xr3:uid="{D45D3019-FB31-4B01-B46C-C6463942233F}" uniqueName="6" name="Account Exe ID" queryTableFieldId="6"/>
    <tableColumn id="7" xr3:uid="{DC56691A-EBD3-40CB-AB4A-188553CD8B87}" uniqueName="7" name="Account Executive" queryTableFieldId="7" dataDxfId="18"/>
    <tableColumn id="8" xr3:uid="{9BF132C0-4815-4845-A051-5747328B532E}" uniqueName="8" name="income_class" queryTableFieldId="8" dataDxfId="17"/>
    <tableColumn id="9" xr3:uid="{B48F366A-3F4D-4A6C-BE2A-4748E3B7B468}" uniqueName="9" name="client_name" queryTableFieldId="9" dataDxfId="16"/>
    <tableColumn id="10" xr3:uid="{1821AF67-4622-4BB4-91C9-3ED13BC6D338}" uniqueName="10" name="policy_number" queryTableFieldId="10"/>
    <tableColumn id="11" xr3:uid="{B484F729-F62F-460F-8212-84954E7F91A7}" uniqueName="11" name="Amount" queryTableFieldId="11"/>
    <tableColumn id="12" xr3:uid="{88E60FE4-C294-4CE3-9DED-473FCD2E19E5}" uniqueName="12" name="income_due_date" queryTableFieldId="12" dataDxf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CAA1B2-1343-4687-853D-38A19D8D13E2}" name="meeting_list_202001231041" displayName="meeting_list_202001231041" ref="A1:E35" tableType="queryTable" totalsRowShown="0">
  <autoFilter ref="A1:E35" xr:uid="{0ACAA1B2-1343-4687-853D-38A19D8D13E2}"/>
  <tableColumns count="5">
    <tableColumn id="1" xr3:uid="{98D98CEC-1CD6-4186-8B51-88DEC37F7E79}" uniqueName="1" name="Account Exe ID" queryTableFieldId="1"/>
    <tableColumn id="2" xr3:uid="{91996743-D313-4C73-B40B-CCB19031A868}" uniqueName="2" name="Account Executive" queryTableFieldId="2" dataDxfId="14"/>
    <tableColumn id="3" xr3:uid="{8D8434A5-2F79-445D-8201-4329EA1AA7AA}" uniqueName="3" name="branch_name" queryTableFieldId="3" dataDxfId="13"/>
    <tableColumn id="4" xr3:uid="{9E46C4F9-9AC6-4CB9-8885-369E34CC0ECD}" uniqueName="4" name="global_attendees" queryTableFieldId="4" dataDxfId="12"/>
    <tableColumn id="5" xr3:uid="{6241D7B4-3C1E-42C5-BEC3-5E14706BAC84}" uniqueName="5" name="meeting_date" queryTableFieldId="5"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F44934-C07D-471B-AE2A-401C0B9A9DDC}" name="gcrm_opportunity_202001231041" displayName="gcrm_opportunity_202001231041" ref="A1:M50" tableType="queryTable" totalsRowShown="0">
  <autoFilter ref="A1:M50" xr:uid="{84F44934-C07D-471B-AE2A-401C0B9A9DDC}"/>
  <tableColumns count="13">
    <tableColumn id="1" xr3:uid="{6EA7A725-3AC5-40C1-B1AD-A617C2A23CD1}" uniqueName="1" name="opportunity_name" queryTableFieldId="1" dataDxfId="10"/>
    <tableColumn id="2" xr3:uid="{24EB9729-EB04-4CE3-A50C-EECA431A065A}" uniqueName="2" name="opportunity_id" queryTableFieldId="2" dataDxfId="9"/>
    <tableColumn id="3" xr3:uid="{AF6617BB-9B40-4A26-8946-779D800A6125}" uniqueName="3" name="Account Exe Id" queryTableFieldId="3"/>
    <tableColumn id="4" xr3:uid="{8E4A9D2F-19C3-4A21-A116-FCD6906B4EDA}" uniqueName="4" name="Account Executive" queryTableFieldId="4" dataDxfId="8"/>
    <tableColumn id="5" xr3:uid="{AC6757C6-54D9-40FF-B3A4-431EE1B48EA1}" uniqueName="5" name="premium_amount" queryTableFieldId="5"/>
    <tableColumn id="6" xr3:uid="{6DD06732-CBC6-49FA-B8DB-C69FE8562D2B}" uniqueName="6" name="revenue_amount" queryTableFieldId="6"/>
    <tableColumn id="7" xr3:uid="{E7A0A9F7-25B0-436F-A1D5-1B4214820103}" uniqueName="7" name="closing_date" queryTableFieldId="7" dataDxfId="7"/>
    <tableColumn id="8" xr3:uid="{A5C125FC-A6F1-46BC-B3F6-269EBACCA2B1}" uniqueName="8" name="stage" queryTableFieldId="8" dataDxfId="6"/>
    <tableColumn id="9" xr3:uid="{2F47CEBA-1A99-4E21-9C4A-892013549C7E}" uniqueName="9" name="branch" queryTableFieldId="9" dataDxfId="5"/>
    <tableColumn id="10" xr3:uid="{19B00EF0-FB00-4172-A142-815C7DCA822B}" uniqueName="10" name="specialty" queryTableFieldId="10" dataDxfId="4"/>
    <tableColumn id="11" xr3:uid="{A7C34D51-CFF8-4C24-B481-EA98C808342D}" uniqueName="11" name="product_group" queryTableFieldId="11" dataDxfId="3"/>
    <tableColumn id="12" xr3:uid="{02E85630-DEF8-40A4-BEC0-561890F72739}" uniqueName="12" name="product_sub_group" queryTableFieldId="12" dataDxfId="2"/>
    <tableColumn id="13" xr3:uid="{80A48402-9108-451E-A6AE-1AE55350A749}" uniqueName="13" name="risk_details" queryTableFieldId="1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8.xml"/><Relationship Id="rId5" Type="http://schemas.openxmlformats.org/officeDocument/2006/relationships/printerSettings" Target="../printerSettings/printerSettings2.bin"/><Relationship Id="rId4"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8246-7A7C-4DE7-A4F7-604D20602B5C}">
  <dimension ref="A1:Q962"/>
  <sheetViews>
    <sheetView topLeftCell="D1" workbookViewId="0">
      <selection activeCell="L1" sqref="L1:L1048576"/>
    </sheetView>
  </sheetViews>
  <sheetFormatPr defaultRowHeight="14.4" x14ac:dyDescent="0.3"/>
  <cols>
    <col min="1" max="1" width="14.33203125" bestFit="1" customWidth="1"/>
    <col min="2" max="2" width="55.33203125" bestFit="1" customWidth="1"/>
    <col min="3" max="3" width="14.88671875" bestFit="1" customWidth="1"/>
    <col min="4" max="4" width="18.6640625" bestFit="1" customWidth="1"/>
    <col min="5" max="5" width="18.109375" bestFit="1" customWidth="1"/>
    <col min="6" max="6" width="18" bestFit="1" customWidth="1"/>
    <col min="7" max="7" width="16.44140625" bestFit="1" customWidth="1"/>
    <col min="8" max="8" width="15.33203125" bestFit="1" customWidth="1"/>
    <col min="9" max="9" width="15.44140625" bestFit="1" customWidth="1"/>
    <col min="10" max="10" width="34.33203125" bestFit="1" customWidth="1"/>
    <col min="11" max="11" width="15" bestFit="1" customWidth="1"/>
    <col min="12" max="12" width="11" bestFit="1" customWidth="1"/>
    <col min="13" max="13" width="19.5546875" bestFit="1" customWidth="1"/>
    <col min="14" max="14" width="27" bestFit="1" customWidth="1"/>
    <col min="15" max="15" width="17" bestFit="1" customWidth="1"/>
    <col min="16" max="16" width="41.33203125" bestFit="1" customWidth="1"/>
    <col min="17" max="17" width="20.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hidden="1"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hidden="1"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hidden="1"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hidden="1"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hidden="1"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hidden="1"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hidden="1"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hidden="1"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hidden="1"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hidden="1"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hidden="1"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hidden="1"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hidden="1"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hidden="1"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hidden="1"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hidden="1"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hidden="1"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hidden="1"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hidden="1"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hidden="1"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hidden="1"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hidden="1"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hidden="1"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hidden="1"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hidden="1"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hidden="1"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hidden="1"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hidden="1"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hidden="1"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hidden="1"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hidden="1"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hidden="1"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hidden="1"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hidden="1"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hidden="1"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hidden="1"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hidden="1"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hidden="1"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hidden="1"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hidden="1"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hidden="1"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hidden="1"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hidden="1"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hidden="1"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hidden="1"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hidden="1"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hidden="1"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hidden="1"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hidden="1"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hidden="1"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hidden="1"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hidden="1"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hidden="1"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hidden="1"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hidden="1"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hidden="1"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hidden="1"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hidden="1"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hidden="1"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hidden="1"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hidden="1"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hidden="1"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hidden="1"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hidden="1"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hidden="1"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hidden="1"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hidden="1"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hidden="1"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hidden="1"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hidden="1"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hidden="1"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hidden="1"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hidden="1"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hidden="1"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hidden="1"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hidden="1"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hidden="1"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hidden="1"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hidden="1"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hidden="1"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hidden="1"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hidden="1"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hidden="1"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hidden="1"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hidden="1"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hidden="1"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hidden="1"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hidden="1"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hidden="1"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hidden="1"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hidden="1"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hidden="1"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hidden="1"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hidden="1"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hidden="1"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hidden="1"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hidden="1"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hidden="1"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hidden="1"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hidden="1"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hidden="1"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hidden="1"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hidden="1"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hidden="1"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hidden="1"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hidden="1"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hidden="1"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hidden="1"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hidden="1"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hidden="1"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hidden="1"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hidden="1"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hidden="1"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hidden="1"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hidden="1"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hidden="1"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hidden="1"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hidden="1"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hidden="1"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hidden="1"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hidden="1"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hidden="1"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hidden="1"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hidden="1"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hidden="1"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hidden="1"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hidden="1"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hidden="1"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hidden="1"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hidden="1"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hidden="1"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hidden="1"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hidden="1"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hidden="1"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hidden="1"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hidden="1"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hidden="1"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hidden="1"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hidden="1"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hidden="1"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hidden="1"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hidden="1"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hidden="1"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hidden="1"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hidden="1"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hidden="1"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hidden="1"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hidden="1"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hidden="1"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hidden="1"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hidden="1"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hidden="1"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hidden="1"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hidden="1"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hidden="1"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hidden="1"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hidden="1"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hidden="1"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hidden="1"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hidden="1"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hidden="1"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hidden="1"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hidden="1"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hidden="1"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hidden="1"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hidden="1"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hidden="1"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hidden="1"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hidden="1"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hidden="1"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hidden="1"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hidden="1"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hidden="1"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hidden="1"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hidden="1"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hidden="1"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hidden="1"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hidden="1"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hidden="1"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hidden="1"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hidden="1"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hidden="1"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hidden="1"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hidden="1"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hidden="1"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hidden="1"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hidden="1"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hidden="1"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hidden="1"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hidden="1"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hidden="1"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hidden="1"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hidden="1"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hidden="1"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hidden="1"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hidden="1"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hidden="1"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hidden="1"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hidden="1"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hidden="1"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hidden="1"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hidden="1"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hidden="1"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hidden="1"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hidden="1"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hidden="1"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hidden="1"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hidden="1"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hidden="1"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hidden="1"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hidden="1"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hidden="1"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hidden="1"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hidden="1"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hidden="1"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hidden="1"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hidden="1"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hidden="1"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hidden="1"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hidden="1"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hidden="1"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hidden="1"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hidden="1"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hidden="1"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hidden="1"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hidden="1"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hidden="1"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hidden="1"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hidden="1"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hidden="1"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hidden="1"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hidden="1"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hidden="1"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hidden="1"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hidden="1"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hidden="1"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hidden="1"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hidden="1"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hidden="1"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hidden="1"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hidden="1"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hidden="1"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hidden="1"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hidden="1"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hidden="1"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hidden="1"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hidden="1"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hidden="1"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hidden="1"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hidden="1"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hidden="1"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hidden="1"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hidden="1"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hidden="1"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hidden="1"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hidden="1"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hidden="1"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hidden="1"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hidden="1"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hidden="1"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hidden="1"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hidden="1"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hidden="1"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hidden="1"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hidden="1"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hidden="1"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hidden="1"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hidden="1"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hidden="1"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hidden="1"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hidden="1"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hidden="1"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hidden="1"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hidden="1"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hidden="1"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hidden="1"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hidden="1"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hidden="1"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hidden="1"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hidden="1"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hidden="1"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hidden="1"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hidden="1"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hidden="1"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hidden="1"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hidden="1"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hidden="1"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hidden="1"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hidden="1"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hidden="1"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hidden="1"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hidden="1"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hidden="1"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hidden="1"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hidden="1"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hidden="1"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hidden="1"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hidden="1"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hidden="1"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hidden="1"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hidden="1"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hidden="1"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hidden="1"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hidden="1"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hidden="1"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hidden="1"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hidden="1"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hidden="1"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hidden="1"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hidden="1"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hidden="1"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hidden="1"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hidden="1"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hidden="1"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hidden="1"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hidden="1"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hidden="1"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hidden="1"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hidden="1"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hidden="1"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hidden="1"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hidden="1"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hidden="1"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hidden="1"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hidden="1"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hidden="1"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hidden="1"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hidden="1"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hidden="1"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hidden="1"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hidden="1"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hidden="1"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hidden="1"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hidden="1"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hidden="1"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hidden="1"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hidden="1"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hidden="1"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hidden="1"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hidden="1"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hidden="1"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hidden="1"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hidden="1"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hidden="1"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hidden="1"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hidden="1"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hidden="1"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hidden="1"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hidden="1"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hidden="1"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hidden="1"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hidden="1"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hidden="1"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hidden="1"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hidden="1"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hidden="1"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hidden="1"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hidden="1"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hidden="1"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hidden="1"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hidden="1"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hidden="1"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hidden="1"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hidden="1"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hidden="1"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hidden="1"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hidden="1"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hidden="1"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hidden="1"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hidden="1"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hidden="1"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hidden="1"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hidden="1"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hidden="1"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hidden="1"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hidden="1"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hidden="1"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hidden="1"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hidden="1"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hidden="1"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hidden="1"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hidden="1"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hidden="1"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hidden="1"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hidden="1"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hidden="1"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hidden="1"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hidden="1"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hidden="1"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hidden="1"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hidden="1"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hidden="1"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hidden="1"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hidden="1"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hidden="1"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hidden="1"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hidden="1"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hidden="1"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hidden="1"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hidden="1"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hidden="1"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hidden="1"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hidden="1"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hidden="1"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hidden="1"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hidden="1"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hidden="1"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hidden="1"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hidden="1"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hidden="1"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hidden="1"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hidden="1"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hidden="1"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hidden="1"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hidden="1"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hidden="1"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hidden="1"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hidden="1"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hidden="1"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hidden="1"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hidden="1"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hidden="1"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hidden="1"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hidden="1"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hidden="1"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hidden="1"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hidden="1"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hidden="1"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hidden="1"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hidden="1"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hidden="1"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hidden="1"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hidden="1"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hidden="1"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hidden="1"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hidden="1"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hidden="1"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hidden="1"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hidden="1"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hidden="1"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hidden="1"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hidden="1"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hidden="1"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hidden="1"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hidden="1"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hidden="1"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hidden="1"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hidden="1"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hidden="1"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hidden="1"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hidden="1"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hidden="1"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hidden="1"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hidden="1"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hidden="1"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hidden="1"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hidden="1"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hidden="1"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hidden="1"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hidden="1"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hidden="1"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hidden="1"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hidden="1"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hidden="1"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hidden="1"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hidden="1"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hidden="1"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hidden="1"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hidden="1"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hidden="1"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hidden="1"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hidden="1"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hidden="1"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hidden="1"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hidden="1"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hidden="1"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hidden="1"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hidden="1"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hidden="1"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hidden="1"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hidden="1"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hidden="1"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hidden="1"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hidden="1"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hidden="1"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hidden="1"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hidden="1"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hidden="1"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hidden="1"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hidden="1"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hidden="1"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hidden="1"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hidden="1"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hidden="1"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hidden="1"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hidden="1"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hidden="1"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hidden="1"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hidden="1"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hidden="1"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hidden="1"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hidden="1"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hidden="1"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hidden="1"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hidden="1"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hidden="1"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hidden="1"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hidden="1"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hidden="1"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hidden="1"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hidden="1"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hidden="1"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hidden="1"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hidden="1"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hidden="1"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hidden="1"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hidden="1"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hidden="1"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hidden="1"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hidden="1"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hidden="1"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hidden="1"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hidden="1"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hidden="1"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hidden="1"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hidden="1"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hidden="1"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hidden="1"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hidden="1"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hidden="1"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hidden="1"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hidden="1"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hidden="1"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hidden="1"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hidden="1"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33E8-056A-4976-A8A9-E4082D4ED98B}">
  <dimension ref="A3:B13"/>
  <sheetViews>
    <sheetView workbookViewId="0">
      <selection activeCell="D20" sqref="D20"/>
    </sheetView>
  </sheetViews>
  <sheetFormatPr defaultRowHeight="14.4" x14ac:dyDescent="0.3"/>
  <cols>
    <col min="1" max="1" width="15.33203125" bestFit="1" customWidth="1"/>
    <col min="2" max="3" width="22.44140625" bestFit="1" customWidth="1"/>
    <col min="4" max="4" width="11.33203125" bestFit="1" customWidth="1"/>
  </cols>
  <sheetData>
    <row r="3" spans="1:2" x14ac:dyDescent="0.3">
      <c r="A3" s="2" t="s">
        <v>661</v>
      </c>
      <c r="B3" t="s">
        <v>669</v>
      </c>
    </row>
    <row r="4" spans="1:2" x14ac:dyDescent="0.3">
      <c r="A4" s="3" t="s">
        <v>99</v>
      </c>
      <c r="B4">
        <v>2</v>
      </c>
    </row>
    <row r="5" spans="1:2" x14ac:dyDescent="0.3">
      <c r="A5" s="3" t="s">
        <v>39</v>
      </c>
      <c r="B5">
        <v>2</v>
      </c>
    </row>
    <row r="6" spans="1:2" x14ac:dyDescent="0.3">
      <c r="A6" s="3" t="s">
        <v>53</v>
      </c>
      <c r="B6">
        <v>3</v>
      </c>
    </row>
    <row r="7" spans="1:2" x14ac:dyDescent="0.3">
      <c r="A7" s="3" t="s">
        <v>244</v>
      </c>
      <c r="B7">
        <v>3</v>
      </c>
    </row>
    <row r="8" spans="1:2" x14ac:dyDescent="0.3">
      <c r="A8" s="3" t="s">
        <v>56</v>
      </c>
      <c r="B8">
        <v>4</v>
      </c>
    </row>
    <row r="9" spans="1:2" x14ac:dyDescent="0.3">
      <c r="A9" s="3" t="s">
        <v>77</v>
      </c>
      <c r="B9">
        <v>4</v>
      </c>
    </row>
    <row r="10" spans="1:2" x14ac:dyDescent="0.3">
      <c r="A10" s="3" t="s">
        <v>66</v>
      </c>
      <c r="B10">
        <v>4</v>
      </c>
    </row>
    <row r="11" spans="1:2" x14ac:dyDescent="0.3">
      <c r="A11" s="3" t="s">
        <v>21</v>
      </c>
      <c r="B11">
        <v>5</v>
      </c>
    </row>
    <row r="12" spans="1:2" x14ac:dyDescent="0.3">
      <c r="A12" s="3" t="s">
        <v>27</v>
      </c>
      <c r="B12">
        <v>7</v>
      </c>
    </row>
    <row r="13" spans="1:2" x14ac:dyDescent="0.3">
      <c r="A13" s="3" t="s">
        <v>662</v>
      </c>
      <c r="B13">
        <v>34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F6C0-CCA2-4985-BCEB-31752BE2BAB0}">
  <dimension ref="A3:G9"/>
  <sheetViews>
    <sheetView workbookViewId="0">
      <selection activeCell="A4" sqref="A4"/>
    </sheetView>
  </sheetViews>
  <sheetFormatPr defaultRowHeight="14.4" x14ac:dyDescent="0.3"/>
  <cols>
    <col min="1" max="1" width="23.33203125" bestFit="1" customWidth="1"/>
    <col min="2" max="2" width="16.33203125" bestFit="1" customWidth="1"/>
    <col min="3" max="3" width="10" bestFit="1" customWidth="1"/>
    <col min="4" max="4" width="7" bestFit="1" customWidth="1"/>
    <col min="5" max="5" width="14.5546875" bestFit="1" customWidth="1"/>
    <col min="6" max="6" width="6" bestFit="1" customWidth="1"/>
    <col min="7" max="8" width="11.33203125" bestFit="1" customWidth="1"/>
    <col min="9" max="9" width="14.44140625" bestFit="1" customWidth="1"/>
    <col min="10" max="10" width="16.5546875" bestFit="1" customWidth="1"/>
    <col min="11" max="11" width="19.6640625" bestFit="1" customWidth="1"/>
    <col min="12" max="12" width="22.109375" bestFit="1" customWidth="1"/>
    <col min="13" max="13" width="25.33203125" bestFit="1" customWidth="1"/>
    <col min="14" max="14" width="21" bestFit="1" customWidth="1"/>
    <col min="15" max="15" width="24.109375" bestFit="1" customWidth="1"/>
    <col min="16" max="16" width="21.109375" bestFit="1" customWidth="1"/>
    <col min="17" max="17" width="24.33203125" bestFit="1" customWidth="1"/>
    <col min="18" max="18" width="10.5546875" bestFit="1" customWidth="1"/>
    <col min="19" max="19" width="13.6640625" bestFit="1" customWidth="1"/>
    <col min="20" max="20" width="10" bestFit="1" customWidth="1"/>
    <col min="21" max="21" width="13.109375" bestFit="1" customWidth="1"/>
    <col min="22" max="22" width="30" bestFit="1" customWidth="1"/>
    <col min="23" max="23" width="33.109375" bestFit="1" customWidth="1"/>
    <col min="24" max="24" width="10.88671875" bestFit="1" customWidth="1"/>
    <col min="25" max="25" width="14" bestFit="1" customWidth="1"/>
    <col min="26" max="26" width="16.109375" bestFit="1" customWidth="1"/>
    <col min="27" max="27" width="19.33203125" bestFit="1" customWidth="1"/>
    <col min="28" max="28" width="14.88671875" bestFit="1" customWidth="1"/>
    <col min="29" max="29" width="13.5546875" bestFit="1" customWidth="1"/>
    <col min="30" max="30" width="14.5546875" bestFit="1" customWidth="1"/>
    <col min="31" max="31" width="16" bestFit="1" customWidth="1"/>
    <col min="32" max="33" width="14.5546875" bestFit="1" customWidth="1"/>
    <col min="34" max="34" width="11.6640625" bestFit="1" customWidth="1"/>
    <col min="35" max="36" width="14.88671875" bestFit="1" customWidth="1"/>
    <col min="37" max="37" width="13.109375" bestFit="1" customWidth="1"/>
    <col min="38" max="38" width="13" bestFit="1" customWidth="1"/>
    <col min="39" max="39" width="16.109375" bestFit="1" customWidth="1"/>
    <col min="40" max="40" width="14.88671875" bestFit="1" customWidth="1"/>
    <col min="41" max="41" width="15.44140625" bestFit="1" customWidth="1"/>
    <col min="42" max="42" width="23.5546875" bestFit="1" customWidth="1"/>
    <col min="43" max="43" width="26.6640625" bestFit="1" customWidth="1"/>
    <col min="44" max="44" width="18" bestFit="1" customWidth="1"/>
    <col min="45" max="45" width="21.109375" bestFit="1" customWidth="1"/>
    <col min="46" max="46" width="10" bestFit="1" customWidth="1"/>
    <col min="47" max="47" width="13.109375" bestFit="1" customWidth="1"/>
    <col min="48" max="48" width="9.5546875" bestFit="1" customWidth="1"/>
    <col min="49" max="49" width="12.5546875" bestFit="1" customWidth="1"/>
    <col min="50" max="50" width="11.109375" bestFit="1" customWidth="1"/>
    <col min="51" max="51" width="14.33203125" bestFit="1" customWidth="1"/>
    <col min="52" max="52" width="20.88671875" bestFit="1" customWidth="1"/>
    <col min="53" max="53" width="24" bestFit="1" customWidth="1"/>
    <col min="54" max="54" width="18.44140625" bestFit="1" customWidth="1"/>
    <col min="55" max="55" width="21.6640625" bestFit="1" customWidth="1"/>
    <col min="56" max="56" width="14.88671875" bestFit="1" customWidth="1"/>
    <col min="57" max="57" width="12.33203125" bestFit="1" customWidth="1"/>
    <col min="58" max="58" width="14.5546875" bestFit="1" customWidth="1"/>
    <col min="59" max="59" width="13.6640625" bestFit="1" customWidth="1"/>
    <col min="60" max="60" width="9.6640625" bestFit="1" customWidth="1"/>
    <col min="61" max="61" width="12.6640625" bestFit="1" customWidth="1"/>
    <col min="62" max="62" width="14.88671875" bestFit="1" customWidth="1"/>
    <col min="63" max="63" width="10" bestFit="1" customWidth="1"/>
    <col min="64" max="64" width="21.6640625" bestFit="1" customWidth="1"/>
    <col min="65" max="65" width="24.88671875" bestFit="1" customWidth="1"/>
    <col min="66" max="66" width="19.33203125" bestFit="1" customWidth="1"/>
    <col min="67" max="67" width="22.44140625" bestFit="1" customWidth="1"/>
    <col min="68" max="68" width="14.5546875" bestFit="1" customWidth="1"/>
    <col min="69" max="69" width="13.5546875" bestFit="1" customWidth="1"/>
    <col min="70" max="70" width="8.6640625" bestFit="1" customWidth="1"/>
    <col min="71" max="71" width="11.6640625" bestFit="1" customWidth="1"/>
    <col min="72" max="72" width="14.5546875" bestFit="1" customWidth="1"/>
    <col min="73" max="73" width="14.6640625" bestFit="1" customWidth="1"/>
    <col min="74" max="74" width="14.5546875" bestFit="1" customWidth="1"/>
    <col min="75" max="75" width="12.6640625" bestFit="1" customWidth="1"/>
    <col min="76" max="76" width="10" bestFit="1" customWidth="1"/>
    <col min="77" max="77" width="12.88671875" bestFit="1" customWidth="1"/>
    <col min="78" max="78" width="10" bestFit="1" customWidth="1"/>
    <col min="79" max="79" width="13.109375" bestFit="1" customWidth="1"/>
    <col min="80" max="80" width="11.33203125" bestFit="1" customWidth="1"/>
    <col min="81" max="81" width="14.44140625" bestFit="1" customWidth="1"/>
    <col min="82" max="82" width="14.88671875" bestFit="1" customWidth="1"/>
    <col min="83" max="83" width="10" bestFit="1" customWidth="1"/>
    <col min="84" max="84" width="9.33203125" bestFit="1" customWidth="1"/>
    <col min="85" max="85" width="12.33203125" bestFit="1" customWidth="1"/>
    <col min="86" max="86" width="11.109375" bestFit="1" customWidth="1"/>
    <col min="87" max="87" width="14.33203125" bestFit="1" customWidth="1"/>
    <col min="88" max="88" width="11.88671875" bestFit="1" customWidth="1"/>
    <col min="89" max="89" width="15" bestFit="1" customWidth="1"/>
    <col min="90" max="90" width="9.5546875" bestFit="1" customWidth="1"/>
    <col min="91" max="91" width="12.5546875" bestFit="1" customWidth="1"/>
    <col min="92" max="92" width="19.109375" bestFit="1" customWidth="1"/>
    <col min="93" max="93" width="22.33203125" bestFit="1" customWidth="1"/>
    <col min="94" max="94" width="9.33203125" bestFit="1" customWidth="1"/>
    <col min="95" max="95" width="12.33203125" bestFit="1" customWidth="1"/>
    <col min="96" max="96" width="14.5546875" bestFit="1" customWidth="1"/>
    <col min="97" max="97" width="12.44140625" bestFit="1" customWidth="1"/>
    <col min="98" max="98" width="14.88671875" bestFit="1" customWidth="1"/>
    <col min="99" max="99" width="17" bestFit="1" customWidth="1"/>
    <col min="100" max="100" width="11.33203125" bestFit="1" customWidth="1"/>
  </cols>
  <sheetData>
    <row r="3" spans="1:7" x14ac:dyDescent="0.3">
      <c r="A3" s="2" t="s">
        <v>668</v>
      </c>
      <c r="B3" s="2" t="s">
        <v>664</v>
      </c>
    </row>
    <row r="4" spans="1:7" x14ac:dyDescent="0.3">
      <c r="A4" s="2" t="s">
        <v>661</v>
      </c>
      <c r="B4" t="s">
        <v>56</v>
      </c>
      <c r="C4" t="s">
        <v>77</v>
      </c>
      <c r="D4" t="s">
        <v>39</v>
      </c>
      <c r="E4" t="s">
        <v>66</v>
      </c>
      <c r="F4" t="s">
        <v>21</v>
      </c>
      <c r="G4" t="s">
        <v>662</v>
      </c>
    </row>
    <row r="5" spans="1:7" x14ac:dyDescent="0.3">
      <c r="A5" s="3" t="s">
        <v>32</v>
      </c>
      <c r="B5">
        <v>500000</v>
      </c>
      <c r="G5">
        <v>500000</v>
      </c>
    </row>
    <row r="6" spans="1:7" x14ac:dyDescent="0.3">
      <c r="A6" s="3" t="s">
        <v>541</v>
      </c>
      <c r="B6">
        <v>400000</v>
      </c>
      <c r="G6">
        <v>400000</v>
      </c>
    </row>
    <row r="7" spans="1:7" x14ac:dyDescent="0.3">
      <c r="A7" s="3" t="s">
        <v>633</v>
      </c>
      <c r="C7">
        <v>400000</v>
      </c>
      <c r="G7">
        <v>400000</v>
      </c>
    </row>
    <row r="8" spans="1:7" x14ac:dyDescent="0.3">
      <c r="A8" s="3" t="s">
        <v>583</v>
      </c>
      <c r="D8">
        <v>350000</v>
      </c>
      <c r="G8">
        <v>350000</v>
      </c>
    </row>
    <row r="9" spans="1:7" x14ac:dyDescent="0.3">
      <c r="A9" s="3" t="s">
        <v>662</v>
      </c>
      <c r="B9">
        <v>900000</v>
      </c>
      <c r="C9">
        <v>400000</v>
      </c>
      <c r="D9">
        <v>350000</v>
      </c>
      <c r="G9">
        <v>1650000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CDC1-9366-4C20-9B35-C484CF81F190}">
  <dimension ref="A3:B11"/>
  <sheetViews>
    <sheetView workbookViewId="0">
      <selection activeCell="F21" sqref="F21"/>
    </sheetView>
  </sheetViews>
  <sheetFormatPr defaultRowHeight="14.4" x14ac:dyDescent="0.3"/>
  <cols>
    <col min="1" max="1" width="18" bestFit="1" customWidth="1"/>
    <col min="2" max="2" width="26.109375" bestFit="1" customWidth="1"/>
  </cols>
  <sheetData>
    <row r="3" spans="1:2" x14ac:dyDescent="0.3">
      <c r="A3" s="2" t="s">
        <v>661</v>
      </c>
      <c r="B3" t="s">
        <v>670</v>
      </c>
    </row>
    <row r="4" spans="1:2" x14ac:dyDescent="0.3">
      <c r="A4" s="3" t="s">
        <v>38</v>
      </c>
      <c r="B4">
        <v>15</v>
      </c>
    </row>
    <row r="5" spans="1:2" x14ac:dyDescent="0.3">
      <c r="A5" s="3" t="s">
        <v>133</v>
      </c>
      <c r="B5">
        <v>6</v>
      </c>
    </row>
    <row r="6" spans="1:2" x14ac:dyDescent="0.3">
      <c r="A6" s="3" t="s">
        <v>32</v>
      </c>
      <c r="B6">
        <v>13</v>
      </c>
    </row>
    <row r="7" spans="1:2" x14ac:dyDescent="0.3">
      <c r="A7" s="3" t="s">
        <v>35</v>
      </c>
      <c r="B7">
        <v>5</v>
      </c>
    </row>
    <row r="8" spans="1:2" x14ac:dyDescent="0.3">
      <c r="A8" s="3" t="s">
        <v>20</v>
      </c>
      <c r="B8">
        <v>7</v>
      </c>
    </row>
    <row r="9" spans="1:2" x14ac:dyDescent="0.3">
      <c r="A9" s="3" t="s">
        <v>34</v>
      </c>
      <c r="B9">
        <v>2</v>
      </c>
    </row>
    <row r="10" spans="1:2" x14ac:dyDescent="0.3">
      <c r="A10" s="3" t="s">
        <v>638</v>
      </c>
      <c r="B10">
        <v>1</v>
      </c>
    </row>
    <row r="11" spans="1:2" x14ac:dyDescent="0.3">
      <c r="A11" s="3" t="s">
        <v>662</v>
      </c>
      <c r="B11">
        <v>49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46EF-CFD4-45B9-912E-BD5E0F537BCE}">
  <sheetPr>
    <tabColor theme="5" tint="-0.249977111117893"/>
  </sheetPr>
  <dimension ref="A1"/>
  <sheetViews>
    <sheetView showGridLines="0" showRowColHeaders="0" tabSelected="1" zoomScaleNormal="100" workbookViewId="0">
      <selection activeCell="A3" sqref="A3"/>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56C5-6653-49D4-A681-A27E7E28DCD8}">
  <dimension ref="A3:K27"/>
  <sheetViews>
    <sheetView workbookViewId="0">
      <selection activeCell="F5" sqref="F5"/>
    </sheetView>
  </sheetViews>
  <sheetFormatPr defaultRowHeight="14.4" x14ac:dyDescent="0.3"/>
  <cols>
    <col min="1" max="1" width="13.109375" bestFit="1" customWidth="1"/>
    <col min="2" max="2" width="14.88671875" bestFit="1" customWidth="1"/>
    <col min="4" max="4" width="9.33203125" bestFit="1" customWidth="1"/>
    <col min="5" max="5" width="16.5546875" bestFit="1" customWidth="1"/>
    <col min="6" max="6" width="13.109375" bestFit="1" customWidth="1"/>
    <col min="7" max="7" width="23" bestFit="1" customWidth="1"/>
    <col min="8" max="8" width="22.44140625" bestFit="1" customWidth="1"/>
    <col min="9" max="12" width="18.6640625" bestFit="1" customWidth="1"/>
    <col min="14" max="14" width="16.5546875" bestFit="1" customWidth="1"/>
  </cols>
  <sheetData>
    <row r="3" spans="1:11" x14ac:dyDescent="0.3">
      <c r="A3" s="2" t="s">
        <v>661</v>
      </c>
      <c r="B3" t="s">
        <v>671</v>
      </c>
      <c r="D3" s="6"/>
      <c r="E3" s="12" t="s">
        <v>58</v>
      </c>
      <c r="F3" s="12" t="s">
        <v>28</v>
      </c>
      <c r="G3" s="12" t="s">
        <v>23</v>
      </c>
      <c r="H3" s="12" t="s">
        <v>58</v>
      </c>
      <c r="I3" s="12" t="s">
        <v>28</v>
      </c>
      <c r="J3" s="12" t="s">
        <v>23</v>
      </c>
    </row>
    <row r="4" spans="1:11" x14ac:dyDescent="0.3">
      <c r="A4" s="3" t="s">
        <v>58</v>
      </c>
      <c r="B4">
        <v>12644773.300000001</v>
      </c>
      <c r="D4" s="5" t="s">
        <v>674</v>
      </c>
      <c r="E4" s="8">
        <f>GETPIVOTDATA("Sum of Cross sell bugdet",$F$13)</f>
        <v>20083111</v>
      </c>
      <c r="F4" s="8">
        <f>GETPIVOTDATA("Sum of New Budget",$F$13)</f>
        <v>19673793</v>
      </c>
      <c r="G4" s="8">
        <f>GETPIVOTDATA("Sum of Renewal Budget",$F$13)</f>
        <v>12319455</v>
      </c>
      <c r="H4" s="8">
        <v>7290000</v>
      </c>
      <c r="I4" s="8">
        <v>4100000</v>
      </c>
      <c r="J4" s="8">
        <v>9520000</v>
      </c>
    </row>
    <row r="5" spans="1:11" x14ac:dyDescent="0.3">
      <c r="A5" s="3" t="s">
        <v>28</v>
      </c>
      <c r="B5">
        <v>3431629.3099999991</v>
      </c>
      <c r="D5" s="5" t="s">
        <v>673</v>
      </c>
      <c r="E5" s="8">
        <f>B11</f>
        <v>12644773.300000001</v>
      </c>
      <c r="F5" s="8">
        <f>B12</f>
        <v>3431629.3099999991</v>
      </c>
      <c r="G5" s="7">
        <f>B13</f>
        <v>18489219.640000015</v>
      </c>
      <c r="H5" s="8">
        <v>12644773.300000001</v>
      </c>
      <c r="I5" s="8">
        <v>3431629.3099999991</v>
      </c>
      <c r="J5" s="7">
        <v>18489219.640000015</v>
      </c>
    </row>
    <row r="6" spans="1:11" x14ac:dyDescent="0.3">
      <c r="A6" s="3" t="s">
        <v>23</v>
      </c>
      <c r="B6">
        <v>18489219.640000015</v>
      </c>
      <c r="D6" s="5" t="s">
        <v>672</v>
      </c>
      <c r="E6" s="8">
        <f>B24</f>
        <v>2853842</v>
      </c>
      <c r="F6" s="8">
        <f>B25</f>
        <v>569815</v>
      </c>
      <c r="G6" s="8">
        <f>B26</f>
        <v>8244310</v>
      </c>
      <c r="H6" s="8">
        <v>2853842</v>
      </c>
      <c r="I6" s="8">
        <v>569815</v>
      </c>
      <c r="J6" s="8">
        <v>8244310</v>
      </c>
    </row>
    <row r="7" spans="1:11" x14ac:dyDescent="0.3">
      <c r="A7" s="3" t="s">
        <v>665</v>
      </c>
      <c r="B7">
        <v>1558.76</v>
      </c>
    </row>
    <row r="8" spans="1:11" x14ac:dyDescent="0.3">
      <c r="A8" s="3" t="s">
        <v>662</v>
      </c>
      <c r="B8">
        <v>34567181.010000013</v>
      </c>
      <c r="E8" t="s">
        <v>675</v>
      </c>
      <c r="F8" t="s">
        <v>676</v>
      </c>
      <c r="G8" t="s">
        <v>677</v>
      </c>
      <c r="H8" t="s">
        <v>678</v>
      </c>
      <c r="I8" t="s">
        <v>679</v>
      </c>
      <c r="J8" t="s">
        <v>680</v>
      </c>
    </row>
    <row r="9" spans="1:11" x14ac:dyDescent="0.3">
      <c r="E9" s="14">
        <f>E5/E4</f>
        <v>0.62962223830760089</v>
      </c>
      <c r="F9" s="14">
        <f>E6/E4</f>
        <v>0.14210158973876108</v>
      </c>
      <c r="G9" s="14">
        <f>F5/F4</f>
        <v>0.17442642148364573</v>
      </c>
      <c r="H9" s="14">
        <f>F6/F4</f>
        <v>2.8963149098905329E-2</v>
      </c>
      <c r="I9" s="14">
        <f>G5/G4</f>
        <v>1.5008147389636972</v>
      </c>
      <c r="J9" s="14">
        <f>G6/G4</f>
        <v>0.66921061037196861</v>
      </c>
    </row>
    <row r="10" spans="1:11" x14ac:dyDescent="0.3">
      <c r="A10" s="5" t="s">
        <v>673</v>
      </c>
      <c r="E10" t="str">
        <f>IF(H4&lt;H5,$F$11,$G$11)</f>
        <v>△</v>
      </c>
      <c r="F10" t="str">
        <f>IF(H4&lt;H6,$F$11,$G$11)</f>
        <v xml:space="preserve">▽ </v>
      </c>
      <c r="G10" t="str">
        <f>IF(I4&lt;I5,$F$11,$G$11)</f>
        <v xml:space="preserve">▽ </v>
      </c>
      <c r="H10" t="str">
        <f>IF(I4&lt;I6,$F$11,$G$11)</f>
        <v xml:space="preserve">▽ </v>
      </c>
      <c r="I10" t="str">
        <f>IF(J4&lt;J5,$F$11,$G$11)</f>
        <v>△</v>
      </c>
      <c r="J10" t="str">
        <f>IF(J4&lt;J6,$F$11,$G$11)</f>
        <v xml:space="preserve">▽ </v>
      </c>
    </row>
    <row r="11" spans="1:11" x14ac:dyDescent="0.3">
      <c r="A11" s="3" t="s">
        <v>58</v>
      </c>
      <c r="B11">
        <v>12644773.300000001</v>
      </c>
      <c r="E11" s="9"/>
      <c r="F11" s="10" t="s">
        <v>682</v>
      </c>
      <c r="G11" s="11" t="s">
        <v>681</v>
      </c>
    </row>
    <row r="12" spans="1:11" x14ac:dyDescent="0.3">
      <c r="A12" s="3" t="s">
        <v>28</v>
      </c>
      <c r="B12">
        <v>3431629.3099999991</v>
      </c>
      <c r="E12" t="e">
        <f>E9,E10</f>
        <v>#VALUE!</v>
      </c>
      <c r="F12" s="5" t="s">
        <v>674</v>
      </c>
    </row>
    <row r="13" spans="1:11" x14ac:dyDescent="0.3">
      <c r="A13" s="3" t="s">
        <v>23</v>
      </c>
      <c r="B13">
        <v>18489219.640000015</v>
      </c>
      <c r="F13" s="2" t="s">
        <v>661</v>
      </c>
      <c r="G13" t="s">
        <v>684</v>
      </c>
      <c r="H13" t="s">
        <v>685</v>
      </c>
      <c r="I13" t="s">
        <v>686</v>
      </c>
      <c r="J13" s="2" t="s">
        <v>661</v>
      </c>
      <c r="K13" t="s">
        <v>686</v>
      </c>
    </row>
    <row r="14" spans="1:11" x14ac:dyDescent="0.3">
      <c r="A14" s="3" t="s">
        <v>665</v>
      </c>
      <c r="B14">
        <v>1558.76</v>
      </c>
      <c r="F14" s="3">
        <v>1</v>
      </c>
      <c r="G14">
        <v>250000</v>
      </c>
      <c r="H14">
        <v>1500000</v>
      </c>
      <c r="I14">
        <v>12788092</v>
      </c>
      <c r="J14" s="3">
        <v>4</v>
      </c>
      <c r="K14">
        <v>1000000</v>
      </c>
    </row>
    <row r="15" spans="1:11" x14ac:dyDescent="0.3">
      <c r="F15" s="3">
        <v>2</v>
      </c>
      <c r="G15">
        <v>129000</v>
      </c>
      <c r="H15">
        <v>1289000</v>
      </c>
      <c r="I15">
        <v>129902</v>
      </c>
      <c r="J15" s="3">
        <v>5</v>
      </c>
      <c r="K15">
        <v>1250000</v>
      </c>
    </row>
    <row r="16" spans="1:11" x14ac:dyDescent="0.3">
      <c r="A16" s="2" t="s">
        <v>661</v>
      </c>
      <c r="B16" t="s">
        <v>671</v>
      </c>
      <c r="F16" s="3">
        <v>3</v>
      </c>
      <c r="G16">
        <v>12365300</v>
      </c>
      <c r="H16">
        <v>12900</v>
      </c>
      <c r="I16">
        <v>1278023</v>
      </c>
      <c r="J16" s="3">
        <v>6</v>
      </c>
      <c r="K16">
        <v>500000</v>
      </c>
    </row>
    <row r="17" spans="1:11" ht="15" x14ac:dyDescent="0.3">
      <c r="A17" s="3" t="s">
        <v>58</v>
      </c>
      <c r="B17">
        <v>2853842</v>
      </c>
      <c r="E17" s="13" t="s">
        <v>683</v>
      </c>
      <c r="F17" s="3">
        <v>4</v>
      </c>
      <c r="G17">
        <v>500000</v>
      </c>
      <c r="H17">
        <v>1010000</v>
      </c>
      <c r="I17">
        <v>1000000</v>
      </c>
      <c r="J17" s="3">
        <v>9</v>
      </c>
      <c r="K17">
        <v>1350000</v>
      </c>
    </row>
    <row r="18" spans="1:11" x14ac:dyDescent="0.3">
      <c r="A18" s="3" t="s">
        <v>28</v>
      </c>
      <c r="B18">
        <v>569815</v>
      </c>
      <c r="F18" s="3">
        <v>5</v>
      </c>
      <c r="G18">
        <v>3500000</v>
      </c>
      <c r="H18">
        <v>750000</v>
      </c>
      <c r="I18">
        <v>1250000</v>
      </c>
      <c r="J18" s="3" t="s">
        <v>662</v>
      </c>
      <c r="K18" s="8">
        <v>4100000</v>
      </c>
    </row>
    <row r="19" spans="1:11" x14ac:dyDescent="0.3">
      <c r="A19" s="3" t="s">
        <v>23</v>
      </c>
      <c r="B19">
        <v>8244310</v>
      </c>
      <c r="F19" s="3">
        <v>6</v>
      </c>
      <c r="G19">
        <v>1250000</v>
      </c>
      <c r="H19">
        <v>500000</v>
      </c>
      <c r="I19">
        <v>500000</v>
      </c>
    </row>
    <row r="20" spans="1:11" x14ac:dyDescent="0.3">
      <c r="A20" s="3" t="s">
        <v>665</v>
      </c>
      <c r="B20">
        <v>594739</v>
      </c>
      <c r="F20" s="3">
        <v>8</v>
      </c>
      <c r="G20">
        <v>170034</v>
      </c>
      <c r="H20">
        <v>1298673</v>
      </c>
      <c r="I20">
        <v>1345000</v>
      </c>
    </row>
    <row r="21" spans="1:11" x14ac:dyDescent="0.3">
      <c r="A21" s="3" t="s">
        <v>662</v>
      </c>
      <c r="B21">
        <v>12262706</v>
      </c>
      <c r="F21" s="3">
        <v>9</v>
      </c>
      <c r="G21">
        <v>750000</v>
      </c>
      <c r="H21">
        <v>750000</v>
      </c>
      <c r="I21">
        <v>1350000</v>
      </c>
    </row>
    <row r="22" spans="1:11" x14ac:dyDescent="0.3">
      <c r="F22" s="3">
        <v>10</v>
      </c>
      <c r="G22">
        <v>128777</v>
      </c>
      <c r="H22">
        <v>198882</v>
      </c>
      <c r="I22">
        <v>19888</v>
      </c>
    </row>
    <row r="23" spans="1:11" x14ac:dyDescent="0.3">
      <c r="A23" s="5" t="s">
        <v>672</v>
      </c>
      <c r="F23" s="3">
        <v>13</v>
      </c>
      <c r="G23">
        <v>1040000</v>
      </c>
      <c r="H23">
        <v>5010000</v>
      </c>
      <c r="I23">
        <v>12888</v>
      </c>
    </row>
    <row r="24" spans="1:11" x14ac:dyDescent="0.3">
      <c r="A24" s="3" t="s">
        <v>58</v>
      </c>
      <c r="B24">
        <v>2853842</v>
      </c>
      <c r="F24" s="3" t="s">
        <v>665</v>
      </c>
    </row>
    <row r="25" spans="1:11" x14ac:dyDescent="0.3">
      <c r="A25" s="3" t="s">
        <v>28</v>
      </c>
      <c r="B25">
        <v>569815</v>
      </c>
      <c r="F25" s="3" t="s">
        <v>662</v>
      </c>
      <c r="G25">
        <v>20083111</v>
      </c>
      <c r="H25">
        <v>12319455</v>
      </c>
      <c r="I25">
        <v>19673793</v>
      </c>
    </row>
    <row r="26" spans="1:11" x14ac:dyDescent="0.3">
      <c r="A26" s="3" t="s">
        <v>23</v>
      </c>
      <c r="B26">
        <v>8244310</v>
      </c>
    </row>
    <row r="27" spans="1:11" x14ac:dyDescent="0.3">
      <c r="A27" s="3" t="s">
        <v>665</v>
      </c>
      <c r="B27">
        <v>594739</v>
      </c>
    </row>
  </sheetData>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A58D9-FC7B-440C-ACAC-B09A3AD694F3}">
  <dimension ref="A1:I10"/>
  <sheetViews>
    <sheetView workbookViewId="0">
      <selection activeCell="G1" sqref="G1:G1048576"/>
    </sheetView>
  </sheetViews>
  <sheetFormatPr defaultRowHeight="14.4" x14ac:dyDescent="0.3"/>
  <cols>
    <col min="1" max="1" width="14.33203125" bestFit="1" customWidth="1"/>
    <col min="2" max="2" width="15.44140625" bestFit="1" customWidth="1"/>
    <col min="3" max="3" width="34.33203125" bestFit="1" customWidth="1"/>
    <col min="4" max="4" width="16.44140625" bestFit="1" customWidth="1"/>
    <col min="5" max="5" width="19.6640625" bestFit="1" customWidth="1"/>
    <col min="6" max="6" width="15" bestFit="1" customWidth="1"/>
    <col min="7" max="7" width="10.44140625" bestFit="1" customWidth="1"/>
    <col min="8" max="8" width="19.5546875" bestFit="1" customWidth="1"/>
    <col min="9" max="9" width="27" bestFit="1" customWidth="1"/>
  </cols>
  <sheetData>
    <row r="1" spans="1:9" x14ac:dyDescent="0.3">
      <c r="A1" t="s">
        <v>0</v>
      </c>
      <c r="B1" t="s">
        <v>8</v>
      </c>
      <c r="C1" t="s">
        <v>9</v>
      </c>
      <c r="D1" t="s">
        <v>6</v>
      </c>
      <c r="E1" t="s">
        <v>486</v>
      </c>
      <c r="F1" t="s">
        <v>10</v>
      </c>
      <c r="G1" t="s">
        <v>11</v>
      </c>
      <c r="H1" t="s">
        <v>12</v>
      </c>
      <c r="I1" t="s">
        <v>13</v>
      </c>
    </row>
    <row r="2" spans="1:9" x14ac:dyDescent="0.3">
      <c r="A2" t="s">
        <v>17</v>
      </c>
      <c r="B2" t="s">
        <v>22</v>
      </c>
      <c r="C2" t="s">
        <v>33</v>
      </c>
      <c r="D2">
        <v>3</v>
      </c>
      <c r="E2" t="s">
        <v>487</v>
      </c>
      <c r="F2" t="s">
        <v>58</v>
      </c>
      <c r="G2">
        <v>139240</v>
      </c>
      <c r="H2" s="1">
        <v>43663</v>
      </c>
      <c r="I2" t="s">
        <v>488</v>
      </c>
    </row>
    <row r="3" spans="1:9" x14ac:dyDescent="0.3">
      <c r="A3" t="s">
        <v>17</v>
      </c>
      <c r="B3" t="s">
        <v>22</v>
      </c>
      <c r="C3" t="s">
        <v>33</v>
      </c>
      <c r="D3">
        <v>3</v>
      </c>
      <c r="E3" t="s">
        <v>487</v>
      </c>
      <c r="F3" t="s">
        <v>58</v>
      </c>
      <c r="G3">
        <v>139240</v>
      </c>
      <c r="H3" s="1">
        <v>43486</v>
      </c>
      <c r="I3" t="s">
        <v>488</v>
      </c>
    </row>
    <row r="4" spans="1:9" x14ac:dyDescent="0.3">
      <c r="A4" t="s">
        <v>29</v>
      </c>
      <c r="B4" t="s">
        <v>22</v>
      </c>
      <c r="C4" t="s">
        <v>489</v>
      </c>
      <c r="D4">
        <v>1</v>
      </c>
      <c r="E4" t="s">
        <v>21</v>
      </c>
      <c r="F4" t="s">
        <v>23</v>
      </c>
      <c r="G4">
        <v>2200</v>
      </c>
      <c r="H4" s="1">
        <v>43819</v>
      </c>
      <c r="I4" t="s">
        <v>488</v>
      </c>
    </row>
    <row r="5" spans="1:9" x14ac:dyDescent="0.3">
      <c r="A5" t="s">
        <v>36</v>
      </c>
      <c r="B5" t="s">
        <v>22</v>
      </c>
      <c r="C5" t="s">
        <v>489</v>
      </c>
      <c r="D5">
        <v>1</v>
      </c>
      <c r="E5" t="s">
        <v>21</v>
      </c>
      <c r="F5" t="s">
        <v>23</v>
      </c>
      <c r="G5">
        <v>4500</v>
      </c>
      <c r="H5" s="1">
        <v>43490</v>
      </c>
      <c r="I5" t="s">
        <v>488</v>
      </c>
    </row>
    <row r="6" spans="1:9" x14ac:dyDescent="0.3">
      <c r="A6" t="s">
        <v>41</v>
      </c>
      <c r="B6" t="s">
        <v>22</v>
      </c>
      <c r="C6" t="s">
        <v>33</v>
      </c>
      <c r="D6">
        <v>3</v>
      </c>
      <c r="E6" t="s">
        <v>487</v>
      </c>
      <c r="F6" t="s">
        <v>58</v>
      </c>
      <c r="G6">
        <v>118000</v>
      </c>
      <c r="H6" s="1">
        <v>43539</v>
      </c>
      <c r="I6" t="s">
        <v>488</v>
      </c>
    </row>
    <row r="7" spans="1:9" x14ac:dyDescent="0.3">
      <c r="A7" t="s">
        <v>45</v>
      </c>
      <c r="B7" t="s">
        <v>22</v>
      </c>
      <c r="C7" t="s">
        <v>489</v>
      </c>
      <c r="D7">
        <v>1</v>
      </c>
      <c r="E7" t="s">
        <v>21</v>
      </c>
      <c r="F7" t="s">
        <v>23</v>
      </c>
      <c r="G7">
        <v>2800</v>
      </c>
      <c r="H7" s="1">
        <v>43613</v>
      </c>
      <c r="I7" t="s">
        <v>488</v>
      </c>
    </row>
    <row r="8" spans="1:9" x14ac:dyDescent="0.3">
      <c r="A8" t="s">
        <v>49</v>
      </c>
      <c r="B8" t="s">
        <v>22</v>
      </c>
      <c r="C8" t="s">
        <v>489</v>
      </c>
      <c r="D8">
        <v>1</v>
      </c>
      <c r="E8" t="s">
        <v>21</v>
      </c>
      <c r="F8" t="s">
        <v>23</v>
      </c>
      <c r="G8">
        <v>3241</v>
      </c>
      <c r="H8" s="1">
        <v>43490</v>
      </c>
      <c r="I8" t="s">
        <v>488</v>
      </c>
    </row>
    <row r="9" spans="1:9" x14ac:dyDescent="0.3">
      <c r="A9" t="s">
        <v>51</v>
      </c>
      <c r="B9" t="s">
        <v>22</v>
      </c>
      <c r="C9" t="s">
        <v>35</v>
      </c>
      <c r="D9">
        <v>2</v>
      </c>
      <c r="E9" t="s">
        <v>27</v>
      </c>
      <c r="F9" t="s">
        <v>28</v>
      </c>
      <c r="G9">
        <v>100000</v>
      </c>
      <c r="H9" s="1">
        <v>43565</v>
      </c>
      <c r="I9" t="s">
        <v>488</v>
      </c>
    </row>
    <row r="10" spans="1:9" x14ac:dyDescent="0.3">
      <c r="A10" t="s">
        <v>55</v>
      </c>
      <c r="B10" t="s">
        <v>22</v>
      </c>
      <c r="C10" t="s">
        <v>489</v>
      </c>
      <c r="D10">
        <v>1</v>
      </c>
      <c r="E10" t="s">
        <v>21</v>
      </c>
      <c r="F10" t="s">
        <v>23</v>
      </c>
      <c r="G10">
        <v>5310</v>
      </c>
      <c r="H10" s="1">
        <v>43805</v>
      </c>
      <c r="I10" t="s">
        <v>488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8C58-5A88-4684-A690-552031282A85}">
  <dimension ref="A1:L21"/>
  <sheetViews>
    <sheetView topLeftCell="B4" workbookViewId="0">
      <selection activeCell="F15" sqref="F15"/>
    </sheetView>
  </sheetViews>
  <sheetFormatPr defaultRowHeight="14.4" x14ac:dyDescent="0.3"/>
  <cols>
    <col min="1" max="1" width="11.6640625" bestFit="1" customWidth="1"/>
    <col min="2" max="2" width="16.44140625" bestFit="1" customWidth="1"/>
    <col min="3" max="3" width="18" bestFit="1" customWidth="1"/>
    <col min="4" max="4" width="16.88671875" bestFit="1" customWidth="1"/>
    <col min="5" max="5" width="14.109375" bestFit="1" customWidth="1"/>
    <col min="6" max="6" width="18.44140625" bestFit="1" customWidth="1"/>
    <col min="7" max="7" width="17.88671875" bestFit="1" customWidth="1"/>
    <col min="9" max="9" width="13.109375" bestFit="1" customWidth="1"/>
    <col min="10" max="10" width="18.6640625" bestFit="1" customWidth="1"/>
    <col min="11" max="11" width="23" bestFit="1" customWidth="1"/>
    <col min="12" max="12" width="22.44140625" bestFit="1" customWidth="1"/>
    <col min="13" max="13" width="23" bestFit="1" customWidth="1"/>
    <col min="14" max="14" width="18.6640625" bestFit="1" customWidth="1"/>
    <col min="15" max="15" width="22.44140625" bestFit="1" customWidth="1"/>
    <col min="16" max="16" width="10" bestFit="1" customWidth="1"/>
    <col min="17" max="17" width="14.6640625" bestFit="1" customWidth="1"/>
    <col min="18" max="18" width="7" bestFit="1" customWidth="1"/>
    <col min="19" max="19" width="10" bestFit="1" customWidth="1"/>
    <col min="20" max="20" width="7.33203125" bestFit="1" customWidth="1"/>
    <col min="21" max="21" width="18.6640625" bestFit="1" customWidth="1"/>
    <col min="22" max="22" width="8" bestFit="1" customWidth="1"/>
    <col min="23" max="24" width="10" bestFit="1" customWidth="1"/>
    <col min="25" max="25" width="14.6640625" bestFit="1" customWidth="1"/>
    <col min="26" max="26" width="6.88671875" bestFit="1" customWidth="1"/>
    <col min="27" max="27" width="10" bestFit="1" customWidth="1"/>
    <col min="28" max="28" width="7.33203125" bestFit="1" customWidth="1"/>
    <col min="29" max="29" width="22.44140625" bestFit="1" customWidth="1"/>
    <col min="30" max="30" width="7" bestFit="1" customWidth="1"/>
    <col min="31" max="32" width="10" bestFit="1" customWidth="1"/>
    <col min="33" max="33" width="14.6640625" bestFit="1" customWidth="1"/>
    <col min="34" max="34" width="7" bestFit="1" customWidth="1"/>
    <col min="35" max="35" width="10" bestFit="1" customWidth="1"/>
    <col min="36" max="36" width="7.33203125" bestFit="1" customWidth="1"/>
    <col min="37" max="37" width="28" bestFit="1" customWidth="1"/>
    <col min="38" max="38" width="23.6640625" bestFit="1" customWidth="1"/>
    <col min="39" max="39" width="27.44140625" bestFit="1" customWidth="1"/>
  </cols>
  <sheetData>
    <row r="1" spans="1:12" x14ac:dyDescent="0.3">
      <c r="A1" t="s">
        <v>490</v>
      </c>
      <c r="B1" t="s">
        <v>6</v>
      </c>
      <c r="C1" t="s">
        <v>491</v>
      </c>
      <c r="D1" t="s">
        <v>492</v>
      </c>
      <c r="E1" t="s">
        <v>493</v>
      </c>
      <c r="F1" t="s">
        <v>494</v>
      </c>
      <c r="G1" t="s">
        <v>495</v>
      </c>
    </row>
    <row r="2" spans="1:12" x14ac:dyDescent="0.3">
      <c r="A2" t="s">
        <v>22</v>
      </c>
      <c r="B2">
        <v>1</v>
      </c>
      <c r="C2" t="s">
        <v>21</v>
      </c>
      <c r="D2" t="s">
        <v>496</v>
      </c>
      <c r="E2">
        <v>12788092</v>
      </c>
      <c r="F2">
        <v>250000</v>
      </c>
      <c r="G2">
        <v>1500000</v>
      </c>
    </row>
    <row r="3" spans="1:12" x14ac:dyDescent="0.3">
      <c r="A3" t="s">
        <v>22</v>
      </c>
      <c r="B3">
        <v>2</v>
      </c>
      <c r="C3" t="s">
        <v>27</v>
      </c>
      <c r="D3" t="s">
        <v>497</v>
      </c>
      <c r="E3">
        <v>129902</v>
      </c>
      <c r="F3">
        <v>129000</v>
      </c>
      <c r="G3">
        <v>1289000</v>
      </c>
    </row>
    <row r="4" spans="1:12" x14ac:dyDescent="0.3">
      <c r="A4" t="s">
        <v>22</v>
      </c>
      <c r="B4">
        <v>3</v>
      </c>
      <c r="C4" t="s">
        <v>56</v>
      </c>
      <c r="D4" t="s">
        <v>497</v>
      </c>
      <c r="E4">
        <v>1278023</v>
      </c>
      <c r="F4">
        <v>12365300</v>
      </c>
      <c r="G4">
        <v>12900</v>
      </c>
    </row>
    <row r="5" spans="1:12" x14ac:dyDescent="0.3">
      <c r="A5" t="s">
        <v>22</v>
      </c>
      <c r="B5">
        <v>4</v>
      </c>
      <c r="C5" t="s">
        <v>244</v>
      </c>
      <c r="D5" t="s">
        <v>498</v>
      </c>
      <c r="E5">
        <v>1000000</v>
      </c>
      <c r="F5">
        <v>500000</v>
      </c>
      <c r="G5">
        <v>1010000</v>
      </c>
      <c r="J5">
        <f>SUM(E:E)</f>
        <v>19673793</v>
      </c>
    </row>
    <row r="6" spans="1:12" x14ac:dyDescent="0.3">
      <c r="A6" t="s">
        <v>22</v>
      </c>
      <c r="B6">
        <v>5</v>
      </c>
      <c r="C6" t="s">
        <v>96</v>
      </c>
      <c r="D6" t="s">
        <v>496</v>
      </c>
      <c r="E6">
        <v>1250000</v>
      </c>
      <c r="F6">
        <v>3500000</v>
      </c>
      <c r="G6">
        <v>750000</v>
      </c>
      <c r="J6">
        <f>COUNT(E:E)</f>
        <v>10</v>
      </c>
    </row>
    <row r="7" spans="1:12" x14ac:dyDescent="0.3">
      <c r="A7" t="s">
        <v>22</v>
      </c>
      <c r="B7">
        <v>8</v>
      </c>
      <c r="C7" t="s">
        <v>243</v>
      </c>
      <c r="D7" t="s">
        <v>499</v>
      </c>
      <c r="E7">
        <v>1345000</v>
      </c>
      <c r="F7">
        <v>170034</v>
      </c>
      <c r="G7">
        <v>1298673</v>
      </c>
      <c r="J7">
        <f>J5/J6</f>
        <v>1967379.3</v>
      </c>
    </row>
    <row r="8" spans="1:12" x14ac:dyDescent="0.3">
      <c r="A8" t="s">
        <v>22</v>
      </c>
      <c r="B8">
        <v>6</v>
      </c>
      <c r="C8" t="s">
        <v>77</v>
      </c>
      <c r="D8" t="s">
        <v>496</v>
      </c>
      <c r="E8">
        <v>500000</v>
      </c>
      <c r="F8">
        <v>1250000</v>
      </c>
      <c r="G8">
        <v>500000</v>
      </c>
    </row>
    <row r="9" spans="1:12" x14ac:dyDescent="0.3">
      <c r="A9" t="s">
        <v>22</v>
      </c>
      <c r="B9">
        <v>9</v>
      </c>
      <c r="C9" t="s">
        <v>53</v>
      </c>
      <c r="D9" t="s">
        <v>496</v>
      </c>
      <c r="E9">
        <v>1350000</v>
      </c>
      <c r="F9">
        <v>750000</v>
      </c>
      <c r="G9">
        <v>750000</v>
      </c>
      <c r="I9" s="2" t="s">
        <v>661</v>
      </c>
      <c r="J9" t="s">
        <v>686</v>
      </c>
      <c r="K9" t="s">
        <v>684</v>
      </c>
      <c r="L9" t="s">
        <v>685</v>
      </c>
    </row>
    <row r="10" spans="1:12" x14ac:dyDescent="0.3">
      <c r="A10" t="s">
        <v>22</v>
      </c>
      <c r="B10">
        <v>10</v>
      </c>
      <c r="C10" t="s">
        <v>39</v>
      </c>
      <c r="D10" t="s">
        <v>497</v>
      </c>
      <c r="E10">
        <v>19888</v>
      </c>
      <c r="F10">
        <v>128777</v>
      </c>
      <c r="G10">
        <v>198882</v>
      </c>
      <c r="I10" s="3">
        <v>1</v>
      </c>
      <c r="J10">
        <v>12788092</v>
      </c>
      <c r="K10">
        <v>250000</v>
      </c>
      <c r="L10">
        <v>1500000</v>
      </c>
    </row>
    <row r="11" spans="1:12" x14ac:dyDescent="0.3">
      <c r="A11" t="s">
        <v>22</v>
      </c>
      <c r="B11">
        <v>13</v>
      </c>
      <c r="C11" t="s">
        <v>500</v>
      </c>
      <c r="D11" t="s">
        <v>501</v>
      </c>
      <c r="E11">
        <v>12888</v>
      </c>
      <c r="F11">
        <v>1040000</v>
      </c>
      <c r="G11">
        <v>5010000</v>
      </c>
      <c r="I11" s="3">
        <v>2</v>
      </c>
      <c r="J11">
        <v>129902</v>
      </c>
      <c r="K11">
        <v>129000</v>
      </c>
      <c r="L11">
        <v>1289000</v>
      </c>
    </row>
    <row r="12" spans="1:12" x14ac:dyDescent="0.3">
      <c r="I12" s="3">
        <v>3</v>
      </c>
      <c r="J12">
        <v>1278023</v>
      </c>
      <c r="K12">
        <v>12365300</v>
      </c>
      <c r="L12">
        <v>12900</v>
      </c>
    </row>
    <row r="13" spans="1:12" x14ac:dyDescent="0.3">
      <c r="I13" s="3">
        <v>4</v>
      </c>
      <c r="J13">
        <v>1000000</v>
      </c>
      <c r="K13">
        <v>500000</v>
      </c>
      <c r="L13">
        <v>1010000</v>
      </c>
    </row>
    <row r="14" spans="1:12" x14ac:dyDescent="0.3">
      <c r="I14" s="3">
        <v>5</v>
      </c>
      <c r="J14">
        <v>1250000</v>
      </c>
      <c r="K14">
        <v>3500000</v>
      </c>
      <c r="L14">
        <v>750000</v>
      </c>
    </row>
    <row r="15" spans="1:12" x14ac:dyDescent="0.3">
      <c r="I15" s="3">
        <v>6</v>
      </c>
      <c r="J15">
        <v>500000</v>
      </c>
      <c r="K15">
        <v>1250000</v>
      </c>
      <c r="L15">
        <v>500000</v>
      </c>
    </row>
    <row r="16" spans="1:12" x14ac:dyDescent="0.3">
      <c r="I16" s="3">
        <v>8</v>
      </c>
      <c r="J16">
        <v>1345000</v>
      </c>
      <c r="K16">
        <v>170034</v>
      </c>
      <c r="L16">
        <v>1298673</v>
      </c>
    </row>
    <row r="17" spans="8:12" x14ac:dyDescent="0.3">
      <c r="I17" s="3">
        <v>9</v>
      </c>
      <c r="J17">
        <v>1350000</v>
      </c>
      <c r="K17">
        <v>750000</v>
      </c>
      <c r="L17">
        <v>750000</v>
      </c>
    </row>
    <row r="18" spans="8:12" x14ac:dyDescent="0.3">
      <c r="I18" s="3">
        <v>10</v>
      </c>
      <c r="J18">
        <v>19888</v>
      </c>
      <c r="K18">
        <v>128777</v>
      </c>
      <c r="L18">
        <v>198882</v>
      </c>
    </row>
    <row r="19" spans="8:12" x14ac:dyDescent="0.3">
      <c r="I19" s="3">
        <v>13</v>
      </c>
      <c r="J19">
        <v>12888</v>
      </c>
      <c r="K19">
        <v>1040000</v>
      </c>
      <c r="L19">
        <v>5010000</v>
      </c>
    </row>
    <row r="20" spans="8:12" x14ac:dyDescent="0.3">
      <c r="H20" t="s">
        <v>688</v>
      </c>
      <c r="I20" s="3" t="s">
        <v>665</v>
      </c>
    </row>
    <row r="21" spans="8:12" x14ac:dyDescent="0.3">
      <c r="H21" t="s">
        <v>687</v>
      </c>
      <c r="I21" s="3" t="s">
        <v>662</v>
      </c>
      <c r="J21" s="8">
        <v>19673793</v>
      </c>
      <c r="K21" s="8">
        <v>20083111</v>
      </c>
      <c r="L21" s="8">
        <v>12319455</v>
      </c>
    </row>
  </sheetData>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BACC-B6FC-4112-917F-F7EF04CE9030}">
  <dimension ref="A1:L205"/>
  <sheetViews>
    <sheetView workbookViewId="0">
      <selection activeCell="K2" sqref="K2:K205"/>
    </sheetView>
  </sheetViews>
  <sheetFormatPr defaultRowHeight="14.4" x14ac:dyDescent="0.3"/>
  <cols>
    <col min="1" max="1" width="17.88671875" bestFit="1" customWidth="1"/>
    <col min="2" max="2" width="14.6640625" bestFit="1" customWidth="1"/>
    <col min="3" max="3" width="27" bestFit="1" customWidth="1"/>
    <col min="4" max="4" width="15.44140625" bestFit="1" customWidth="1"/>
    <col min="5" max="5" width="34.33203125" bestFit="1" customWidth="1"/>
    <col min="6" max="6" width="16.44140625" bestFit="1" customWidth="1"/>
    <col min="7" max="7" width="19.6640625" bestFit="1" customWidth="1"/>
    <col min="8" max="8" width="15" bestFit="1" customWidth="1"/>
    <col min="9" max="9" width="14.33203125" bestFit="1" customWidth="1"/>
    <col min="10" max="10" width="30" bestFit="1" customWidth="1"/>
    <col min="11" max="11" width="10.44140625" bestFit="1" customWidth="1"/>
    <col min="12" max="12" width="19.5546875" bestFit="1" customWidth="1"/>
  </cols>
  <sheetData>
    <row r="1" spans="1:12" x14ac:dyDescent="0.3">
      <c r="A1" t="s">
        <v>502</v>
      </c>
      <c r="B1" t="s">
        <v>503</v>
      </c>
      <c r="C1" t="s">
        <v>13</v>
      </c>
      <c r="D1" t="s">
        <v>8</v>
      </c>
      <c r="E1" t="s">
        <v>9</v>
      </c>
      <c r="F1" t="s">
        <v>6</v>
      </c>
      <c r="G1" t="s">
        <v>486</v>
      </c>
      <c r="H1" t="s">
        <v>10</v>
      </c>
      <c r="I1" t="s">
        <v>0</v>
      </c>
      <c r="J1" t="s">
        <v>1</v>
      </c>
      <c r="K1" t="s">
        <v>11</v>
      </c>
      <c r="L1" t="s">
        <v>12</v>
      </c>
    </row>
    <row r="2" spans="1:12" hidden="1" x14ac:dyDescent="0.3">
      <c r="A2">
        <v>1900001087</v>
      </c>
      <c r="B2" s="1">
        <v>43566</v>
      </c>
      <c r="C2" t="s">
        <v>488</v>
      </c>
      <c r="D2" t="s">
        <v>22</v>
      </c>
      <c r="E2" t="s">
        <v>35</v>
      </c>
      <c r="G2" t="s">
        <v>504</v>
      </c>
      <c r="H2" t="s">
        <v>28</v>
      </c>
      <c r="I2" t="s">
        <v>61</v>
      </c>
      <c r="K2">
        <v>84746</v>
      </c>
      <c r="L2" s="1">
        <v>43565</v>
      </c>
    </row>
    <row r="3" spans="1:12" hidden="1" x14ac:dyDescent="0.3">
      <c r="A3">
        <v>1900001106</v>
      </c>
      <c r="B3" s="1">
        <v>43602</v>
      </c>
      <c r="C3" t="s">
        <v>24</v>
      </c>
      <c r="D3" t="s">
        <v>22</v>
      </c>
      <c r="E3" t="s">
        <v>57</v>
      </c>
      <c r="G3" t="s">
        <v>505</v>
      </c>
      <c r="H3" t="s">
        <v>23</v>
      </c>
      <c r="I3" t="s">
        <v>78</v>
      </c>
      <c r="J3">
        <v>2.4142020928135997E+18</v>
      </c>
      <c r="K3">
        <v>86724</v>
      </c>
      <c r="L3" s="1">
        <v>43466</v>
      </c>
    </row>
    <row r="4" spans="1:12" hidden="1" x14ac:dyDescent="0.3">
      <c r="A4">
        <v>1900001110</v>
      </c>
      <c r="B4" s="1">
        <v>43602</v>
      </c>
      <c r="C4" t="s">
        <v>24</v>
      </c>
      <c r="D4" t="s">
        <v>22</v>
      </c>
      <c r="E4" t="s">
        <v>57</v>
      </c>
      <c r="G4" t="s">
        <v>505</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hidden="1" x14ac:dyDescent="0.3">
      <c r="A6">
        <v>1900001164</v>
      </c>
      <c r="B6" s="1">
        <v>43627</v>
      </c>
      <c r="C6" t="s">
        <v>24</v>
      </c>
      <c r="D6" t="s">
        <v>22</v>
      </c>
      <c r="E6" t="s">
        <v>57</v>
      </c>
      <c r="G6" t="s">
        <v>505</v>
      </c>
      <c r="H6" t="s">
        <v>23</v>
      </c>
      <c r="I6" t="s">
        <v>61</v>
      </c>
      <c r="J6" t="s">
        <v>213</v>
      </c>
      <c r="K6">
        <v>12500</v>
      </c>
      <c r="L6" s="1">
        <v>43522</v>
      </c>
    </row>
    <row r="7" spans="1:12" hidden="1" x14ac:dyDescent="0.3">
      <c r="A7">
        <v>1900001165</v>
      </c>
      <c r="B7" s="1">
        <v>43627</v>
      </c>
      <c r="C7" t="s">
        <v>24</v>
      </c>
      <c r="D7" t="s">
        <v>22</v>
      </c>
      <c r="E7" t="s">
        <v>40</v>
      </c>
      <c r="G7" t="s">
        <v>506</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hidden="1" x14ac:dyDescent="0.3">
      <c r="A10">
        <v>1900001169</v>
      </c>
      <c r="B10" s="1">
        <v>43629</v>
      </c>
      <c r="C10" t="s">
        <v>24</v>
      </c>
      <c r="D10" t="s">
        <v>22</v>
      </c>
      <c r="E10" t="s">
        <v>57</v>
      </c>
      <c r="G10" t="s">
        <v>505</v>
      </c>
      <c r="H10" t="s">
        <v>23</v>
      </c>
      <c r="I10" t="s">
        <v>84</v>
      </c>
      <c r="J10">
        <v>3.1242015891005998E+18</v>
      </c>
      <c r="K10">
        <v>14394</v>
      </c>
      <c r="L10" s="1">
        <v>43467</v>
      </c>
    </row>
    <row r="11" spans="1:12" hidden="1" x14ac:dyDescent="0.3">
      <c r="A11">
        <v>1900001282</v>
      </c>
      <c r="B11" s="1">
        <v>43659</v>
      </c>
      <c r="C11" t="s">
        <v>24</v>
      </c>
      <c r="D11" t="s">
        <v>22</v>
      </c>
      <c r="E11" t="s">
        <v>40</v>
      </c>
      <c r="G11" t="s">
        <v>507</v>
      </c>
      <c r="I11" t="s">
        <v>130</v>
      </c>
      <c r="J11" t="s">
        <v>430</v>
      </c>
      <c r="K11">
        <v>32392</v>
      </c>
      <c r="L11" s="1">
        <v>43595</v>
      </c>
    </row>
    <row r="12" spans="1:12" x14ac:dyDescent="0.3">
      <c r="A12">
        <v>1900001293</v>
      </c>
      <c r="B12" s="1">
        <v>43662</v>
      </c>
      <c r="C12" t="s">
        <v>24</v>
      </c>
      <c r="D12" t="s">
        <v>22</v>
      </c>
      <c r="E12" t="s">
        <v>35</v>
      </c>
      <c r="F12">
        <v>13</v>
      </c>
      <c r="G12" t="s">
        <v>500</v>
      </c>
      <c r="H12" t="s">
        <v>58</v>
      </c>
      <c r="I12" t="s">
        <v>78</v>
      </c>
      <c r="J12" t="s">
        <v>265</v>
      </c>
      <c r="K12">
        <v>162500</v>
      </c>
      <c r="L12" s="1">
        <v>43560</v>
      </c>
    </row>
    <row r="13" spans="1:12" x14ac:dyDescent="0.3">
      <c r="A13">
        <v>1900001294</v>
      </c>
      <c r="B13" s="1">
        <v>43662</v>
      </c>
      <c r="C13" t="s">
        <v>24</v>
      </c>
      <c r="D13" t="s">
        <v>22</v>
      </c>
      <c r="E13" t="s">
        <v>35</v>
      </c>
      <c r="F13">
        <v>13</v>
      </c>
      <c r="G13" t="s">
        <v>500</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hidden="1" x14ac:dyDescent="0.3">
      <c r="A15">
        <v>1900001305</v>
      </c>
      <c r="B15" s="1">
        <v>43663</v>
      </c>
      <c r="C15" t="s">
        <v>24</v>
      </c>
      <c r="D15" t="s">
        <v>22</v>
      </c>
      <c r="E15" t="s">
        <v>57</v>
      </c>
      <c r="G15" t="s">
        <v>505</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hidden="1" x14ac:dyDescent="0.3">
      <c r="A18">
        <v>1900001342</v>
      </c>
      <c r="B18" s="1">
        <v>43669</v>
      </c>
      <c r="C18" t="s">
        <v>24</v>
      </c>
      <c r="D18" t="s">
        <v>22</v>
      </c>
      <c r="E18" t="s">
        <v>40</v>
      </c>
      <c r="G18" t="s">
        <v>507</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hidden="1" x14ac:dyDescent="0.3">
      <c r="A21">
        <v>1900001356</v>
      </c>
      <c r="B21" s="1">
        <v>43670</v>
      </c>
      <c r="C21" t="s">
        <v>24</v>
      </c>
      <c r="D21" t="s">
        <v>22</v>
      </c>
      <c r="E21" t="s">
        <v>57</v>
      </c>
      <c r="G21" t="s">
        <v>505</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hidden="1" x14ac:dyDescent="0.3">
      <c r="A23">
        <v>1900001376</v>
      </c>
      <c r="B23" s="1">
        <v>43675</v>
      </c>
      <c r="C23" t="s">
        <v>24</v>
      </c>
      <c r="D23" t="s">
        <v>22</v>
      </c>
      <c r="E23" t="s">
        <v>40</v>
      </c>
      <c r="G23" t="s">
        <v>507</v>
      </c>
      <c r="I23" t="s">
        <v>130</v>
      </c>
      <c r="J23" t="s">
        <v>431</v>
      </c>
      <c r="K23">
        <v>1614</v>
      </c>
      <c r="L23" s="1">
        <v>43535</v>
      </c>
    </row>
    <row r="24" spans="1:12" x14ac:dyDescent="0.3">
      <c r="A24">
        <v>1900001377</v>
      </c>
      <c r="B24" s="1">
        <v>43675</v>
      </c>
      <c r="C24" t="s">
        <v>24</v>
      </c>
      <c r="D24" t="s">
        <v>22</v>
      </c>
      <c r="E24" t="s">
        <v>20</v>
      </c>
      <c r="F24">
        <v>13</v>
      </c>
      <c r="G24" t="s">
        <v>500</v>
      </c>
      <c r="H24" t="s">
        <v>58</v>
      </c>
      <c r="I24" t="s">
        <v>84</v>
      </c>
      <c r="J24" t="s">
        <v>362</v>
      </c>
      <c r="K24">
        <v>11540</v>
      </c>
      <c r="L24" s="1">
        <v>43494</v>
      </c>
    </row>
    <row r="25" spans="1:12" hidden="1" x14ac:dyDescent="0.3">
      <c r="A25">
        <v>1900001385</v>
      </c>
      <c r="B25" s="1">
        <v>43677</v>
      </c>
      <c r="C25" t="s">
        <v>24</v>
      </c>
      <c r="D25" t="s">
        <v>22</v>
      </c>
      <c r="E25" t="s">
        <v>57</v>
      </c>
      <c r="G25" t="s">
        <v>505</v>
      </c>
      <c r="I25" t="s">
        <v>130</v>
      </c>
      <c r="J25" t="s">
        <v>452</v>
      </c>
      <c r="K25">
        <v>2140</v>
      </c>
      <c r="L25" s="1">
        <v>43495</v>
      </c>
    </row>
    <row r="26" spans="1:12" hidden="1" x14ac:dyDescent="0.3">
      <c r="A26">
        <v>1900001388</v>
      </c>
      <c r="B26" s="1">
        <v>43677</v>
      </c>
      <c r="C26" t="s">
        <v>24</v>
      </c>
      <c r="D26" t="s">
        <v>22</v>
      </c>
      <c r="E26" t="s">
        <v>57</v>
      </c>
      <c r="G26" t="s">
        <v>505</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hidden="1" x14ac:dyDescent="0.3">
      <c r="A28">
        <v>1900001392</v>
      </c>
      <c r="B28" s="1">
        <v>43677</v>
      </c>
      <c r="C28" t="s">
        <v>24</v>
      </c>
      <c r="D28" t="s">
        <v>22</v>
      </c>
      <c r="E28" t="s">
        <v>40</v>
      </c>
      <c r="G28" t="s">
        <v>507</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hidden="1" x14ac:dyDescent="0.3">
      <c r="A30">
        <v>1900001394</v>
      </c>
      <c r="B30" s="1">
        <v>43677</v>
      </c>
      <c r="C30" t="s">
        <v>24</v>
      </c>
      <c r="D30" t="s">
        <v>22</v>
      </c>
      <c r="E30" t="s">
        <v>57</v>
      </c>
      <c r="G30" t="s">
        <v>505</v>
      </c>
      <c r="H30" t="s">
        <v>23</v>
      </c>
      <c r="I30" t="s">
        <v>29</v>
      </c>
      <c r="J30" t="s">
        <v>81</v>
      </c>
      <c r="K30">
        <v>18563</v>
      </c>
      <c r="L30" s="1">
        <v>43525</v>
      </c>
    </row>
    <row r="31" spans="1:12" hidden="1" x14ac:dyDescent="0.3">
      <c r="A31">
        <v>1900001396</v>
      </c>
      <c r="B31" s="1">
        <v>43677</v>
      </c>
      <c r="C31" t="s">
        <v>24</v>
      </c>
      <c r="D31" t="s">
        <v>22</v>
      </c>
      <c r="E31" t="s">
        <v>40</v>
      </c>
      <c r="G31" t="s">
        <v>507</v>
      </c>
      <c r="I31" t="s">
        <v>130</v>
      </c>
      <c r="J31" t="s">
        <v>430</v>
      </c>
      <c r="K31">
        <v>27435</v>
      </c>
      <c r="L31" s="1">
        <v>43488</v>
      </c>
    </row>
    <row r="32" spans="1:12" hidden="1" x14ac:dyDescent="0.3">
      <c r="A32">
        <v>1900001397</v>
      </c>
      <c r="B32" s="1">
        <v>43677</v>
      </c>
      <c r="C32" t="s">
        <v>24</v>
      </c>
      <c r="D32" t="s">
        <v>22</v>
      </c>
      <c r="E32" t="s">
        <v>40</v>
      </c>
      <c r="G32" t="s">
        <v>507</v>
      </c>
      <c r="H32" t="s">
        <v>23</v>
      </c>
      <c r="I32" t="s">
        <v>508</v>
      </c>
      <c r="J32" t="s">
        <v>483</v>
      </c>
      <c r="K32">
        <v>25336</v>
      </c>
      <c r="L32" s="1">
        <v>43522</v>
      </c>
    </row>
    <row r="33" spans="1:12" hidden="1" x14ac:dyDescent="0.3">
      <c r="A33">
        <v>1900001398</v>
      </c>
      <c r="B33" s="1">
        <v>43677</v>
      </c>
      <c r="C33" t="s">
        <v>24</v>
      </c>
      <c r="D33" t="s">
        <v>22</v>
      </c>
      <c r="E33" t="s">
        <v>40</v>
      </c>
      <c r="G33" t="s">
        <v>507</v>
      </c>
      <c r="I33" t="s">
        <v>508</v>
      </c>
      <c r="J33" t="s">
        <v>484</v>
      </c>
      <c r="K33">
        <v>10772</v>
      </c>
      <c r="L33" s="1">
        <v>43538</v>
      </c>
    </row>
    <row r="34" spans="1:12" hidden="1" x14ac:dyDescent="0.3">
      <c r="A34">
        <v>1900001403</v>
      </c>
      <c r="B34" s="1">
        <v>43677</v>
      </c>
      <c r="C34" t="s">
        <v>24</v>
      </c>
      <c r="D34" t="s">
        <v>22</v>
      </c>
      <c r="E34" t="s">
        <v>40</v>
      </c>
      <c r="G34" t="s">
        <v>507</v>
      </c>
      <c r="I34" t="s">
        <v>508</v>
      </c>
      <c r="J34" t="s">
        <v>484</v>
      </c>
      <c r="K34">
        <v>9283</v>
      </c>
      <c r="L34" s="1">
        <v>43573</v>
      </c>
    </row>
    <row r="35" spans="1:12" hidden="1" x14ac:dyDescent="0.3">
      <c r="A35">
        <v>1900001404</v>
      </c>
      <c r="B35" s="1">
        <v>43677</v>
      </c>
      <c r="C35" t="s">
        <v>24</v>
      </c>
      <c r="D35" t="s">
        <v>22</v>
      </c>
      <c r="E35" t="s">
        <v>40</v>
      </c>
      <c r="G35" t="s">
        <v>507</v>
      </c>
      <c r="I35" t="s">
        <v>508</v>
      </c>
      <c r="J35" t="s">
        <v>484</v>
      </c>
      <c r="K35">
        <v>6903</v>
      </c>
      <c r="L35" s="1">
        <v>43615</v>
      </c>
    </row>
    <row r="36" spans="1:12" hidden="1" x14ac:dyDescent="0.3">
      <c r="A36">
        <v>1900001405</v>
      </c>
      <c r="B36" s="1">
        <v>43677</v>
      </c>
      <c r="C36" t="s">
        <v>24</v>
      </c>
      <c r="D36" t="s">
        <v>22</v>
      </c>
      <c r="E36" t="s">
        <v>33</v>
      </c>
      <c r="G36" t="s">
        <v>500</v>
      </c>
      <c r="H36" t="s">
        <v>23</v>
      </c>
      <c r="I36" t="s">
        <v>84</v>
      </c>
      <c r="J36" t="s">
        <v>383</v>
      </c>
      <c r="K36">
        <v>90663</v>
      </c>
      <c r="L36" s="1">
        <v>43556</v>
      </c>
    </row>
    <row r="37" spans="1:12" hidden="1" x14ac:dyDescent="0.3">
      <c r="A37">
        <v>1900001583</v>
      </c>
      <c r="B37" s="1">
        <v>43691</v>
      </c>
      <c r="C37" t="s">
        <v>24</v>
      </c>
      <c r="D37" t="s">
        <v>22</v>
      </c>
      <c r="E37" t="s">
        <v>40</v>
      </c>
      <c r="G37" t="s">
        <v>507</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hidden="1" x14ac:dyDescent="0.3">
      <c r="A41">
        <v>1900001605</v>
      </c>
      <c r="B41" s="1">
        <v>43694</v>
      </c>
      <c r="C41" t="s">
        <v>24</v>
      </c>
      <c r="D41" t="s">
        <v>22</v>
      </c>
      <c r="E41" t="s">
        <v>40</v>
      </c>
      <c r="G41" t="s">
        <v>507</v>
      </c>
      <c r="H41" t="s">
        <v>23</v>
      </c>
      <c r="I41" t="s">
        <v>17</v>
      </c>
      <c r="J41" t="s">
        <v>37</v>
      </c>
      <c r="K41">
        <v>1825</v>
      </c>
      <c r="L41" s="1">
        <v>43497</v>
      </c>
    </row>
    <row r="42" spans="1:12" hidden="1" x14ac:dyDescent="0.3">
      <c r="A42">
        <v>1900001606</v>
      </c>
      <c r="B42" s="1">
        <v>43694</v>
      </c>
      <c r="C42" t="s">
        <v>24</v>
      </c>
      <c r="D42" t="s">
        <v>22</v>
      </c>
      <c r="E42" t="s">
        <v>40</v>
      </c>
      <c r="G42" t="s">
        <v>507</v>
      </c>
      <c r="H42" t="s">
        <v>23</v>
      </c>
      <c r="I42" t="s">
        <v>508</v>
      </c>
      <c r="J42" t="s">
        <v>484</v>
      </c>
      <c r="K42">
        <v>329250</v>
      </c>
      <c r="L42" s="1">
        <v>43524</v>
      </c>
    </row>
    <row r="43" spans="1:12" hidden="1" x14ac:dyDescent="0.3">
      <c r="A43">
        <v>1900001607</v>
      </c>
      <c r="B43" s="1">
        <v>43694</v>
      </c>
      <c r="C43" t="s">
        <v>24</v>
      </c>
      <c r="D43" t="s">
        <v>22</v>
      </c>
      <c r="E43" t="s">
        <v>57</v>
      </c>
      <c r="G43" t="s">
        <v>505</v>
      </c>
      <c r="H43" t="s">
        <v>23</v>
      </c>
      <c r="I43" t="s">
        <v>78</v>
      </c>
      <c r="J43">
        <v>304003763</v>
      </c>
      <c r="K43">
        <v>344794</v>
      </c>
      <c r="L43" s="1">
        <v>43556</v>
      </c>
    </row>
    <row r="44" spans="1:12" hidden="1" x14ac:dyDescent="0.3">
      <c r="A44">
        <v>1900001608</v>
      </c>
      <c r="B44" s="1">
        <v>43694</v>
      </c>
      <c r="C44" t="s">
        <v>24</v>
      </c>
      <c r="D44" t="s">
        <v>22</v>
      </c>
      <c r="E44" t="s">
        <v>57</v>
      </c>
      <c r="G44" t="s">
        <v>505</v>
      </c>
      <c r="H44" t="s">
        <v>23</v>
      </c>
      <c r="I44" t="s">
        <v>78</v>
      </c>
      <c r="J44" t="s">
        <v>248</v>
      </c>
      <c r="K44">
        <v>37500</v>
      </c>
      <c r="L44" s="1">
        <v>43556</v>
      </c>
    </row>
    <row r="45" spans="1:12" hidden="1" x14ac:dyDescent="0.3">
      <c r="A45">
        <v>1900001609</v>
      </c>
      <c r="B45" s="1">
        <v>43694</v>
      </c>
      <c r="C45" t="s">
        <v>24</v>
      </c>
      <c r="D45" t="s">
        <v>22</v>
      </c>
      <c r="E45" t="s">
        <v>40</v>
      </c>
      <c r="G45" t="s">
        <v>507</v>
      </c>
      <c r="H45" t="s">
        <v>23</v>
      </c>
      <c r="I45" t="s">
        <v>130</v>
      </c>
      <c r="J45" t="s">
        <v>431</v>
      </c>
      <c r="K45">
        <v>49789</v>
      </c>
      <c r="L45" s="1">
        <v>43466</v>
      </c>
    </row>
    <row r="46" spans="1:12" hidden="1" x14ac:dyDescent="0.3">
      <c r="A46">
        <v>1900001610</v>
      </c>
      <c r="B46" s="1">
        <v>43694</v>
      </c>
      <c r="C46" t="s">
        <v>24</v>
      </c>
      <c r="D46" t="s">
        <v>22</v>
      </c>
      <c r="E46" t="s">
        <v>57</v>
      </c>
      <c r="G46" t="s">
        <v>505</v>
      </c>
      <c r="H46" t="s">
        <v>23</v>
      </c>
      <c r="I46" t="s">
        <v>51</v>
      </c>
      <c r="J46" t="s">
        <v>163</v>
      </c>
      <c r="K46">
        <v>64</v>
      </c>
      <c r="L46" s="1">
        <v>43540</v>
      </c>
    </row>
    <row r="47" spans="1:12" hidden="1" x14ac:dyDescent="0.3">
      <c r="A47">
        <v>1900001611</v>
      </c>
      <c r="B47" s="1">
        <v>43694</v>
      </c>
      <c r="C47" t="s">
        <v>24</v>
      </c>
      <c r="D47" t="s">
        <v>22</v>
      </c>
      <c r="E47" t="s">
        <v>57</v>
      </c>
      <c r="G47" t="s">
        <v>505</v>
      </c>
      <c r="H47" t="s">
        <v>23</v>
      </c>
      <c r="I47" t="s">
        <v>61</v>
      </c>
      <c r="J47" t="s">
        <v>211</v>
      </c>
      <c r="K47">
        <v>6250</v>
      </c>
      <c r="L47" s="1">
        <v>43520</v>
      </c>
    </row>
    <row r="48" spans="1:12" hidden="1" x14ac:dyDescent="0.3">
      <c r="A48">
        <v>1900002041</v>
      </c>
      <c r="B48" s="1">
        <v>43705</v>
      </c>
      <c r="C48" t="s">
        <v>24</v>
      </c>
      <c r="D48" t="s">
        <v>22</v>
      </c>
      <c r="E48" t="s">
        <v>104</v>
      </c>
      <c r="G48" t="s">
        <v>509</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hidden="1" x14ac:dyDescent="0.3">
      <c r="A51">
        <v>1900002044</v>
      </c>
      <c r="B51" s="1">
        <v>43705</v>
      </c>
      <c r="C51" t="s">
        <v>24</v>
      </c>
      <c r="D51" t="s">
        <v>22</v>
      </c>
      <c r="E51" t="s">
        <v>35</v>
      </c>
      <c r="G51" t="s">
        <v>506</v>
      </c>
      <c r="H51" t="s">
        <v>28</v>
      </c>
      <c r="I51" t="s">
        <v>49</v>
      </c>
      <c r="J51">
        <v>41045400</v>
      </c>
      <c r="K51">
        <v>70125</v>
      </c>
      <c r="L51" s="1">
        <v>43543</v>
      </c>
    </row>
    <row r="52" spans="1:12" hidden="1" x14ac:dyDescent="0.3">
      <c r="A52">
        <v>1900002045</v>
      </c>
      <c r="B52" s="1">
        <v>43705</v>
      </c>
      <c r="C52" t="s">
        <v>24</v>
      </c>
      <c r="D52" t="s">
        <v>22</v>
      </c>
      <c r="E52" t="s">
        <v>35</v>
      </c>
      <c r="G52" t="s">
        <v>506</v>
      </c>
      <c r="H52" t="s">
        <v>28</v>
      </c>
      <c r="I52" t="s">
        <v>49</v>
      </c>
      <c r="J52">
        <v>41045403</v>
      </c>
      <c r="K52">
        <v>70125</v>
      </c>
      <c r="L52" s="1">
        <v>43543</v>
      </c>
    </row>
    <row r="53" spans="1:12" hidden="1" x14ac:dyDescent="0.3">
      <c r="A53">
        <v>1900002046</v>
      </c>
      <c r="B53" s="1">
        <v>43705</v>
      </c>
      <c r="C53" t="s">
        <v>24</v>
      </c>
      <c r="D53" t="s">
        <v>22</v>
      </c>
      <c r="E53" t="s">
        <v>48</v>
      </c>
      <c r="G53" t="s">
        <v>500</v>
      </c>
      <c r="H53" t="s">
        <v>23</v>
      </c>
      <c r="I53" t="s">
        <v>84</v>
      </c>
      <c r="J53" t="s">
        <v>393</v>
      </c>
      <c r="K53">
        <v>60229</v>
      </c>
      <c r="L53" s="1">
        <v>43556</v>
      </c>
    </row>
    <row r="54" spans="1:12" hidden="1" x14ac:dyDescent="0.3">
      <c r="A54">
        <v>1900002047</v>
      </c>
      <c r="B54" s="1">
        <v>43705</v>
      </c>
      <c r="C54" t="s">
        <v>24</v>
      </c>
      <c r="D54" t="s">
        <v>22</v>
      </c>
      <c r="E54" t="s">
        <v>48</v>
      </c>
      <c r="G54" t="s">
        <v>500</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hidden="1" x14ac:dyDescent="0.3">
      <c r="A56">
        <v>1900002049</v>
      </c>
      <c r="B56" s="1">
        <v>43705</v>
      </c>
      <c r="C56" t="s">
        <v>24</v>
      </c>
      <c r="D56" t="s">
        <v>22</v>
      </c>
      <c r="E56" t="s">
        <v>57</v>
      </c>
      <c r="G56" t="s">
        <v>505</v>
      </c>
      <c r="H56" t="s">
        <v>23</v>
      </c>
      <c r="I56" t="s">
        <v>51</v>
      </c>
      <c r="J56" t="s">
        <v>166</v>
      </c>
      <c r="K56">
        <v>65369</v>
      </c>
      <c r="L56" s="1">
        <v>43572</v>
      </c>
    </row>
    <row r="57" spans="1:12" hidden="1" x14ac:dyDescent="0.3">
      <c r="A57">
        <v>1900002050</v>
      </c>
      <c r="B57" s="1">
        <v>43705</v>
      </c>
      <c r="C57" t="s">
        <v>24</v>
      </c>
      <c r="D57" t="s">
        <v>22</v>
      </c>
      <c r="E57" t="s">
        <v>57</v>
      </c>
      <c r="G57" t="s">
        <v>505</v>
      </c>
      <c r="H57" t="s">
        <v>23</v>
      </c>
      <c r="I57" t="s">
        <v>41</v>
      </c>
      <c r="J57">
        <v>304003761</v>
      </c>
      <c r="K57">
        <v>5206</v>
      </c>
      <c r="L57" s="1">
        <v>43556</v>
      </c>
    </row>
    <row r="58" spans="1:12" hidden="1" x14ac:dyDescent="0.3">
      <c r="A58">
        <v>1900002051</v>
      </c>
      <c r="B58" s="1">
        <v>43705</v>
      </c>
      <c r="C58" t="s">
        <v>24</v>
      </c>
      <c r="D58" t="s">
        <v>22</v>
      </c>
      <c r="E58" t="s">
        <v>57</v>
      </c>
      <c r="G58" t="s">
        <v>505</v>
      </c>
      <c r="H58" t="s">
        <v>23</v>
      </c>
      <c r="I58" t="s">
        <v>79</v>
      </c>
      <c r="J58" t="s">
        <v>309</v>
      </c>
      <c r="K58">
        <v>23750</v>
      </c>
      <c r="L58" s="1">
        <v>43533</v>
      </c>
    </row>
    <row r="59" spans="1:12" hidden="1" x14ac:dyDescent="0.3">
      <c r="A59">
        <v>1900002052</v>
      </c>
      <c r="B59" s="1">
        <v>43705</v>
      </c>
      <c r="C59" t="s">
        <v>24</v>
      </c>
      <c r="D59" t="s">
        <v>22</v>
      </c>
      <c r="E59" t="s">
        <v>57</v>
      </c>
      <c r="G59" t="s">
        <v>505</v>
      </c>
      <c r="H59" t="s">
        <v>23</v>
      </c>
      <c r="I59" t="s">
        <v>51</v>
      </c>
      <c r="J59" t="s">
        <v>164</v>
      </c>
      <c r="K59">
        <v>1557</v>
      </c>
      <c r="L59" s="1">
        <v>43571</v>
      </c>
    </row>
    <row r="60" spans="1:12" x14ac:dyDescent="0.3">
      <c r="A60">
        <v>1900002072</v>
      </c>
      <c r="B60" s="1">
        <v>43705</v>
      </c>
      <c r="C60" t="s">
        <v>24</v>
      </c>
      <c r="D60" t="s">
        <v>22</v>
      </c>
      <c r="E60" t="s">
        <v>33</v>
      </c>
      <c r="F60">
        <v>13</v>
      </c>
      <c r="G60" t="s">
        <v>500</v>
      </c>
      <c r="H60" t="s">
        <v>58</v>
      </c>
      <c r="I60" t="s">
        <v>84</v>
      </c>
      <c r="J60" t="s">
        <v>380</v>
      </c>
      <c r="K60">
        <v>40960</v>
      </c>
      <c r="L60" s="1">
        <v>43575</v>
      </c>
    </row>
    <row r="61" spans="1:12" hidden="1" x14ac:dyDescent="0.3">
      <c r="A61">
        <v>1900002229</v>
      </c>
      <c r="B61" s="1">
        <v>43708</v>
      </c>
      <c r="C61" t="s">
        <v>24</v>
      </c>
      <c r="D61" t="s">
        <v>22</v>
      </c>
      <c r="E61" t="s">
        <v>33</v>
      </c>
      <c r="G61" t="s">
        <v>500</v>
      </c>
      <c r="H61" t="s">
        <v>23</v>
      </c>
      <c r="I61" t="s">
        <v>84</v>
      </c>
      <c r="J61" t="s">
        <v>377</v>
      </c>
      <c r="K61">
        <v>12055</v>
      </c>
      <c r="L61" s="1">
        <v>43510</v>
      </c>
    </row>
    <row r="62" spans="1:12" hidden="1" x14ac:dyDescent="0.3">
      <c r="A62">
        <v>1900002230</v>
      </c>
      <c r="B62" s="1">
        <v>43708</v>
      </c>
      <c r="C62" t="s">
        <v>24</v>
      </c>
      <c r="D62" t="s">
        <v>22</v>
      </c>
      <c r="E62" t="s">
        <v>48</v>
      </c>
      <c r="G62" t="s">
        <v>500</v>
      </c>
      <c r="H62" t="s">
        <v>23</v>
      </c>
      <c r="I62" t="s">
        <v>84</v>
      </c>
      <c r="J62" t="s">
        <v>356</v>
      </c>
      <c r="K62">
        <v>131090</v>
      </c>
      <c r="L62" s="1">
        <v>43522</v>
      </c>
    </row>
    <row r="63" spans="1:12" hidden="1" x14ac:dyDescent="0.3">
      <c r="A63">
        <v>1900002232</v>
      </c>
      <c r="B63" s="1">
        <v>43708</v>
      </c>
      <c r="C63" t="s">
        <v>24</v>
      </c>
      <c r="D63" t="s">
        <v>22</v>
      </c>
      <c r="E63" t="s">
        <v>33</v>
      </c>
      <c r="G63" t="s">
        <v>500</v>
      </c>
      <c r="H63" t="s">
        <v>23</v>
      </c>
      <c r="I63" t="s">
        <v>84</v>
      </c>
      <c r="J63" t="s">
        <v>378</v>
      </c>
      <c r="K63">
        <v>27069</v>
      </c>
      <c r="L63" s="1">
        <v>43510</v>
      </c>
    </row>
    <row r="64" spans="1:12" hidden="1" x14ac:dyDescent="0.3">
      <c r="A64">
        <v>1900002265</v>
      </c>
      <c r="B64" s="1">
        <v>43708</v>
      </c>
      <c r="C64" t="s">
        <v>24</v>
      </c>
      <c r="D64" t="s">
        <v>22</v>
      </c>
      <c r="E64" t="s">
        <v>57</v>
      </c>
      <c r="G64" t="s">
        <v>505</v>
      </c>
      <c r="H64" t="s">
        <v>23</v>
      </c>
      <c r="I64" t="s">
        <v>78</v>
      </c>
      <c r="J64" t="s">
        <v>259</v>
      </c>
      <c r="K64">
        <v>215165</v>
      </c>
      <c r="L64" s="1">
        <v>43556</v>
      </c>
    </row>
    <row r="65" spans="1:12" hidden="1" x14ac:dyDescent="0.3">
      <c r="A65">
        <v>1900002331</v>
      </c>
      <c r="B65" s="1">
        <v>43711</v>
      </c>
      <c r="C65" t="s">
        <v>24</v>
      </c>
      <c r="D65" t="s">
        <v>22</v>
      </c>
      <c r="E65" t="s">
        <v>57</v>
      </c>
      <c r="G65" t="s">
        <v>505</v>
      </c>
      <c r="H65" t="s">
        <v>23</v>
      </c>
      <c r="I65" t="s">
        <v>84</v>
      </c>
      <c r="J65" t="s">
        <v>338</v>
      </c>
      <c r="K65">
        <v>870</v>
      </c>
      <c r="L65" s="1">
        <v>43611</v>
      </c>
    </row>
    <row r="66" spans="1:12" hidden="1" x14ac:dyDescent="0.3">
      <c r="A66">
        <v>1900002384</v>
      </c>
      <c r="B66" s="1">
        <v>43713</v>
      </c>
      <c r="C66" t="s">
        <v>24</v>
      </c>
      <c r="D66" t="s">
        <v>22</v>
      </c>
      <c r="E66" t="s">
        <v>104</v>
      </c>
      <c r="G66" t="s">
        <v>509</v>
      </c>
      <c r="I66" t="s">
        <v>78</v>
      </c>
      <c r="J66">
        <v>2000010048</v>
      </c>
      <c r="K66">
        <v>8174</v>
      </c>
      <c r="L66" s="1">
        <v>43664</v>
      </c>
    </row>
    <row r="67" spans="1:12" hidden="1" x14ac:dyDescent="0.3">
      <c r="A67">
        <v>1900002387</v>
      </c>
      <c r="B67" s="1">
        <v>43713</v>
      </c>
      <c r="C67" t="s">
        <v>24</v>
      </c>
      <c r="D67" t="s">
        <v>22</v>
      </c>
      <c r="E67" t="s">
        <v>40</v>
      </c>
      <c r="G67" t="s">
        <v>507</v>
      </c>
      <c r="H67" t="s">
        <v>23</v>
      </c>
      <c r="I67" t="s">
        <v>130</v>
      </c>
      <c r="J67" t="s">
        <v>448</v>
      </c>
      <c r="K67">
        <v>22246</v>
      </c>
      <c r="L67" s="1">
        <v>43660</v>
      </c>
    </row>
    <row r="68" spans="1:12" hidden="1" x14ac:dyDescent="0.3">
      <c r="A68">
        <v>1900002458</v>
      </c>
      <c r="B68" s="1">
        <v>43717</v>
      </c>
      <c r="C68" t="s">
        <v>24</v>
      </c>
      <c r="D68" t="s">
        <v>22</v>
      </c>
      <c r="E68" t="s">
        <v>35</v>
      </c>
      <c r="G68" t="s">
        <v>506</v>
      </c>
      <c r="H68" t="s">
        <v>28</v>
      </c>
      <c r="I68" t="s">
        <v>84</v>
      </c>
      <c r="J68">
        <v>43187020</v>
      </c>
      <c r="K68">
        <v>7451</v>
      </c>
      <c r="L68" s="1">
        <v>43577</v>
      </c>
    </row>
    <row r="69" spans="1:12" hidden="1" x14ac:dyDescent="0.3">
      <c r="A69">
        <v>1900002464</v>
      </c>
      <c r="B69" s="1">
        <v>43717</v>
      </c>
      <c r="C69" t="s">
        <v>24</v>
      </c>
      <c r="D69" t="s">
        <v>22</v>
      </c>
      <c r="E69" t="s">
        <v>40</v>
      </c>
      <c r="G69" t="s">
        <v>507</v>
      </c>
      <c r="I69" t="s">
        <v>508</v>
      </c>
      <c r="J69" t="s">
        <v>484</v>
      </c>
      <c r="K69">
        <v>7110</v>
      </c>
      <c r="L69" s="1">
        <v>43675</v>
      </c>
    </row>
    <row r="70" spans="1:12" hidden="1" x14ac:dyDescent="0.3">
      <c r="A70">
        <v>1900002472</v>
      </c>
      <c r="B70" s="1">
        <v>43717</v>
      </c>
      <c r="C70" t="s">
        <v>24</v>
      </c>
      <c r="D70" t="s">
        <v>22</v>
      </c>
      <c r="E70" t="s">
        <v>57</v>
      </c>
      <c r="G70" t="s">
        <v>505</v>
      </c>
      <c r="H70" t="s">
        <v>23</v>
      </c>
      <c r="I70" t="s">
        <v>84</v>
      </c>
      <c r="J70" t="s">
        <v>333</v>
      </c>
      <c r="K70">
        <v>692</v>
      </c>
      <c r="L70" s="1">
        <v>43600</v>
      </c>
    </row>
    <row r="71" spans="1:12" hidden="1" x14ac:dyDescent="0.3">
      <c r="A71">
        <v>1900002635</v>
      </c>
      <c r="B71" s="1">
        <v>43725</v>
      </c>
      <c r="C71" t="s">
        <v>24</v>
      </c>
      <c r="D71" t="s">
        <v>22</v>
      </c>
      <c r="E71" t="s">
        <v>104</v>
      </c>
      <c r="G71" t="s">
        <v>509</v>
      </c>
      <c r="H71" t="s">
        <v>23</v>
      </c>
      <c r="I71" t="s">
        <v>84</v>
      </c>
      <c r="J71" t="s">
        <v>340</v>
      </c>
      <c r="K71">
        <v>65051</v>
      </c>
      <c r="L71" s="1">
        <v>43466</v>
      </c>
    </row>
    <row r="72" spans="1:12" hidden="1" x14ac:dyDescent="0.3">
      <c r="A72">
        <v>1900002636</v>
      </c>
      <c r="B72" s="1">
        <v>43725</v>
      </c>
      <c r="C72" t="s">
        <v>24</v>
      </c>
      <c r="D72" t="s">
        <v>22</v>
      </c>
      <c r="E72" t="s">
        <v>57</v>
      </c>
      <c r="G72" t="s">
        <v>505</v>
      </c>
      <c r="H72" t="s">
        <v>23</v>
      </c>
      <c r="I72" t="s">
        <v>78</v>
      </c>
      <c r="J72" t="s">
        <v>253</v>
      </c>
      <c r="K72">
        <v>1005</v>
      </c>
      <c r="L72" s="1">
        <v>43586</v>
      </c>
    </row>
    <row r="73" spans="1:12" hidden="1" x14ac:dyDescent="0.3">
      <c r="A73">
        <v>1900002637</v>
      </c>
      <c r="B73" s="1">
        <v>43725</v>
      </c>
      <c r="C73" t="s">
        <v>24</v>
      </c>
      <c r="D73" t="s">
        <v>22</v>
      </c>
      <c r="E73" t="s">
        <v>40</v>
      </c>
      <c r="G73" t="s">
        <v>507</v>
      </c>
      <c r="I73" t="s">
        <v>508</v>
      </c>
      <c r="J73" t="s">
        <v>484</v>
      </c>
      <c r="K73">
        <v>6259</v>
      </c>
      <c r="L73" s="1">
        <v>43637</v>
      </c>
    </row>
    <row r="74" spans="1:12" hidden="1" x14ac:dyDescent="0.3">
      <c r="A74">
        <v>1900002638</v>
      </c>
      <c r="B74" s="1">
        <v>43725</v>
      </c>
      <c r="C74" t="s">
        <v>24</v>
      </c>
      <c r="D74" t="s">
        <v>22</v>
      </c>
      <c r="E74" t="s">
        <v>40</v>
      </c>
      <c r="G74" t="s">
        <v>507</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hidden="1" x14ac:dyDescent="0.3">
      <c r="A76">
        <v>1900002640</v>
      </c>
      <c r="B76" s="1">
        <v>43725</v>
      </c>
      <c r="C76" t="s">
        <v>24</v>
      </c>
      <c r="D76" t="s">
        <v>22</v>
      </c>
      <c r="E76" t="s">
        <v>40</v>
      </c>
      <c r="G76" t="s">
        <v>507</v>
      </c>
      <c r="H76" t="s">
        <v>23</v>
      </c>
      <c r="I76" t="s">
        <v>29</v>
      </c>
      <c r="J76" t="s">
        <v>88</v>
      </c>
      <c r="K76">
        <v>74673</v>
      </c>
      <c r="L76" s="1">
        <v>43645</v>
      </c>
    </row>
    <row r="77" spans="1:12" hidden="1" x14ac:dyDescent="0.3">
      <c r="A77">
        <v>1900002880</v>
      </c>
      <c r="B77" s="1">
        <v>43728</v>
      </c>
      <c r="C77" t="s">
        <v>24</v>
      </c>
      <c r="D77" t="s">
        <v>22</v>
      </c>
      <c r="E77" t="s">
        <v>57</v>
      </c>
      <c r="G77" t="s">
        <v>505</v>
      </c>
      <c r="H77" t="s">
        <v>23</v>
      </c>
      <c r="I77" t="s">
        <v>51</v>
      </c>
      <c r="J77" t="s">
        <v>165</v>
      </c>
      <c r="K77">
        <v>4362</v>
      </c>
      <c r="L77" s="1">
        <v>43557</v>
      </c>
    </row>
    <row r="78" spans="1:12" hidden="1" x14ac:dyDescent="0.3">
      <c r="A78">
        <v>1900003129</v>
      </c>
      <c r="B78" s="1">
        <v>43738</v>
      </c>
      <c r="C78" t="s">
        <v>24</v>
      </c>
      <c r="D78" t="s">
        <v>22</v>
      </c>
      <c r="E78" t="s">
        <v>48</v>
      </c>
      <c r="G78" t="s">
        <v>500</v>
      </c>
      <c r="H78" t="s">
        <v>23</v>
      </c>
      <c r="I78" t="s">
        <v>84</v>
      </c>
      <c r="J78" t="s">
        <v>355</v>
      </c>
      <c r="K78">
        <v>1610</v>
      </c>
      <c r="L78" s="1">
        <v>43510</v>
      </c>
    </row>
    <row r="79" spans="1:12" hidden="1" x14ac:dyDescent="0.3">
      <c r="A79">
        <v>1900003131</v>
      </c>
      <c r="B79" s="1">
        <v>43738</v>
      </c>
      <c r="C79" t="s">
        <v>24</v>
      </c>
      <c r="D79" t="s">
        <v>22</v>
      </c>
      <c r="E79" t="s">
        <v>57</v>
      </c>
      <c r="G79" t="s">
        <v>505</v>
      </c>
      <c r="H79" t="s">
        <v>23</v>
      </c>
      <c r="I79" t="s">
        <v>78</v>
      </c>
      <c r="J79">
        <v>3.1142011248201999E+18</v>
      </c>
      <c r="K79">
        <v>20166</v>
      </c>
      <c r="L79" s="1">
        <v>43647</v>
      </c>
    </row>
    <row r="80" spans="1:12" hidden="1" x14ac:dyDescent="0.3">
      <c r="A80">
        <v>1900003209</v>
      </c>
      <c r="B80" s="1">
        <v>43748</v>
      </c>
      <c r="C80" t="s">
        <v>24</v>
      </c>
      <c r="D80" t="s">
        <v>22</v>
      </c>
      <c r="E80" t="s">
        <v>40</v>
      </c>
      <c r="G80" t="s">
        <v>507</v>
      </c>
      <c r="H80" t="s">
        <v>23</v>
      </c>
      <c r="I80" t="s">
        <v>29</v>
      </c>
      <c r="J80" t="s">
        <v>86</v>
      </c>
      <c r="K80">
        <v>8605</v>
      </c>
      <c r="L80" s="1">
        <v>43645</v>
      </c>
    </row>
    <row r="81" spans="1:12" hidden="1" x14ac:dyDescent="0.3">
      <c r="A81">
        <v>1900003210</v>
      </c>
      <c r="B81" s="1">
        <v>43748</v>
      </c>
      <c r="C81" t="s">
        <v>24</v>
      </c>
      <c r="D81" t="s">
        <v>22</v>
      </c>
      <c r="E81" t="s">
        <v>40</v>
      </c>
      <c r="G81" t="s">
        <v>507</v>
      </c>
      <c r="H81" t="s">
        <v>23</v>
      </c>
      <c r="I81" t="s">
        <v>49</v>
      </c>
      <c r="J81" t="s">
        <v>141</v>
      </c>
      <c r="K81">
        <v>52500</v>
      </c>
      <c r="L81" s="1">
        <v>43602</v>
      </c>
    </row>
    <row r="82" spans="1:12" x14ac:dyDescent="0.3">
      <c r="A82">
        <v>1900003211</v>
      </c>
      <c r="B82" s="1">
        <v>43748</v>
      </c>
      <c r="C82" t="s">
        <v>24</v>
      </c>
      <c r="D82" t="s">
        <v>22</v>
      </c>
      <c r="E82" t="s">
        <v>35</v>
      </c>
      <c r="F82">
        <v>13</v>
      </c>
      <c r="G82" t="s">
        <v>500</v>
      </c>
      <c r="H82" t="s">
        <v>58</v>
      </c>
      <c r="I82" t="s">
        <v>84</v>
      </c>
      <c r="J82" t="s">
        <v>363</v>
      </c>
      <c r="K82">
        <v>21875</v>
      </c>
      <c r="L82" s="1">
        <v>43497</v>
      </c>
    </row>
    <row r="83" spans="1:12" hidden="1" x14ac:dyDescent="0.3">
      <c r="A83">
        <v>1900003212</v>
      </c>
      <c r="B83" s="1">
        <v>43748</v>
      </c>
      <c r="C83" t="s">
        <v>24</v>
      </c>
      <c r="D83" t="s">
        <v>22</v>
      </c>
      <c r="E83" t="s">
        <v>40</v>
      </c>
      <c r="G83" t="s">
        <v>507</v>
      </c>
      <c r="I83" t="s">
        <v>130</v>
      </c>
      <c r="J83" t="s">
        <v>430</v>
      </c>
      <c r="K83">
        <v>93906</v>
      </c>
      <c r="L83" s="1">
        <v>43531</v>
      </c>
    </row>
    <row r="84" spans="1:12" hidden="1" x14ac:dyDescent="0.3">
      <c r="A84">
        <v>1900003213</v>
      </c>
      <c r="B84" s="1">
        <v>43748</v>
      </c>
      <c r="C84" t="s">
        <v>24</v>
      </c>
      <c r="D84" t="s">
        <v>22</v>
      </c>
      <c r="E84" t="s">
        <v>40</v>
      </c>
      <c r="G84" t="s">
        <v>507</v>
      </c>
      <c r="H84" t="s">
        <v>23</v>
      </c>
      <c r="I84" t="s">
        <v>130</v>
      </c>
      <c r="J84">
        <v>54407334</v>
      </c>
      <c r="K84">
        <v>23387</v>
      </c>
      <c r="L84" s="1">
        <v>43466</v>
      </c>
    </row>
    <row r="85" spans="1:12" hidden="1" x14ac:dyDescent="0.3">
      <c r="A85">
        <v>1900003214</v>
      </c>
      <c r="B85" s="1">
        <v>43748</v>
      </c>
      <c r="C85" t="s">
        <v>24</v>
      </c>
      <c r="D85" t="s">
        <v>22</v>
      </c>
      <c r="E85" t="s">
        <v>40</v>
      </c>
      <c r="G85" t="s">
        <v>507</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hidden="1" x14ac:dyDescent="0.3">
      <c r="A87">
        <v>1900003405</v>
      </c>
      <c r="B87" s="1">
        <v>43755</v>
      </c>
      <c r="C87" t="s">
        <v>24</v>
      </c>
      <c r="D87" t="s">
        <v>22</v>
      </c>
      <c r="E87" t="s">
        <v>20</v>
      </c>
      <c r="G87" t="s">
        <v>500</v>
      </c>
      <c r="H87" t="s">
        <v>23</v>
      </c>
      <c r="I87" t="s">
        <v>45</v>
      </c>
      <c r="J87" t="s">
        <v>138</v>
      </c>
      <c r="K87">
        <v>13613</v>
      </c>
      <c r="L87" s="1">
        <v>43472</v>
      </c>
    </row>
    <row r="88" spans="1:12" hidden="1" x14ac:dyDescent="0.3">
      <c r="A88">
        <v>1900003406</v>
      </c>
      <c r="B88" s="1">
        <v>43755</v>
      </c>
      <c r="C88" t="s">
        <v>24</v>
      </c>
      <c r="D88" t="s">
        <v>22</v>
      </c>
      <c r="E88" t="s">
        <v>40</v>
      </c>
      <c r="G88" t="s">
        <v>510</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488</v>
      </c>
      <c r="D91" t="s">
        <v>22</v>
      </c>
      <c r="E91" t="s">
        <v>33</v>
      </c>
      <c r="F91">
        <v>2</v>
      </c>
      <c r="G91" t="s">
        <v>27</v>
      </c>
      <c r="H91" t="s">
        <v>58</v>
      </c>
      <c r="I91" t="s">
        <v>84</v>
      </c>
      <c r="K91">
        <v>100000</v>
      </c>
      <c r="L91" s="1">
        <v>43663</v>
      </c>
    </row>
    <row r="92" spans="1:12" x14ac:dyDescent="0.3">
      <c r="A92">
        <v>1900003931</v>
      </c>
      <c r="B92" s="1">
        <v>43781</v>
      </c>
      <c r="C92" t="s">
        <v>488</v>
      </c>
      <c r="D92" t="s">
        <v>22</v>
      </c>
      <c r="E92" t="s">
        <v>33</v>
      </c>
      <c r="F92">
        <v>2</v>
      </c>
      <c r="G92" t="s">
        <v>27</v>
      </c>
      <c r="H92" t="s">
        <v>58</v>
      </c>
      <c r="I92" t="s">
        <v>84</v>
      </c>
      <c r="K92">
        <v>100000</v>
      </c>
      <c r="L92" s="1">
        <v>43486</v>
      </c>
    </row>
    <row r="93" spans="1:12" hidden="1" x14ac:dyDescent="0.3">
      <c r="A93">
        <v>1900004171</v>
      </c>
      <c r="B93" s="1">
        <v>43795</v>
      </c>
      <c r="C93" t="s">
        <v>488</v>
      </c>
      <c r="D93" t="s">
        <v>22</v>
      </c>
      <c r="E93" t="s">
        <v>57</v>
      </c>
      <c r="G93" t="s">
        <v>505</v>
      </c>
      <c r="H93" t="s">
        <v>23</v>
      </c>
      <c r="I93" t="s">
        <v>130</v>
      </c>
      <c r="K93">
        <v>254336</v>
      </c>
      <c r="L93" s="1">
        <v>43490</v>
      </c>
    </row>
    <row r="94" spans="1:12" hidden="1" x14ac:dyDescent="0.3">
      <c r="A94">
        <v>1900004173</v>
      </c>
      <c r="B94" s="1">
        <v>43795</v>
      </c>
      <c r="C94" t="s">
        <v>488</v>
      </c>
      <c r="D94" t="s">
        <v>22</v>
      </c>
      <c r="E94" t="s">
        <v>57</v>
      </c>
      <c r="G94" t="s">
        <v>505</v>
      </c>
      <c r="H94" t="s">
        <v>23</v>
      </c>
      <c r="I94" t="s">
        <v>51</v>
      </c>
      <c r="K94">
        <v>266949</v>
      </c>
      <c r="L94" s="1">
        <v>43490</v>
      </c>
    </row>
    <row r="95" spans="1:12" hidden="1" x14ac:dyDescent="0.3">
      <c r="A95">
        <v>1900004220</v>
      </c>
      <c r="B95" s="1">
        <v>43802</v>
      </c>
      <c r="C95" t="s">
        <v>24</v>
      </c>
      <c r="D95" t="s">
        <v>22</v>
      </c>
      <c r="E95" t="s">
        <v>40</v>
      </c>
      <c r="G95" t="s">
        <v>507</v>
      </c>
      <c r="H95" t="s">
        <v>23</v>
      </c>
      <c r="I95" t="s">
        <v>508</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hidden="1" x14ac:dyDescent="0.3">
      <c r="A98">
        <v>1900004378</v>
      </c>
      <c r="B98" s="1">
        <v>43804</v>
      </c>
      <c r="C98" t="s">
        <v>24</v>
      </c>
      <c r="D98" t="s">
        <v>22</v>
      </c>
      <c r="E98" t="s">
        <v>48</v>
      </c>
      <c r="G98" t="s">
        <v>506</v>
      </c>
      <c r="H98" t="s">
        <v>28</v>
      </c>
      <c r="I98" t="s">
        <v>74</v>
      </c>
      <c r="J98" t="s">
        <v>226</v>
      </c>
      <c r="K98">
        <v>1568</v>
      </c>
      <c r="L98" s="1">
        <v>43504</v>
      </c>
    </row>
    <row r="99" spans="1:12" hidden="1" x14ac:dyDescent="0.3">
      <c r="A99">
        <v>1900004380</v>
      </c>
      <c r="B99" s="1">
        <v>43804</v>
      </c>
      <c r="C99" t="s">
        <v>24</v>
      </c>
      <c r="D99" t="s">
        <v>22</v>
      </c>
      <c r="E99" t="s">
        <v>40</v>
      </c>
      <c r="G99" t="s">
        <v>507</v>
      </c>
      <c r="I99" t="s">
        <v>130</v>
      </c>
      <c r="J99" t="s">
        <v>430</v>
      </c>
      <c r="K99">
        <v>18901</v>
      </c>
      <c r="L99" s="1">
        <v>43722</v>
      </c>
    </row>
    <row r="100" spans="1:12" hidden="1" x14ac:dyDescent="0.3">
      <c r="A100">
        <v>1900004382</v>
      </c>
      <c r="B100" s="1">
        <v>43804</v>
      </c>
      <c r="C100" t="s">
        <v>24</v>
      </c>
      <c r="D100" t="s">
        <v>22</v>
      </c>
      <c r="E100" t="s">
        <v>40</v>
      </c>
      <c r="G100" t="s">
        <v>507</v>
      </c>
      <c r="I100" t="s">
        <v>130</v>
      </c>
      <c r="J100" t="s">
        <v>430</v>
      </c>
      <c r="K100">
        <v>27682</v>
      </c>
      <c r="L100" s="1">
        <v>43691</v>
      </c>
    </row>
    <row r="101" spans="1:12" hidden="1" x14ac:dyDescent="0.3">
      <c r="A101">
        <v>1900004383</v>
      </c>
      <c r="B101" s="1">
        <v>43804</v>
      </c>
      <c r="C101" t="s">
        <v>24</v>
      </c>
      <c r="D101" t="s">
        <v>22</v>
      </c>
      <c r="E101" t="s">
        <v>40</v>
      </c>
      <c r="G101" t="s">
        <v>507</v>
      </c>
      <c r="I101" t="s">
        <v>508</v>
      </c>
      <c r="J101" t="s">
        <v>484</v>
      </c>
      <c r="K101">
        <v>5501</v>
      </c>
      <c r="L101" s="1">
        <v>43759</v>
      </c>
    </row>
    <row r="102" spans="1:12" hidden="1" x14ac:dyDescent="0.3">
      <c r="A102">
        <v>1900004384</v>
      </c>
      <c r="B102" s="1">
        <v>43804</v>
      </c>
      <c r="C102" t="s">
        <v>24</v>
      </c>
      <c r="D102" t="s">
        <v>22</v>
      </c>
      <c r="E102" t="s">
        <v>40</v>
      </c>
      <c r="G102" t="s">
        <v>507</v>
      </c>
      <c r="H102" t="s">
        <v>23</v>
      </c>
      <c r="I102" t="s">
        <v>84</v>
      </c>
      <c r="J102" t="s">
        <v>336</v>
      </c>
      <c r="K102">
        <v>123750</v>
      </c>
      <c r="L102" s="1">
        <v>43738</v>
      </c>
    </row>
    <row r="103" spans="1:12" hidden="1" x14ac:dyDescent="0.3">
      <c r="A103">
        <v>1900004404</v>
      </c>
      <c r="B103" s="1">
        <v>43805</v>
      </c>
      <c r="C103" t="s">
        <v>24</v>
      </c>
      <c r="D103" t="s">
        <v>22</v>
      </c>
      <c r="E103" t="s">
        <v>57</v>
      </c>
      <c r="G103" t="s">
        <v>505</v>
      </c>
      <c r="H103" t="s">
        <v>23</v>
      </c>
      <c r="I103" t="s">
        <v>49</v>
      </c>
      <c r="J103" t="s">
        <v>152</v>
      </c>
      <c r="K103">
        <v>825</v>
      </c>
      <c r="L103" s="1">
        <v>43647</v>
      </c>
    </row>
    <row r="104" spans="1:12" hidden="1" x14ac:dyDescent="0.3">
      <c r="A104">
        <v>1900004408</v>
      </c>
      <c r="B104" s="1">
        <v>43805</v>
      </c>
      <c r="C104" t="s">
        <v>24</v>
      </c>
      <c r="D104" t="s">
        <v>22</v>
      </c>
      <c r="E104" t="s">
        <v>57</v>
      </c>
      <c r="G104" t="s">
        <v>505</v>
      </c>
      <c r="H104" t="s">
        <v>23</v>
      </c>
      <c r="I104" t="s">
        <v>49</v>
      </c>
      <c r="J104" t="s">
        <v>161</v>
      </c>
      <c r="K104">
        <v>1556</v>
      </c>
      <c r="L104" s="1">
        <v>43647</v>
      </c>
    </row>
    <row r="105" spans="1:12" hidden="1" x14ac:dyDescent="0.3">
      <c r="A105">
        <v>1900004411</v>
      </c>
      <c r="B105" s="1">
        <v>43805</v>
      </c>
      <c r="C105" t="s">
        <v>24</v>
      </c>
      <c r="D105" t="s">
        <v>22</v>
      </c>
      <c r="E105" t="s">
        <v>57</v>
      </c>
      <c r="G105" t="s">
        <v>505</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hidden="1" x14ac:dyDescent="0.3">
      <c r="A109">
        <v>1900004503</v>
      </c>
      <c r="B109" s="1">
        <v>43809</v>
      </c>
      <c r="C109" t="s">
        <v>24</v>
      </c>
      <c r="D109" t="s">
        <v>22</v>
      </c>
      <c r="E109" t="s">
        <v>57</v>
      </c>
      <c r="G109" t="s">
        <v>505</v>
      </c>
      <c r="H109" t="s">
        <v>23</v>
      </c>
      <c r="I109" t="s">
        <v>49</v>
      </c>
      <c r="J109" t="s">
        <v>153</v>
      </c>
      <c r="K109">
        <v>1897</v>
      </c>
      <c r="L109" s="1">
        <v>43647</v>
      </c>
    </row>
    <row r="110" spans="1:12" hidden="1" x14ac:dyDescent="0.3">
      <c r="A110">
        <v>1900004505</v>
      </c>
      <c r="B110" s="1">
        <v>43809</v>
      </c>
      <c r="C110" t="s">
        <v>24</v>
      </c>
      <c r="D110" t="s">
        <v>22</v>
      </c>
      <c r="E110" t="s">
        <v>57</v>
      </c>
      <c r="G110" t="s">
        <v>505</v>
      </c>
      <c r="H110" t="s">
        <v>23</v>
      </c>
      <c r="I110" t="s">
        <v>49</v>
      </c>
      <c r="J110" t="s">
        <v>155</v>
      </c>
      <c r="K110">
        <v>42500</v>
      </c>
      <c r="L110" s="1">
        <v>43647</v>
      </c>
    </row>
    <row r="111" spans="1:12" hidden="1" x14ac:dyDescent="0.3">
      <c r="A111">
        <v>1900004507</v>
      </c>
      <c r="B111" s="1">
        <v>43809</v>
      </c>
      <c r="C111" t="s">
        <v>24</v>
      </c>
      <c r="D111" t="s">
        <v>22</v>
      </c>
      <c r="E111" t="s">
        <v>57</v>
      </c>
      <c r="G111" t="s">
        <v>505</v>
      </c>
      <c r="H111" t="s">
        <v>23</v>
      </c>
      <c r="I111" t="s">
        <v>49</v>
      </c>
      <c r="J111" t="s">
        <v>156</v>
      </c>
      <c r="K111">
        <v>10917</v>
      </c>
      <c r="L111" s="1">
        <v>43647</v>
      </c>
    </row>
    <row r="112" spans="1:12" hidden="1" x14ac:dyDescent="0.3">
      <c r="A112">
        <v>1900004518</v>
      </c>
      <c r="B112" s="1">
        <v>43809</v>
      </c>
      <c r="C112" t="s">
        <v>24</v>
      </c>
      <c r="D112" t="s">
        <v>22</v>
      </c>
      <c r="E112" t="s">
        <v>57</v>
      </c>
      <c r="G112" t="s">
        <v>505</v>
      </c>
      <c r="H112" t="s">
        <v>23</v>
      </c>
      <c r="I112" t="s">
        <v>49</v>
      </c>
      <c r="J112" t="s">
        <v>159</v>
      </c>
      <c r="K112">
        <v>3375</v>
      </c>
      <c r="L112" s="1">
        <v>43647</v>
      </c>
    </row>
    <row r="113" spans="1:12" hidden="1" x14ac:dyDescent="0.3">
      <c r="A113">
        <v>1900004535</v>
      </c>
      <c r="B113" s="1">
        <v>43809</v>
      </c>
      <c r="C113" t="s">
        <v>488</v>
      </c>
      <c r="D113" t="s">
        <v>22</v>
      </c>
      <c r="E113" t="s">
        <v>57</v>
      </c>
      <c r="G113" t="s">
        <v>505</v>
      </c>
      <c r="H113" t="s">
        <v>23</v>
      </c>
      <c r="I113" t="s">
        <v>84</v>
      </c>
      <c r="J113" t="s">
        <v>331</v>
      </c>
      <c r="K113">
        <v>320175</v>
      </c>
      <c r="L113" s="1">
        <v>43805</v>
      </c>
    </row>
    <row r="114" spans="1:12" hidden="1" x14ac:dyDescent="0.3">
      <c r="A114">
        <v>1900004535</v>
      </c>
      <c r="B114" s="1">
        <v>43809</v>
      </c>
      <c r="C114" t="s">
        <v>488</v>
      </c>
      <c r="D114" t="s">
        <v>22</v>
      </c>
      <c r="E114" t="s">
        <v>57</v>
      </c>
      <c r="G114" t="s">
        <v>505</v>
      </c>
      <c r="H114" t="s">
        <v>23</v>
      </c>
      <c r="I114" t="s">
        <v>84</v>
      </c>
      <c r="J114">
        <v>3.1242015891005998E+18</v>
      </c>
      <c r="K114">
        <v>320175</v>
      </c>
      <c r="L114" s="1">
        <v>43805</v>
      </c>
    </row>
    <row r="115" spans="1:12" hidden="1" x14ac:dyDescent="0.3">
      <c r="A115">
        <v>1900004535</v>
      </c>
      <c r="B115" s="1">
        <v>43809</v>
      </c>
      <c r="C115" t="s">
        <v>488</v>
      </c>
      <c r="D115" t="s">
        <v>22</v>
      </c>
      <c r="E115" t="s">
        <v>57</v>
      </c>
      <c r="G115" t="s">
        <v>505</v>
      </c>
      <c r="H115" t="s">
        <v>23</v>
      </c>
      <c r="I115" t="s">
        <v>84</v>
      </c>
      <c r="J115" t="s">
        <v>344</v>
      </c>
      <c r="K115">
        <v>320175</v>
      </c>
      <c r="L115" s="1">
        <v>43805</v>
      </c>
    </row>
    <row r="116" spans="1:12" hidden="1" x14ac:dyDescent="0.3">
      <c r="A116">
        <v>1900004538</v>
      </c>
      <c r="B116" s="1">
        <v>43809</v>
      </c>
      <c r="C116" t="s">
        <v>488</v>
      </c>
      <c r="D116" t="s">
        <v>22</v>
      </c>
      <c r="E116" t="s">
        <v>57</v>
      </c>
      <c r="G116" t="s">
        <v>505</v>
      </c>
      <c r="H116" t="s">
        <v>23</v>
      </c>
      <c r="I116" t="s">
        <v>130</v>
      </c>
      <c r="J116" t="s">
        <v>451</v>
      </c>
      <c r="K116">
        <v>168593</v>
      </c>
      <c r="L116" s="1">
        <v>43613</v>
      </c>
    </row>
    <row r="117" spans="1:12" hidden="1" x14ac:dyDescent="0.3">
      <c r="A117">
        <v>1900004538</v>
      </c>
      <c r="B117" s="1">
        <v>43809</v>
      </c>
      <c r="C117" t="s">
        <v>488</v>
      </c>
      <c r="D117" t="s">
        <v>22</v>
      </c>
      <c r="E117" t="s">
        <v>57</v>
      </c>
      <c r="G117" t="s">
        <v>505</v>
      </c>
      <c r="H117" t="s">
        <v>23</v>
      </c>
      <c r="I117" t="s">
        <v>130</v>
      </c>
      <c r="J117" t="s">
        <v>452</v>
      </c>
      <c r="K117">
        <v>168593</v>
      </c>
      <c r="L117" s="1">
        <v>43613</v>
      </c>
    </row>
    <row r="118" spans="1:12" hidden="1" x14ac:dyDescent="0.3">
      <c r="A118">
        <v>1900004894</v>
      </c>
      <c r="B118" s="1">
        <v>43818</v>
      </c>
      <c r="C118" t="s">
        <v>24</v>
      </c>
      <c r="D118" t="s">
        <v>22</v>
      </c>
      <c r="E118" t="s">
        <v>57</v>
      </c>
      <c r="G118" t="s">
        <v>505</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hidden="1" x14ac:dyDescent="0.3">
      <c r="A120">
        <v>1900004909</v>
      </c>
      <c r="B120" s="1">
        <v>43818</v>
      </c>
      <c r="C120" t="s">
        <v>24</v>
      </c>
      <c r="D120" t="s">
        <v>22</v>
      </c>
      <c r="E120" t="s">
        <v>57</v>
      </c>
      <c r="G120" t="s">
        <v>505</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hidden="1" x14ac:dyDescent="0.3">
      <c r="A123">
        <v>1900004919</v>
      </c>
      <c r="B123" s="1">
        <v>43818</v>
      </c>
      <c r="C123" t="s">
        <v>24</v>
      </c>
      <c r="D123" t="s">
        <v>22</v>
      </c>
      <c r="E123" t="s">
        <v>48</v>
      </c>
      <c r="G123" t="s">
        <v>510</v>
      </c>
      <c r="H123" t="s">
        <v>28</v>
      </c>
      <c r="I123" t="s">
        <v>51</v>
      </c>
      <c r="J123">
        <v>9.9000046190100005E+19</v>
      </c>
      <c r="K123">
        <v>11550</v>
      </c>
      <c r="L123" s="1">
        <v>43716</v>
      </c>
    </row>
    <row r="124" spans="1:12" hidden="1" x14ac:dyDescent="0.3">
      <c r="A124">
        <v>1900004920</v>
      </c>
      <c r="B124" s="1">
        <v>43818</v>
      </c>
      <c r="C124" t="s">
        <v>24</v>
      </c>
      <c r="D124" t="s">
        <v>22</v>
      </c>
      <c r="E124" t="s">
        <v>54</v>
      </c>
      <c r="G124" t="s">
        <v>510</v>
      </c>
      <c r="H124" t="s">
        <v>28</v>
      </c>
      <c r="I124" t="s">
        <v>51</v>
      </c>
      <c r="J124">
        <v>9.90000111903E+19</v>
      </c>
      <c r="K124">
        <v>43033</v>
      </c>
      <c r="L124" s="1">
        <v>43716</v>
      </c>
    </row>
    <row r="125" spans="1:12" hidden="1" x14ac:dyDescent="0.3">
      <c r="A125">
        <v>1900004922</v>
      </c>
      <c r="B125" s="1">
        <v>43818</v>
      </c>
      <c r="C125" t="s">
        <v>24</v>
      </c>
      <c r="D125" t="s">
        <v>22</v>
      </c>
      <c r="E125" t="s">
        <v>48</v>
      </c>
      <c r="G125" t="s">
        <v>510</v>
      </c>
      <c r="H125" t="s">
        <v>28</v>
      </c>
      <c r="I125" t="s">
        <v>51</v>
      </c>
      <c r="J125">
        <v>9.9000046190100005E+19</v>
      </c>
      <c r="K125">
        <v>7700</v>
      </c>
      <c r="L125" s="1">
        <v>43716</v>
      </c>
    </row>
    <row r="126" spans="1:12" hidden="1" x14ac:dyDescent="0.3">
      <c r="A126">
        <v>1900004923</v>
      </c>
      <c r="B126" s="1">
        <v>43818</v>
      </c>
      <c r="C126" t="s">
        <v>24</v>
      </c>
      <c r="D126" t="s">
        <v>22</v>
      </c>
      <c r="E126" t="s">
        <v>54</v>
      </c>
      <c r="G126" t="s">
        <v>510</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hidden="1" x14ac:dyDescent="0.3">
      <c r="A129">
        <v>1900004983</v>
      </c>
      <c r="B129" s="1">
        <v>43818</v>
      </c>
      <c r="C129" t="s">
        <v>24</v>
      </c>
      <c r="D129" t="s">
        <v>22</v>
      </c>
      <c r="E129" t="s">
        <v>57</v>
      </c>
      <c r="G129" t="s">
        <v>505</v>
      </c>
      <c r="H129" t="s">
        <v>23</v>
      </c>
      <c r="I129" t="s">
        <v>84</v>
      </c>
      <c r="J129" t="s">
        <v>329</v>
      </c>
      <c r="K129">
        <v>26968</v>
      </c>
      <c r="L129" s="1">
        <v>43763</v>
      </c>
    </row>
    <row r="130" spans="1:12" hidden="1" x14ac:dyDescent="0.3">
      <c r="A130">
        <v>1900004984</v>
      </c>
      <c r="B130" s="1">
        <v>43818</v>
      </c>
      <c r="C130" t="s">
        <v>24</v>
      </c>
      <c r="D130" t="s">
        <v>22</v>
      </c>
      <c r="E130" t="s">
        <v>57</v>
      </c>
      <c r="G130" t="s">
        <v>505</v>
      </c>
      <c r="H130" t="s">
        <v>23</v>
      </c>
      <c r="I130" t="s">
        <v>84</v>
      </c>
      <c r="J130" t="s">
        <v>328</v>
      </c>
      <c r="K130">
        <v>2437</v>
      </c>
      <c r="L130" s="1">
        <v>43764</v>
      </c>
    </row>
    <row r="131" spans="1:12" hidden="1" x14ac:dyDescent="0.3">
      <c r="A131">
        <v>1900004985</v>
      </c>
      <c r="B131" s="1">
        <v>43818</v>
      </c>
      <c r="C131" t="s">
        <v>24</v>
      </c>
      <c r="D131" t="s">
        <v>22</v>
      </c>
      <c r="E131" t="s">
        <v>57</v>
      </c>
      <c r="G131" t="s">
        <v>505</v>
      </c>
      <c r="H131" t="s">
        <v>23</v>
      </c>
      <c r="I131" t="s">
        <v>84</v>
      </c>
      <c r="J131" t="s">
        <v>344</v>
      </c>
      <c r="K131">
        <v>53278</v>
      </c>
      <c r="L131" s="1">
        <v>43466</v>
      </c>
    </row>
    <row r="132" spans="1:12" hidden="1" x14ac:dyDescent="0.3">
      <c r="A132">
        <v>1900004986</v>
      </c>
      <c r="B132" s="1">
        <v>43818</v>
      </c>
      <c r="C132" t="s">
        <v>24</v>
      </c>
      <c r="D132" t="s">
        <v>22</v>
      </c>
      <c r="E132" t="s">
        <v>57</v>
      </c>
      <c r="G132" t="s">
        <v>505</v>
      </c>
      <c r="H132" t="s">
        <v>23</v>
      </c>
      <c r="I132" t="s">
        <v>84</v>
      </c>
      <c r="J132" t="s">
        <v>345</v>
      </c>
      <c r="K132">
        <v>30048</v>
      </c>
      <c r="L132" s="1">
        <v>43466</v>
      </c>
    </row>
    <row r="133" spans="1:12" hidden="1" x14ac:dyDescent="0.3">
      <c r="A133">
        <v>1900004987</v>
      </c>
      <c r="B133" s="1">
        <v>43818</v>
      </c>
      <c r="C133" t="s">
        <v>24</v>
      </c>
      <c r="D133" t="s">
        <v>22</v>
      </c>
      <c r="E133" t="s">
        <v>57</v>
      </c>
      <c r="G133" t="s">
        <v>505</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hidden="1" x14ac:dyDescent="0.3">
      <c r="A135">
        <v>1900005300</v>
      </c>
      <c r="B135" s="1">
        <v>43823</v>
      </c>
      <c r="C135" t="s">
        <v>488</v>
      </c>
      <c r="D135" t="s">
        <v>22</v>
      </c>
      <c r="E135" t="s">
        <v>57</v>
      </c>
      <c r="G135" t="s">
        <v>505</v>
      </c>
      <c r="H135" t="s">
        <v>23</v>
      </c>
      <c r="I135" t="s">
        <v>78</v>
      </c>
      <c r="J135">
        <v>304003763</v>
      </c>
      <c r="K135">
        <v>132392</v>
      </c>
      <c r="L135" s="1">
        <v>43819</v>
      </c>
    </row>
    <row r="136" spans="1:12" hidden="1" x14ac:dyDescent="0.3">
      <c r="A136">
        <v>1900005300</v>
      </c>
      <c r="B136" s="1">
        <v>43823</v>
      </c>
      <c r="C136" t="s">
        <v>488</v>
      </c>
      <c r="D136" t="s">
        <v>22</v>
      </c>
      <c r="E136" t="s">
        <v>57</v>
      </c>
      <c r="G136" t="s">
        <v>505</v>
      </c>
      <c r="H136" t="s">
        <v>23</v>
      </c>
      <c r="I136" t="s">
        <v>78</v>
      </c>
      <c r="J136" t="s">
        <v>247</v>
      </c>
      <c r="K136">
        <v>132392</v>
      </c>
      <c r="L136" s="1">
        <v>43819</v>
      </c>
    </row>
    <row r="137" spans="1:12" hidden="1" x14ac:dyDescent="0.3">
      <c r="A137">
        <v>1900005300</v>
      </c>
      <c r="B137" s="1">
        <v>43823</v>
      </c>
      <c r="C137" t="s">
        <v>488</v>
      </c>
      <c r="D137" t="s">
        <v>22</v>
      </c>
      <c r="E137" t="s">
        <v>57</v>
      </c>
      <c r="G137" t="s">
        <v>505</v>
      </c>
      <c r="H137" t="s">
        <v>23</v>
      </c>
      <c r="I137" t="s">
        <v>78</v>
      </c>
      <c r="J137">
        <v>2.4142020928135997E+18</v>
      </c>
      <c r="K137">
        <v>132392</v>
      </c>
      <c r="L137" s="1">
        <v>43819</v>
      </c>
    </row>
    <row r="138" spans="1:12" hidden="1" x14ac:dyDescent="0.3">
      <c r="A138">
        <v>1900005300</v>
      </c>
      <c r="B138" s="1">
        <v>43823</v>
      </c>
      <c r="C138" t="s">
        <v>488</v>
      </c>
      <c r="D138" t="s">
        <v>22</v>
      </c>
      <c r="E138" t="s">
        <v>57</v>
      </c>
      <c r="G138" t="s">
        <v>505</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hidden="1" x14ac:dyDescent="0.3">
      <c r="A140">
        <v>1900005325</v>
      </c>
      <c r="B140" s="1">
        <v>43823</v>
      </c>
      <c r="C140" t="s">
        <v>24</v>
      </c>
      <c r="D140" t="s">
        <v>22</v>
      </c>
      <c r="E140" t="s">
        <v>40</v>
      </c>
      <c r="G140" t="s">
        <v>506</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hidden="1" x14ac:dyDescent="0.3">
      <c r="A142">
        <v>1900005331</v>
      </c>
      <c r="B142" s="1">
        <v>43823</v>
      </c>
      <c r="C142" t="s">
        <v>24</v>
      </c>
      <c r="D142" t="s">
        <v>22</v>
      </c>
      <c r="E142" t="s">
        <v>57</v>
      </c>
      <c r="G142" t="s">
        <v>505</v>
      </c>
      <c r="H142" t="s">
        <v>23</v>
      </c>
      <c r="I142" t="s">
        <v>103</v>
      </c>
      <c r="J142" t="s">
        <v>463</v>
      </c>
      <c r="K142">
        <v>8580</v>
      </c>
      <c r="L142" s="1">
        <v>43729</v>
      </c>
    </row>
    <row r="143" spans="1:12" hidden="1" x14ac:dyDescent="0.3">
      <c r="A143">
        <v>1900005394</v>
      </c>
      <c r="B143" s="1">
        <v>43824</v>
      </c>
      <c r="C143" t="s">
        <v>24</v>
      </c>
      <c r="D143" t="s">
        <v>22</v>
      </c>
      <c r="E143" t="s">
        <v>57</v>
      </c>
      <c r="G143" t="s">
        <v>505</v>
      </c>
      <c r="H143" t="s">
        <v>23</v>
      </c>
      <c r="I143" t="s">
        <v>49</v>
      </c>
      <c r="J143" t="s">
        <v>157</v>
      </c>
      <c r="K143">
        <v>60713</v>
      </c>
      <c r="L143" s="1">
        <v>43647</v>
      </c>
    </row>
    <row r="144" spans="1:12" hidden="1" x14ac:dyDescent="0.3">
      <c r="A144">
        <v>1900005395</v>
      </c>
      <c r="B144" s="1">
        <v>43824</v>
      </c>
      <c r="C144" t="s">
        <v>24</v>
      </c>
      <c r="D144" t="s">
        <v>22</v>
      </c>
      <c r="E144" t="s">
        <v>20</v>
      </c>
      <c r="G144" t="s">
        <v>505</v>
      </c>
      <c r="H144" t="s">
        <v>23</v>
      </c>
      <c r="I144" t="s">
        <v>51</v>
      </c>
      <c r="J144">
        <v>22531899</v>
      </c>
      <c r="K144">
        <v>50160</v>
      </c>
      <c r="L144" s="1">
        <v>43765</v>
      </c>
    </row>
    <row r="145" spans="1:12" hidden="1" x14ac:dyDescent="0.3">
      <c r="A145">
        <v>1900005396</v>
      </c>
      <c r="B145" s="1">
        <v>43824</v>
      </c>
      <c r="C145" t="s">
        <v>24</v>
      </c>
      <c r="D145" t="s">
        <v>22</v>
      </c>
      <c r="E145" t="s">
        <v>57</v>
      </c>
      <c r="G145" t="s">
        <v>505</v>
      </c>
      <c r="I145" t="s">
        <v>51</v>
      </c>
      <c r="J145" t="s">
        <v>174</v>
      </c>
      <c r="K145">
        <v>71765</v>
      </c>
      <c r="L145" s="1">
        <v>43764</v>
      </c>
    </row>
    <row r="146" spans="1:12" x14ac:dyDescent="0.3">
      <c r="A146">
        <v>1900005439</v>
      </c>
      <c r="B146" s="1">
        <v>43824</v>
      </c>
      <c r="C146" t="s">
        <v>24</v>
      </c>
      <c r="D146" t="s">
        <v>22</v>
      </c>
      <c r="E146" t="s">
        <v>33</v>
      </c>
      <c r="F146">
        <v>13</v>
      </c>
      <c r="G146" t="s">
        <v>500</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hidden="1" x14ac:dyDescent="0.3">
      <c r="A148">
        <v>1900005526</v>
      </c>
      <c r="B148" s="1">
        <v>43825</v>
      </c>
      <c r="C148" t="s">
        <v>24</v>
      </c>
      <c r="D148" t="s">
        <v>22</v>
      </c>
      <c r="E148" t="s">
        <v>40</v>
      </c>
      <c r="G148" t="s">
        <v>507</v>
      </c>
      <c r="H148" t="s">
        <v>23</v>
      </c>
      <c r="I148" t="s">
        <v>17</v>
      </c>
      <c r="J148" t="s">
        <v>64</v>
      </c>
      <c r="K148">
        <v>60000</v>
      </c>
      <c r="L148" s="1">
        <v>43556</v>
      </c>
    </row>
    <row r="149" spans="1:12" hidden="1" x14ac:dyDescent="0.3">
      <c r="A149">
        <v>1900005527</v>
      </c>
      <c r="B149" s="1">
        <v>43825</v>
      </c>
      <c r="C149" t="s">
        <v>24</v>
      </c>
      <c r="D149" t="s">
        <v>22</v>
      </c>
      <c r="E149" t="s">
        <v>57</v>
      </c>
      <c r="G149" t="s">
        <v>505</v>
      </c>
      <c r="H149" t="s">
        <v>23</v>
      </c>
      <c r="I149" t="s">
        <v>36</v>
      </c>
      <c r="J149">
        <v>1.203004619248E+19</v>
      </c>
      <c r="K149">
        <v>77400</v>
      </c>
      <c r="L149" s="1">
        <v>43687</v>
      </c>
    </row>
    <row r="150" spans="1:12" hidden="1" x14ac:dyDescent="0.3">
      <c r="A150">
        <v>1900005528</v>
      </c>
      <c r="B150" s="1">
        <v>43825</v>
      </c>
      <c r="C150" t="s">
        <v>24</v>
      </c>
      <c r="D150" t="s">
        <v>22</v>
      </c>
      <c r="E150" t="s">
        <v>57</v>
      </c>
      <c r="G150" t="s">
        <v>505</v>
      </c>
      <c r="H150" t="s">
        <v>23</v>
      </c>
      <c r="I150" t="s">
        <v>36</v>
      </c>
      <c r="J150">
        <v>1.203004619248E+19</v>
      </c>
      <c r="K150">
        <v>302812</v>
      </c>
      <c r="L150" s="1">
        <v>43687</v>
      </c>
    </row>
    <row r="151" spans="1:12" hidden="1" x14ac:dyDescent="0.3">
      <c r="A151">
        <v>1900005529</v>
      </c>
      <c r="B151" s="1">
        <v>43825</v>
      </c>
      <c r="C151" t="s">
        <v>24</v>
      </c>
      <c r="D151" t="s">
        <v>22</v>
      </c>
      <c r="E151" t="s">
        <v>48</v>
      </c>
      <c r="G151" t="s">
        <v>500</v>
      </c>
      <c r="H151" t="s">
        <v>23</v>
      </c>
      <c r="I151" t="s">
        <v>55</v>
      </c>
      <c r="J151" t="s">
        <v>187</v>
      </c>
      <c r="K151">
        <v>275569</v>
      </c>
      <c r="L151" s="1">
        <v>43525</v>
      </c>
    </row>
    <row r="152" spans="1:12" hidden="1" x14ac:dyDescent="0.3">
      <c r="A152">
        <v>1900005530</v>
      </c>
      <c r="B152" s="1">
        <v>43825</v>
      </c>
      <c r="C152" t="s">
        <v>24</v>
      </c>
      <c r="D152" t="s">
        <v>22</v>
      </c>
      <c r="E152" t="s">
        <v>35</v>
      </c>
      <c r="G152" t="s">
        <v>500</v>
      </c>
      <c r="H152" t="s">
        <v>23</v>
      </c>
      <c r="I152" t="s">
        <v>55</v>
      </c>
      <c r="J152" t="s">
        <v>186</v>
      </c>
      <c r="K152">
        <v>320000</v>
      </c>
      <c r="L152" s="1">
        <v>43496</v>
      </c>
    </row>
    <row r="153" spans="1:12" hidden="1" x14ac:dyDescent="0.3">
      <c r="A153">
        <v>1900005531</v>
      </c>
      <c r="B153" s="1">
        <v>43825</v>
      </c>
      <c r="C153" t="s">
        <v>24</v>
      </c>
      <c r="D153" t="s">
        <v>22</v>
      </c>
      <c r="E153" t="s">
        <v>40</v>
      </c>
      <c r="G153" t="s">
        <v>507</v>
      </c>
      <c r="H153" t="s">
        <v>23</v>
      </c>
      <c r="I153" t="s">
        <v>130</v>
      </c>
      <c r="J153">
        <v>3393</v>
      </c>
      <c r="K153">
        <v>114752</v>
      </c>
      <c r="L153" s="1">
        <v>43770</v>
      </c>
    </row>
    <row r="154" spans="1:12" hidden="1" x14ac:dyDescent="0.3">
      <c r="A154">
        <v>1900005532</v>
      </c>
      <c r="B154" s="1">
        <v>43825</v>
      </c>
      <c r="C154" t="s">
        <v>24</v>
      </c>
      <c r="D154" t="s">
        <v>22</v>
      </c>
      <c r="E154" t="s">
        <v>40</v>
      </c>
      <c r="G154" t="s">
        <v>507</v>
      </c>
      <c r="I154" t="s">
        <v>130</v>
      </c>
      <c r="J154" t="s">
        <v>431</v>
      </c>
      <c r="K154">
        <v>49027</v>
      </c>
      <c r="L154" s="1">
        <v>43500</v>
      </c>
    </row>
    <row r="155" spans="1:12" x14ac:dyDescent="0.3">
      <c r="A155">
        <v>1900005555</v>
      </c>
      <c r="B155" s="1">
        <v>43825</v>
      </c>
      <c r="C155" t="s">
        <v>24</v>
      </c>
      <c r="D155" t="s">
        <v>22</v>
      </c>
      <c r="E155" t="s">
        <v>33</v>
      </c>
      <c r="F155">
        <v>13</v>
      </c>
      <c r="G155" t="s">
        <v>500</v>
      </c>
      <c r="H155" t="s">
        <v>58</v>
      </c>
      <c r="I155" t="s">
        <v>84</v>
      </c>
      <c r="J155" t="s">
        <v>375</v>
      </c>
      <c r="K155">
        <v>153332</v>
      </c>
      <c r="L155" s="1">
        <v>43757</v>
      </c>
    </row>
    <row r="156" spans="1:12" hidden="1" x14ac:dyDescent="0.3">
      <c r="A156">
        <v>1900005760</v>
      </c>
      <c r="B156" s="1">
        <v>43827</v>
      </c>
      <c r="C156" t="s">
        <v>24</v>
      </c>
      <c r="D156" t="s">
        <v>22</v>
      </c>
      <c r="E156" t="s">
        <v>20</v>
      </c>
      <c r="G156" t="s">
        <v>510</v>
      </c>
      <c r="H156" t="s">
        <v>28</v>
      </c>
      <c r="I156" t="s">
        <v>184</v>
      </c>
      <c r="J156">
        <v>2.4142027811737001E+18</v>
      </c>
      <c r="K156">
        <v>23591</v>
      </c>
      <c r="L156" s="1">
        <v>43586</v>
      </c>
    </row>
    <row r="157" spans="1:12" hidden="1" x14ac:dyDescent="0.3">
      <c r="A157">
        <v>1900005761</v>
      </c>
      <c r="B157" s="1">
        <v>43827</v>
      </c>
      <c r="C157" t="s">
        <v>24</v>
      </c>
      <c r="D157" t="s">
        <v>22</v>
      </c>
      <c r="E157" t="s">
        <v>57</v>
      </c>
      <c r="G157" t="s">
        <v>505</v>
      </c>
      <c r="H157" t="s">
        <v>23</v>
      </c>
      <c r="I157" t="s">
        <v>49</v>
      </c>
      <c r="J157" t="s">
        <v>154</v>
      </c>
      <c r="K157">
        <v>19181</v>
      </c>
      <c r="L157" s="1">
        <v>43679</v>
      </c>
    </row>
    <row r="158" spans="1:12" hidden="1" x14ac:dyDescent="0.3">
      <c r="A158">
        <v>1900005767</v>
      </c>
      <c r="B158" s="1">
        <v>43827</v>
      </c>
      <c r="C158" t="s">
        <v>24</v>
      </c>
      <c r="D158" t="s">
        <v>22</v>
      </c>
      <c r="E158" t="s">
        <v>54</v>
      </c>
      <c r="G158" t="s">
        <v>510</v>
      </c>
      <c r="H158" t="s">
        <v>28</v>
      </c>
      <c r="I158" t="s">
        <v>51</v>
      </c>
      <c r="J158">
        <v>2.3060011180300001E+19</v>
      </c>
      <c r="K158">
        <v>8228</v>
      </c>
      <c r="L158" s="1">
        <v>43524</v>
      </c>
    </row>
    <row r="159" spans="1:12" hidden="1" x14ac:dyDescent="0.3">
      <c r="A159">
        <v>1900005768</v>
      </c>
      <c r="B159" s="1">
        <v>43827</v>
      </c>
      <c r="C159" t="s">
        <v>24</v>
      </c>
      <c r="D159" t="s">
        <v>22</v>
      </c>
      <c r="E159" t="s">
        <v>54</v>
      </c>
      <c r="G159" t="s">
        <v>510</v>
      </c>
      <c r="I159" t="s">
        <v>51</v>
      </c>
      <c r="J159">
        <v>2.3060011180300001E+19</v>
      </c>
      <c r="K159">
        <v>5241</v>
      </c>
      <c r="L159" s="1">
        <v>43658</v>
      </c>
    </row>
    <row r="160" spans="1:12" hidden="1" x14ac:dyDescent="0.3">
      <c r="A160">
        <v>1900005769</v>
      </c>
      <c r="B160" s="1">
        <v>43827</v>
      </c>
      <c r="C160" t="s">
        <v>24</v>
      </c>
      <c r="D160" t="s">
        <v>22</v>
      </c>
      <c r="E160" t="s">
        <v>54</v>
      </c>
      <c r="G160" t="s">
        <v>510</v>
      </c>
      <c r="I160" t="s">
        <v>51</v>
      </c>
      <c r="J160">
        <v>9.9000046190799995E+19</v>
      </c>
      <c r="K160">
        <v>13154</v>
      </c>
      <c r="L160" s="1">
        <v>43748</v>
      </c>
    </row>
    <row r="161" spans="1:12" hidden="1" x14ac:dyDescent="0.3">
      <c r="A161">
        <v>1900005770</v>
      </c>
      <c r="B161" s="1">
        <v>43827</v>
      </c>
      <c r="C161" t="s">
        <v>24</v>
      </c>
      <c r="D161" t="s">
        <v>22</v>
      </c>
      <c r="E161" t="s">
        <v>54</v>
      </c>
      <c r="G161" t="s">
        <v>510</v>
      </c>
      <c r="H161" t="s">
        <v>28</v>
      </c>
      <c r="I161" t="s">
        <v>51</v>
      </c>
      <c r="J161">
        <v>9.9000046190799995E+19</v>
      </c>
      <c r="K161">
        <v>14461</v>
      </c>
      <c r="L161" s="1">
        <v>43716</v>
      </c>
    </row>
    <row r="162" spans="1:12" hidden="1" x14ac:dyDescent="0.3">
      <c r="A162">
        <v>1900005771</v>
      </c>
      <c r="B162" s="1">
        <v>43827</v>
      </c>
      <c r="C162" t="s">
        <v>24</v>
      </c>
      <c r="D162" t="s">
        <v>22</v>
      </c>
      <c r="E162" t="s">
        <v>57</v>
      </c>
      <c r="G162" t="s">
        <v>505</v>
      </c>
      <c r="H162" t="s">
        <v>23</v>
      </c>
      <c r="I162" t="s">
        <v>55</v>
      </c>
      <c r="J162" t="s">
        <v>201</v>
      </c>
      <c r="K162">
        <v>2853</v>
      </c>
      <c r="L162" s="1">
        <v>43639</v>
      </c>
    </row>
    <row r="163" spans="1:12" hidden="1" x14ac:dyDescent="0.3">
      <c r="A163">
        <v>1900005772</v>
      </c>
      <c r="B163" s="1">
        <v>43827</v>
      </c>
      <c r="C163" t="s">
        <v>24</v>
      </c>
      <c r="D163" t="s">
        <v>22</v>
      </c>
      <c r="E163" t="s">
        <v>57</v>
      </c>
      <c r="G163" t="s">
        <v>505</v>
      </c>
      <c r="H163" t="s">
        <v>23</v>
      </c>
      <c r="I163" t="s">
        <v>55</v>
      </c>
      <c r="J163" t="s">
        <v>202</v>
      </c>
      <c r="K163">
        <v>495</v>
      </c>
      <c r="L163" s="1">
        <v>43639</v>
      </c>
    </row>
    <row r="164" spans="1:12" hidden="1" x14ac:dyDescent="0.3">
      <c r="A164">
        <v>1900005773</v>
      </c>
      <c r="B164" s="1">
        <v>43827</v>
      </c>
      <c r="C164" t="s">
        <v>24</v>
      </c>
      <c r="D164" t="s">
        <v>22</v>
      </c>
      <c r="E164" t="s">
        <v>57</v>
      </c>
      <c r="G164" t="s">
        <v>505</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hidden="1" x14ac:dyDescent="0.3">
      <c r="A171">
        <v>1900005780</v>
      </c>
      <c r="B171" s="1">
        <v>43827</v>
      </c>
      <c r="C171" t="s">
        <v>24</v>
      </c>
      <c r="D171" t="s">
        <v>22</v>
      </c>
      <c r="E171" t="s">
        <v>48</v>
      </c>
      <c r="G171" t="s">
        <v>506</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hidden="1" x14ac:dyDescent="0.3">
      <c r="A173">
        <v>1900005782</v>
      </c>
      <c r="B173" s="1">
        <v>43827</v>
      </c>
      <c r="C173" t="s">
        <v>24</v>
      </c>
      <c r="D173" t="s">
        <v>22</v>
      </c>
      <c r="E173" t="s">
        <v>40</v>
      </c>
      <c r="G173" t="s">
        <v>507</v>
      </c>
      <c r="I173" t="s">
        <v>130</v>
      </c>
      <c r="J173" t="s">
        <v>430</v>
      </c>
      <c r="K173">
        <v>18697</v>
      </c>
      <c r="L173" s="1">
        <v>43535</v>
      </c>
    </row>
    <row r="174" spans="1:12" hidden="1" x14ac:dyDescent="0.3">
      <c r="A174">
        <v>1900005783</v>
      </c>
      <c r="B174" s="1">
        <v>43827</v>
      </c>
      <c r="C174" t="s">
        <v>24</v>
      </c>
      <c r="D174" t="s">
        <v>22</v>
      </c>
      <c r="E174" t="s">
        <v>40</v>
      </c>
      <c r="G174" t="s">
        <v>507</v>
      </c>
      <c r="I174" t="s">
        <v>130</v>
      </c>
      <c r="J174" t="s">
        <v>430</v>
      </c>
      <c r="K174">
        <v>17140</v>
      </c>
      <c r="L174" s="1">
        <v>43749</v>
      </c>
    </row>
    <row r="175" spans="1:12" hidden="1" x14ac:dyDescent="0.3">
      <c r="A175">
        <v>1900005784</v>
      </c>
      <c r="B175" s="1">
        <v>43827</v>
      </c>
      <c r="C175" t="s">
        <v>24</v>
      </c>
      <c r="D175" t="s">
        <v>22</v>
      </c>
      <c r="E175" t="s">
        <v>40</v>
      </c>
      <c r="G175" t="s">
        <v>507</v>
      </c>
      <c r="I175" t="s">
        <v>130</v>
      </c>
      <c r="J175" t="s">
        <v>430</v>
      </c>
      <c r="K175">
        <v>8561</v>
      </c>
      <c r="L175" s="1">
        <v>43783</v>
      </c>
    </row>
    <row r="176" spans="1:12" hidden="1" x14ac:dyDescent="0.3">
      <c r="A176">
        <v>1900005785</v>
      </c>
      <c r="B176" s="1">
        <v>43827</v>
      </c>
      <c r="C176" t="s">
        <v>24</v>
      </c>
      <c r="D176" t="s">
        <v>22</v>
      </c>
      <c r="E176" t="s">
        <v>35</v>
      </c>
      <c r="G176" t="s">
        <v>506</v>
      </c>
      <c r="H176" t="s">
        <v>23</v>
      </c>
      <c r="I176" t="s">
        <v>103</v>
      </c>
      <c r="J176">
        <v>43191787</v>
      </c>
      <c r="K176">
        <v>6213</v>
      </c>
      <c r="L176" s="1">
        <v>43649</v>
      </c>
    </row>
    <row r="177" spans="1:12" hidden="1" x14ac:dyDescent="0.3">
      <c r="A177">
        <v>1900005786</v>
      </c>
      <c r="B177" s="1">
        <v>43827</v>
      </c>
      <c r="C177" t="s">
        <v>24</v>
      </c>
      <c r="D177" t="s">
        <v>22</v>
      </c>
      <c r="E177" t="s">
        <v>57</v>
      </c>
      <c r="G177" t="s">
        <v>505</v>
      </c>
      <c r="H177" t="s">
        <v>23</v>
      </c>
      <c r="I177" t="s">
        <v>103</v>
      </c>
      <c r="J177" t="s">
        <v>466</v>
      </c>
      <c r="K177">
        <v>8625</v>
      </c>
      <c r="L177" s="1">
        <v>43729</v>
      </c>
    </row>
    <row r="178" spans="1:12" hidden="1" x14ac:dyDescent="0.3">
      <c r="A178">
        <v>1900005787</v>
      </c>
      <c r="B178" s="1">
        <v>43827</v>
      </c>
      <c r="C178" t="s">
        <v>24</v>
      </c>
      <c r="D178" t="s">
        <v>22</v>
      </c>
      <c r="E178" t="s">
        <v>57</v>
      </c>
      <c r="G178" t="s">
        <v>505</v>
      </c>
      <c r="H178" t="s">
        <v>23</v>
      </c>
      <c r="I178" t="s">
        <v>103</v>
      </c>
      <c r="J178" t="s">
        <v>464</v>
      </c>
      <c r="K178">
        <v>4579</v>
      </c>
      <c r="L178" s="1">
        <v>43729</v>
      </c>
    </row>
    <row r="179" spans="1:12" hidden="1" x14ac:dyDescent="0.3">
      <c r="A179">
        <v>1900005788</v>
      </c>
      <c r="B179" s="1">
        <v>43827</v>
      </c>
      <c r="C179" t="s">
        <v>24</v>
      </c>
      <c r="D179" t="s">
        <v>22</v>
      </c>
      <c r="E179" t="s">
        <v>57</v>
      </c>
      <c r="G179" t="s">
        <v>505</v>
      </c>
      <c r="I179" t="s">
        <v>103</v>
      </c>
      <c r="J179" t="s">
        <v>459</v>
      </c>
      <c r="K179">
        <v>1980</v>
      </c>
      <c r="L179" s="1">
        <v>43630</v>
      </c>
    </row>
    <row r="180" spans="1:12" hidden="1" x14ac:dyDescent="0.3">
      <c r="A180">
        <v>1900005789</v>
      </c>
      <c r="B180" s="1">
        <v>43827</v>
      </c>
      <c r="C180" t="s">
        <v>24</v>
      </c>
      <c r="D180" t="s">
        <v>22</v>
      </c>
      <c r="E180" t="s">
        <v>57</v>
      </c>
      <c r="G180" t="s">
        <v>505</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500</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500</v>
      </c>
      <c r="H185" t="s">
        <v>58</v>
      </c>
      <c r="I185" t="s">
        <v>84</v>
      </c>
      <c r="J185" t="s">
        <v>374</v>
      </c>
      <c r="K185">
        <v>67102</v>
      </c>
      <c r="L185" s="1">
        <v>43551</v>
      </c>
    </row>
    <row r="186" spans="1:12" hidden="1" x14ac:dyDescent="0.3">
      <c r="A186">
        <v>1900005959</v>
      </c>
      <c r="B186" s="1">
        <v>43830</v>
      </c>
      <c r="C186" t="s">
        <v>24</v>
      </c>
      <c r="D186" t="s">
        <v>22</v>
      </c>
      <c r="E186" t="s">
        <v>35</v>
      </c>
      <c r="G186" t="s">
        <v>500</v>
      </c>
      <c r="H186" t="s">
        <v>23</v>
      </c>
      <c r="I186" t="s">
        <v>55</v>
      </c>
      <c r="J186" t="s">
        <v>185</v>
      </c>
      <c r="K186">
        <v>125000</v>
      </c>
      <c r="L186" s="1">
        <v>43496</v>
      </c>
    </row>
    <row r="187" spans="1:12" hidden="1" x14ac:dyDescent="0.3">
      <c r="A187">
        <v>1900005960</v>
      </c>
      <c r="B187" s="1">
        <v>43830</v>
      </c>
      <c r="C187" t="s">
        <v>24</v>
      </c>
      <c r="D187" t="s">
        <v>22</v>
      </c>
      <c r="E187" t="s">
        <v>104</v>
      </c>
      <c r="G187" t="s">
        <v>509</v>
      </c>
      <c r="H187" t="s">
        <v>23</v>
      </c>
      <c r="I187" t="s">
        <v>78</v>
      </c>
      <c r="J187" t="s">
        <v>511</v>
      </c>
      <c r="K187">
        <v>115781</v>
      </c>
      <c r="L187" s="1">
        <v>43674</v>
      </c>
    </row>
    <row r="188" spans="1:12" hidden="1" x14ac:dyDescent="0.3">
      <c r="A188">
        <v>1900005961</v>
      </c>
      <c r="B188" s="1">
        <v>43830</v>
      </c>
      <c r="C188" t="s">
        <v>24</v>
      </c>
      <c r="D188" t="s">
        <v>22</v>
      </c>
      <c r="E188" t="s">
        <v>35</v>
      </c>
      <c r="G188" t="s">
        <v>500</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hidden="1" x14ac:dyDescent="0.3">
      <c r="A191">
        <v>1900005965</v>
      </c>
      <c r="B191" s="1">
        <v>43830</v>
      </c>
      <c r="C191" t="s">
        <v>24</v>
      </c>
      <c r="D191" t="s">
        <v>22</v>
      </c>
      <c r="E191" t="s">
        <v>35</v>
      </c>
      <c r="G191" t="s">
        <v>500</v>
      </c>
      <c r="H191" t="s">
        <v>23</v>
      </c>
      <c r="I191" t="s">
        <v>36</v>
      </c>
      <c r="J191" t="s">
        <v>123</v>
      </c>
      <c r="K191">
        <v>131250</v>
      </c>
      <c r="L191" s="1">
        <v>43608</v>
      </c>
    </row>
    <row r="192" spans="1:12" hidden="1" x14ac:dyDescent="0.3">
      <c r="A192">
        <v>2000001072</v>
      </c>
      <c r="B192" s="1">
        <v>43833</v>
      </c>
      <c r="C192" t="s">
        <v>24</v>
      </c>
      <c r="D192" t="s">
        <v>22</v>
      </c>
      <c r="E192" t="s">
        <v>20</v>
      </c>
      <c r="G192" t="s">
        <v>510</v>
      </c>
      <c r="I192" t="s">
        <v>130</v>
      </c>
      <c r="J192">
        <v>2.4142025629033999E+18</v>
      </c>
      <c r="K192">
        <v>56100</v>
      </c>
      <c r="L192" s="1">
        <v>43532</v>
      </c>
    </row>
    <row r="193" spans="1:12" hidden="1" x14ac:dyDescent="0.3">
      <c r="A193">
        <v>2000001076</v>
      </c>
      <c r="B193" s="1">
        <v>43833</v>
      </c>
      <c r="C193" t="s">
        <v>24</v>
      </c>
      <c r="D193" t="s">
        <v>22</v>
      </c>
      <c r="E193" t="s">
        <v>20</v>
      </c>
      <c r="G193" t="s">
        <v>500</v>
      </c>
      <c r="H193" t="s">
        <v>23</v>
      </c>
      <c r="I193" t="s">
        <v>55</v>
      </c>
      <c r="J193" t="s">
        <v>188</v>
      </c>
      <c r="K193">
        <v>50333</v>
      </c>
      <c r="L193" s="1">
        <v>43525</v>
      </c>
    </row>
    <row r="194" spans="1:12" hidden="1" x14ac:dyDescent="0.3">
      <c r="A194">
        <v>2000001082</v>
      </c>
      <c r="B194" s="1">
        <v>43833</v>
      </c>
      <c r="C194" t="s">
        <v>24</v>
      </c>
      <c r="D194" t="s">
        <v>22</v>
      </c>
      <c r="E194" t="s">
        <v>35</v>
      </c>
      <c r="G194" t="s">
        <v>500</v>
      </c>
      <c r="H194" t="s">
        <v>23</v>
      </c>
      <c r="I194" t="s">
        <v>103</v>
      </c>
      <c r="J194">
        <v>41046110</v>
      </c>
      <c r="K194">
        <v>74250</v>
      </c>
      <c r="L194" s="1">
        <v>43564</v>
      </c>
    </row>
    <row r="195" spans="1:12" hidden="1" x14ac:dyDescent="0.3">
      <c r="A195">
        <v>2000001083</v>
      </c>
      <c r="B195" s="1">
        <v>43833</v>
      </c>
      <c r="C195" t="s">
        <v>24</v>
      </c>
      <c r="D195" t="s">
        <v>22</v>
      </c>
      <c r="E195" t="s">
        <v>40</v>
      </c>
      <c r="G195" t="s">
        <v>506</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hidden="1" x14ac:dyDescent="0.3">
      <c r="A197">
        <v>2000001563</v>
      </c>
      <c r="B197" s="1">
        <v>43846</v>
      </c>
      <c r="C197" t="s">
        <v>24</v>
      </c>
      <c r="D197" t="s">
        <v>22</v>
      </c>
      <c r="E197" t="s">
        <v>20</v>
      </c>
      <c r="G197" t="s">
        <v>506</v>
      </c>
      <c r="H197" t="s">
        <v>28</v>
      </c>
      <c r="I197" t="s">
        <v>130</v>
      </c>
      <c r="J197" t="s">
        <v>423</v>
      </c>
      <c r="K197">
        <v>9075</v>
      </c>
      <c r="L197" s="1">
        <v>43477</v>
      </c>
    </row>
    <row r="198" spans="1:12" x14ac:dyDescent="0.3">
      <c r="A198">
        <v>2000001567</v>
      </c>
      <c r="B198" s="1">
        <v>43846</v>
      </c>
      <c r="C198" t="s">
        <v>24</v>
      </c>
      <c r="D198" t="s">
        <v>22</v>
      </c>
      <c r="E198" t="s">
        <v>33</v>
      </c>
      <c r="F198">
        <v>13</v>
      </c>
      <c r="G198" t="s">
        <v>500</v>
      </c>
      <c r="H198" t="s">
        <v>58</v>
      </c>
      <c r="I198" t="s">
        <v>78</v>
      </c>
      <c r="J198" t="s">
        <v>272</v>
      </c>
      <c r="K198">
        <v>24072</v>
      </c>
      <c r="L198" s="1">
        <v>43537</v>
      </c>
    </row>
    <row r="199" spans="1:12" hidden="1" x14ac:dyDescent="0.3">
      <c r="A199">
        <v>2000001570</v>
      </c>
      <c r="B199" s="1">
        <v>43846</v>
      </c>
      <c r="C199" t="s">
        <v>24</v>
      </c>
      <c r="D199" t="s">
        <v>22</v>
      </c>
      <c r="E199" t="s">
        <v>40</v>
      </c>
      <c r="G199" t="s">
        <v>507</v>
      </c>
      <c r="H199" t="s">
        <v>23</v>
      </c>
      <c r="I199" t="s">
        <v>103</v>
      </c>
      <c r="J199" t="s">
        <v>477</v>
      </c>
      <c r="K199">
        <v>5550</v>
      </c>
      <c r="L199" s="1">
        <v>43469</v>
      </c>
    </row>
    <row r="200" spans="1:12" x14ac:dyDescent="0.3">
      <c r="A200">
        <v>2000001575</v>
      </c>
      <c r="B200" s="1">
        <v>43846</v>
      </c>
      <c r="C200" t="s">
        <v>24</v>
      </c>
      <c r="D200" t="s">
        <v>22</v>
      </c>
      <c r="E200" t="s">
        <v>48</v>
      </c>
      <c r="F200">
        <v>13</v>
      </c>
      <c r="G200" t="s">
        <v>500</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hidden="1" x14ac:dyDescent="0.3">
      <c r="A202">
        <v>2000001583</v>
      </c>
      <c r="B202" s="1">
        <v>43846</v>
      </c>
      <c r="C202" t="s">
        <v>24</v>
      </c>
      <c r="D202" t="s">
        <v>22</v>
      </c>
      <c r="E202" t="s">
        <v>20</v>
      </c>
      <c r="G202" t="s">
        <v>510</v>
      </c>
      <c r="I202" t="s">
        <v>130</v>
      </c>
      <c r="J202">
        <v>2.4142025629033999E+18</v>
      </c>
      <c r="K202">
        <v>14025</v>
      </c>
      <c r="L202" s="1">
        <v>43760</v>
      </c>
    </row>
    <row r="203" spans="1:12" hidden="1" x14ac:dyDescent="0.3">
      <c r="A203">
        <v>2000001589</v>
      </c>
      <c r="B203" s="1">
        <v>43846</v>
      </c>
      <c r="C203" t="s">
        <v>24</v>
      </c>
      <c r="D203" t="s">
        <v>22</v>
      </c>
      <c r="E203" t="s">
        <v>57</v>
      </c>
      <c r="G203" t="s">
        <v>505</v>
      </c>
      <c r="H203" t="s">
        <v>23</v>
      </c>
      <c r="I203" t="s">
        <v>51</v>
      </c>
      <c r="J203" t="s">
        <v>167</v>
      </c>
      <c r="K203">
        <v>1112</v>
      </c>
      <c r="L203" s="1">
        <v>43488</v>
      </c>
    </row>
    <row r="204" spans="1:12" hidden="1" x14ac:dyDescent="0.3">
      <c r="A204">
        <v>2000001598</v>
      </c>
      <c r="B204" s="1">
        <v>43846</v>
      </c>
      <c r="C204" t="s">
        <v>24</v>
      </c>
      <c r="D204" t="s">
        <v>22</v>
      </c>
      <c r="E204" t="s">
        <v>40</v>
      </c>
      <c r="G204" t="s">
        <v>507</v>
      </c>
      <c r="H204" t="s">
        <v>23</v>
      </c>
      <c r="I204" t="s">
        <v>49</v>
      </c>
      <c r="J204">
        <v>2.9992015408021002E+18</v>
      </c>
      <c r="K204">
        <v>4302</v>
      </c>
      <c r="L204" s="1">
        <v>43770</v>
      </c>
    </row>
    <row r="205" spans="1:12" x14ac:dyDescent="0.3">
      <c r="A205">
        <v>2000001604</v>
      </c>
      <c r="B205" s="1">
        <v>43846</v>
      </c>
      <c r="C205" t="s">
        <v>24</v>
      </c>
      <c r="D205" t="s">
        <v>22</v>
      </c>
      <c r="E205" t="s">
        <v>35</v>
      </c>
      <c r="F205">
        <v>13</v>
      </c>
      <c r="G205" t="s">
        <v>500</v>
      </c>
      <c r="H205" t="s">
        <v>58</v>
      </c>
      <c r="I205" t="s">
        <v>55</v>
      </c>
      <c r="J205" t="s">
        <v>196</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2E55-AF31-43B4-8C93-1944E41DBBE7}">
  <dimension ref="A1:E35"/>
  <sheetViews>
    <sheetView workbookViewId="0">
      <selection activeCell="C9" sqref="C9"/>
    </sheetView>
  </sheetViews>
  <sheetFormatPr defaultRowHeight="14.4" x14ac:dyDescent="0.3"/>
  <cols>
    <col min="1" max="1" width="16.44140625" bestFit="1" customWidth="1"/>
    <col min="2" max="2" width="19.6640625" bestFit="1" customWidth="1"/>
    <col min="3" max="3" width="15.44140625" bestFit="1" customWidth="1"/>
    <col min="4" max="4" width="27.33203125" bestFit="1" customWidth="1"/>
    <col min="5" max="5" width="15.88671875" bestFit="1" customWidth="1"/>
  </cols>
  <sheetData>
    <row r="1" spans="1:5" x14ac:dyDescent="0.3">
      <c r="A1" t="s">
        <v>6</v>
      </c>
      <c r="B1" t="s">
        <v>486</v>
      </c>
      <c r="C1" t="s">
        <v>8</v>
      </c>
      <c r="D1" t="s">
        <v>512</v>
      </c>
      <c r="E1" t="s">
        <v>513</v>
      </c>
    </row>
    <row r="2" spans="1:5" x14ac:dyDescent="0.3">
      <c r="A2">
        <v>2</v>
      </c>
      <c r="B2" t="s">
        <v>27</v>
      </c>
      <c r="C2" t="s">
        <v>22</v>
      </c>
      <c r="D2" t="s">
        <v>514</v>
      </c>
      <c r="E2" s="1">
        <v>43755</v>
      </c>
    </row>
    <row r="3" spans="1:5" x14ac:dyDescent="0.3">
      <c r="A3">
        <v>2</v>
      </c>
      <c r="B3" t="s">
        <v>27</v>
      </c>
      <c r="C3" t="s">
        <v>22</v>
      </c>
      <c r="E3" s="1">
        <v>43755</v>
      </c>
    </row>
    <row r="4" spans="1:5" x14ac:dyDescent="0.3">
      <c r="A4">
        <v>2</v>
      </c>
      <c r="B4" t="s">
        <v>27</v>
      </c>
      <c r="C4" t="s">
        <v>22</v>
      </c>
      <c r="D4" t="s">
        <v>515</v>
      </c>
      <c r="E4" s="1">
        <v>43823</v>
      </c>
    </row>
    <row r="5" spans="1:5" x14ac:dyDescent="0.3">
      <c r="A5">
        <v>2</v>
      </c>
      <c r="B5" t="s">
        <v>27</v>
      </c>
      <c r="C5" t="s">
        <v>22</v>
      </c>
      <c r="D5" t="s">
        <v>516</v>
      </c>
      <c r="E5" s="1">
        <v>43833</v>
      </c>
    </row>
    <row r="6" spans="1:5" x14ac:dyDescent="0.3">
      <c r="A6">
        <v>2</v>
      </c>
      <c r="B6" t="s">
        <v>27</v>
      </c>
      <c r="C6" t="s">
        <v>22</v>
      </c>
      <c r="D6" t="s">
        <v>517</v>
      </c>
      <c r="E6" s="1">
        <v>43838</v>
      </c>
    </row>
    <row r="7" spans="1:5" x14ac:dyDescent="0.3">
      <c r="A7">
        <v>2</v>
      </c>
      <c r="B7" t="s">
        <v>27</v>
      </c>
      <c r="C7" t="s">
        <v>22</v>
      </c>
      <c r="D7" t="s">
        <v>518</v>
      </c>
      <c r="E7" s="1">
        <v>43838</v>
      </c>
    </row>
    <row r="8" spans="1:5" x14ac:dyDescent="0.3">
      <c r="A8">
        <v>2</v>
      </c>
      <c r="B8" t="s">
        <v>27</v>
      </c>
      <c r="C8" t="s">
        <v>22</v>
      </c>
      <c r="D8" t="s">
        <v>519</v>
      </c>
      <c r="E8" s="1">
        <v>43839</v>
      </c>
    </row>
    <row r="9" spans="1:5" x14ac:dyDescent="0.3">
      <c r="A9">
        <v>1</v>
      </c>
      <c r="B9" t="s">
        <v>21</v>
      </c>
      <c r="C9" t="s">
        <v>22</v>
      </c>
      <c r="D9" t="s">
        <v>520</v>
      </c>
      <c r="E9" s="1">
        <v>43832</v>
      </c>
    </row>
    <row r="10" spans="1:5" x14ac:dyDescent="0.3">
      <c r="A10">
        <v>1</v>
      </c>
      <c r="B10" t="s">
        <v>21</v>
      </c>
      <c r="C10" t="s">
        <v>22</v>
      </c>
      <c r="D10" t="s">
        <v>521</v>
      </c>
      <c r="E10" s="1">
        <v>43833</v>
      </c>
    </row>
    <row r="11" spans="1:5" x14ac:dyDescent="0.3">
      <c r="A11">
        <v>1</v>
      </c>
      <c r="B11" t="s">
        <v>21</v>
      </c>
      <c r="C11" t="s">
        <v>22</v>
      </c>
      <c r="D11" t="s">
        <v>521</v>
      </c>
      <c r="E11" s="1">
        <v>43836</v>
      </c>
    </row>
    <row r="12" spans="1:5" x14ac:dyDescent="0.3">
      <c r="A12">
        <v>1</v>
      </c>
      <c r="B12" t="s">
        <v>21</v>
      </c>
      <c r="C12" t="s">
        <v>22</v>
      </c>
      <c r="D12" t="s">
        <v>521</v>
      </c>
      <c r="E12" s="1">
        <v>43837</v>
      </c>
    </row>
    <row r="13" spans="1:5" x14ac:dyDescent="0.3">
      <c r="A13">
        <v>1</v>
      </c>
      <c r="B13" t="s">
        <v>21</v>
      </c>
      <c r="C13" t="s">
        <v>22</v>
      </c>
      <c r="D13" t="s">
        <v>521</v>
      </c>
      <c r="E13" s="1">
        <v>43838</v>
      </c>
    </row>
    <row r="14" spans="1:5" x14ac:dyDescent="0.3">
      <c r="A14">
        <v>3</v>
      </c>
      <c r="B14" t="s">
        <v>56</v>
      </c>
      <c r="C14" t="s">
        <v>22</v>
      </c>
      <c r="D14" t="s">
        <v>519</v>
      </c>
      <c r="E14" s="1">
        <v>43843</v>
      </c>
    </row>
    <row r="15" spans="1:5" x14ac:dyDescent="0.3">
      <c r="A15">
        <v>3</v>
      </c>
      <c r="B15" t="s">
        <v>56</v>
      </c>
      <c r="C15" t="s">
        <v>22</v>
      </c>
      <c r="D15" t="s">
        <v>522</v>
      </c>
      <c r="E15" s="1">
        <v>43843</v>
      </c>
    </row>
    <row r="16" spans="1:5" x14ac:dyDescent="0.3">
      <c r="A16">
        <v>3</v>
      </c>
      <c r="B16" t="s">
        <v>56</v>
      </c>
      <c r="C16" t="s">
        <v>22</v>
      </c>
      <c r="D16" t="s">
        <v>521</v>
      </c>
      <c r="E16" s="1">
        <v>43839</v>
      </c>
    </row>
    <row r="17" spans="1:5" x14ac:dyDescent="0.3">
      <c r="A17">
        <v>3</v>
      </c>
      <c r="B17" t="s">
        <v>56</v>
      </c>
      <c r="C17" t="s">
        <v>22</v>
      </c>
      <c r="E17" s="1">
        <v>43840</v>
      </c>
    </row>
    <row r="18" spans="1:5" x14ac:dyDescent="0.3">
      <c r="A18">
        <v>6</v>
      </c>
      <c r="B18" t="s">
        <v>77</v>
      </c>
      <c r="C18" t="s">
        <v>22</v>
      </c>
      <c r="D18" t="s">
        <v>523</v>
      </c>
      <c r="E18" s="1">
        <v>43833</v>
      </c>
    </row>
    <row r="19" spans="1:5" x14ac:dyDescent="0.3">
      <c r="A19">
        <v>6</v>
      </c>
      <c r="B19" t="s">
        <v>77</v>
      </c>
      <c r="C19" t="s">
        <v>22</v>
      </c>
      <c r="E19" s="1">
        <v>43838</v>
      </c>
    </row>
    <row r="20" spans="1:5" x14ac:dyDescent="0.3">
      <c r="A20">
        <v>6</v>
      </c>
      <c r="B20" t="s">
        <v>77</v>
      </c>
      <c r="C20" t="s">
        <v>22</v>
      </c>
      <c r="D20" t="s">
        <v>524</v>
      </c>
      <c r="E20" s="1">
        <v>43843</v>
      </c>
    </row>
    <row r="21" spans="1:5" x14ac:dyDescent="0.3">
      <c r="A21">
        <v>6</v>
      </c>
      <c r="B21" t="s">
        <v>77</v>
      </c>
      <c r="C21" t="s">
        <v>22</v>
      </c>
      <c r="E21" s="1">
        <v>43839</v>
      </c>
    </row>
    <row r="22" spans="1:5" x14ac:dyDescent="0.3">
      <c r="A22">
        <v>4</v>
      </c>
      <c r="B22" t="s">
        <v>244</v>
      </c>
      <c r="C22" t="s">
        <v>22</v>
      </c>
      <c r="D22" t="s">
        <v>525</v>
      </c>
      <c r="E22" s="1">
        <v>43836</v>
      </c>
    </row>
    <row r="23" spans="1:5" x14ac:dyDescent="0.3">
      <c r="A23">
        <v>4</v>
      </c>
      <c r="B23" t="s">
        <v>244</v>
      </c>
      <c r="C23" t="s">
        <v>22</v>
      </c>
      <c r="E23" s="1">
        <v>43850</v>
      </c>
    </row>
    <row r="24" spans="1:5" x14ac:dyDescent="0.3">
      <c r="A24">
        <v>4</v>
      </c>
      <c r="B24" t="s">
        <v>244</v>
      </c>
      <c r="C24" t="s">
        <v>22</v>
      </c>
      <c r="D24" t="s">
        <v>526</v>
      </c>
      <c r="E24" s="1">
        <v>43850</v>
      </c>
    </row>
    <row r="25" spans="1:5" x14ac:dyDescent="0.3">
      <c r="A25">
        <v>12</v>
      </c>
      <c r="B25" t="s">
        <v>66</v>
      </c>
      <c r="C25" t="s">
        <v>22</v>
      </c>
      <c r="D25" t="s">
        <v>527</v>
      </c>
      <c r="E25" s="1">
        <v>43851</v>
      </c>
    </row>
    <row r="26" spans="1:5" x14ac:dyDescent="0.3">
      <c r="A26">
        <v>12</v>
      </c>
      <c r="B26" t="s">
        <v>66</v>
      </c>
      <c r="C26" t="s">
        <v>22</v>
      </c>
      <c r="D26" t="s">
        <v>528</v>
      </c>
      <c r="E26" s="1">
        <v>43851</v>
      </c>
    </row>
    <row r="27" spans="1:5" x14ac:dyDescent="0.3">
      <c r="A27">
        <v>12</v>
      </c>
      <c r="B27" t="s">
        <v>66</v>
      </c>
      <c r="C27" t="s">
        <v>22</v>
      </c>
      <c r="D27" t="s">
        <v>519</v>
      </c>
      <c r="E27" s="1">
        <v>43851</v>
      </c>
    </row>
    <row r="28" spans="1:5" x14ac:dyDescent="0.3">
      <c r="A28">
        <v>12</v>
      </c>
      <c r="B28" t="s">
        <v>66</v>
      </c>
      <c r="C28" t="s">
        <v>22</v>
      </c>
      <c r="D28" t="s">
        <v>519</v>
      </c>
      <c r="E28" s="1">
        <v>43852</v>
      </c>
    </row>
    <row r="29" spans="1:5" x14ac:dyDescent="0.3">
      <c r="A29">
        <v>9</v>
      </c>
      <c r="B29" t="s">
        <v>53</v>
      </c>
      <c r="C29" t="s">
        <v>22</v>
      </c>
      <c r="D29" t="s">
        <v>529</v>
      </c>
      <c r="E29" s="1">
        <v>43843</v>
      </c>
    </row>
    <row r="30" spans="1:5" x14ac:dyDescent="0.3">
      <c r="A30">
        <v>9</v>
      </c>
      <c r="B30" t="s">
        <v>53</v>
      </c>
      <c r="C30" t="s">
        <v>22</v>
      </c>
      <c r="D30" t="s">
        <v>529</v>
      </c>
      <c r="E30" s="1">
        <v>43839</v>
      </c>
    </row>
    <row r="31" spans="1:5" x14ac:dyDescent="0.3">
      <c r="A31">
        <v>9</v>
      </c>
      <c r="B31" t="s">
        <v>53</v>
      </c>
      <c r="C31" t="s">
        <v>22</v>
      </c>
      <c r="D31" t="s">
        <v>529</v>
      </c>
      <c r="E31" s="1">
        <v>43851</v>
      </c>
    </row>
    <row r="32" spans="1:5" x14ac:dyDescent="0.3">
      <c r="A32">
        <v>11</v>
      </c>
      <c r="B32" t="s">
        <v>99</v>
      </c>
      <c r="C32" t="s">
        <v>22</v>
      </c>
      <c r="D32" t="s">
        <v>529</v>
      </c>
      <c r="E32" s="1">
        <v>43852</v>
      </c>
    </row>
    <row r="33" spans="1:5" x14ac:dyDescent="0.3">
      <c r="A33">
        <v>11</v>
      </c>
      <c r="B33" t="s">
        <v>99</v>
      </c>
      <c r="C33" t="s">
        <v>22</v>
      </c>
      <c r="E33" s="1">
        <v>43850</v>
      </c>
    </row>
    <row r="34" spans="1:5" x14ac:dyDescent="0.3">
      <c r="A34">
        <v>10</v>
      </c>
      <c r="B34" t="s">
        <v>39</v>
      </c>
      <c r="C34" t="s">
        <v>22</v>
      </c>
      <c r="D34" t="s">
        <v>529</v>
      </c>
      <c r="E34" s="1">
        <v>43852</v>
      </c>
    </row>
    <row r="35" spans="1:5" x14ac:dyDescent="0.3">
      <c r="A35">
        <v>10</v>
      </c>
      <c r="B35" t="s">
        <v>39</v>
      </c>
      <c r="C35" t="s">
        <v>22</v>
      </c>
      <c r="D35" t="s">
        <v>528</v>
      </c>
      <c r="E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AE46-D343-4662-8B62-468EADDE189D}">
  <dimension ref="A1:M50"/>
  <sheetViews>
    <sheetView topLeftCell="A2" workbookViewId="0">
      <selection activeCell="F2" sqref="F2:F50"/>
    </sheetView>
  </sheetViews>
  <sheetFormatPr defaultRowHeight="14.4" x14ac:dyDescent="0.3"/>
  <cols>
    <col min="1" max="1" width="28.109375" bestFit="1" customWidth="1"/>
    <col min="2" max="2" width="16.6640625" bestFit="1" customWidth="1"/>
    <col min="3" max="3" width="16.33203125" bestFit="1" customWidth="1"/>
    <col min="4" max="4" width="19.6640625" bestFit="1" customWidth="1"/>
    <col min="5" max="5" width="19.5546875" bestFit="1" customWidth="1"/>
    <col min="6" max="6" width="18.6640625" bestFit="1" customWidth="1"/>
    <col min="7" max="7" width="14.44140625" bestFit="1" customWidth="1"/>
    <col min="8" max="8" width="19" bestFit="1" customWidth="1"/>
    <col min="9" max="9" width="11.6640625" bestFit="1" customWidth="1"/>
    <col min="10" max="10" width="41.6640625" bestFit="1" customWidth="1"/>
    <col min="11" max="11" width="18" bestFit="1" customWidth="1"/>
    <col min="12" max="12" width="32.6640625" bestFit="1" customWidth="1"/>
    <col min="13" max="13" width="50.88671875" bestFit="1" customWidth="1"/>
  </cols>
  <sheetData>
    <row r="1" spans="1:13" x14ac:dyDescent="0.3">
      <c r="A1" t="s">
        <v>530</v>
      </c>
      <c r="B1" t="s">
        <v>531</v>
      </c>
      <c r="C1" t="s">
        <v>532</v>
      </c>
      <c r="D1" t="s">
        <v>486</v>
      </c>
      <c r="E1" t="s">
        <v>533</v>
      </c>
      <c r="F1" t="s">
        <v>534</v>
      </c>
      <c r="G1" t="s">
        <v>535</v>
      </c>
      <c r="H1" t="s">
        <v>536</v>
      </c>
      <c r="I1" t="s">
        <v>537</v>
      </c>
      <c r="J1" t="s">
        <v>538</v>
      </c>
      <c r="K1" t="s">
        <v>5</v>
      </c>
      <c r="L1" t="s">
        <v>539</v>
      </c>
      <c r="M1" t="s">
        <v>540</v>
      </c>
    </row>
    <row r="2" spans="1:13" x14ac:dyDescent="0.3">
      <c r="A2" t="s">
        <v>541</v>
      </c>
      <c r="B2" t="s">
        <v>542</v>
      </c>
      <c r="C2">
        <v>3</v>
      </c>
      <c r="D2" t="s">
        <v>56</v>
      </c>
      <c r="E2">
        <v>8000000</v>
      </c>
      <c r="F2">
        <v>400000</v>
      </c>
      <c r="G2" s="1">
        <v>43782</v>
      </c>
      <c r="H2" t="s">
        <v>543</v>
      </c>
      <c r="I2" t="s">
        <v>22</v>
      </c>
      <c r="J2" t="s">
        <v>40</v>
      </c>
      <c r="K2" t="s">
        <v>38</v>
      </c>
      <c r="L2" t="s">
        <v>544</v>
      </c>
      <c r="M2" t="s">
        <v>545</v>
      </c>
    </row>
    <row r="3" spans="1:13" x14ac:dyDescent="0.3">
      <c r="A3" t="s">
        <v>546</v>
      </c>
      <c r="B3" t="s">
        <v>547</v>
      </c>
      <c r="C3">
        <v>1</v>
      </c>
      <c r="D3" t="s">
        <v>21</v>
      </c>
      <c r="E3">
        <v>200000</v>
      </c>
      <c r="F3">
        <v>30000</v>
      </c>
      <c r="G3" s="1">
        <v>43921</v>
      </c>
      <c r="H3" t="s">
        <v>543</v>
      </c>
      <c r="I3" t="s">
        <v>22</v>
      </c>
      <c r="J3" t="s">
        <v>40</v>
      </c>
      <c r="K3" t="s">
        <v>38</v>
      </c>
      <c r="L3" t="s">
        <v>544</v>
      </c>
      <c r="M3" t="s">
        <v>548</v>
      </c>
    </row>
    <row r="4" spans="1:13" x14ac:dyDescent="0.3">
      <c r="A4" t="s">
        <v>549</v>
      </c>
      <c r="B4" t="s">
        <v>550</v>
      </c>
      <c r="C4">
        <v>1</v>
      </c>
      <c r="D4" t="s">
        <v>21</v>
      </c>
      <c r="E4">
        <v>0</v>
      </c>
      <c r="F4">
        <v>100000</v>
      </c>
      <c r="G4" s="1">
        <v>44012</v>
      </c>
      <c r="H4" t="s">
        <v>543</v>
      </c>
      <c r="I4" t="s">
        <v>22</v>
      </c>
      <c r="J4" t="s">
        <v>20</v>
      </c>
      <c r="K4" t="s">
        <v>20</v>
      </c>
      <c r="L4" t="s">
        <v>551</v>
      </c>
      <c r="M4" t="s">
        <v>552</v>
      </c>
    </row>
    <row r="5" spans="1:13" x14ac:dyDescent="0.3">
      <c r="A5" t="s">
        <v>553</v>
      </c>
      <c r="B5" t="s">
        <v>554</v>
      </c>
      <c r="C5">
        <v>1</v>
      </c>
      <c r="D5" t="s">
        <v>21</v>
      </c>
      <c r="E5">
        <v>0</v>
      </c>
      <c r="F5">
        <v>100000</v>
      </c>
      <c r="G5" s="1">
        <v>43921</v>
      </c>
      <c r="H5" t="s">
        <v>543</v>
      </c>
      <c r="I5" t="s">
        <v>22</v>
      </c>
      <c r="J5" t="s">
        <v>20</v>
      </c>
      <c r="K5" t="s">
        <v>20</v>
      </c>
      <c r="L5" t="s">
        <v>551</v>
      </c>
      <c r="M5" t="s">
        <v>552</v>
      </c>
    </row>
    <row r="6" spans="1:13" x14ac:dyDescent="0.3">
      <c r="A6" t="s">
        <v>555</v>
      </c>
      <c r="B6" t="s">
        <v>556</v>
      </c>
      <c r="C6">
        <v>1</v>
      </c>
      <c r="D6" t="s">
        <v>21</v>
      </c>
      <c r="E6">
        <v>1200000</v>
      </c>
      <c r="F6">
        <v>100000</v>
      </c>
      <c r="G6" s="1">
        <v>43921</v>
      </c>
      <c r="H6" t="s">
        <v>543</v>
      </c>
      <c r="I6" t="s">
        <v>22</v>
      </c>
      <c r="J6" t="s">
        <v>104</v>
      </c>
      <c r="K6" t="s">
        <v>34</v>
      </c>
      <c r="L6" t="s">
        <v>34</v>
      </c>
      <c r="M6" t="s">
        <v>557</v>
      </c>
    </row>
    <row r="7" spans="1:13" x14ac:dyDescent="0.3">
      <c r="A7" t="s">
        <v>558</v>
      </c>
      <c r="B7" t="s">
        <v>559</v>
      </c>
      <c r="C7">
        <v>1</v>
      </c>
      <c r="D7" t="s">
        <v>21</v>
      </c>
      <c r="E7">
        <v>0</v>
      </c>
      <c r="F7">
        <v>100000</v>
      </c>
      <c r="G7" s="1">
        <v>43982</v>
      </c>
      <c r="H7" t="s">
        <v>543</v>
      </c>
      <c r="I7" t="s">
        <v>22</v>
      </c>
      <c r="J7" t="s">
        <v>35</v>
      </c>
      <c r="K7" t="s">
        <v>35</v>
      </c>
      <c r="L7" t="s">
        <v>560</v>
      </c>
      <c r="M7" t="s">
        <v>561</v>
      </c>
    </row>
    <row r="8" spans="1:13" x14ac:dyDescent="0.3">
      <c r="A8" t="s">
        <v>562</v>
      </c>
      <c r="B8" t="s">
        <v>563</v>
      </c>
      <c r="C8">
        <v>1</v>
      </c>
      <c r="D8" t="s">
        <v>21</v>
      </c>
      <c r="E8">
        <v>0</v>
      </c>
      <c r="F8">
        <v>100000</v>
      </c>
      <c r="G8" s="1">
        <v>43982</v>
      </c>
      <c r="H8" t="s">
        <v>543</v>
      </c>
      <c r="I8" t="s">
        <v>22</v>
      </c>
      <c r="J8" t="s">
        <v>20</v>
      </c>
      <c r="K8" t="s">
        <v>20</v>
      </c>
      <c r="L8" t="s">
        <v>551</v>
      </c>
      <c r="M8" t="s">
        <v>552</v>
      </c>
    </row>
    <row r="9" spans="1:13" x14ac:dyDescent="0.3">
      <c r="A9" t="s">
        <v>564</v>
      </c>
      <c r="B9" t="s">
        <v>565</v>
      </c>
      <c r="C9">
        <v>1</v>
      </c>
      <c r="D9" t="s">
        <v>21</v>
      </c>
      <c r="E9">
        <v>0</v>
      </c>
      <c r="F9">
        <v>125000</v>
      </c>
      <c r="G9" s="1">
        <v>44012</v>
      </c>
      <c r="H9" t="s">
        <v>543</v>
      </c>
      <c r="I9" t="s">
        <v>22</v>
      </c>
      <c r="J9" t="s">
        <v>40</v>
      </c>
      <c r="K9" t="s">
        <v>38</v>
      </c>
      <c r="L9" t="s">
        <v>544</v>
      </c>
      <c r="M9" t="s">
        <v>545</v>
      </c>
    </row>
    <row r="10" spans="1:13" x14ac:dyDescent="0.3">
      <c r="A10" t="s">
        <v>566</v>
      </c>
      <c r="B10" t="s">
        <v>567</v>
      </c>
      <c r="C10">
        <v>1</v>
      </c>
      <c r="D10" t="s">
        <v>21</v>
      </c>
      <c r="E10">
        <v>0</v>
      </c>
      <c r="F10">
        <v>100000</v>
      </c>
      <c r="G10" s="1">
        <v>43921</v>
      </c>
      <c r="H10" t="s">
        <v>543</v>
      </c>
      <c r="I10" t="s">
        <v>22</v>
      </c>
      <c r="J10" t="s">
        <v>20</v>
      </c>
      <c r="K10" t="s">
        <v>20</v>
      </c>
      <c r="L10" t="s">
        <v>551</v>
      </c>
      <c r="M10" t="s">
        <v>552</v>
      </c>
    </row>
    <row r="11" spans="1:13" x14ac:dyDescent="0.3">
      <c r="A11" t="s">
        <v>568</v>
      </c>
      <c r="B11" t="s">
        <v>569</v>
      </c>
      <c r="C11">
        <v>12</v>
      </c>
      <c r="D11" t="s">
        <v>66</v>
      </c>
      <c r="E11">
        <v>0</v>
      </c>
      <c r="F11">
        <v>200000</v>
      </c>
      <c r="G11" s="1">
        <v>43921</v>
      </c>
      <c r="H11" t="s">
        <v>543</v>
      </c>
      <c r="I11" t="s">
        <v>22</v>
      </c>
      <c r="J11" t="s">
        <v>20</v>
      </c>
      <c r="K11" t="s">
        <v>20</v>
      </c>
      <c r="L11" t="s">
        <v>551</v>
      </c>
      <c r="M11" t="s">
        <v>552</v>
      </c>
    </row>
    <row r="12" spans="1:13" x14ac:dyDescent="0.3">
      <c r="A12" t="s">
        <v>570</v>
      </c>
      <c r="B12" t="s">
        <v>571</v>
      </c>
      <c r="C12">
        <v>12</v>
      </c>
      <c r="D12" t="s">
        <v>66</v>
      </c>
      <c r="E12">
        <v>0</v>
      </c>
      <c r="F12">
        <v>75000</v>
      </c>
      <c r="G12" s="1">
        <v>43921</v>
      </c>
      <c r="H12" t="s">
        <v>543</v>
      </c>
      <c r="I12" t="s">
        <v>22</v>
      </c>
      <c r="J12" t="s">
        <v>40</v>
      </c>
      <c r="K12" t="s">
        <v>38</v>
      </c>
      <c r="L12" t="s">
        <v>544</v>
      </c>
      <c r="M12" t="s">
        <v>545</v>
      </c>
    </row>
    <row r="13" spans="1:13" x14ac:dyDescent="0.3">
      <c r="A13" t="s">
        <v>572</v>
      </c>
      <c r="B13" t="s">
        <v>573</v>
      </c>
      <c r="C13">
        <v>12</v>
      </c>
      <c r="D13" t="s">
        <v>66</v>
      </c>
      <c r="E13">
        <v>0</v>
      </c>
      <c r="F13">
        <v>25000</v>
      </c>
      <c r="G13" s="1">
        <v>43921</v>
      </c>
      <c r="H13" t="s">
        <v>543</v>
      </c>
      <c r="I13" t="s">
        <v>22</v>
      </c>
      <c r="J13" t="s">
        <v>40</v>
      </c>
      <c r="K13" t="s">
        <v>38</v>
      </c>
      <c r="L13" t="s">
        <v>544</v>
      </c>
      <c r="M13" t="s">
        <v>548</v>
      </c>
    </row>
    <row r="14" spans="1:13" x14ac:dyDescent="0.3">
      <c r="A14" t="s">
        <v>574</v>
      </c>
      <c r="B14" t="s">
        <v>575</v>
      </c>
      <c r="C14">
        <v>12</v>
      </c>
      <c r="D14" t="s">
        <v>66</v>
      </c>
      <c r="E14">
        <v>2000000</v>
      </c>
      <c r="F14">
        <v>150000</v>
      </c>
      <c r="G14" s="1">
        <v>43982</v>
      </c>
      <c r="H14" t="s">
        <v>543</v>
      </c>
      <c r="I14" t="s">
        <v>22</v>
      </c>
      <c r="J14" t="s">
        <v>40</v>
      </c>
      <c r="K14" t="s">
        <v>38</v>
      </c>
      <c r="L14" t="s">
        <v>544</v>
      </c>
      <c r="M14" t="s">
        <v>545</v>
      </c>
    </row>
    <row r="15" spans="1:13" x14ac:dyDescent="0.3">
      <c r="A15" t="s">
        <v>576</v>
      </c>
      <c r="B15" t="s">
        <v>577</v>
      </c>
      <c r="C15">
        <v>12</v>
      </c>
      <c r="D15" t="s">
        <v>66</v>
      </c>
      <c r="E15">
        <v>500000</v>
      </c>
      <c r="F15">
        <v>75000</v>
      </c>
      <c r="G15" s="1">
        <v>43982</v>
      </c>
      <c r="H15" t="s">
        <v>543</v>
      </c>
      <c r="I15" t="s">
        <v>22</v>
      </c>
      <c r="J15" t="s">
        <v>35</v>
      </c>
      <c r="K15" t="s">
        <v>35</v>
      </c>
      <c r="L15" t="s">
        <v>560</v>
      </c>
      <c r="M15" t="s">
        <v>578</v>
      </c>
    </row>
    <row r="16" spans="1:13" x14ac:dyDescent="0.3">
      <c r="A16" t="s">
        <v>579</v>
      </c>
      <c r="B16" t="s">
        <v>580</v>
      </c>
      <c r="C16">
        <v>3</v>
      </c>
      <c r="D16" t="s">
        <v>56</v>
      </c>
      <c r="E16">
        <v>2500000</v>
      </c>
      <c r="F16">
        <v>125000</v>
      </c>
      <c r="G16" s="1">
        <v>43800</v>
      </c>
      <c r="H16" t="s">
        <v>543</v>
      </c>
      <c r="I16" t="s">
        <v>22</v>
      </c>
      <c r="J16" t="s">
        <v>40</v>
      </c>
      <c r="K16" t="s">
        <v>38</v>
      </c>
      <c r="L16" t="s">
        <v>544</v>
      </c>
      <c r="M16" t="s">
        <v>545</v>
      </c>
    </row>
    <row r="17" spans="1:13" x14ac:dyDescent="0.3">
      <c r="A17" t="s">
        <v>581</v>
      </c>
      <c r="B17" t="s">
        <v>582</v>
      </c>
      <c r="C17">
        <v>10</v>
      </c>
      <c r="D17" t="s">
        <v>39</v>
      </c>
      <c r="E17">
        <v>1400000</v>
      </c>
      <c r="F17">
        <v>100000</v>
      </c>
      <c r="G17" s="1">
        <v>43808</v>
      </c>
      <c r="H17" t="s">
        <v>543</v>
      </c>
      <c r="I17" t="s">
        <v>22</v>
      </c>
      <c r="J17" t="s">
        <v>40</v>
      </c>
      <c r="K17" t="s">
        <v>38</v>
      </c>
      <c r="L17" t="s">
        <v>544</v>
      </c>
      <c r="M17" t="s">
        <v>545</v>
      </c>
    </row>
    <row r="18" spans="1:13" x14ac:dyDescent="0.3">
      <c r="A18" t="s">
        <v>583</v>
      </c>
      <c r="B18" t="s">
        <v>584</v>
      </c>
      <c r="C18">
        <v>10</v>
      </c>
      <c r="D18" t="s">
        <v>39</v>
      </c>
      <c r="E18">
        <v>4500000</v>
      </c>
      <c r="F18">
        <v>350000</v>
      </c>
      <c r="G18" s="1">
        <v>43810</v>
      </c>
      <c r="H18" t="s">
        <v>543</v>
      </c>
      <c r="I18" t="s">
        <v>22</v>
      </c>
      <c r="J18" t="s">
        <v>40</v>
      </c>
      <c r="K18" t="s">
        <v>34</v>
      </c>
      <c r="L18" t="s">
        <v>34</v>
      </c>
      <c r="M18" t="s">
        <v>545</v>
      </c>
    </row>
    <row r="19" spans="1:13" x14ac:dyDescent="0.3">
      <c r="A19" t="s">
        <v>585</v>
      </c>
      <c r="B19" t="s">
        <v>586</v>
      </c>
      <c r="C19">
        <v>3</v>
      </c>
      <c r="D19" t="s">
        <v>56</v>
      </c>
      <c r="E19">
        <v>9500000</v>
      </c>
      <c r="F19">
        <v>200000</v>
      </c>
      <c r="G19" s="1">
        <v>43738</v>
      </c>
      <c r="H19" t="s">
        <v>587</v>
      </c>
      <c r="I19" t="s">
        <v>22</v>
      </c>
      <c r="J19" t="s">
        <v>40</v>
      </c>
      <c r="K19" t="s">
        <v>38</v>
      </c>
      <c r="L19" t="s">
        <v>544</v>
      </c>
      <c r="M19" t="s">
        <v>545</v>
      </c>
    </row>
    <row r="20" spans="1:13" x14ac:dyDescent="0.3">
      <c r="A20" t="s">
        <v>588</v>
      </c>
      <c r="B20" t="s">
        <v>589</v>
      </c>
      <c r="C20">
        <v>10</v>
      </c>
      <c r="D20" t="s">
        <v>39</v>
      </c>
      <c r="E20">
        <v>4500000</v>
      </c>
      <c r="F20">
        <v>300000</v>
      </c>
      <c r="G20" s="1">
        <v>43767</v>
      </c>
      <c r="H20" t="s">
        <v>543</v>
      </c>
      <c r="I20" t="s">
        <v>22</v>
      </c>
      <c r="J20" t="s">
        <v>40</v>
      </c>
      <c r="K20" t="s">
        <v>38</v>
      </c>
      <c r="L20" t="s">
        <v>544</v>
      </c>
      <c r="M20" t="s">
        <v>545</v>
      </c>
    </row>
    <row r="21" spans="1:13" x14ac:dyDescent="0.3">
      <c r="A21" t="s">
        <v>590</v>
      </c>
      <c r="B21" t="s">
        <v>591</v>
      </c>
      <c r="C21">
        <v>3</v>
      </c>
      <c r="D21" t="s">
        <v>56</v>
      </c>
      <c r="E21">
        <v>0</v>
      </c>
      <c r="F21">
        <v>100000</v>
      </c>
      <c r="G21" s="1">
        <v>43784</v>
      </c>
      <c r="H21" t="s">
        <v>543</v>
      </c>
      <c r="I21" t="s">
        <v>22</v>
      </c>
      <c r="J21" t="s">
        <v>40</v>
      </c>
      <c r="K21" t="s">
        <v>38</v>
      </c>
      <c r="L21" t="s">
        <v>544</v>
      </c>
      <c r="M21" t="s">
        <v>545</v>
      </c>
    </row>
    <row r="22" spans="1:13" x14ac:dyDescent="0.3">
      <c r="A22" t="s">
        <v>592</v>
      </c>
      <c r="B22" t="s">
        <v>593</v>
      </c>
      <c r="C22">
        <v>3</v>
      </c>
      <c r="D22" t="s">
        <v>56</v>
      </c>
      <c r="E22">
        <v>6000000</v>
      </c>
      <c r="F22">
        <v>300000</v>
      </c>
      <c r="G22" s="1">
        <v>43800</v>
      </c>
      <c r="H22" t="s">
        <v>543</v>
      </c>
      <c r="I22" t="s">
        <v>22</v>
      </c>
      <c r="J22" t="s">
        <v>40</v>
      </c>
      <c r="K22" t="s">
        <v>38</v>
      </c>
      <c r="L22" t="s">
        <v>544</v>
      </c>
      <c r="M22" t="s">
        <v>545</v>
      </c>
    </row>
    <row r="23" spans="1:13" x14ac:dyDescent="0.3">
      <c r="A23" t="s">
        <v>594</v>
      </c>
      <c r="B23" t="s">
        <v>595</v>
      </c>
      <c r="C23">
        <v>10</v>
      </c>
      <c r="D23" t="s">
        <v>39</v>
      </c>
      <c r="E23">
        <v>600000</v>
      </c>
      <c r="F23">
        <v>100000</v>
      </c>
      <c r="G23" s="1">
        <v>43799</v>
      </c>
      <c r="H23" t="s">
        <v>543</v>
      </c>
      <c r="I23" t="s">
        <v>22</v>
      </c>
      <c r="J23" t="s">
        <v>411</v>
      </c>
      <c r="K23" t="s">
        <v>38</v>
      </c>
      <c r="L23" t="s">
        <v>544</v>
      </c>
      <c r="M23" t="s">
        <v>545</v>
      </c>
    </row>
    <row r="24" spans="1:13" x14ac:dyDescent="0.3">
      <c r="A24" t="s">
        <v>596</v>
      </c>
      <c r="B24" t="s">
        <v>597</v>
      </c>
      <c r="C24">
        <v>10</v>
      </c>
      <c r="D24" t="s">
        <v>39</v>
      </c>
      <c r="E24">
        <v>210000</v>
      </c>
      <c r="F24">
        <v>35000</v>
      </c>
      <c r="G24" s="1">
        <v>43799</v>
      </c>
      <c r="H24" t="s">
        <v>543</v>
      </c>
      <c r="I24" t="s">
        <v>22</v>
      </c>
      <c r="J24" t="s">
        <v>411</v>
      </c>
      <c r="K24" t="s">
        <v>38</v>
      </c>
      <c r="L24" t="s">
        <v>544</v>
      </c>
      <c r="M24" t="s">
        <v>548</v>
      </c>
    </row>
    <row r="25" spans="1:13" x14ac:dyDescent="0.3">
      <c r="A25" t="s">
        <v>598</v>
      </c>
      <c r="B25" t="s">
        <v>599</v>
      </c>
      <c r="C25">
        <v>10</v>
      </c>
      <c r="D25" t="s">
        <v>39</v>
      </c>
      <c r="E25">
        <v>300000</v>
      </c>
      <c r="F25">
        <v>49500</v>
      </c>
      <c r="G25" s="1">
        <v>43738</v>
      </c>
      <c r="H25" t="s">
        <v>587</v>
      </c>
      <c r="I25" t="s">
        <v>22</v>
      </c>
      <c r="J25" t="s">
        <v>35</v>
      </c>
      <c r="K25" t="s">
        <v>35</v>
      </c>
      <c r="L25" t="s">
        <v>560</v>
      </c>
      <c r="M25" t="s">
        <v>561</v>
      </c>
    </row>
    <row r="26" spans="1:13" x14ac:dyDescent="0.3">
      <c r="A26" t="s">
        <v>600</v>
      </c>
      <c r="B26" t="s">
        <v>601</v>
      </c>
      <c r="C26">
        <v>10</v>
      </c>
      <c r="D26" t="s">
        <v>39</v>
      </c>
      <c r="E26">
        <v>300000</v>
      </c>
      <c r="F26">
        <v>49500</v>
      </c>
      <c r="G26" s="1">
        <v>43738</v>
      </c>
      <c r="H26" t="s">
        <v>587</v>
      </c>
      <c r="I26" t="s">
        <v>22</v>
      </c>
      <c r="J26" t="s">
        <v>35</v>
      </c>
      <c r="K26" t="s">
        <v>35</v>
      </c>
      <c r="L26" t="s">
        <v>560</v>
      </c>
      <c r="M26" t="s">
        <v>602</v>
      </c>
    </row>
    <row r="27" spans="1:13" x14ac:dyDescent="0.3">
      <c r="A27" t="s">
        <v>603</v>
      </c>
      <c r="B27" t="s">
        <v>604</v>
      </c>
      <c r="C27">
        <v>10</v>
      </c>
      <c r="D27" t="s">
        <v>39</v>
      </c>
      <c r="E27">
        <v>5000000</v>
      </c>
      <c r="F27">
        <v>250000</v>
      </c>
      <c r="G27" s="1">
        <v>43799</v>
      </c>
      <c r="H27" t="s">
        <v>543</v>
      </c>
      <c r="I27" t="s">
        <v>22</v>
      </c>
      <c r="J27" t="s">
        <v>40</v>
      </c>
      <c r="K27" t="s">
        <v>38</v>
      </c>
      <c r="L27" t="s">
        <v>544</v>
      </c>
      <c r="M27" t="s">
        <v>545</v>
      </c>
    </row>
    <row r="28" spans="1:13" x14ac:dyDescent="0.3">
      <c r="A28" t="s">
        <v>20</v>
      </c>
      <c r="B28" t="s">
        <v>605</v>
      </c>
      <c r="C28">
        <v>3</v>
      </c>
      <c r="D28" t="s">
        <v>56</v>
      </c>
      <c r="E28">
        <v>0</v>
      </c>
      <c r="F28">
        <v>100000</v>
      </c>
      <c r="G28" s="1">
        <v>43769</v>
      </c>
      <c r="H28" t="s">
        <v>587</v>
      </c>
      <c r="I28" t="s">
        <v>22</v>
      </c>
      <c r="J28" t="s">
        <v>20</v>
      </c>
      <c r="K28" t="s">
        <v>20</v>
      </c>
      <c r="L28" t="s">
        <v>606</v>
      </c>
      <c r="M28" t="s">
        <v>607</v>
      </c>
    </row>
    <row r="29" spans="1:13" x14ac:dyDescent="0.3">
      <c r="A29" t="s">
        <v>608</v>
      </c>
      <c r="B29" t="s">
        <v>609</v>
      </c>
      <c r="C29">
        <v>12</v>
      </c>
      <c r="D29" t="s">
        <v>66</v>
      </c>
      <c r="E29">
        <v>90000000</v>
      </c>
      <c r="F29">
        <v>200000</v>
      </c>
      <c r="G29" s="1">
        <v>44074</v>
      </c>
      <c r="H29" t="s">
        <v>543</v>
      </c>
      <c r="I29" t="s">
        <v>22</v>
      </c>
      <c r="J29" t="s">
        <v>48</v>
      </c>
      <c r="K29" t="s">
        <v>32</v>
      </c>
      <c r="L29" t="s">
        <v>610</v>
      </c>
      <c r="M29" t="s">
        <v>611</v>
      </c>
    </row>
    <row r="30" spans="1:13" x14ac:dyDescent="0.3">
      <c r="A30" t="s">
        <v>612</v>
      </c>
      <c r="B30" t="s">
        <v>613</v>
      </c>
      <c r="C30">
        <v>3</v>
      </c>
      <c r="D30" t="s">
        <v>56</v>
      </c>
      <c r="E30">
        <v>0</v>
      </c>
      <c r="F30">
        <v>10000</v>
      </c>
      <c r="G30" s="1">
        <v>43738</v>
      </c>
      <c r="H30" t="s">
        <v>614</v>
      </c>
      <c r="I30" t="s">
        <v>22</v>
      </c>
      <c r="J30" t="s">
        <v>20</v>
      </c>
      <c r="K30" t="s">
        <v>20</v>
      </c>
      <c r="L30" t="s">
        <v>606</v>
      </c>
      <c r="M30" t="s">
        <v>606</v>
      </c>
    </row>
    <row r="31" spans="1:13" x14ac:dyDescent="0.3">
      <c r="A31" t="s">
        <v>615</v>
      </c>
      <c r="B31" t="s">
        <v>616</v>
      </c>
      <c r="C31">
        <v>6</v>
      </c>
      <c r="D31" t="s">
        <v>77</v>
      </c>
      <c r="E31">
        <v>0</v>
      </c>
      <c r="F31">
        <v>50000</v>
      </c>
      <c r="G31" s="1">
        <v>43921</v>
      </c>
      <c r="H31" t="s">
        <v>543</v>
      </c>
      <c r="I31" t="s">
        <v>22</v>
      </c>
      <c r="J31" t="s">
        <v>48</v>
      </c>
      <c r="K31" t="s">
        <v>32</v>
      </c>
      <c r="L31" t="s">
        <v>610</v>
      </c>
      <c r="M31" t="s">
        <v>617</v>
      </c>
    </row>
    <row r="32" spans="1:13" x14ac:dyDescent="0.3">
      <c r="A32" t="s">
        <v>618</v>
      </c>
      <c r="B32" t="s">
        <v>619</v>
      </c>
      <c r="C32">
        <v>6</v>
      </c>
      <c r="D32" t="s">
        <v>77</v>
      </c>
      <c r="E32">
        <v>300000</v>
      </c>
      <c r="F32">
        <v>30000</v>
      </c>
      <c r="G32" s="1">
        <v>43921</v>
      </c>
      <c r="H32" t="s">
        <v>543</v>
      </c>
      <c r="I32" t="s">
        <v>22</v>
      </c>
      <c r="J32" t="s">
        <v>33</v>
      </c>
      <c r="K32" t="s">
        <v>133</v>
      </c>
      <c r="L32" t="s">
        <v>133</v>
      </c>
      <c r="M32" t="s">
        <v>620</v>
      </c>
    </row>
    <row r="33" spans="1:13" x14ac:dyDescent="0.3">
      <c r="A33" t="s">
        <v>621</v>
      </c>
      <c r="B33" t="s">
        <v>622</v>
      </c>
      <c r="C33">
        <v>6</v>
      </c>
      <c r="D33" t="s">
        <v>77</v>
      </c>
      <c r="E33">
        <v>0</v>
      </c>
      <c r="F33">
        <v>200000</v>
      </c>
      <c r="G33" s="1">
        <v>43921</v>
      </c>
      <c r="H33" t="s">
        <v>543</v>
      </c>
      <c r="I33" t="s">
        <v>22</v>
      </c>
      <c r="J33" t="s">
        <v>48</v>
      </c>
      <c r="K33" t="s">
        <v>32</v>
      </c>
      <c r="L33" t="s">
        <v>610</v>
      </c>
      <c r="M33" t="s">
        <v>617</v>
      </c>
    </row>
    <row r="34" spans="1:13" x14ac:dyDescent="0.3">
      <c r="A34" t="s">
        <v>623</v>
      </c>
      <c r="B34" t="s">
        <v>624</v>
      </c>
      <c r="C34">
        <v>6</v>
      </c>
      <c r="D34" t="s">
        <v>77</v>
      </c>
      <c r="E34">
        <v>300000</v>
      </c>
      <c r="F34">
        <v>50000</v>
      </c>
      <c r="G34" s="1">
        <v>43921</v>
      </c>
      <c r="H34" t="s">
        <v>543</v>
      </c>
      <c r="I34" t="s">
        <v>22</v>
      </c>
      <c r="J34" t="s">
        <v>48</v>
      </c>
      <c r="K34" t="s">
        <v>32</v>
      </c>
      <c r="L34" t="s">
        <v>610</v>
      </c>
      <c r="M34" t="s">
        <v>617</v>
      </c>
    </row>
    <row r="35" spans="1:13" x14ac:dyDescent="0.3">
      <c r="A35" t="s">
        <v>625</v>
      </c>
      <c r="B35" t="s">
        <v>626</v>
      </c>
      <c r="C35">
        <v>6</v>
      </c>
      <c r="D35" t="s">
        <v>77</v>
      </c>
      <c r="E35">
        <v>1000000</v>
      </c>
      <c r="F35">
        <v>100000</v>
      </c>
      <c r="G35" s="1">
        <v>44043</v>
      </c>
      <c r="H35" t="s">
        <v>543</v>
      </c>
      <c r="I35" t="s">
        <v>22</v>
      </c>
      <c r="J35" t="s">
        <v>48</v>
      </c>
      <c r="K35" t="s">
        <v>32</v>
      </c>
      <c r="L35" t="s">
        <v>610</v>
      </c>
      <c r="M35" t="s">
        <v>617</v>
      </c>
    </row>
    <row r="36" spans="1:13" x14ac:dyDescent="0.3">
      <c r="A36" t="s">
        <v>627</v>
      </c>
      <c r="B36" t="s">
        <v>628</v>
      </c>
      <c r="C36">
        <v>6</v>
      </c>
      <c r="D36" t="s">
        <v>77</v>
      </c>
      <c r="E36">
        <v>0</v>
      </c>
      <c r="F36">
        <v>300000</v>
      </c>
      <c r="G36" s="1">
        <v>44012</v>
      </c>
      <c r="H36" t="s">
        <v>543</v>
      </c>
      <c r="I36" t="s">
        <v>22</v>
      </c>
      <c r="J36" t="s">
        <v>48</v>
      </c>
      <c r="K36" t="s">
        <v>32</v>
      </c>
      <c r="L36" t="s">
        <v>610</v>
      </c>
      <c r="M36" t="s">
        <v>617</v>
      </c>
    </row>
    <row r="37" spans="1:13" x14ac:dyDescent="0.3">
      <c r="A37" t="s">
        <v>629</v>
      </c>
      <c r="B37" t="s">
        <v>630</v>
      </c>
      <c r="C37">
        <v>6</v>
      </c>
      <c r="D37" t="s">
        <v>77</v>
      </c>
      <c r="E37">
        <v>0</v>
      </c>
      <c r="F37">
        <v>200000</v>
      </c>
      <c r="G37" s="1">
        <v>44012</v>
      </c>
      <c r="H37" t="s">
        <v>543</v>
      </c>
      <c r="I37" t="s">
        <v>22</v>
      </c>
      <c r="J37" t="s">
        <v>48</v>
      </c>
      <c r="K37" t="s">
        <v>32</v>
      </c>
      <c r="L37" t="s">
        <v>610</v>
      </c>
      <c r="M37" t="s">
        <v>617</v>
      </c>
    </row>
    <row r="38" spans="1:13" x14ac:dyDescent="0.3">
      <c r="A38" t="s">
        <v>631</v>
      </c>
      <c r="B38" t="s">
        <v>632</v>
      </c>
      <c r="C38">
        <v>6</v>
      </c>
      <c r="D38" t="s">
        <v>77</v>
      </c>
      <c r="E38">
        <v>0</v>
      </c>
      <c r="F38">
        <v>200000</v>
      </c>
      <c r="G38" s="1">
        <v>44012</v>
      </c>
      <c r="H38" t="s">
        <v>543</v>
      </c>
      <c r="I38" t="s">
        <v>22</v>
      </c>
      <c r="J38" t="s">
        <v>48</v>
      </c>
      <c r="K38" t="s">
        <v>32</v>
      </c>
      <c r="L38" t="s">
        <v>610</v>
      </c>
      <c r="M38" t="s">
        <v>617</v>
      </c>
    </row>
    <row r="39" spans="1:13" x14ac:dyDescent="0.3">
      <c r="A39" t="s">
        <v>633</v>
      </c>
      <c r="B39" t="s">
        <v>634</v>
      </c>
      <c r="C39">
        <v>6</v>
      </c>
      <c r="D39" t="s">
        <v>77</v>
      </c>
      <c r="E39">
        <v>0</v>
      </c>
      <c r="F39">
        <v>400000</v>
      </c>
      <c r="G39" s="1">
        <v>44012</v>
      </c>
      <c r="H39" t="s">
        <v>543</v>
      </c>
      <c r="I39" t="s">
        <v>22</v>
      </c>
      <c r="J39" t="s">
        <v>48</v>
      </c>
      <c r="K39" t="s">
        <v>32</v>
      </c>
      <c r="L39" t="s">
        <v>610</v>
      </c>
      <c r="M39" t="s">
        <v>617</v>
      </c>
    </row>
    <row r="40" spans="1:13" x14ac:dyDescent="0.3">
      <c r="A40" t="s">
        <v>635</v>
      </c>
      <c r="B40" t="s">
        <v>636</v>
      </c>
      <c r="C40">
        <v>12</v>
      </c>
      <c r="D40" t="s">
        <v>66</v>
      </c>
      <c r="E40">
        <v>0</v>
      </c>
      <c r="F40">
        <v>300000</v>
      </c>
      <c r="G40" s="1">
        <v>44012</v>
      </c>
      <c r="H40" t="s">
        <v>543</v>
      </c>
      <c r="I40" t="s">
        <v>22</v>
      </c>
      <c r="J40" t="s">
        <v>637</v>
      </c>
      <c r="K40" t="s">
        <v>638</v>
      </c>
      <c r="L40" t="s">
        <v>639</v>
      </c>
      <c r="M40" t="s">
        <v>640</v>
      </c>
    </row>
    <row r="41" spans="1:13" x14ac:dyDescent="0.3">
      <c r="A41" t="s">
        <v>641</v>
      </c>
      <c r="B41" t="s">
        <v>642</v>
      </c>
      <c r="C41">
        <v>12</v>
      </c>
      <c r="D41" t="s">
        <v>66</v>
      </c>
      <c r="E41">
        <v>500000</v>
      </c>
      <c r="F41">
        <v>50000</v>
      </c>
      <c r="G41" s="1">
        <v>43830</v>
      </c>
      <c r="H41" t="s">
        <v>543</v>
      </c>
      <c r="I41" t="s">
        <v>22</v>
      </c>
      <c r="J41" t="s">
        <v>33</v>
      </c>
      <c r="K41" t="s">
        <v>133</v>
      </c>
      <c r="L41" t="s">
        <v>133</v>
      </c>
      <c r="M41" t="s">
        <v>620</v>
      </c>
    </row>
    <row r="42" spans="1:13" x14ac:dyDescent="0.3">
      <c r="A42" t="s">
        <v>643</v>
      </c>
      <c r="B42" t="s">
        <v>644</v>
      </c>
      <c r="C42">
        <v>12</v>
      </c>
      <c r="D42" t="s">
        <v>66</v>
      </c>
      <c r="E42">
        <v>1000000</v>
      </c>
      <c r="F42">
        <v>100000</v>
      </c>
      <c r="G42" s="1">
        <v>43738</v>
      </c>
      <c r="H42" t="s">
        <v>543</v>
      </c>
      <c r="I42" t="s">
        <v>22</v>
      </c>
      <c r="J42" t="s">
        <v>33</v>
      </c>
      <c r="K42" t="s">
        <v>133</v>
      </c>
      <c r="L42" t="s">
        <v>133</v>
      </c>
      <c r="M42" t="s">
        <v>620</v>
      </c>
    </row>
    <row r="43" spans="1:13" x14ac:dyDescent="0.3">
      <c r="A43" t="s">
        <v>645</v>
      </c>
      <c r="B43" t="s">
        <v>646</v>
      </c>
      <c r="C43">
        <v>10</v>
      </c>
      <c r="D43" t="s">
        <v>39</v>
      </c>
      <c r="E43">
        <v>500000</v>
      </c>
      <c r="F43">
        <v>62000</v>
      </c>
      <c r="G43" s="1">
        <v>43738</v>
      </c>
      <c r="H43" t="s">
        <v>543</v>
      </c>
      <c r="I43" t="s">
        <v>22</v>
      </c>
      <c r="J43" t="s">
        <v>33</v>
      </c>
      <c r="K43" t="s">
        <v>133</v>
      </c>
      <c r="L43" t="s">
        <v>133</v>
      </c>
      <c r="M43" t="s">
        <v>620</v>
      </c>
    </row>
    <row r="44" spans="1:13" x14ac:dyDescent="0.3">
      <c r="A44" t="s">
        <v>647</v>
      </c>
      <c r="B44" t="s">
        <v>648</v>
      </c>
      <c r="C44">
        <v>10</v>
      </c>
      <c r="D44" t="s">
        <v>39</v>
      </c>
      <c r="E44">
        <v>300000</v>
      </c>
      <c r="F44">
        <v>37500</v>
      </c>
      <c r="G44" s="1">
        <v>43738</v>
      </c>
      <c r="H44" t="s">
        <v>543</v>
      </c>
      <c r="I44" t="s">
        <v>22</v>
      </c>
      <c r="J44" t="s">
        <v>33</v>
      </c>
      <c r="K44" t="s">
        <v>133</v>
      </c>
      <c r="L44" t="s">
        <v>133</v>
      </c>
      <c r="M44" t="s">
        <v>620</v>
      </c>
    </row>
    <row r="45" spans="1:13" x14ac:dyDescent="0.3">
      <c r="A45" t="s">
        <v>649</v>
      </c>
      <c r="B45" t="s">
        <v>650</v>
      </c>
      <c r="C45">
        <v>3</v>
      </c>
      <c r="D45" t="s">
        <v>56</v>
      </c>
      <c r="E45">
        <v>700000</v>
      </c>
      <c r="F45">
        <v>100000</v>
      </c>
      <c r="G45" s="1">
        <v>43830</v>
      </c>
      <c r="H45" t="s">
        <v>543</v>
      </c>
      <c r="I45" t="s">
        <v>22</v>
      </c>
      <c r="J45" t="s">
        <v>48</v>
      </c>
      <c r="K45" t="s">
        <v>32</v>
      </c>
      <c r="L45" t="s">
        <v>610</v>
      </c>
      <c r="M45" t="s">
        <v>617</v>
      </c>
    </row>
    <row r="46" spans="1:13" x14ac:dyDescent="0.3">
      <c r="A46" t="s">
        <v>651</v>
      </c>
      <c r="B46" t="s">
        <v>652</v>
      </c>
      <c r="C46">
        <v>10</v>
      </c>
      <c r="D46" t="s">
        <v>39</v>
      </c>
      <c r="E46">
        <v>800000</v>
      </c>
      <c r="F46">
        <v>50000</v>
      </c>
      <c r="G46" s="1">
        <v>43738</v>
      </c>
      <c r="H46" t="s">
        <v>543</v>
      </c>
      <c r="I46" t="s">
        <v>22</v>
      </c>
      <c r="J46" t="s">
        <v>33</v>
      </c>
      <c r="K46" t="s">
        <v>133</v>
      </c>
      <c r="L46" t="s">
        <v>133</v>
      </c>
      <c r="M46" t="s">
        <v>620</v>
      </c>
    </row>
    <row r="47" spans="1:13" x14ac:dyDescent="0.3">
      <c r="A47" t="s">
        <v>32</v>
      </c>
      <c r="B47" t="s">
        <v>653</v>
      </c>
      <c r="C47">
        <v>3</v>
      </c>
      <c r="D47" t="s">
        <v>56</v>
      </c>
      <c r="E47">
        <v>0</v>
      </c>
      <c r="F47">
        <v>500000</v>
      </c>
      <c r="G47" s="1">
        <v>43739</v>
      </c>
      <c r="H47" t="s">
        <v>587</v>
      </c>
      <c r="I47" t="s">
        <v>22</v>
      </c>
      <c r="J47" t="s">
        <v>48</v>
      </c>
      <c r="K47" t="s">
        <v>32</v>
      </c>
      <c r="L47" t="s">
        <v>610</v>
      </c>
      <c r="M47" t="s">
        <v>617</v>
      </c>
    </row>
    <row r="48" spans="1:13" x14ac:dyDescent="0.3">
      <c r="A48" t="s">
        <v>654</v>
      </c>
      <c r="B48" t="s">
        <v>655</v>
      </c>
      <c r="C48">
        <v>12</v>
      </c>
      <c r="D48" t="s">
        <v>66</v>
      </c>
      <c r="E48">
        <v>1000000</v>
      </c>
      <c r="F48">
        <v>100000</v>
      </c>
      <c r="G48" s="1">
        <v>43830</v>
      </c>
      <c r="H48" t="s">
        <v>543</v>
      </c>
      <c r="I48" t="s">
        <v>22</v>
      </c>
      <c r="J48" t="s">
        <v>48</v>
      </c>
      <c r="K48" t="s">
        <v>32</v>
      </c>
      <c r="L48" t="s">
        <v>610</v>
      </c>
      <c r="M48" t="s">
        <v>617</v>
      </c>
    </row>
    <row r="49" spans="1:13" x14ac:dyDescent="0.3">
      <c r="A49" t="s">
        <v>656</v>
      </c>
      <c r="B49" t="s">
        <v>657</v>
      </c>
      <c r="C49">
        <v>3</v>
      </c>
      <c r="D49" t="s">
        <v>56</v>
      </c>
      <c r="E49">
        <v>0</v>
      </c>
      <c r="F49">
        <v>50000</v>
      </c>
      <c r="G49" s="1">
        <v>43738</v>
      </c>
      <c r="H49" t="s">
        <v>614</v>
      </c>
      <c r="I49" t="s">
        <v>22</v>
      </c>
      <c r="J49" t="s">
        <v>48</v>
      </c>
      <c r="K49" t="s">
        <v>32</v>
      </c>
      <c r="L49" t="s">
        <v>610</v>
      </c>
      <c r="M49" t="s">
        <v>617</v>
      </c>
    </row>
    <row r="50" spans="1:13" x14ac:dyDescent="0.3">
      <c r="A50" t="s">
        <v>658</v>
      </c>
      <c r="B50" t="s">
        <v>659</v>
      </c>
      <c r="C50">
        <v>12</v>
      </c>
      <c r="D50" t="s">
        <v>66</v>
      </c>
      <c r="E50">
        <v>0</v>
      </c>
      <c r="F50">
        <v>50000</v>
      </c>
      <c r="G50" s="1">
        <v>43921</v>
      </c>
      <c r="H50" t="s">
        <v>543</v>
      </c>
      <c r="I50" t="s">
        <v>22</v>
      </c>
      <c r="J50" t="s">
        <v>35</v>
      </c>
      <c r="K50" t="s">
        <v>35</v>
      </c>
      <c r="L50" t="s">
        <v>560</v>
      </c>
      <c r="M50" t="s">
        <v>660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C58E-A8D0-4590-B55E-3D08C9DA02EF}">
  <dimension ref="A3:F28"/>
  <sheetViews>
    <sheetView workbookViewId="0">
      <selection activeCell="A3" sqref="A3:F16"/>
      <pivotSelection pane="bottomRight" showHeader="1" activeRow="2" click="1" r:id="rId1">
        <pivotArea type="all" dataOnly="0" outline="0" fieldPosition="0"/>
      </pivotSelection>
    </sheetView>
  </sheetViews>
  <sheetFormatPr defaultRowHeight="14.4" x14ac:dyDescent="0.3"/>
  <cols>
    <col min="1" max="1" width="23.88671875" bestFit="1" customWidth="1"/>
    <col min="2" max="2" width="16.33203125" bestFit="1" customWidth="1"/>
    <col min="3" max="3" width="5.109375" bestFit="1" customWidth="1"/>
    <col min="4" max="4" width="8.6640625" bestFit="1" customWidth="1"/>
    <col min="5" max="5" width="7.33203125" bestFit="1" customWidth="1"/>
    <col min="6" max="6" width="11.33203125" bestFit="1" customWidth="1"/>
  </cols>
  <sheetData>
    <row r="3" spans="1:6" x14ac:dyDescent="0.3">
      <c r="A3" s="2" t="s">
        <v>663</v>
      </c>
      <c r="B3" s="2" t="s">
        <v>664</v>
      </c>
    </row>
    <row r="4" spans="1:6" x14ac:dyDescent="0.3">
      <c r="A4" s="2" t="s">
        <v>661</v>
      </c>
      <c r="B4" t="s">
        <v>58</v>
      </c>
      <c r="C4" t="s">
        <v>28</v>
      </c>
      <c r="D4" t="s">
        <v>23</v>
      </c>
      <c r="E4" t="s">
        <v>665</v>
      </c>
      <c r="F4" t="s">
        <v>662</v>
      </c>
    </row>
    <row r="5" spans="1:6" x14ac:dyDescent="0.3">
      <c r="A5" s="3" t="s">
        <v>504</v>
      </c>
      <c r="C5">
        <v>1</v>
      </c>
      <c r="F5">
        <v>1</v>
      </c>
    </row>
    <row r="6" spans="1:6" x14ac:dyDescent="0.3">
      <c r="A6" s="3" t="s">
        <v>39</v>
      </c>
      <c r="B6">
        <v>2</v>
      </c>
      <c r="F6">
        <v>2</v>
      </c>
    </row>
    <row r="7" spans="1:6" x14ac:dyDescent="0.3">
      <c r="A7" s="3" t="s">
        <v>509</v>
      </c>
      <c r="D7">
        <v>3</v>
      </c>
      <c r="E7">
        <v>1</v>
      </c>
      <c r="F7">
        <v>4</v>
      </c>
    </row>
    <row r="8" spans="1:6" x14ac:dyDescent="0.3">
      <c r="A8" s="3" t="s">
        <v>27</v>
      </c>
      <c r="B8">
        <v>10</v>
      </c>
      <c r="F8">
        <v>10</v>
      </c>
    </row>
    <row r="9" spans="1:6" x14ac:dyDescent="0.3">
      <c r="A9" s="3" t="s">
        <v>506</v>
      </c>
      <c r="C9">
        <v>7</v>
      </c>
      <c r="D9">
        <v>3</v>
      </c>
      <c r="F9">
        <v>10</v>
      </c>
    </row>
    <row r="10" spans="1:6" x14ac:dyDescent="0.3">
      <c r="A10" s="3" t="s">
        <v>510</v>
      </c>
      <c r="C10">
        <v>8</v>
      </c>
      <c r="E10">
        <v>4</v>
      </c>
      <c r="F10">
        <v>12</v>
      </c>
    </row>
    <row r="11" spans="1:6" x14ac:dyDescent="0.3">
      <c r="A11" s="3" t="s">
        <v>21</v>
      </c>
      <c r="B11">
        <v>19</v>
      </c>
      <c r="F11">
        <v>19</v>
      </c>
    </row>
    <row r="12" spans="1:6" x14ac:dyDescent="0.3">
      <c r="A12" s="3" t="s">
        <v>56</v>
      </c>
      <c r="B12">
        <v>20</v>
      </c>
      <c r="F12">
        <v>20</v>
      </c>
    </row>
    <row r="13" spans="1:6" x14ac:dyDescent="0.3">
      <c r="A13" s="3" t="s">
        <v>500</v>
      </c>
      <c r="B13">
        <v>12</v>
      </c>
      <c r="D13">
        <v>15</v>
      </c>
      <c r="F13">
        <v>27</v>
      </c>
    </row>
    <row r="14" spans="1:6" x14ac:dyDescent="0.3">
      <c r="A14" s="3" t="s">
        <v>507</v>
      </c>
      <c r="D14">
        <v>18</v>
      </c>
      <c r="E14">
        <v>18</v>
      </c>
      <c r="F14">
        <v>36</v>
      </c>
    </row>
    <row r="15" spans="1:6" x14ac:dyDescent="0.3">
      <c r="A15" s="3" t="s">
        <v>505</v>
      </c>
      <c r="D15">
        <v>58</v>
      </c>
      <c r="E15">
        <v>5</v>
      </c>
      <c r="F15">
        <v>63</v>
      </c>
    </row>
    <row r="16" spans="1:6" x14ac:dyDescent="0.3">
      <c r="A16" s="3" t="s">
        <v>662</v>
      </c>
      <c r="B16">
        <v>63</v>
      </c>
      <c r="C16">
        <v>16</v>
      </c>
      <c r="D16">
        <v>97</v>
      </c>
      <c r="E16">
        <v>28</v>
      </c>
      <c r="F16">
        <v>204</v>
      </c>
    </row>
    <row r="17" spans="1:6" x14ac:dyDescent="0.3">
      <c r="A17" s="4" t="s">
        <v>661</v>
      </c>
      <c r="B17" s="4" t="s">
        <v>58</v>
      </c>
      <c r="C17" s="4" t="s">
        <v>28</v>
      </c>
      <c r="D17" s="4" t="s">
        <v>23</v>
      </c>
      <c r="E17" s="4" t="s">
        <v>665</v>
      </c>
      <c r="F17" s="4" t="s">
        <v>662</v>
      </c>
    </row>
    <row r="18" spans="1:6" x14ac:dyDescent="0.3">
      <c r="A18" s="3"/>
    </row>
    <row r="19" spans="1:6" x14ac:dyDescent="0.3">
      <c r="A19" s="3"/>
    </row>
    <row r="20" spans="1:6" x14ac:dyDescent="0.3">
      <c r="A20" s="3"/>
    </row>
    <row r="21" spans="1:6" x14ac:dyDescent="0.3">
      <c r="A21" s="3"/>
    </row>
    <row r="22" spans="1:6" x14ac:dyDescent="0.3">
      <c r="A22" s="3"/>
    </row>
    <row r="23" spans="1:6" x14ac:dyDescent="0.3">
      <c r="A23" s="3"/>
    </row>
    <row r="24" spans="1:6" x14ac:dyDescent="0.3">
      <c r="A24" s="3"/>
    </row>
    <row r="25" spans="1:6" x14ac:dyDescent="0.3">
      <c r="A25" s="3"/>
    </row>
    <row r="26" spans="1:6" x14ac:dyDescent="0.3">
      <c r="A26" s="3"/>
    </row>
    <row r="27" spans="1:6" x14ac:dyDescent="0.3">
      <c r="A27" s="3"/>
    </row>
    <row r="28" spans="1:6" x14ac:dyDescent="0.3">
      <c r="A2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2E96-18EA-458C-8014-B248A5108EA5}">
  <dimension ref="A3:D5"/>
  <sheetViews>
    <sheetView workbookViewId="0">
      <selection activeCell="A4" sqref="A4"/>
    </sheetView>
  </sheetViews>
  <sheetFormatPr defaultRowHeight="14.4" x14ac:dyDescent="0.3"/>
  <cols>
    <col min="1" max="1" width="22.44140625" bestFit="1" customWidth="1"/>
    <col min="2" max="2" width="16.33203125" bestFit="1" customWidth="1"/>
    <col min="3" max="3" width="5" bestFit="1" customWidth="1"/>
    <col min="4" max="5" width="11.33203125" bestFit="1" customWidth="1"/>
    <col min="6" max="6" width="9.6640625" bestFit="1" customWidth="1"/>
    <col min="7" max="7" width="9.88671875" bestFit="1" customWidth="1"/>
    <col min="8" max="8" width="11.33203125" bestFit="1" customWidth="1"/>
    <col min="9" max="13" width="16.33203125" bestFit="1" customWidth="1"/>
    <col min="14" max="14" width="11.33203125" bestFit="1" customWidth="1"/>
  </cols>
  <sheetData>
    <row r="3" spans="1:4" x14ac:dyDescent="0.3">
      <c r="B3" s="2" t="s">
        <v>664</v>
      </c>
    </row>
    <row r="4" spans="1:4" x14ac:dyDescent="0.3">
      <c r="B4" t="s">
        <v>666</v>
      </c>
      <c r="C4" t="s">
        <v>667</v>
      </c>
      <c r="D4" t="s">
        <v>662</v>
      </c>
    </row>
    <row r="5" spans="1:4" x14ac:dyDescent="0.3">
      <c r="A5" t="s">
        <v>669</v>
      </c>
      <c r="B5">
        <v>3</v>
      </c>
      <c r="C5">
        <v>31</v>
      </c>
      <c r="D5">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1590-7030-43C7-8477-8FF94920657B}">
  <dimension ref="A3:B12"/>
  <sheetViews>
    <sheetView topLeftCell="B1" workbookViewId="0">
      <selection activeCell="B3" sqref="B3"/>
    </sheetView>
  </sheetViews>
  <sheetFormatPr defaultRowHeight="14.4" x14ac:dyDescent="0.3"/>
  <cols>
    <col min="1" max="1" width="19" bestFit="1" customWidth="1"/>
    <col min="2" max="2" width="23.33203125" bestFit="1" customWidth="1"/>
  </cols>
  <sheetData>
    <row r="3" spans="1:2" x14ac:dyDescent="0.3">
      <c r="A3" s="2" t="s">
        <v>661</v>
      </c>
      <c r="B3" s="8" t="s">
        <v>668</v>
      </c>
    </row>
    <row r="4" spans="1:2" x14ac:dyDescent="0.3">
      <c r="A4" s="3" t="s">
        <v>543</v>
      </c>
      <c r="B4">
        <v>5919500</v>
      </c>
    </row>
    <row r="5" spans="1:2" x14ac:dyDescent="0.3">
      <c r="A5" s="3" t="s">
        <v>587</v>
      </c>
      <c r="B5">
        <v>899000</v>
      </c>
    </row>
    <row r="6" spans="1:2" x14ac:dyDescent="0.3">
      <c r="A6" s="3" t="s">
        <v>614</v>
      </c>
      <c r="B6">
        <v>60000</v>
      </c>
    </row>
    <row r="7" spans="1:2" x14ac:dyDescent="0.3">
      <c r="A7" s="3" t="s">
        <v>662</v>
      </c>
      <c r="B7">
        <v>6878500</v>
      </c>
    </row>
    <row r="10" spans="1:2" x14ac:dyDescent="0.3">
      <c r="A10" s="3" t="s">
        <v>543</v>
      </c>
      <c r="B10" s="8">
        <v>5919500</v>
      </c>
    </row>
    <row r="11" spans="1:2" x14ac:dyDescent="0.3">
      <c r="A11" s="3" t="s">
        <v>587</v>
      </c>
      <c r="B11" s="8">
        <v>899000</v>
      </c>
    </row>
    <row r="12" spans="1:2" x14ac:dyDescent="0.3">
      <c r="A12" s="3" t="s">
        <v>614</v>
      </c>
      <c r="B12" s="8">
        <v>60000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2 e f b f 1 - 1 0 2 8 - 4 5 2 8 - a 3 7 3 - 6 7 7 6 5 f 2 9 4 d 5 b "   x m l n s = " h t t p : / / s c h e m a s . m i c r o s o f t . c o m / D a t a M a s h u p " > A A A A A G o G A A B Q S w M E F A A C A A g A L m s X W V m E D s 6 m A A A A 9 w A A A B I A H A B D b 2 5 m a W c v U G F j a 2 F n Z S 5 4 b W w g o h g A K K A U A A A A A A A A A A A A A A A A A A A A A A A A A A A A h Y 9 B D o I w F E S v Q r q n L Z g o k k 9 Z u D I R Y 2 J i 3 D Z Y o R E + h h b L 3 V x 4 J K 8 g R l F 3 L u f N W 8 z c r z d I + 7 r y L q o 1 u s G E B J Q T T 2 H e H D Q W C e n s 0 Y 9 I K m A j 8 5 M s l D f I a O L e H B J S W n u O G X P O U T e h T V u w k P O A 7 b P V N i 9 V L c l H 1 v 9 l X 6 O x E n N F B O x e Y 0 R I 5 1 M a R B G f U Q 5 s p J B p / B r h M P j Z / k B Y d J X t W i U U + s s 1 s D E C e 5 8 Q D 1 B L A w Q U A A I A C A A u a x 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m s X W S / v 3 w Z i A w A A d B Q A A B M A H A B G b 3 J t d W x h c y 9 T Z W N 0 a W 9 u M S 5 t I K I Y A C i g F A A A A A A A A A A A A A A A A A A A A A A A A A A A A N V Y 3 2 / a M B B + R + r / Y K U v o L E K W L W H T X 2 g l G l o G 5 t K u z 2 U K n K S I 3 g 4 d u Q f F F T 1 f 5 9 D o M 0 W O 2 U t 6 k a F 1 M p 3 v r v v / H 0 + F w m h I p y h U f 6 7 / f 6 g d l C T U y w g Q o H g M x A 4 B r / T 6 r R a 7 c 6 b d u u 4 h U 4 Q B X V Q Q + Z n x L U I w a z 0 F y H Q o x 9 c z A L O Z / U P h M J R j z M F T M m 6 1 3 s 3 v p Q g 5 P h y O P j e P x 9 1 P 4 / P Q M 4 U T 8 d n X T Q x z n L 8 Z Y m + C f 7 T l D G W Q C f j V c R z l K 7 X B k x q g Z l J t v E a w g 3 a d v U e y d G C y o X X a C K m K W 0 i J T Q 0 m j k W O 1 p / N A V Q B m E O 9 f Z q o C A 5 8 e z O X v M T Y d G J t 9 r j X d 9 d n W G F r 9 f x D z 1 T T c K V a e x H w J F p h 2 f C X u D A t G p t W a / X q 0 p p o q u 1 d 5 f S U Y g p F v I k w 3 H d u E / U m 2 I W m z w X y x Q e k l y Y n s g J F 0 m P U 5 2 w z C j r l q q a t 7 d e S I k 5 O p / h B D z T J u O K F C z U X R P d e i m n J F z 6 T C c B i I 0 V s 2 X R K B V W W r q 2 G q t Q f o T V f f D s 7 6 I H s M h h F z z S o f J j w X V a i t 8 N Q 6 6 Z M n Q E N D g z 5 g F T b 4 + P M q g r e 7 Y + t G E K M r 5 M 7 X i l a V e m D U d O w k K e g B 9 S L M u A u 0 l W z 2 Y 5 b 1 l x V 6 T B j l P A H J g x q u z Q 8 E q b f u Z R y i C A w Q 2 m r o 5 T n E r w B W D J m c U o l a / T L K m l 3 X e N g x p h V k 4 V b 4 k J g C z y t L 2 P F 0 Q G o u J u K G F 0 X A s l v 1 3 d C I 4 C / v 1 l 8 A z h P C b W g j 0 0 c e b l B N t J 7 4 + w O 1 H e l t o 4 9 I b D V 3 3 z 6 Z s q I o K C K F b o 9 e o U z V l 6 + 6 i U D M e c R B p T d K q j G F S V b q r x o 5 z E X k l G l Z t 2 J a n t a n s Z h Z 2 u V P T 3 4 y x J K V + C Y 6 Z l 5 3 f O K X S s l v z w y j F 7 g k u J D G 8 o C n Q c 2 V z O 8 5 F j D b G l M A i b c x L C 3 s + N N Y 4 K C d i Q O q a H z X V X b H e X 8 T I M 3 + S / f z W W b u X c / r z H 0 P 8 7 j Z 7 8 o H 7 K G N t S h I k 5 f c J i n x L z D N x 3 J a 7 B V C j R C d c h R 6 f / r j T 5 S E E v I 8 z n 8 7 5 K d D H l g f n n B C t D k 8 i 8 Y U s O m x 4 8 l c N x K B K f p y k X S j O i l n v P 4 6 8 P W C q 4 X A n b w e f K P b v i 9 B a F v Q y v i z V Y q V l 0 I F H 1 P I i e o o t U Q E J 0 4 m P H D b 6 Z a i 5 7 S L m 0 S m M 1 z R S O X V I s j 7 4 U Q o K p W l p q r P o 6 Z W O V O n B 4 C C J n v n k k Y k J / 1 3 a V f H 8 B U E s B A i 0 A F A A C A A g A L m s X W V m E D s 6 m A A A A 9 w A A A B I A A A A A A A A A A A A A A A A A A A A A A E N v b m Z p Z y 9 Q Y W N r Y W d l L n h t b F B L A Q I t A B Q A A g A I A C 5 r F 1 k P y u m r p A A A A O k A A A A T A A A A A A A A A A A A A A A A A P I A A A B b Q 2 9 u d G V u d F 9 U e X B l c 1 0 u e G 1 s U E s B A i 0 A F A A C A A g A L m s X W S / v 3 w Z i A w A A d B Q A A B M A A A A A A A A A A A A A A A A A 4 w 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F w A A A A A A A A m 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i c m 9 r Z X J h Z 2 V f M j A y M D A x M j M x M D Q w I i A v P j x F b n R y e S B U e X B l P S J G a W x s Z W R D b 2 1 w b G V 0 Z V J l c 3 V s d F R v V 2 9 y a 3 N o Z W V 0 I i B W Y W x 1 Z T 0 i b D E 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B d 1 l H Q m d Z R k N R W U d C Z 2 s 9 I i A v P j x F b n R y e S B U e X B l P S J G a W x s T G F z d F V w Z G F 0 Z W Q i I F Z h b H V l P S J k M j A y N C 0 w O C 0 y M 1 Q w N z o 1 N T o x N S 4 y M T I 3 N j k 4 W i I g L z 4 8 R W 5 0 c n k g V H l w Z T 0 i R m l s b E V y c m 9 y Q 2 9 1 b n Q i I F Z h b H V l P S J s M C I g L z 4 8 R W 5 0 c n k g V H l w Z T 0 i R m l s b E V y c m 9 y Q 2 9 k Z S I g V m F s d W U 9 I n N V b m t u b 3 d u I i A v P j x F b n R y e S B U e X B l P S J G a W x s Q 2 9 1 b n Q i I F Z h b H V l P S J s O T Y x I i A v P j x F b n R y e S B U e X B l P S J R d W V y e U l E I i B W Y W x 1 Z T 0 i c z Y x M m Y 5 Y W F i L W Y 0 N m M t N D k w O S 0 5 N z J h L W J k N T U z N D h k N G E 4 M 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U g S U Q s N n 0 m c X V v d D s s J n F 1 b 3 Q 7 U 2 V j d G l v b j E v Y n J v a 2 V y Y W d l X z I w M j A w M T I z M T A 0 M C 9 D a G F u Z 2 V k I F R 5 c G U u e 0 V 4 Z S B O Y W 1 l 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D b 2 x 1 b W 5 D b 3 V u d C Z x d W 9 0 O z o x N y 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I E l E L D Z 9 J n F 1 b 3 Q 7 L C Z x d W 9 0 O 1 N l Y 3 R p b 2 4 x L 2 J y b 2 t l c m F n Z V 8 y M D I w M D E y M z E w N D A v Q 2 h h b m d l Z C B U e X B l L n t F e G U g T m F t Z S w 3 f S Z x d W 9 0 O y w m c X V v d D t T Z W N 0 a W 9 u M S 9 i c m 9 r Z X J h Z 2 V f M j A y M D A x M j M x M D Q w L 0 N o Y W 5 n Z W Q g V H l w Z S 5 7 Y n J h b m N o X 2 5 h b W U s O H 0 m c X V v d D s s J n F 1 b 3 Q 7 U 2 V j d G l v b j E v Y n J v a 2 V y Y W d l X z I w M j A w M T I z M T A 0 M C 9 D a G F u Z 2 V k I F R 5 c G U u e 3 N v b H V 0 a W 9 u X 2 d y b 3 V w L D l 9 J n F 1 b 3 Q 7 L C Z x d W 9 0 O 1 N l Y 3 R p b 2 4 x L 2 J y b 2 t l c m F n Z V 8 y M D I w M D E y M z E w N D A v Q 2 h h b m d l Z C B U e X B l L n t p b m N v b W V f Y 2 x h c 3 M s M T B 9 J n F 1 b 3 Q 7 L C Z x d W 9 0 O 1 N l Y 3 R p b 2 4 x L 2 J y b 2 t l c m F n Z V 8 y M D I w M D E y M z E w N D A v Q 2 h h b m d l Z C B U e X B l L n t B b W 9 1 b n Q s M T F 9 J n F 1 b 3 Q 7 L C Z x d W 9 0 O 1 N l Y 3 R p b 2 4 x L 2 J y b 2 t l c m F n Z V 8 y M D I w M D E y M z E w N D A v Q 2 h h b m d l Z C B U e X B l L n t p b m N v b W V f Z H V l X 2 R h d G U s M T J 9 J n F 1 b 3 Q 7 L C Z x d W 9 0 O 1 N l Y 3 R p b 2 4 x L 2 J y b 2 t l c m F n Z V 8 y M D I w M D E y M z E w N D A v Q 2 h h b m d l Z C B U e X B l L n t y Z X Z l b n V l X 3 R y Y W 5 z Y W N 0 a W 9 u X 3 R 5 c G U s M T N 9 J n F 1 b 3 Q 7 L C Z x d W 9 0 O 1 N l Y 3 R p b 2 4 x L 2 J y b 2 t l c m F n Z V 8 y M D I w M D E y M z E w N D A v Q 2 h h b m d l Z C B U e X B l L n t y Z W 5 l d 2 F s X 3 N 0 Y X R 1 c y w x N H 0 m c X V v d D s s J n F 1 b 3 Q 7 U 2 V j d G l v b j E v Y n J v a 2 V y Y W d l X z I w M j A w M T I z M T A 0 M C 9 D a G F u Z 2 V k I F R 5 c G U u e 2 x h c H N l X 3 J l Y X N v b i w x N X 0 m c X V v d D s s J n F 1 b 3 Q 7 U 2 V j d G l v b j E v Y n J v a 2 V y Y W d l X z I w M j A w M T I z M T A 0 M C 9 D a G F u Z 2 V k I F R 5 c G U u e 2 x h c 3 R f d X B k Y X R l Z F 9 k Y X R l L D E 2 f S Z x d W 9 0 O 1 0 s J n F 1 b 3 Q 7 U m V s Y X R p b 2 5 z a G l w S W 5 m b y Z x d W 9 0 O z p b X X 0 i I C 8 + P E V u d H J 5 I F R 5 c G U 9 I k F k Z G V k V G 9 E Y X R h T W 9 k Z W w i I F Z h b H V l P S J s M C 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V l c 1 8 y M D I w M D E y M z E w N D E i I C 8 + P E V u d H J 5 I F R 5 c G U 9 I k Z p b G x l Z E N v b X B s Z X R l U m V z d W x 0 V G 9 X b 3 J r c 2 h l Z X Q i I F Z h b H V l P S J s M S I g L z 4 8 R W 5 0 c n k g V H l w Z T 0 i R m l s b F N 0 Y X R 1 c y I g V m F s d W U 9 I n N D b 2 1 w b G V 0 Z S I g L z 4 8 R W 5 0 c n k g V H l w Z T 0 i R m l s b E N v b H V t b k 5 h b W V z I i B W Y W x 1 Z T 0 i c 1 s m c X V v d D t j b G l l b n R f b m F t Z S Z x d W 9 0 O y w m c X V v d D t i c m F u Y 2 h f b m F t Z S Z x d W 9 0 O y w m c X V v d D t z b 2 x 1 d G l v b l 9 n c m 9 1 c C Z x d W 9 0 O y w m c X V v d D t B Y 2 N v d W 5 0 I E V 4 Z S 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C 0 w O C 0 y M 1 Q w N z o 1 N T o y N y 4 z N D I 0 M T g y W i I g L z 4 8 R W 5 0 c n k g V H l w Z T 0 i R m l s b E V y c m 9 y Q 2 9 1 b n Q i I F Z h b H V l P S J s M C I g L z 4 8 R W 5 0 c n k g V H l w Z T 0 i R m l s b E V y c m 9 y Q 2 9 k Z S I g V m F s d W U 9 I n N V b m t u b 3 d u I i A v P j x F b n R y e S B U e X B l P S J G a W x s Q 2 9 1 b n Q i I F Z h b H V l P S J s O S I g L z 4 8 R W 5 0 c n k g V H l w Z T 0 i U X V l c n l J R C I g V m F s d W U 9 I n N i N j B l O T c w N C 0 0 Z G M 2 L T Q 5 Y z I t Y j E 5 Z C 0 0 N j J l M T N l M W Q 2 Z j I 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U 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x F b n R y e S B U e X B l P S J B Z G R l Z F R v R G F 0 Y U 1 v Z G V s I i B W Y W x 1 Z T 0 i b D A 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k 5 f R U 5 f R U V f S W 5 k a V 9 i Z G d 0 X 1 8 y M D A x M j A y M C I g L z 4 8 R W 5 0 c n k g V H l w Z T 0 i R m l s b G V k Q 2 9 t c G x l d G V S Z X N 1 b H R U b 1 d v c m t z a G V l d C I g V m F s d W U 9 I m w x I i A v P j x F b n R y e S B U e X B l P S J G a W x s U 3 R h d H V z I i B W Y W x 1 Z T 0 i c 0 N v b X B s Z X R l 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Q t M D g t M j N U M D c 6 N T U 6 M j c u M z E x M T c w M F o i I C 8 + P E V u d H J 5 I F R 5 c G U 9 I k Z p b G x F c n J v c k N v d W 5 0 I i B W Y W x 1 Z T 0 i b D A i I C 8 + P E V u d H J 5 I F R 5 c G U 9 I k Z p b G x F c n J v c k N v Z G U i I F Z h b H V l P S J z V W 5 r b m 9 3 b i I g L z 4 8 R W 5 0 c n k g V H l w Z T 0 i R m l s b E N v d W 5 0 I i B W Y W x 1 Z T 0 i b D E 4 I i A v P j x F b n R y e S B U e X B l P S J R d W V y e U l E I i B W Y W x 1 Z T 0 i c z g 2 M D E w N D g y L T d i N T c t N G M y Y y 1 h O W U x L W F h M D I x M G F l N j l l N y 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D a G F u Z 2 V k I F R 5 c G U u e 0 J y Y W 5 j a C w w f S Z x d W 9 0 O y w m c X V v d D t T Z W N 0 a W 9 u M S 9 O T i t F T i t F R S B J b m R p I G J k Z 3 Q g L T I w M D E y M D I w L 0 N o Y W 5 n Z W Q g V H l w Z S 5 7 Q W N j b 3 V u d C B F e G U 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D b 2 x 1 b W 5 D b 3 V u d C Z x d W 9 0 O z o 3 L C Z x d W 9 0 O 0 t l e U N v b H V t b k 5 h b W V z J n F 1 b 3 Q 7 O l t d L C Z x d W 9 0 O 0 N v b H V t b k l k Z W 5 0 a X R p Z X M m c X V v d D s 6 W y Z x d W 9 0 O 1 N l Y 3 R p b 2 4 x L 0 5 O K 0 V O K 0 V F I E l u Z G k g Y m R n d C A t M j A w M T I w M j A v Q 2 h h b m d l Z C B U e X B l L n t C c m F u Y 2 g s M H 0 m c X V v d D s s J n F 1 b 3 Q 7 U 2 V j d G l v b j E v T k 4 r R U 4 r R U U g S W 5 k a S B i Z G d 0 I C 0 y M D A x M j A y M C 9 D a G F u Z 2 V k I F R 5 c G U u e 0 F j Y 2 9 1 b n Q g R X h l 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U m V s Y X R p b 2 5 z a G l w S W 5 m b y Z x d W 9 0 O z p b X X 0 i I C 8 + P E V u d H J 5 I F R 5 c G U 9 I k F k Z G V k V G 9 E Y X R h T W 9 k Z W w i I F Z h b H V l P S J s M C 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n Z v a W N l X z I w M j A w M T I z M T A 0 M S I g L z 4 8 R W 5 0 c n k g V H l w Z T 0 i R m l s b G V k Q 2 9 t c G x l d G V S Z X N 1 b H R U b 1 d v c m t z a G V l d C I g V m F s d W U 9 I m w x I i A v P j x F b n R y e S B U e X B l P S J G a W x s U 3 R h d H V z I i B W Y W x 1 Z T 0 i c 0 N v b X B s Z X R l 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d 2 t H Q m d Z R E J n W U d B Q U 1 K I i A v P j x F b n R y e S B U e X B l P S J G a W x s T G F z d F V w Z G F 0 Z W Q i I F Z h b H V l P S J k M j A y N C 0 w O C 0 y M 1 Q w N z o 1 N T o y N y 4 y N j Q z M D A 0 W i I g L z 4 8 R W 5 0 c n k g V H l w Z T 0 i R m l s b E V y c m 9 y Q 2 9 1 b n Q i I F Z h b H V l P S J s M C I g L z 4 8 R W 5 0 c n k g V H l w Z T 0 i R m l s b E V y c m 9 y Q 2 9 k Z S I g V m F s d W U 9 I n N V b m t u b 3 d u I i A v P j x F b n R y e S B U e X B l P S J G a W x s Q 2 9 1 b n Q i I F Z h b H V l P S J s M j A 0 I i A v P j x F b n R y e S B U e X B l P S J R d W V y e U l E I i B W Y W x 1 Z T 0 i c 2 N k N 2 Q 1 Z m F m L T k y O D c t N D R j M S 1 i N W J m L W Y 1 M j E y N 2 F h M G E w Y y 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2 N s a W V u d F 9 u 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j b G l l b n R f b 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E V u d H J 5 I F R 5 c G U 9 I k F k Z G V k V G 9 E Y X R h T W 9 k Z W w i I F Z h b H V l P S J s M C 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l Z X R p b m d f b G l z d F 8 y M D I w M D E y M z E w N D E i I C 8 + P E V u d H J 5 I F R 5 c G U 9 I k Z p b G x l Z E N v b X B s Z X R l U m V z d W x 0 V G 9 X b 3 J r c 2 h l Z X Q i I F Z h b H V l P S J s M S I g L z 4 8 R W 5 0 c n k g V H l w Z T 0 i R m l s b F N 0 Y X R 1 c y I g V m F s d W U 9 I n N D b 2 1 w b G V 0 Z S I g L z 4 8 R W 5 0 c n k g V H l w Z T 0 i R m l s b E N v b H V t b k 5 h b W V z I i B W Y W x 1 Z T 0 i c 1 s m c X V v d D t B Y 2 N v d W 5 0 I E V 4 Z S B J R C Z x d W 9 0 O y w m c X V v d D t B Y 2 N v d W 5 0 I E V 4 Z W N 1 d G l 2 Z S Z x d W 9 0 O y w m c X V v d D t i c m F u Y 2 h f b m F t Z S Z x d W 9 0 O y w m c X V v d D t n b G 9 i Y W x f Y X R 0 Z W 5 k Z W V z J n F 1 b 3 Q 7 L C Z x d W 9 0 O 2 1 l Z X R p b m d f Z G F 0 Z S Z x d W 9 0 O 1 0 i I C 8 + P E V u d H J 5 I F R 5 c G U 9 I k Z p b G x D b 2 x 1 b W 5 U e X B l c y I g V m F s d W U 9 I n N B d 1 l H Q m d r P S I g L z 4 8 R W 5 0 c n k g V H l w Z T 0 i R m l s b E x h c 3 R V c G R h d G V k I i B W Y W x 1 Z T 0 i Z D I w M j Q t M D g t M j N U M D c 6 N T U 6 M j c u M j M z M D U z M l o i I C 8 + P E V u d H J 5 I F R 5 c G U 9 I k Z p b G x F c n J v c k N v d W 5 0 I i B W Y W x 1 Z T 0 i b D A i I C 8 + P E V u d H J 5 I F R 5 c G U 9 I k Z p b G x F c n J v c k N v Z G U i I F Z h b H V l P S J z V W 5 r b m 9 3 b i I g L z 4 8 R W 5 0 c n k g V H l w Z T 0 i R m l s b E N v d W 5 0 I i B W Y W x 1 Z T 0 i b D M 0 I i A v P j x F b n R y e S B U e X B l P S J R d W V y e U l E I i B W Y W x 1 Z T 0 i c z k 2 Z j U z N z k 5 L W Z m Z m Y t N D Y 0 N S 1 h Z m Z l L T Y 0 Z W Y y O T E 4 Y m Q 2 Z C 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R W 5 0 c n k g V H l w Z T 0 i Q W R k Z W R U b 0 R h d G F N b 2 R l b C I g V m F s d W U 9 I m w w 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Y 3 J t X 2 9 w c G 9 y d H V u a X R 5 X z I w M j A w M T I z M T A 0 M S I g L z 4 8 R W 5 0 c n k g V H l w Z T 0 i R m l s b G V k Q 2 9 t c G x l d G V S Z X N 1 b H R U b 1 d v c m t z a G V l d C I g V m F s d W U 9 I m w x I i A v P j x F b n R y e S B U e X B l P S J G a W x s U 3 R h d H V z I i B W Y W x 1 Z T 0 i c 0 N v b X B s Z X R l 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0 L T A 4 L T I z V D A 3 O j U 1 O j I 4 L j Q y M D U y M z l a I i A v P j x F b n R y e S B U e X B l P S J G a W x s R X J y b 3 J D b 3 V u d C I g V m F s d W U 9 I m w w I i A v P j x F b n R y e S B U e X B l P S J G a W x s R X J y b 3 J D b 2 R l I i B W Y W x 1 Z T 0 i c 1 V u a 2 5 v d 2 4 i I C 8 + P E V u d H J 5 I F R 5 c G U 9 I k Z p b G x D b 3 V u d C I g V m F s d W U 9 I m w 0 O S I g L z 4 8 R W 5 0 c n k g V H l w Z T 0 i U X V l c n l J R C I g V m F s d W U 9 I n N m Z W Y y Z j l h O S 0 y O T h l L T R h Z W U t Y j g 5 N S 0 w M T l h Z D N i Z D E 0 N z c 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E V u d H J 5 I F R 5 c G U 9 I k F k Z G V k V G 9 E Y X R h T W 9 k Z W w i I F Z h b H V l P S J s M C 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L 0 l 0 Z W 1 z P j w v T G 9 j Y W x Q Y W N r Y W d l T W V 0 Y W R h d G F G a W x l P h Y A A A B Q S w U G A A A A A A A A A A A A A A A A A A A A A A A A J g E A A A E A A A D Q j J 3 f A R X R E Y x 6 A M B P w p f r A Q A A A E 3 P 8 X V x T u V M m M C J j d X k + x g A A A A A A g A A A A A A E G Y A A A A B A A A g A A A A d p y h A L u u v g M W 6 7 4 i 3 T K P Q B 7 i x J b 6 s U 2 X M m F f D W S M W l k A A A A A D o A A A A A C A A A g A A A A 5 P 8 F B H b 2 B g s y P L b l C X 1 F b A n r c + a X B N H s s M L P 5 9 M d t d B Q A A A A h 9 L h j 7 h O W 7 B E r A V g p h N X O E c l L q N r D Y Y i Z Z m / b 5 0 F w j x 9 7 3 X + E k r f H f L d d 7 D u N j M T D o j X f B f 6 T j C 3 N H o T j L B H h G f T z T 9 c F 7 O + a I + p w 0 U Z 8 L N A A A A A / x 3 e L s a X k h M w n M C t g + H E H l Z I X O 0 e A j + F + j f I U 3 M d P S 7 l u d b 3 n p w p j M 0 x f G f f 2 d 8 m A S E F Y Z 6 p B o c A a e U W n U Y P l A = = < / D a t a M a s h u p > 
</file>

<file path=customXml/itemProps1.xml><?xml version="1.0" encoding="utf-8"?>
<ds:datastoreItem xmlns:ds="http://schemas.openxmlformats.org/officeDocument/2006/customXml" ds:itemID="{739203C7-4094-498F-8178-FAC55FBFAA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brokerage_202001231040</vt:lpstr>
      <vt:lpstr>fees_202001231041</vt:lpstr>
      <vt:lpstr>NN+EN+EE Indi bdgt -20012020</vt:lpstr>
      <vt:lpstr>invoice_202001231041</vt:lpstr>
      <vt:lpstr>meeting_list_202001231041</vt:lpstr>
      <vt:lpstr>gcrm_opportunity_202001231041</vt:lpstr>
      <vt:lpstr>1-No of invoice by Accnt Exec</vt:lpstr>
      <vt:lpstr>2-Yearly Meeting Count</vt:lpstr>
      <vt:lpstr>4-Stage Funnel by Revenue</vt:lpstr>
      <vt:lpstr>5-No of meeting By Account Exe</vt:lpstr>
      <vt:lpstr>6-Open Opportunity</vt:lpstr>
      <vt:lpstr>7-Opporty by Product distrubtn</vt:lpstr>
      <vt:lpstr>DASHBOARD</vt:lpstr>
      <vt:lpstr>KPI-3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Vedisha Usakoyal</cp:lastModifiedBy>
  <dcterms:created xsi:type="dcterms:W3CDTF">2024-08-19T07:36:22Z</dcterms:created>
  <dcterms:modified xsi:type="dcterms:W3CDTF">2024-11-11T11:01:35Z</dcterms:modified>
</cp:coreProperties>
</file>