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autoCompressPictures="0"/>
  <bookViews>
    <workbookView xWindow="0" yWindow="0" windowWidth="25600" windowHeight="15520" tabRatio="500" activeTab="3"/>
  </bookViews>
  <sheets>
    <sheet name="party score" sheetId="1" r:id="rId1"/>
    <sheet name="ethnicity" sheetId="2" r:id="rId2"/>
    <sheet name="age" sheetId="3" r:id="rId3"/>
    <sheet name="1yr census" sheetId="4" r:id="rId4"/>
    <sheet name="5yr census" sheetId="5" r:id="rId5"/>
  </sheets>
  <calcPr calcId="140001" concurrentCalc="0"/>
  <fileRecoveryPr repairLoad="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19" i="5" l="1"/>
  <c r="R20" i="5"/>
  <c r="R21" i="5"/>
  <c r="R22" i="5"/>
  <c r="R23" i="5"/>
  <c r="R52" i="5"/>
  <c r="B52" i="5"/>
  <c r="R16" i="5"/>
  <c r="R17" i="5"/>
  <c r="R18" i="5"/>
  <c r="R51" i="5"/>
  <c r="B51" i="5"/>
  <c r="R13" i="5"/>
  <c r="R14" i="5"/>
  <c r="R15" i="5"/>
  <c r="R50" i="5"/>
  <c r="B50" i="5"/>
  <c r="R11" i="5"/>
  <c r="R12" i="5"/>
  <c r="R49" i="5"/>
  <c r="B49" i="5"/>
  <c r="R28" i="5"/>
  <c r="R48" i="5"/>
  <c r="B48" i="5"/>
  <c r="R42" i="5"/>
  <c r="R41" i="5"/>
  <c r="R40" i="5"/>
  <c r="R39" i="5"/>
  <c r="T38" i="5"/>
  <c r="S38" i="5"/>
  <c r="R38" i="5"/>
  <c r="T35" i="5"/>
  <c r="S35" i="5"/>
  <c r="R35" i="5"/>
  <c r="T34" i="5"/>
  <c r="S34" i="5"/>
  <c r="R34" i="5"/>
  <c r="T33" i="5"/>
  <c r="S33" i="5"/>
  <c r="R33" i="5"/>
  <c r="T32" i="5"/>
  <c r="S32" i="5"/>
  <c r="R32" i="5"/>
  <c r="T31" i="5"/>
  <c r="S31" i="5"/>
  <c r="R31" i="5"/>
  <c r="T30" i="5"/>
  <c r="S30" i="5"/>
  <c r="R30" i="5"/>
  <c r="T29" i="5"/>
  <c r="S29" i="5"/>
  <c r="R29" i="5"/>
  <c r="T28" i="5"/>
  <c r="S28" i="5"/>
  <c r="T27" i="5"/>
  <c r="S27" i="5"/>
  <c r="R27" i="5"/>
  <c r="T26" i="5"/>
  <c r="S26" i="5"/>
  <c r="R26" i="5"/>
  <c r="T23" i="5"/>
  <c r="S23" i="5"/>
  <c r="T22" i="5"/>
  <c r="S22" i="5"/>
  <c r="T21" i="5"/>
  <c r="S21" i="5"/>
  <c r="T20" i="5"/>
  <c r="S20" i="5"/>
  <c r="T19" i="5"/>
  <c r="S19" i="5"/>
  <c r="T18" i="5"/>
  <c r="S18" i="5"/>
  <c r="T17" i="5"/>
  <c r="S17" i="5"/>
  <c r="T16" i="5"/>
  <c r="S16" i="5"/>
  <c r="T15" i="5"/>
  <c r="S15" i="5"/>
  <c r="T14" i="5"/>
  <c r="S14" i="5"/>
  <c r="T13" i="5"/>
  <c r="S13" i="5"/>
  <c r="T12" i="5"/>
  <c r="S12" i="5"/>
  <c r="T11" i="5"/>
  <c r="S11" i="5"/>
  <c r="T10" i="5"/>
  <c r="S10" i="5"/>
  <c r="R10" i="5"/>
  <c r="T9" i="5"/>
  <c r="S9" i="5"/>
  <c r="R9" i="5"/>
  <c r="T8" i="5"/>
  <c r="S8" i="5"/>
  <c r="R8" i="5"/>
  <c r="T7" i="5"/>
  <c r="S7" i="5"/>
  <c r="R7" i="5"/>
  <c r="T6" i="5"/>
  <c r="S6" i="5"/>
  <c r="R6" i="5"/>
  <c r="T4" i="5"/>
  <c r="S4" i="5"/>
  <c r="R4" i="5"/>
  <c r="J52" i="4"/>
  <c r="B52" i="4"/>
  <c r="J51" i="4"/>
  <c r="B51" i="4"/>
  <c r="J50" i="4"/>
  <c r="B50" i="4"/>
  <c r="J49" i="4"/>
  <c r="B49" i="4"/>
  <c r="J48" i="4"/>
  <c r="B48" i="4"/>
  <c r="N24" i="3"/>
  <c r="AM14" i="2"/>
  <c r="AN14" i="2"/>
  <c r="AM2" i="2"/>
  <c r="AN2" i="2"/>
  <c r="AN17" i="2"/>
  <c r="AK14" i="2"/>
  <c r="AL14" i="2"/>
  <c r="AK2" i="2"/>
  <c r="AL2" i="2"/>
  <c r="AL17" i="2"/>
  <c r="AI14" i="2"/>
  <c r="AJ14" i="2"/>
  <c r="AI2" i="2"/>
  <c r="AJ2" i="2"/>
  <c r="AJ17" i="2"/>
  <c r="AG14" i="2"/>
  <c r="AH14" i="2"/>
  <c r="AG2" i="2"/>
  <c r="AH2" i="2"/>
  <c r="AH17" i="2"/>
  <c r="AM13" i="2"/>
  <c r="AN13" i="2"/>
  <c r="AK13" i="2"/>
  <c r="AL13" i="2"/>
  <c r="AI13" i="2"/>
  <c r="AJ13" i="2"/>
  <c r="AG13" i="2"/>
  <c r="AH13" i="2"/>
  <c r="AM12" i="2"/>
  <c r="AN12" i="2"/>
  <c r="AK12" i="2"/>
  <c r="AL12" i="2"/>
  <c r="AI12" i="2"/>
  <c r="AJ12" i="2"/>
  <c r="AG12" i="2"/>
  <c r="AH12" i="2"/>
  <c r="AM11" i="2"/>
  <c r="AN11" i="2"/>
  <c r="AK11" i="2"/>
  <c r="AL11" i="2"/>
  <c r="AI11" i="2"/>
  <c r="AJ11" i="2"/>
  <c r="AG11" i="2"/>
  <c r="AH11" i="2"/>
  <c r="AM10" i="2"/>
  <c r="AN10" i="2"/>
  <c r="AK10" i="2"/>
  <c r="AL10" i="2"/>
  <c r="AI10" i="2"/>
  <c r="AJ10" i="2"/>
  <c r="AG10" i="2"/>
  <c r="AH10" i="2"/>
  <c r="AM9" i="2"/>
  <c r="AN9" i="2"/>
  <c r="AK9" i="2"/>
  <c r="AL9" i="2"/>
  <c r="AI9" i="2"/>
  <c r="AJ9" i="2"/>
  <c r="AG9" i="2"/>
  <c r="AH9" i="2"/>
  <c r="AM8" i="2"/>
  <c r="AN8" i="2"/>
  <c r="AK8" i="2"/>
  <c r="AL8" i="2"/>
  <c r="AI8" i="2"/>
  <c r="AJ8" i="2"/>
  <c r="AG8" i="2"/>
  <c r="AH8" i="2"/>
  <c r="AM7" i="2"/>
  <c r="AN7" i="2"/>
  <c r="AK7" i="2"/>
  <c r="AL7" i="2"/>
  <c r="AI7" i="2"/>
  <c r="AJ7" i="2"/>
  <c r="AG7" i="2"/>
  <c r="AH7" i="2"/>
  <c r="AM6" i="2"/>
  <c r="AN6" i="2"/>
  <c r="AK6" i="2"/>
  <c r="AL6" i="2"/>
  <c r="AI6" i="2"/>
  <c r="AJ6" i="2"/>
  <c r="AG6" i="2"/>
  <c r="AH6" i="2"/>
  <c r="AM5" i="2"/>
  <c r="AN5" i="2"/>
  <c r="AK5" i="2"/>
  <c r="AL5" i="2"/>
  <c r="AI5" i="2"/>
  <c r="AJ5" i="2"/>
  <c r="AG5" i="2"/>
  <c r="AH5" i="2"/>
  <c r="AM4" i="2"/>
  <c r="AN4" i="2"/>
  <c r="AK4" i="2"/>
  <c r="AL4" i="2"/>
  <c r="AI4" i="2"/>
  <c r="AJ4" i="2"/>
  <c r="AG4" i="2"/>
  <c r="AH4" i="2"/>
  <c r="AM3" i="2"/>
  <c r="AN3" i="2"/>
  <c r="AK3" i="2"/>
  <c r="AL3" i="2"/>
  <c r="AI3" i="2"/>
  <c r="AJ3" i="2"/>
  <c r="AG3" i="2"/>
  <c r="AH3" i="2"/>
  <c r="Z18" i="1"/>
  <c r="Y18" i="1"/>
  <c r="AA18" i="1"/>
  <c r="Z17" i="1"/>
  <c r="Y17" i="1"/>
  <c r="AA17" i="1"/>
  <c r="Z16" i="1"/>
  <c r="Y16" i="1"/>
  <c r="AA16" i="1"/>
  <c r="Z15" i="1"/>
  <c r="Y15" i="1"/>
  <c r="AA15" i="1"/>
  <c r="Z14" i="1"/>
  <c r="Y14" i="1"/>
  <c r="AA14" i="1"/>
  <c r="Z13" i="1"/>
  <c r="Y13" i="1"/>
  <c r="AA13" i="1"/>
  <c r="Z12" i="1"/>
  <c r="Y12" i="1"/>
  <c r="AA12" i="1"/>
  <c r="Z11" i="1"/>
  <c r="Y11" i="1"/>
  <c r="AA11" i="1"/>
  <c r="Z10" i="1"/>
  <c r="Y10" i="1"/>
  <c r="AA10" i="1"/>
  <c r="Z9" i="1"/>
  <c r="Y9" i="1"/>
  <c r="AA9" i="1"/>
  <c r="Z8" i="1"/>
  <c r="Y8" i="1"/>
  <c r="AA8" i="1"/>
  <c r="Z7" i="1"/>
  <c r="Y7" i="1"/>
  <c r="AA7" i="1"/>
  <c r="Z6" i="1"/>
  <c r="Y6" i="1"/>
  <c r="AA6" i="1"/>
  <c r="Z5" i="1"/>
  <c r="Y5" i="1"/>
  <c r="AA5" i="1"/>
  <c r="Z4" i="1"/>
  <c r="Y4" i="1"/>
  <c r="AA4" i="1"/>
  <c r="Z3" i="1"/>
  <c r="Y3" i="1"/>
  <c r="AA3" i="1"/>
  <c r="Z2" i="1"/>
  <c r="Y2" i="1"/>
  <c r="AA2" i="1"/>
</calcChain>
</file>

<file path=xl/sharedStrings.xml><?xml version="1.0" encoding="utf-8"?>
<sst xmlns="http://schemas.openxmlformats.org/spreadsheetml/2006/main" count="837" uniqueCount="92">
  <si>
    <t>date</t>
  </si>
  <si>
    <t>18 to 24</t>
  </si>
  <si>
    <t>%</t>
  </si>
  <si>
    <t>25 to 34</t>
  </si>
  <si>
    <t>35 to 49</t>
  </si>
  <si>
    <t>50 to 64</t>
  </si>
  <si>
    <t>65+</t>
  </si>
  <si>
    <t>Unknown</t>
  </si>
  <si>
    <t>Total</t>
  </si>
  <si>
    <t>African-American (high)</t>
  </si>
  <si>
    <t>African-American (low)</t>
  </si>
  <si>
    <t>African-American (medium)</t>
  </si>
  <si>
    <t>Asian (high)</t>
  </si>
  <si>
    <t>Asian (low)</t>
  </si>
  <si>
    <t>Asian (medium)</t>
  </si>
  <si>
    <t>Caucasian (high)</t>
  </si>
  <si>
    <t>Caucasian (low)</t>
  </si>
  <si>
    <t>Caucasian (medium)</t>
  </si>
  <si>
    <t>Hispanic (high)</t>
  </si>
  <si>
    <t>Hispanic (low)</t>
  </si>
  <si>
    <t>Hispanic (medium)</t>
  </si>
  <si>
    <t>Native American (low)</t>
  </si>
  <si>
    <t>Uncoded</t>
  </si>
  <si>
    <t>AA All</t>
  </si>
  <si>
    <t>Asian All</t>
  </si>
  <si>
    <t>Cauc All</t>
  </si>
  <si>
    <t>Hisp All</t>
  </si>
  <si>
    <t>compared to 2012: drops in share for every age group over 35, except total numbers are up for all except &gt;65s</t>
  </si>
  <si>
    <t>TD3 Population Changes between 2012 and 2015 (per 2008-2012 American Community Survey 5-Year Estimates)</t>
  </si>
  <si>
    <t>Subject</t>
  </si>
  <si>
    <t>Tempe School District, Arizona</t>
  </si>
  <si>
    <t>Male</t>
  </si>
  <si>
    <t>Female</t>
  </si>
  <si>
    <t>Estimate</t>
  </si>
  <si>
    <t>Margin of Error</t>
  </si>
  <si>
    <t>0 to 9.99</t>
  </si>
  <si>
    <t>10 to 19.99</t>
  </si>
  <si>
    <t>Total population</t>
  </si>
  <si>
    <t>20 to 29.99</t>
  </si>
  <si>
    <t>30 to 39.99</t>
  </si>
  <si>
    <t>40 to 49.99</t>
  </si>
  <si>
    <t>50 to 59.99</t>
  </si>
  <si>
    <t>60 to 69.99</t>
  </si>
  <si>
    <t>70 to 79.99</t>
  </si>
  <si>
    <t>80 to 89.99</t>
  </si>
  <si>
    <t>90+</t>
  </si>
  <si>
    <t>0-50 %</t>
  </si>
  <si>
    <t>50-100 %</t>
  </si>
  <si>
    <t>D-R Spread</t>
  </si>
  <si>
    <t>AGE</t>
  </si>
  <si>
    <t>Under 5 years</t>
  </si>
  <si>
    <t>5 to 9 years</t>
  </si>
  <si>
    <t>10 to 14 years</t>
  </si>
  <si>
    <t>15 to 19 years</t>
  </si>
  <si>
    <t>20 to 24 years</t>
  </si>
  <si>
    <t>25 to 29 years</t>
  </si>
  <si>
    <t>30 to 34 years</t>
  </si>
  <si>
    <t>35 to 39 years</t>
  </si>
  <si>
    <t>40 to 44 years</t>
  </si>
  <si>
    <t>45 to 49 years</t>
  </si>
  <si>
    <t>50 to 54 years</t>
  </si>
  <si>
    <t>55 to 59 years</t>
  </si>
  <si>
    <t>60 to 64 years</t>
  </si>
  <si>
    <t>65 to 69 years</t>
  </si>
  <si>
    <t>70 to 74 years</t>
  </si>
  <si>
    <t>75 to 79 years</t>
  </si>
  <si>
    <t>80 to 84 years</t>
  </si>
  <si>
    <t>85 years and over</t>
  </si>
  <si>
    <t>SELECTED AGE CATEGORIES</t>
  </si>
  <si>
    <t>5 to 14 years</t>
  </si>
  <si>
    <t>15 to 17 years</t>
  </si>
  <si>
    <t>18 to 24 years</t>
  </si>
  <si>
    <t>15 to 44 years</t>
  </si>
  <si>
    <t>16 years and over</t>
  </si>
  <si>
    <t>18 years and over</t>
  </si>
  <si>
    <t>60 years and over</t>
  </si>
  <si>
    <t>62 years and over</t>
  </si>
  <si>
    <t>65 years and over</t>
  </si>
  <si>
    <t>75 years and over</t>
  </si>
  <si>
    <t>SUMMARY INDICATORS</t>
  </si>
  <si>
    <t>Median age (years)</t>
  </si>
  <si>
    <t>Sex ratio (males per 100 females)</t>
  </si>
  <si>
    <t>(X)</t>
  </si>
  <si>
    <t>Age dependency ratio</t>
  </si>
  <si>
    <t>Old-age dependency ratio</t>
  </si>
  <si>
    <t>Child dependency ratio</t>
  </si>
  <si>
    <t>PERCENT IMPUTED</t>
  </si>
  <si>
    <t>Sex</t>
  </si>
  <si>
    <t>Age</t>
  </si>
  <si>
    <t>2012-2015 change</t>
  </si>
  <si>
    <t>Change</t>
  </si>
  <si>
    <t>#ERROR!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</si>
</sst>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/d"/>
    <numFmt numFmtId="165" formatCode="0.0%"/>
    <numFmt numFmtId="166" formatCode="0.0"/>
  </numFmts>
  <fonts count="4" x14ac:knownFonts="1">
    <font>
      <sz val="10"/>
      <color rgb="FF000000"/>
      <name val="Arial"/>
    </font>
    <font>
      <sz val="10"/>
      <name val="Arial"/>
    </font>
    <font>
      <b/>
      <sz val="10"/>
      <name val="Arial"/>
    </font>
    <font>
      <b/>
      <sz val="11"/>
      <color rgb="FF394258"/>
      <name val="Lato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 applyFont="1" applyAlignment="1"/>
    <xf numFmtId="0" fontId="1" fillId="0" borderId="0" xfId="0" applyFont="1" applyAlignment="1"/>
    <xf numFmtId="0" fontId="1" fillId="2" borderId="0" xfId="0" applyFont="1" applyFill="1" applyAlignment="1"/>
    <xf numFmtId="0" fontId="2" fillId="0" borderId="0" xfId="0" applyFont="1" applyAlignment="1"/>
    <xf numFmtId="3" fontId="1" fillId="0" borderId="0" xfId="0" applyNumberFormat="1" applyFont="1" applyAlignment="1"/>
    <xf numFmtId="0" fontId="2" fillId="2" borderId="0" xfId="0" applyFont="1" applyFill="1" applyAlignment="1"/>
    <xf numFmtId="2" fontId="2" fillId="0" borderId="0" xfId="0" applyNumberFormat="1" applyFont="1" applyAlignment="1"/>
    <xf numFmtId="4" fontId="1" fillId="0" borderId="0" xfId="0" applyNumberFormat="1" applyFont="1" applyAlignment="1"/>
    <xf numFmtId="3" fontId="2" fillId="0" borderId="0" xfId="0" applyNumberFormat="1" applyFont="1" applyAlignment="1"/>
    <xf numFmtId="2" fontId="1" fillId="0" borderId="0" xfId="0" applyNumberFormat="1" applyFont="1" applyAlignment="1"/>
    <xf numFmtId="164" fontId="1" fillId="0" borderId="0" xfId="0" applyNumberFormat="1" applyFont="1" applyAlignment="1"/>
    <xf numFmtId="164" fontId="2" fillId="0" borderId="0" xfId="0" applyNumberFormat="1" applyFont="1" applyAlignment="1"/>
    <xf numFmtId="10" fontId="2" fillId="0" borderId="0" xfId="0" applyNumberFormat="1" applyFont="1"/>
    <xf numFmtId="10" fontId="2" fillId="0" borderId="0" xfId="0" applyNumberFormat="1" applyFont="1" applyAlignment="1"/>
    <xf numFmtId="165" fontId="1" fillId="0" borderId="0" xfId="0" applyNumberFormat="1" applyFont="1"/>
    <xf numFmtId="10" fontId="1" fillId="0" borderId="0" xfId="0" applyNumberFormat="1" applyFont="1" applyAlignment="1"/>
    <xf numFmtId="10" fontId="1" fillId="0" borderId="0" xfId="0" applyNumberFormat="1" applyFont="1"/>
    <xf numFmtId="0" fontId="2" fillId="3" borderId="0" xfId="0" applyFont="1" applyFill="1" applyAlignment="1"/>
    <xf numFmtId="3" fontId="1" fillId="3" borderId="0" xfId="0" applyNumberFormat="1" applyFont="1" applyFill="1" applyAlignment="1"/>
    <xf numFmtId="0" fontId="1" fillId="3" borderId="0" xfId="0" applyFont="1" applyFill="1" applyAlignment="1"/>
    <xf numFmtId="10" fontId="1" fillId="3" borderId="0" xfId="0" applyNumberFormat="1" applyFont="1" applyFill="1"/>
    <xf numFmtId="10" fontId="2" fillId="3" borderId="0" xfId="0" applyNumberFormat="1" applyFont="1" applyFill="1"/>
    <xf numFmtId="3" fontId="1" fillId="0" borderId="0" xfId="0" applyNumberFormat="1" applyFont="1" applyAlignment="1">
      <alignment horizontal="left"/>
    </xf>
    <xf numFmtId="0" fontId="3" fillId="3" borderId="0" xfId="0" applyFont="1" applyFill="1" applyAlignment="1">
      <alignment horizontal="right"/>
    </xf>
    <xf numFmtId="3" fontId="3" fillId="3" borderId="0" xfId="0" applyNumberFormat="1" applyFont="1" applyFill="1" applyAlignment="1">
      <alignment horizontal="right"/>
    </xf>
    <xf numFmtId="9" fontId="1" fillId="0" borderId="0" xfId="0" applyNumberFormat="1" applyFont="1"/>
    <xf numFmtId="0" fontId="2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/>
    <xf numFmtId="0" fontId="1" fillId="0" borderId="0" xfId="0" applyFont="1"/>
    <xf numFmtId="166" fontId="1" fillId="0" borderId="0" xfId="0" applyNumberFormat="1" applyFont="1" applyAlignment="1"/>
    <xf numFmtId="0" fontId="1" fillId="4" borderId="0" xfId="0" applyFont="1" applyFill="1" applyAlignment="1"/>
    <xf numFmtId="10" fontId="1" fillId="4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 lvl="0">
              <a:defRPr sz="1600" b="1">
                <a:solidFill>
                  <a:srgbClr val="000000"/>
                </a:solidFill>
              </a:defRPr>
            </a:pPr>
            <a:r>
              <a:rPr lang="en-US"/>
              <a:t>Dem-GOP Margin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mpd="sng">
              <a:solidFill>
                <a:srgbClr val="3366CC"/>
              </a:solidFill>
            </a:ln>
          </c:spPr>
          <c:marker>
            <c:symbol val="circle"/>
            <c:size val="5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trendline>
            <c:spPr>
              <a:ln w="19050">
                <a:solidFill>
                  <a:srgbClr val="3366CC">
                    <a:alpha val="40000"/>
                  </a:srgbClr>
                </a:solidFill>
              </a:ln>
            </c:spPr>
            <c:trendlineType val="exp"/>
            <c:dispRSqr val="1"/>
            <c:dispEq val="1"/>
            <c:trendlineLbl>
              <c:layout/>
              <c:numFmt formatCode="General" sourceLinked="0"/>
            </c:trendlineLbl>
          </c:trendline>
          <c:cat>
            <c:numRef>
              <c:f>'party score'!$A$4:$A$18</c:f>
              <c:numCache>
                <c:formatCode>m/d</c:formatCode>
                <c:ptCount val="15"/>
                <c:pt idx="0">
                  <c:v>42661.0</c:v>
                </c:pt>
                <c:pt idx="1">
                  <c:v>42662.0</c:v>
                </c:pt>
                <c:pt idx="2">
                  <c:v>42665.0</c:v>
                </c:pt>
                <c:pt idx="3">
                  <c:v>42667.0</c:v>
                </c:pt>
                <c:pt idx="4">
                  <c:v>42668.0</c:v>
                </c:pt>
                <c:pt idx="5">
                  <c:v>42669.0</c:v>
                </c:pt>
                <c:pt idx="6">
                  <c:v>42670.0</c:v>
                </c:pt>
                <c:pt idx="7">
                  <c:v>42672.0</c:v>
                </c:pt>
                <c:pt idx="8">
                  <c:v>42674.0</c:v>
                </c:pt>
                <c:pt idx="9">
                  <c:v>42675.0</c:v>
                </c:pt>
                <c:pt idx="10">
                  <c:v>42676.0</c:v>
                </c:pt>
                <c:pt idx="11">
                  <c:v>42677.0</c:v>
                </c:pt>
                <c:pt idx="12">
                  <c:v>42679.0</c:v>
                </c:pt>
                <c:pt idx="13">
                  <c:v>42681.0</c:v>
                </c:pt>
                <c:pt idx="14">
                  <c:v>42682.0</c:v>
                </c:pt>
              </c:numCache>
            </c:numRef>
          </c:cat>
          <c:val>
            <c:numRef>
              <c:f>'party score'!$AA$4:$AA$18</c:f>
              <c:numCache>
                <c:formatCode>0.00%</c:formatCode>
                <c:ptCount val="15"/>
                <c:pt idx="0">
                  <c:v>0.308108108108108</c:v>
                </c:pt>
                <c:pt idx="1">
                  <c:v>0.312728937728938</c:v>
                </c:pt>
                <c:pt idx="2">
                  <c:v>0.340154977150805</c:v>
                </c:pt>
                <c:pt idx="3">
                  <c:v>0.346354578522853</c:v>
                </c:pt>
                <c:pt idx="4">
                  <c:v>0.351994318854302</c:v>
                </c:pt>
                <c:pt idx="5">
                  <c:v>0.361318640268958</c:v>
                </c:pt>
                <c:pt idx="6">
                  <c:v>0.357718940936863</c:v>
                </c:pt>
                <c:pt idx="7">
                  <c:v>0.347389415200513</c:v>
                </c:pt>
                <c:pt idx="8">
                  <c:v>0.343041438623925</c:v>
                </c:pt>
                <c:pt idx="9">
                  <c:v>0.33787904942747</c:v>
                </c:pt>
                <c:pt idx="10">
                  <c:v>0.336821784190205</c:v>
                </c:pt>
                <c:pt idx="11">
                  <c:v>0.337891327815761</c:v>
                </c:pt>
                <c:pt idx="12">
                  <c:v>0.338726114649681</c:v>
                </c:pt>
                <c:pt idx="13">
                  <c:v>0.342316303684103</c:v>
                </c:pt>
                <c:pt idx="14">
                  <c:v>0.348385640099345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3619336"/>
        <c:axId val="2133143960"/>
      </c:lineChart>
      <c:dateAx>
        <c:axId val="2133619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rPr lang="en-US"/>
                  <a:t>Date</a:t>
                </a:r>
              </a:p>
            </c:rich>
          </c:tx>
          <c:layout/>
          <c:overlay val="0"/>
        </c:title>
        <c:numFmt formatCode="m/d" sourceLinked="1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n-US"/>
          </a:p>
        </c:txPr>
        <c:crossAx val="2133143960"/>
        <c:crosses val="autoZero"/>
        <c:auto val="1"/>
        <c:lblOffset val="100"/>
        <c:baseTimeUnit val="days"/>
      </c:dateAx>
      <c:valAx>
        <c:axId val="2133143960"/>
        <c:scaling>
          <c:orientation val="minMax"/>
          <c:min val="0.28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rPr lang="en-US"/>
                  <a:t>Margin</a:t>
                </a:r>
              </a:p>
            </c:rich>
          </c:tx>
          <c:layout/>
          <c:overlay val="0"/>
        </c:title>
        <c:numFmt formatCode="0.00%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2133619336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21</xdr:row>
      <xdr:rowOff>92075</xdr:rowOff>
    </xdr:from>
    <xdr:to>
      <xdr:col>12</xdr:col>
      <xdr:colOff>34925</xdr:colOff>
      <xdr:row>39</xdr:row>
      <xdr:rowOff>25400</xdr:rowOff>
    </xdr:to>
    <xdr:graphicFrame macro="">
      <xdr:nvGraphicFramePr>
        <xdr:cNvPr id="2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3"/>
  <sheetViews>
    <sheetView topLeftCell="A10" workbookViewId="0">
      <selection activeCell="F19" sqref="F19"/>
    </sheetView>
  </sheetViews>
  <sheetFormatPr baseColWidth="10" defaultColWidth="14.5" defaultRowHeight="15.75" customHeight="1" x14ac:dyDescent="0"/>
  <cols>
    <col min="1" max="1" width="6" customWidth="1"/>
    <col min="2" max="2" width="10.83203125" customWidth="1"/>
    <col min="3" max="3" width="6" customWidth="1"/>
    <col min="4" max="4" width="10.83203125" customWidth="1"/>
    <col min="5" max="5" width="6" customWidth="1"/>
    <col min="6" max="6" width="10.83203125" customWidth="1"/>
    <col min="7" max="7" width="6" customWidth="1"/>
    <col min="8" max="8" width="10.83203125" customWidth="1"/>
    <col min="9" max="9" width="6" customWidth="1"/>
    <col min="10" max="10" width="10.83203125" customWidth="1"/>
    <col min="11" max="11" width="6" customWidth="1"/>
    <col min="12" max="12" width="10.83203125" customWidth="1"/>
    <col min="13" max="13" width="6" customWidth="1"/>
    <col min="14" max="14" width="10.83203125" customWidth="1"/>
    <col min="15" max="15" width="6" customWidth="1"/>
    <col min="16" max="16" width="10.83203125" customWidth="1"/>
    <col min="17" max="17" width="6" customWidth="1"/>
    <col min="18" max="18" width="10.83203125" customWidth="1"/>
    <col min="19" max="19" width="6" customWidth="1"/>
    <col min="20" max="20" width="10.83203125" customWidth="1"/>
    <col min="21" max="21" width="6" customWidth="1"/>
    <col min="22" max="22" width="10.83203125" customWidth="1"/>
    <col min="23" max="23" width="6" customWidth="1"/>
    <col min="24" max="24" width="7.83203125" customWidth="1"/>
    <col min="25" max="26" width="9.33203125" customWidth="1"/>
    <col min="27" max="27" width="10.6640625" customWidth="1"/>
  </cols>
  <sheetData>
    <row r="1" spans="1:27" ht="15.75" customHeight="1">
      <c r="A1" s="2" t="s">
        <v>0</v>
      </c>
      <c r="B1" s="2" t="s">
        <v>35</v>
      </c>
      <c r="C1" s="2" t="s">
        <v>2</v>
      </c>
      <c r="D1" s="2" t="s">
        <v>36</v>
      </c>
      <c r="E1" s="2" t="s">
        <v>2</v>
      </c>
      <c r="F1" s="2" t="s">
        <v>38</v>
      </c>
      <c r="G1" s="2" t="s">
        <v>2</v>
      </c>
      <c r="H1" s="2" t="s">
        <v>39</v>
      </c>
      <c r="I1" s="2" t="s">
        <v>2</v>
      </c>
      <c r="J1" s="2" t="s">
        <v>40</v>
      </c>
      <c r="K1" s="2" t="s">
        <v>2</v>
      </c>
      <c r="L1" s="2" t="s">
        <v>41</v>
      </c>
      <c r="M1" s="2" t="s">
        <v>2</v>
      </c>
      <c r="N1" s="2" t="s">
        <v>42</v>
      </c>
      <c r="O1" s="2" t="s">
        <v>2</v>
      </c>
      <c r="P1" s="2" t="s">
        <v>43</v>
      </c>
      <c r="Q1" s="2" t="s">
        <v>2</v>
      </c>
      <c r="R1" s="2" t="s">
        <v>44</v>
      </c>
      <c r="S1" s="2" t="s">
        <v>2</v>
      </c>
      <c r="T1" s="2" t="s">
        <v>45</v>
      </c>
      <c r="U1" s="2" t="s">
        <v>2</v>
      </c>
      <c r="V1" s="2" t="s">
        <v>7</v>
      </c>
      <c r="W1" s="2" t="s">
        <v>2</v>
      </c>
      <c r="X1" s="2" t="s">
        <v>8</v>
      </c>
      <c r="Y1" s="2" t="s">
        <v>46</v>
      </c>
      <c r="Z1" s="2" t="s">
        <v>47</v>
      </c>
      <c r="AA1" s="2" t="s">
        <v>48</v>
      </c>
    </row>
    <row r="2" spans="1:27" ht="15.75" customHeight="1">
      <c r="A2" s="17">
        <v>2012</v>
      </c>
      <c r="B2" s="18">
        <v>4420</v>
      </c>
      <c r="C2" s="19">
        <v>20.68</v>
      </c>
      <c r="D2" s="18">
        <v>1620</v>
      </c>
      <c r="E2" s="19">
        <v>7.58</v>
      </c>
      <c r="F2" s="19">
        <v>618</v>
      </c>
      <c r="G2" s="19">
        <v>2.89</v>
      </c>
      <c r="H2" s="19">
        <v>453</v>
      </c>
      <c r="I2" s="19">
        <v>2.12</v>
      </c>
      <c r="J2" s="19">
        <v>534</v>
      </c>
      <c r="K2" s="19">
        <v>2.5</v>
      </c>
      <c r="L2" s="19">
        <v>817</v>
      </c>
      <c r="M2" s="19">
        <v>3.82</v>
      </c>
      <c r="N2" s="18">
        <v>1035</v>
      </c>
      <c r="O2" s="19">
        <v>4.84</v>
      </c>
      <c r="P2" s="18">
        <v>1418</v>
      </c>
      <c r="Q2" s="19">
        <v>6.63</v>
      </c>
      <c r="R2" s="18">
        <v>2377</v>
      </c>
      <c r="S2" s="19">
        <v>11.12</v>
      </c>
      <c r="T2" s="18">
        <v>8084</v>
      </c>
      <c r="U2" s="19">
        <v>37.82</v>
      </c>
      <c r="V2" s="19">
        <v>1</v>
      </c>
      <c r="W2" s="19">
        <v>0</v>
      </c>
      <c r="X2" s="18">
        <v>21377</v>
      </c>
      <c r="Y2" s="20">
        <f t="shared" ref="Y2:Y18" si="0">SUM(B2,D2,F2,H2,J2)/X2</f>
        <v>0.35762735650465455</v>
      </c>
      <c r="Z2" s="20">
        <f t="shared" ref="Z2:Z18" si="1">SUM(L2,N2,P2,R2,T2)/X2</f>
        <v>0.64232586424662019</v>
      </c>
      <c r="AA2" s="21">
        <f t="shared" ref="AA2:AA18" si="2">Z2-Y2</f>
        <v>0.28469850774196565</v>
      </c>
    </row>
    <row r="3" spans="1:27" ht="15.75" customHeight="1">
      <c r="A3" s="3">
        <v>2014</v>
      </c>
      <c r="B3" s="4">
        <v>4126</v>
      </c>
      <c r="C3" s="1">
        <v>24.62</v>
      </c>
      <c r="D3" s="4">
        <v>1044</v>
      </c>
      <c r="E3" s="1">
        <v>6.23</v>
      </c>
      <c r="F3" s="4">
        <v>498</v>
      </c>
      <c r="G3" s="1">
        <v>2.97</v>
      </c>
      <c r="H3" s="4">
        <v>347</v>
      </c>
      <c r="I3" s="1">
        <v>2.0699999999999998</v>
      </c>
      <c r="J3" s="4">
        <v>384</v>
      </c>
      <c r="K3" s="1">
        <v>2.29</v>
      </c>
      <c r="L3" s="4">
        <v>514</v>
      </c>
      <c r="M3" s="1">
        <v>3.07</v>
      </c>
      <c r="N3" s="4">
        <v>623</v>
      </c>
      <c r="O3" s="1">
        <v>3.72</v>
      </c>
      <c r="P3" s="4">
        <v>897</v>
      </c>
      <c r="Q3" s="1">
        <v>5.35</v>
      </c>
      <c r="R3" s="4">
        <v>1659</v>
      </c>
      <c r="S3" s="1">
        <v>9.9</v>
      </c>
      <c r="T3" s="4">
        <v>6659</v>
      </c>
      <c r="U3" s="1">
        <v>39.729999999999997</v>
      </c>
      <c r="V3" s="1">
        <v>10</v>
      </c>
      <c r="W3" s="1">
        <v>0.06</v>
      </c>
      <c r="X3" s="4">
        <v>16761</v>
      </c>
      <c r="Y3" s="20">
        <f t="shared" si="0"/>
        <v>0.38177913012350101</v>
      </c>
      <c r="Z3" s="20">
        <f t="shared" si="1"/>
        <v>0.61762424676331962</v>
      </c>
      <c r="AA3" s="21">
        <f t="shared" si="2"/>
        <v>0.23584511663981861</v>
      </c>
    </row>
    <row r="4" spans="1:27" ht="15.75" customHeight="1">
      <c r="A4" s="10">
        <v>42661</v>
      </c>
      <c r="B4" s="4">
        <v>68</v>
      </c>
      <c r="C4" s="1">
        <v>18.38</v>
      </c>
      <c r="D4" s="1">
        <v>26</v>
      </c>
      <c r="E4" s="1">
        <v>7.03</v>
      </c>
      <c r="F4" s="1">
        <v>9</v>
      </c>
      <c r="G4" s="1">
        <v>2.4300000000000002</v>
      </c>
      <c r="H4" s="1">
        <v>14</v>
      </c>
      <c r="I4" s="1">
        <v>3.78</v>
      </c>
      <c r="J4" s="1">
        <v>10</v>
      </c>
      <c r="K4" s="1">
        <v>2.7</v>
      </c>
      <c r="L4" s="1">
        <v>14</v>
      </c>
      <c r="M4" s="1">
        <v>3.78</v>
      </c>
      <c r="N4" s="1">
        <v>25</v>
      </c>
      <c r="O4" s="1">
        <v>6.76</v>
      </c>
      <c r="P4" s="1">
        <v>24</v>
      </c>
      <c r="Q4" s="1">
        <v>6.49</v>
      </c>
      <c r="R4" s="1">
        <v>26</v>
      </c>
      <c r="S4" s="1">
        <v>7.03</v>
      </c>
      <c r="T4" s="4">
        <v>152</v>
      </c>
      <c r="U4" s="1">
        <v>41.08</v>
      </c>
      <c r="V4" s="1">
        <v>2</v>
      </c>
      <c r="W4" s="1">
        <v>0.54</v>
      </c>
      <c r="X4" s="4">
        <v>370</v>
      </c>
      <c r="Y4" s="16">
        <f t="shared" si="0"/>
        <v>0.34324324324324323</v>
      </c>
      <c r="Z4" s="16">
        <f t="shared" si="1"/>
        <v>0.65135135135135136</v>
      </c>
      <c r="AA4" s="16">
        <f t="shared" si="2"/>
        <v>0.30810810810810813</v>
      </c>
    </row>
    <row r="5" spans="1:27" ht="15.75" customHeight="1">
      <c r="A5" s="10">
        <v>42662</v>
      </c>
      <c r="B5" s="4">
        <v>409</v>
      </c>
      <c r="C5" s="1">
        <v>18.73</v>
      </c>
      <c r="D5" s="1">
        <v>157</v>
      </c>
      <c r="E5" s="1">
        <v>7.19</v>
      </c>
      <c r="F5" s="1">
        <v>53</v>
      </c>
      <c r="G5" s="1">
        <v>2.4300000000000002</v>
      </c>
      <c r="H5" s="1">
        <v>62</v>
      </c>
      <c r="I5" s="1">
        <v>2.84</v>
      </c>
      <c r="J5" s="1">
        <v>59</v>
      </c>
      <c r="K5" s="1">
        <v>2.7</v>
      </c>
      <c r="L5" s="1">
        <v>78</v>
      </c>
      <c r="M5" s="1">
        <v>3.57</v>
      </c>
      <c r="N5" s="1">
        <v>146</v>
      </c>
      <c r="O5" s="1">
        <v>6.68</v>
      </c>
      <c r="P5" s="1">
        <v>143</v>
      </c>
      <c r="Q5" s="1">
        <v>6.55</v>
      </c>
      <c r="R5" s="1">
        <v>249</v>
      </c>
      <c r="S5" s="1">
        <v>11.4</v>
      </c>
      <c r="T5" s="4">
        <v>807</v>
      </c>
      <c r="U5" s="1">
        <v>36.950000000000003</v>
      </c>
      <c r="V5" s="1">
        <v>21</v>
      </c>
      <c r="W5" s="1">
        <v>0.96</v>
      </c>
      <c r="X5" s="4">
        <v>2184</v>
      </c>
      <c r="Y5" s="16">
        <f t="shared" si="0"/>
        <v>0.33882783882783885</v>
      </c>
      <c r="Z5" s="16">
        <f t="shared" si="1"/>
        <v>0.65155677655677657</v>
      </c>
      <c r="AA5" s="16">
        <f t="shared" si="2"/>
        <v>0.31272893772893773</v>
      </c>
    </row>
    <row r="6" spans="1:27" ht="15.75" customHeight="1">
      <c r="A6" s="10">
        <v>42665</v>
      </c>
      <c r="B6" s="4">
        <v>906</v>
      </c>
      <c r="C6" s="1">
        <v>18</v>
      </c>
      <c r="D6" s="1">
        <v>358</v>
      </c>
      <c r="E6" s="1">
        <v>7.11</v>
      </c>
      <c r="F6" s="1">
        <v>124</v>
      </c>
      <c r="G6" s="1">
        <v>2.46</v>
      </c>
      <c r="H6" s="1">
        <v>122</v>
      </c>
      <c r="I6" s="1">
        <v>2.42</v>
      </c>
      <c r="J6" s="1">
        <v>128</v>
      </c>
      <c r="K6" s="1">
        <v>2.54</v>
      </c>
      <c r="L6" s="1">
        <v>209</v>
      </c>
      <c r="M6" s="1">
        <v>4.1500000000000004</v>
      </c>
      <c r="N6" s="1">
        <v>366</v>
      </c>
      <c r="O6" s="1">
        <v>7.27</v>
      </c>
      <c r="P6" s="1">
        <v>361</v>
      </c>
      <c r="Q6" s="1">
        <v>7.17</v>
      </c>
      <c r="R6" s="1">
        <v>560</v>
      </c>
      <c r="S6" s="1">
        <v>11.13</v>
      </c>
      <c r="T6" s="4">
        <v>1854</v>
      </c>
      <c r="U6" s="1">
        <v>36.840000000000003</v>
      </c>
      <c r="V6" s="1">
        <v>45</v>
      </c>
      <c r="W6" s="1">
        <v>0.89</v>
      </c>
      <c r="X6" s="4">
        <v>5033</v>
      </c>
      <c r="Y6" s="16">
        <f t="shared" si="0"/>
        <v>0.32545201668984702</v>
      </c>
      <c r="Z6" s="16">
        <f t="shared" si="1"/>
        <v>0.6656069938406517</v>
      </c>
      <c r="AA6" s="16">
        <f t="shared" si="2"/>
        <v>0.34015497715080467</v>
      </c>
    </row>
    <row r="7" spans="1:27" ht="15.75" customHeight="1">
      <c r="A7" s="10">
        <v>42667</v>
      </c>
      <c r="B7" s="4">
        <v>1110</v>
      </c>
      <c r="C7" s="1">
        <v>17.55</v>
      </c>
      <c r="D7" s="1">
        <v>456</v>
      </c>
      <c r="E7" s="1">
        <v>7.21</v>
      </c>
      <c r="F7" s="1">
        <v>160</v>
      </c>
      <c r="G7" s="1">
        <v>2.5299999999999998</v>
      </c>
      <c r="H7" s="1">
        <v>155</v>
      </c>
      <c r="I7" s="1">
        <v>2.4500000000000002</v>
      </c>
      <c r="J7" s="1">
        <v>159</v>
      </c>
      <c r="K7" s="1">
        <v>2.5099999999999998</v>
      </c>
      <c r="L7" s="1">
        <v>264</v>
      </c>
      <c r="M7" s="1">
        <v>4.18</v>
      </c>
      <c r="N7" s="1">
        <v>473</v>
      </c>
      <c r="O7" s="1">
        <v>7.48</v>
      </c>
      <c r="P7" s="1">
        <v>436</v>
      </c>
      <c r="Q7" s="1">
        <v>6.9</v>
      </c>
      <c r="R7" s="1">
        <v>715</v>
      </c>
      <c r="S7" s="1">
        <v>11.31</v>
      </c>
      <c r="T7" s="4">
        <v>2342</v>
      </c>
      <c r="U7" s="1">
        <v>37.04</v>
      </c>
      <c r="V7" s="1">
        <v>53</v>
      </c>
      <c r="W7" s="1">
        <v>0.84</v>
      </c>
      <c r="X7" s="4">
        <v>6323</v>
      </c>
      <c r="Y7" s="16">
        <f t="shared" si="0"/>
        <v>0.32263166218567135</v>
      </c>
      <c r="Z7" s="16">
        <f t="shared" si="1"/>
        <v>0.66898624070852442</v>
      </c>
      <c r="AA7" s="16">
        <f t="shared" si="2"/>
        <v>0.34635457852285306</v>
      </c>
    </row>
    <row r="8" spans="1:27" ht="15.75" customHeight="1">
      <c r="A8" s="10">
        <v>42668</v>
      </c>
      <c r="B8" s="4">
        <v>1467</v>
      </c>
      <c r="C8" s="1">
        <v>17.36</v>
      </c>
      <c r="D8" s="1">
        <v>621</v>
      </c>
      <c r="E8" s="1">
        <v>7.35</v>
      </c>
      <c r="F8" s="1">
        <v>219</v>
      </c>
      <c r="G8" s="1">
        <v>2.59</v>
      </c>
      <c r="H8" s="1">
        <v>187</v>
      </c>
      <c r="I8" s="1">
        <v>2.21</v>
      </c>
      <c r="J8" s="1">
        <v>207</v>
      </c>
      <c r="K8" s="4">
        <v>2.4500000000000002</v>
      </c>
      <c r="L8" s="1">
        <v>369</v>
      </c>
      <c r="M8" s="4">
        <v>4.37</v>
      </c>
      <c r="N8" s="1">
        <v>655</v>
      </c>
      <c r="O8" s="1">
        <v>7.75</v>
      </c>
      <c r="P8" s="1">
        <v>584</v>
      </c>
      <c r="Q8" s="1">
        <v>6.91</v>
      </c>
      <c r="R8" s="1">
        <v>958</v>
      </c>
      <c r="S8" s="1">
        <v>11.34</v>
      </c>
      <c r="T8" s="4">
        <v>3109</v>
      </c>
      <c r="U8" s="1">
        <v>36.799999999999997</v>
      </c>
      <c r="V8" s="1">
        <v>73</v>
      </c>
      <c r="W8" s="1">
        <v>0.86</v>
      </c>
      <c r="X8" s="4">
        <v>8449</v>
      </c>
      <c r="Y8" s="16">
        <f t="shared" si="0"/>
        <v>0.31968280269854421</v>
      </c>
      <c r="Z8" s="16">
        <f t="shared" si="1"/>
        <v>0.67167712155284653</v>
      </c>
      <c r="AA8" s="16">
        <f t="shared" si="2"/>
        <v>0.35199431885430232</v>
      </c>
    </row>
    <row r="9" spans="1:27" ht="15.75" customHeight="1">
      <c r="A9" s="10">
        <v>42669</v>
      </c>
      <c r="B9" s="4">
        <v>1832</v>
      </c>
      <c r="C9" s="1">
        <v>17.11</v>
      </c>
      <c r="D9" s="1">
        <v>753</v>
      </c>
      <c r="E9" s="1">
        <v>7.03</v>
      </c>
      <c r="F9" s="1">
        <v>292</v>
      </c>
      <c r="G9" s="1">
        <v>2.73</v>
      </c>
      <c r="H9" s="1">
        <v>227</v>
      </c>
      <c r="I9" s="1">
        <v>2.12</v>
      </c>
      <c r="J9" s="1">
        <v>270</v>
      </c>
      <c r="K9" s="1">
        <v>2.52</v>
      </c>
      <c r="L9" s="1">
        <v>474</v>
      </c>
      <c r="M9" s="1">
        <v>4.43</v>
      </c>
      <c r="N9" s="1">
        <v>846</v>
      </c>
      <c r="O9" s="1">
        <v>7.9</v>
      </c>
      <c r="P9" s="1">
        <v>745</v>
      </c>
      <c r="Q9" s="1">
        <v>6.96</v>
      </c>
      <c r="R9" s="4">
        <v>1229</v>
      </c>
      <c r="S9" s="1">
        <v>11.48</v>
      </c>
      <c r="T9" s="4">
        <v>3949</v>
      </c>
      <c r="U9" s="1">
        <v>36.880000000000003</v>
      </c>
      <c r="V9" s="1">
        <v>91</v>
      </c>
      <c r="W9" s="1">
        <v>0.85</v>
      </c>
      <c r="X9" s="4">
        <v>10708</v>
      </c>
      <c r="Y9" s="16">
        <f t="shared" si="0"/>
        <v>0.31509152035861038</v>
      </c>
      <c r="Z9" s="16">
        <f t="shared" si="1"/>
        <v>0.6764101606275682</v>
      </c>
      <c r="AA9" s="16">
        <f t="shared" si="2"/>
        <v>0.36131864026895782</v>
      </c>
    </row>
    <row r="10" spans="1:27" ht="15.75" customHeight="1">
      <c r="A10" s="10">
        <v>42670</v>
      </c>
      <c r="B10" s="4">
        <v>2079</v>
      </c>
      <c r="C10" s="1">
        <v>16.940000000000001</v>
      </c>
      <c r="D10" s="1">
        <v>873</v>
      </c>
      <c r="E10" s="1">
        <v>7.11</v>
      </c>
      <c r="F10" s="1">
        <v>339</v>
      </c>
      <c r="G10" s="1">
        <v>2.76</v>
      </c>
      <c r="H10" s="1">
        <v>261</v>
      </c>
      <c r="I10" s="1">
        <v>2.13</v>
      </c>
      <c r="J10" s="1">
        <v>318</v>
      </c>
      <c r="K10" s="1">
        <v>2.59</v>
      </c>
      <c r="L10" s="1">
        <v>577</v>
      </c>
      <c r="M10" s="1">
        <v>4.7</v>
      </c>
      <c r="N10" s="1">
        <v>975</v>
      </c>
      <c r="O10" s="1">
        <v>7.94</v>
      </c>
      <c r="P10" s="1">
        <v>855</v>
      </c>
      <c r="Q10" s="1">
        <v>6.97</v>
      </c>
      <c r="R10" s="4">
        <v>1404</v>
      </c>
      <c r="S10" s="1">
        <v>11.44</v>
      </c>
      <c r="T10" s="4">
        <v>4450</v>
      </c>
      <c r="U10" s="1">
        <v>36.25</v>
      </c>
      <c r="V10" s="1">
        <v>144</v>
      </c>
      <c r="W10" s="1">
        <v>1.17</v>
      </c>
      <c r="X10" s="4">
        <v>12275</v>
      </c>
      <c r="Y10" s="16">
        <f t="shared" si="0"/>
        <v>0.31527494908350306</v>
      </c>
      <c r="Z10" s="16">
        <f t="shared" si="1"/>
        <v>0.67299389002036658</v>
      </c>
      <c r="AA10" s="16">
        <f t="shared" si="2"/>
        <v>0.35771894093686352</v>
      </c>
    </row>
    <row r="11" spans="1:27" ht="15.75" customHeight="1">
      <c r="A11" s="10">
        <v>42672</v>
      </c>
      <c r="B11" s="4">
        <v>2329</v>
      </c>
      <c r="C11" s="1">
        <v>16.59</v>
      </c>
      <c r="D11" s="4">
        <v>1001</v>
      </c>
      <c r="E11" s="1">
        <v>7.13</v>
      </c>
      <c r="F11" s="1">
        <v>371</v>
      </c>
      <c r="G11" s="1">
        <v>2.64</v>
      </c>
      <c r="H11" s="1">
        <v>303</v>
      </c>
      <c r="I11" s="1">
        <v>2.16</v>
      </c>
      <c r="J11" s="1">
        <v>353</v>
      </c>
      <c r="K11" s="1">
        <v>2.5099999999999998</v>
      </c>
      <c r="L11" s="1">
        <v>650</v>
      </c>
      <c r="M11" s="1">
        <v>4.63</v>
      </c>
      <c r="N11" s="4">
        <v>1112</v>
      </c>
      <c r="O11" s="1">
        <v>7.92</v>
      </c>
      <c r="P11" s="1">
        <v>970</v>
      </c>
      <c r="Q11" s="1">
        <v>6.91</v>
      </c>
      <c r="R11" s="4">
        <v>1576</v>
      </c>
      <c r="S11" s="1">
        <v>11.23</v>
      </c>
      <c r="T11" s="4">
        <v>4926</v>
      </c>
      <c r="U11" s="1">
        <v>35.090000000000003</v>
      </c>
      <c r="V11" s="1">
        <v>448</v>
      </c>
      <c r="W11" s="1">
        <v>3.19</v>
      </c>
      <c r="X11" s="4">
        <v>14039</v>
      </c>
      <c r="Y11" s="16">
        <f t="shared" si="0"/>
        <v>0.31034974000997223</v>
      </c>
      <c r="Z11" s="16">
        <f t="shared" si="1"/>
        <v>0.65773915521048509</v>
      </c>
      <c r="AA11" s="16">
        <f t="shared" si="2"/>
        <v>0.34738941520051286</v>
      </c>
    </row>
    <row r="12" spans="1:27" ht="15.75" customHeight="1">
      <c r="A12" s="10">
        <v>42674</v>
      </c>
      <c r="B12" s="4">
        <v>2555</v>
      </c>
      <c r="C12" s="1">
        <v>16.649999999999999</v>
      </c>
      <c r="D12" s="4">
        <v>1102</v>
      </c>
      <c r="E12" s="1">
        <v>7.18</v>
      </c>
      <c r="F12" s="1">
        <v>399</v>
      </c>
      <c r="G12" s="1">
        <v>2.6</v>
      </c>
      <c r="H12" s="1">
        <v>338</v>
      </c>
      <c r="I12" s="1">
        <v>2.2000000000000002</v>
      </c>
      <c r="J12" s="1">
        <v>391</v>
      </c>
      <c r="K12" s="1">
        <v>2.5499999999999998</v>
      </c>
      <c r="L12" s="1">
        <v>722</v>
      </c>
      <c r="M12" s="1">
        <v>4.7</v>
      </c>
      <c r="N12" s="4">
        <v>1226</v>
      </c>
      <c r="O12" s="1">
        <v>7.99</v>
      </c>
      <c r="P12" s="4">
        <v>1053</v>
      </c>
      <c r="Q12" s="1">
        <v>6.86</v>
      </c>
      <c r="R12" s="4">
        <v>1735</v>
      </c>
      <c r="S12" s="1">
        <v>11.3</v>
      </c>
      <c r="T12" s="4">
        <v>5314</v>
      </c>
      <c r="U12" s="1">
        <v>34.619999999999997</v>
      </c>
      <c r="V12" s="1">
        <v>513</v>
      </c>
      <c r="W12" s="1">
        <v>3.34</v>
      </c>
      <c r="X12" s="4">
        <v>15348</v>
      </c>
      <c r="Y12" s="16">
        <f t="shared" si="0"/>
        <v>0.31176700547302583</v>
      </c>
      <c r="Z12" s="16">
        <f t="shared" si="1"/>
        <v>0.65480844409695071</v>
      </c>
      <c r="AA12" s="16">
        <f t="shared" si="2"/>
        <v>0.34304143862392489</v>
      </c>
    </row>
    <row r="13" spans="1:27" ht="15.75" customHeight="1">
      <c r="A13" s="10">
        <v>42675</v>
      </c>
      <c r="B13" s="4">
        <v>2892</v>
      </c>
      <c r="C13" s="1">
        <v>16.64</v>
      </c>
      <c r="D13" s="4">
        <v>1276</v>
      </c>
      <c r="E13" s="1">
        <v>7.34</v>
      </c>
      <c r="F13" s="1">
        <v>447</v>
      </c>
      <c r="G13" s="1">
        <v>2.57</v>
      </c>
      <c r="H13" s="1">
        <v>382</v>
      </c>
      <c r="I13" s="1">
        <v>2.2000000000000002</v>
      </c>
      <c r="J13" s="1">
        <v>453</v>
      </c>
      <c r="K13" s="1">
        <v>2.61</v>
      </c>
      <c r="L13" s="1">
        <v>842</v>
      </c>
      <c r="M13" s="1">
        <v>4.84</v>
      </c>
      <c r="N13" s="4">
        <v>1412</v>
      </c>
      <c r="O13" s="1">
        <v>8.1199999999999992</v>
      </c>
      <c r="P13" s="4">
        <v>1213</v>
      </c>
      <c r="Q13" s="1">
        <v>6.98</v>
      </c>
      <c r="R13" s="4">
        <v>1943</v>
      </c>
      <c r="S13" s="1">
        <v>11.18</v>
      </c>
      <c r="T13" s="4">
        <v>5912</v>
      </c>
      <c r="U13" s="1">
        <v>34.020000000000003</v>
      </c>
      <c r="V13" s="1">
        <v>607</v>
      </c>
      <c r="W13" s="1">
        <v>3.49</v>
      </c>
      <c r="X13" s="4">
        <v>17379</v>
      </c>
      <c r="Y13" s="16">
        <f t="shared" si="0"/>
        <v>0.31359686978537316</v>
      </c>
      <c r="Z13" s="16">
        <f t="shared" si="1"/>
        <v>0.65147591921284309</v>
      </c>
      <c r="AA13" s="16">
        <f t="shared" si="2"/>
        <v>0.33787904942746994</v>
      </c>
    </row>
    <row r="14" spans="1:27" ht="15.75" customHeight="1">
      <c r="A14" s="10">
        <v>42676</v>
      </c>
      <c r="B14" s="4">
        <v>3274</v>
      </c>
      <c r="C14" s="1">
        <v>16.63</v>
      </c>
      <c r="D14" s="4">
        <v>1435</v>
      </c>
      <c r="E14" s="1">
        <v>7.29</v>
      </c>
      <c r="F14" s="1">
        <v>516</v>
      </c>
      <c r="G14" s="1">
        <v>2.62</v>
      </c>
      <c r="H14" s="1">
        <v>433</v>
      </c>
      <c r="I14" s="1">
        <v>2.2000000000000002</v>
      </c>
      <c r="J14" s="1">
        <v>514</v>
      </c>
      <c r="K14" s="1">
        <v>2.61</v>
      </c>
      <c r="L14" s="1">
        <v>984</v>
      </c>
      <c r="M14" s="1">
        <v>5</v>
      </c>
      <c r="N14" s="4">
        <v>1642</v>
      </c>
      <c r="O14" s="1">
        <v>8.34</v>
      </c>
      <c r="P14" s="4">
        <v>1400</v>
      </c>
      <c r="Q14" s="1">
        <v>7.11</v>
      </c>
      <c r="R14" s="4">
        <v>2213</v>
      </c>
      <c r="S14" s="1">
        <v>11.24</v>
      </c>
      <c r="T14" s="4">
        <v>6563</v>
      </c>
      <c r="U14" s="1">
        <v>33.340000000000003</v>
      </c>
      <c r="V14" s="1">
        <v>710</v>
      </c>
      <c r="W14" s="1">
        <v>3.61</v>
      </c>
      <c r="X14" s="4">
        <v>19684</v>
      </c>
      <c r="Y14" s="16">
        <f t="shared" si="0"/>
        <v>0.3135541556594188</v>
      </c>
      <c r="Z14" s="16">
        <f t="shared" si="1"/>
        <v>0.65037593984962405</v>
      </c>
      <c r="AA14" s="16">
        <f t="shared" si="2"/>
        <v>0.33682178419020525</v>
      </c>
    </row>
    <row r="15" spans="1:27" ht="15.75" customHeight="1">
      <c r="A15" s="10">
        <v>42677</v>
      </c>
      <c r="B15" s="4">
        <v>3664</v>
      </c>
      <c r="C15" s="1">
        <v>16.48</v>
      </c>
      <c r="D15" s="4">
        <v>1622</v>
      </c>
      <c r="E15" s="1">
        <v>7.3</v>
      </c>
      <c r="F15" s="1">
        <v>583</v>
      </c>
      <c r="G15" s="1">
        <v>2.62</v>
      </c>
      <c r="H15" s="1">
        <v>492</v>
      </c>
      <c r="I15" s="1">
        <v>2.21</v>
      </c>
      <c r="J15" s="1">
        <v>581</v>
      </c>
      <c r="K15" s="1">
        <v>2.61</v>
      </c>
      <c r="L15" s="4">
        <v>1135</v>
      </c>
      <c r="M15" s="1">
        <v>5.1100000000000003</v>
      </c>
      <c r="N15" s="4">
        <v>1878</v>
      </c>
      <c r="O15" s="1">
        <v>8.4499999999999993</v>
      </c>
      <c r="P15" s="4">
        <v>1634</v>
      </c>
      <c r="Q15" s="1">
        <v>7.35</v>
      </c>
      <c r="R15" s="4">
        <v>2532</v>
      </c>
      <c r="S15" s="1">
        <v>11.39</v>
      </c>
      <c r="T15" s="4">
        <v>7275</v>
      </c>
      <c r="U15" s="1">
        <v>32.72</v>
      </c>
      <c r="V15" s="1">
        <v>836</v>
      </c>
      <c r="W15" s="1">
        <v>3.76</v>
      </c>
      <c r="X15" s="4">
        <v>22232</v>
      </c>
      <c r="Y15" s="16">
        <f t="shared" si="0"/>
        <v>0.3122526088521051</v>
      </c>
      <c r="Z15" s="16">
        <f t="shared" si="1"/>
        <v>0.65014393666786618</v>
      </c>
      <c r="AA15" s="16">
        <f t="shared" si="2"/>
        <v>0.33789132781576109</v>
      </c>
    </row>
    <row r="16" spans="1:27" ht="15.75" customHeight="1">
      <c r="A16" s="10">
        <v>42679</v>
      </c>
      <c r="B16" s="4">
        <v>3831</v>
      </c>
      <c r="C16" s="1">
        <v>16.27</v>
      </c>
      <c r="D16" s="4">
        <v>1736</v>
      </c>
      <c r="E16" s="1">
        <v>7.37</v>
      </c>
      <c r="F16" s="1">
        <v>616</v>
      </c>
      <c r="G16" s="1">
        <v>2.62</v>
      </c>
      <c r="H16" s="1">
        <v>520</v>
      </c>
      <c r="I16" s="1">
        <v>2.21</v>
      </c>
      <c r="J16" s="1">
        <v>614</v>
      </c>
      <c r="K16" s="1">
        <v>2.61</v>
      </c>
      <c r="L16" s="4">
        <v>1204</v>
      </c>
      <c r="M16" s="1">
        <v>5.1100000000000003</v>
      </c>
      <c r="N16" s="4">
        <v>2039</v>
      </c>
      <c r="O16" s="1">
        <v>8.66</v>
      </c>
      <c r="P16" s="4">
        <v>1766</v>
      </c>
      <c r="Q16" s="1">
        <v>7.5</v>
      </c>
      <c r="R16" s="4">
        <v>2692</v>
      </c>
      <c r="S16" s="1">
        <v>11.43</v>
      </c>
      <c r="T16" s="4">
        <v>7593</v>
      </c>
      <c r="U16" s="1">
        <v>32.24</v>
      </c>
      <c r="V16" s="1">
        <v>939</v>
      </c>
      <c r="W16" s="1">
        <v>3.99</v>
      </c>
      <c r="X16" s="4">
        <v>23550</v>
      </c>
      <c r="Y16" s="16">
        <f t="shared" si="0"/>
        <v>0.31070063694267513</v>
      </c>
      <c r="Z16" s="16">
        <f t="shared" si="1"/>
        <v>0.64942675159235663</v>
      </c>
      <c r="AA16" s="12">
        <f t="shared" si="2"/>
        <v>0.3387261146496815</v>
      </c>
    </row>
    <row r="17" spans="1:27" ht="15.75" customHeight="1">
      <c r="A17" s="10">
        <v>42681</v>
      </c>
      <c r="B17" s="4">
        <v>3941</v>
      </c>
      <c r="C17" s="1">
        <v>16.04</v>
      </c>
      <c r="D17" s="4">
        <v>1804</v>
      </c>
      <c r="E17" s="1">
        <v>7.34</v>
      </c>
      <c r="F17" s="1">
        <v>639</v>
      </c>
      <c r="G17" s="1">
        <v>2.6</v>
      </c>
      <c r="H17" s="1">
        <v>548</v>
      </c>
      <c r="I17" s="1">
        <v>2.23</v>
      </c>
      <c r="J17" s="1">
        <v>640</v>
      </c>
      <c r="K17" s="1">
        <v>2.61</v>
      </c>
      <c r="L17" s="4">
        <v>1258</v>
      </c>
      <c r="M17" s="1">
        <v>5.12</v>
      </c>
      <c r="N17" s="4">
        <v>2198</v>
      </c>
      <c r="O17" s="1">
        <v>8.9499999999999993</v>
      </c>
      <c r="P17" s="4">
        <v>1859</v>
      </c>
      <c r="Q17" s="1">
        <v>7.57</v>
      </c>
      <c r="R17" s="4">
        <v>2805</v>
      </c>
      <c r="S17" s="1">
        <v>11.42</v>
      </c>
      <c r="T17" s="4">
        <v>7861</v>
      </c>
      <c r="U17" s="1">
        <v>32</v>
      </c>
      <c r="V17" s="4">
        <v>1012</v>
      </c>
      <c r="W17" s="1">
        <v>4.12</v>
      </c>
      <c r="X17" s="8">
        <v>24565</v>
      </c>
      <c r="Y17" s="16">
        <f t="shared" si="0"/>
        <v>0.30824343578261754</v>
      </c>
      <c r="Z17" s="16">
        <f t="shared" si="1"/>
        <v>0.65055973946672097</v>
      </c>
      <c r="AA17" s="12">
        <f t="shared" si="2"/>
        <v>0.34231630368410343</v>
      </c>
    </row>
    <row r="18" spans="1:27" ht="15.75" customHeight="1">
      <c r="A18" s="10">
        <v>42682</v>
      </c>
      <c r="B18" s="4">
        <v>4139</v>
      </c>
      <c r="C18" s="1">
        <v>15.58</v>
      </c>
      <c r="D18" s="4">
        <v>1942</v>
      </c>
      <c r="E18" s="1">
        <v>7.31</v>
      </c>
      <c r="F18" s="1">
        <v>687</v>
      </c>
      <c r="G18" s="1">
        <v>2.59</v>
      </c>
      <c r="H18" s="1">
        <v>589</v>
      </c>
      <c r="I18" s="1">
        <v>2.2200000000000002</v>
      </c>
      <c r="J18" s="1">
        <v>710</v>
      </c>
      <c r="K18" s="1">
        <v>2.67</v>
      </c>
      <c r="L18" s="4">
        <v>1374</v>
      </c>
      <c r="M18" s="1">
        <v>5.17</v>
      </c>
      <c r="N18" s="4">
        <v>2422</v>
      </c>
      <c r="O18" s="1">
        <v>9.11</v>
      </c>
      <c r="P18" s="4">
        <v>2068</v>
      </c>
      <c r="Q18" s="1">
        <v>7.78</v>
      </c>
      <c r="R18" s="4">
        <v>3042</v>
      </c>
      <c r="S18" s="1">
        <v>11.45</v>
      </c>
      <c r="T18" s="4">
        <v>8419</v>
      </c>
      <c r="U18" s="1">
        <v>31.68</v>
      </c>
      <c r="V18" s="4">
        <v>1182</v>
      </c>
      <c r="W18" s="1">
        <v>4.45</v>
      </c>
      <c r="X18" s="4">
        <v>26574</v>
      </c>
      <c r="Y18" s="16">
        <f t="shared" si="0"/>
        <v>0.30356739670354482</v>
      </c>
      <c r="Z18" s="16">
        <f t="shared" si="1"/>
        <v>0.65195303680289007</v>
      </c>
      <c r="AA18" s="12">
        <f t="shared" si="2"/>
        <v>0.34838564009934525</v>
      </c>
    </row>
    <row r="19" spans="1:27" ht="15.75" customHeight="1">
      <c r="A19" s="10"/>
      <c r="Y19" s="16"/>
      <c r="Z19" s="16"/>
      <c r="AA19" s="26"/>
    </row>
    <row r="20" spans="1:27" ht="15.75" customHeight="1">
      <c r="A20" s="10"/>
    </row>
    <row r="21" spans="1:27" ht="15.75" customHeight="1">
      <c r="A21" s="10"/>
      <c r="AA21" s="27"/>
    </row>
    <row r="22" spans="1:27" ht="15.75" customHeight="1">
      <c r="A22" s="10"/>
      <c r="T22" s="1"/>
    </row>
    <row r="23" spans="1:27" ht="15.75" customHeight="1">
      <c r="A23" s="11"/>
    </row>
    <row r="31" spans="1:27" ht="15.75" customHeight="1">
      <c r="H31" s="27"/>
    </row>
    <row r="33" spans="6:6" ht="15.75" customHeight="1">
      <c r="F33" s="1"/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7"/>
  <sheetViews>
    <sheetView workbookViewId="0">
      <selection activeCell="AB20" sqref="AB20"/>
    </sheetView>
  </sheetViews>
  <sheetFormatPr baseColWidth="10" defaultColWidth="14.5" defaultRowHeight="15.75" customHeight="1" x14ac:dyDescent="0"/>
  <cols>
    <col min="1" max="1" width="5.6640625" customWidth="1"/>
    <col min="2" max="25" width="4.5" customWidth="1"/>
    <col min="26" max="31" width="5.83203125" customWidth="1"/>
    <col min="32" max="33" width="7.83203125" customWidth="1"/>
    <col min="34" max="34" width="7.33203125" customWidth="1"/>
    <col min="35" max="35" width="8.83203125" customWidth="1"/>
    <col min="36" max="36" width="6.6640625" customWidth="1"/>
    <col min="37" max="37" width="8.5" customWidth="1"/>
    <col min="38" max="38" width="7.6640625" customWidth="1"/>
    <col min="39" max="39" width="8.33203125" customWidth="1"/>
    <col min="40" max="42" width="7.83203125" customWidth="1"/>
  </cols>
  <sheetData>
    <row r="1" spans="1:42" ht="15.75" customHeight="1">
      <c r="A1" s="2" t="s">
        <v>0</v>
      </c>
      <c r="B1" s="2" t="s">
        <v>9</v>
      </c>
      <c r="C1" s="2" t="s">
        <v>2</v>
      </c>
      <c r="D1" s="2" t="s">
        <v>10</v>
      </c>
      <c r="E1" s="2" t="s">
        <v>2</v>
      </c>
      <c r="F1" s="2" t="s">
        <v>11</v>
      </c>
      <c r="G1" s="2" t="s">
        <v>2</v>
      </c>
      <c r="H1" s="2" t="s">
        <v>12</v>
      </c>
      <c r="I1" s="2" t="s">
        <v>2</v>
      </c>
      <c r="J1" s="2" t="s">
        <v>13</v>
      </c>
      <c r="K1" s="2" t="s">
        <v>2</v>
      </c>
      <c r="L1" s="2" t="s">
        <v>14</v>
      </c>
      <c r="M1" s="2" t="s">
        <v>2</v>
      </c>
      <c r="N1" s="2" t="s">
        <v>15</v>
      </c>
      <c r="O1" s="2" t="s">
        <v>2</v>
      </c>
      <c r="P1" s="2" t="s">
        <v>16</v>
      </c>
      <c r="Q1" s="2" t="s">
        <v>2</v>
      </c>
      <c r="R1" s="2" t="s">
        <v>17</v>
      </c>
      <c r="S1" s="2" t="s">
        <v>2</v>
      </c>
      <c r="T1" s="2" t="s">
        <v>18</v>
      </c>
      <c r="U1" s="2" t="s">
        <v>2</v>
      </c>
      <c r="V1" s="2" t="s">
        <v>19</v>
      </c>
      <c r="W1" s="2" t="s">
        <v>2</v>
      </c>
      <c r="X1" s="2" t="s">
        <v>20</v>
      </c>
      <c r="Y1" s="2" t="s">
        <v>2</v>
      </c>
      <c r="Z1" s="5" t="s">
        <v>21</v>
      </c>
      <c r="AA1" s="5" t="s">
        <v>2</v>
      </c>
      <c r="AB1" s="5" t="s">
        <v>22</v>
      </c>
      <c r="AC1" s="5" t="s">
        <v>2</v>
      </c>
      <c r="AD1" s="5" t="s">
        <v>7</v>
      </c>
      <c r="AE1" s="5" t="s">
        <v>2</v>
      </c>
      <c r="AF1" s="5" t="s">
        <v>8</v>
      </c>
      <c r="AG1" s="5" t="s">
        <v>23</v>
      </c>
      <c r="AH1" s="5" t="s">
        <v>2</v>
      </c>
      <c r="AI1" s="5" t="s">
        <v>24</v>
      </c>
      <c r="AJ1" s="5" t="s">
        <v>2</v>
      </c>
      <c r="AK1" s="5" t="s">
        <v>25</v>
      </c>
      <c r="AL1" s="5" t="s">
        <v>2</v>
      </c>
      <c r="AM1" s="5" t="s">
        <v>26</v>
      </c>
      <c r="AN1" s="5" t="s">
        <v>2</v>
      </c>
      <c r="AO1" s="2"/>
      <c r="AP1" s="2"/>
    </row>
    <row r="2" spans="1:42" ht="15.75" customHeight="1">
      <c r="A2" s="3">
        <v>2012</v>
      </c>
      <c r="B2" s="1">
        <v>25</v>
      </c>
      <c r="C2" s="7">
        <v>0.12</v>
      </c>
      <c r="D2" s="1">
        <v>732</v>
      </c>
      <c r="E2" s="1">
        <v>3.42</v>
      </c>
      <c r="F2" s="1">
        <v>169</v>
      </c>
      <c r="G2" s="1">
        <v>0.79</v>
      </c>
      <c r="H2" s="1">
        <v>20</v>
      </c>
      <c r="I2" s="1">
        <v>0.09</v>
      </c>
      <c r="J2" s="1">
        <v>261</v>
      </c>
      <c r="K2" s="1">
        <v>1.22</v>
      </c>
      <c r="L2" s="1">
        <v>129</v>
      </c>
      <c r="M2" s="1">
        <v>0.6</v>
      </c>
      <c r="N2" s="1">
        <v>49</v>
      </c>
      <c r="O2" s="1">
        <v>0.23</v>
      </c>
      <c r="P2" s="4">
        <v>1349</v>
      </c>
      <c r="Q2" s="1">
        <v>6.31</v>
      </c>
      <c r="R2" s="4">
        <v>14477</v>
      </c>
      <c r="S2" s="7">
        <v>67.72</v>
      </c>
      <c r="T2" s="4">
        <v>1049</v>
      </c>
      <c r="U2" s="7">
        <v>4.91</v>
      </c>
      <c r="V2" s="4">
        <v>1426</v>
      </c>
      <c r="W2" s="1">
        <v>6.67</v>
      </c>
      <c r="X2" s="4">
        <v>1293</v>
      </c>
      <c r="Y2" s="1">
        <v>6.05</v>
      </c>
      <c r="Z2" s="1">
        <v>26</v>
      </c>
      <c r="AA2" s="1">
        <v>0.12</v>
      </c>
      <c r="AB2" s="1">
        <v>371</v>
      </c>
      <c r="AC2" s="1">
        <v>1.74</v>
      </c>
      <c r="AD2" s="1">
        <v>1</v>
      </c>
      <c r="AE2" s="9">
        <v>0</v>
      </c>
      <c r="AF2" s="4">
        <v>21377</v>
      </c>
      <c r="AG2" s="4">
        <f t="shared" ref="AG2:AG14" si="0">SUM(B2,D2,F2)</f>
        <v>926</v>
      </c>
      <c r="AH2" s="12">
        <f t="shared" ref="AH2:AH14" si="1">AG2/AF2</f>
        <v>4.3317584319595828E-2</v>
      </c>
      <c r="AI2" s="4">
        <f t="shared" ref="AI2:AI14" si="2">SUM(J2,H2,L2)</f>
        <v>410</v>
      </c>
      <c r="AJ2" s="13">
        <f t="shared" ref="AJ2:AJ14" si="3">AI2/AF2</f>
        <v>1.9179491977358843E-2</v>
      </c>
      <c r="AK2" s="4">
        <f t="shared" ref="AK2:AK14" si="4">SUM(N2,P2,R2)</f>
        <v>15875</v>
      </c>
      <c r="AL2" s="13">
        <f t="shared" ref="AL2:AL14" si="5">AK2/AF2</f>
        <v>0.74262057351358934</v>
      </c>
      <c r="AM2" s="4">
        <f t="shared" ref="AM2:AM14" si="6">SUM(T2,V2,X2)</f>
        <v>3768</v>
      </c>
      <c r="AN2" s="13">
        <f t="shared" ref="AN2:AN14" si="7">AM2/AF2</f>
        <v>0.1762642091968003</v>
      </c>
      <c r="AO2" s="15"/>
      <c r="AP2" s="15"/>
    </row>
    <row r="3" spans="1:42" ht="15.75" customHeight="1">
      <c r="A3" s="3">
        <v>2014</v>
      </c>
      <c r="B3" s="1">
        <v>17</v>
      </c>
      <c r="C3" s="7">
        <v>0.1</v>
      </c>
      <c r="D3" s="1">
        <v>477</v>
      </c>
      <c r="E3" s="1">
        <v>2.85</v>
      </c>
      <c r="F3" s="1">
        <v>91</v>
      </c>
      <c r="G3" s="1">
        <v>0.54</v>
      </c>
      <c r="H3" s="1">
        <v>30</v>
      </c>
      <c r="I3" s="1">
        <v>0.18</v>
      </c>
      <c r="J3" s="1">
        <v>185</v>
      </c>
      <c r="K3" s="9">
        <v>1.1000000000000001</v>
      </c>
      <c r="L3" s="1">
        <v>93</v>
      </c>
      <c r="M3" s="1">
        <v>0.55000000000000004</v>
      </c>
      <c r="N3" s="1">
        <v>45</v>
      </c>
      <c r="O3" s="1">
        <v>0.27</v>
      </c>
      <c r="P3" s="4">
        <v>1106</v>
      </c>
      <c r="Q3" s="1">
        <v>6.6</v>
      </c>
      <c r="R3" s="4">
        <v>11806</v>
      </c>
      <c r="S3" s="7">
        <v>70.44</v>
      </c>
      <c r="T3" s="1">
        <v>723</v>
      </c>
      <c r="U3" s="7">
        <v>4.3099999999999996</v>
      </c>
      <c r="V3" s="4">
        <v>1041</v>
      </c>
      <c r="W3" s="1">
        <v>6.21</v>
      </c>
      <c r="X3" s="1">
        <v>817</v>
      </c>
      <c r="Y3" s="1">
        <v>4.87</v>
      </c>
      <c r="Z3" s="1">
        <v>16</v>
      </c>
      <c r="AA3" s="9">
        <v>0.1</v>
      </c>
      <c r="AB3" s="1">
        <v>300</v>
      </c>
      <c r="AC3" s="1">
        <v>1.79</v>
      </c>
      <c r="AD3" s="1">
        <v>14</v>
      </c>
      <c r="AE3" s="1">
        <v>0.08</v>
      </c>
      <c r="AF3" s="4">
        <v>16761</v>
      </c>
      <c r="AG3" s="4">
        <f t="shared" si="0"/>
        <v>585</v>
      </c>
      <c r="AH3" s="12">
        <f t="shared" si="1"/>
        <v>3.4902452120995166E-2</v>
      </c>
      <c r="AI3" s="4">
        <f t="shared" si="2"/>
        <v>308</v>
      </c>
      <c r="AJ3" s="13">
        <f t="shared" si="3"/>
        <v>1.837599188592566E-2</v>
      </c>
      <c r="AK3" s="4">
        <f t="shared" si="4"/>
        <v>12957</v>
      </c>
      <c r="AL3" s="13">
        <f t="shared" si="5"/>
        <v>0.7730445677465545</v>
      </c>
      <c r="AM3" s="4">
        <f t="shared" si="6"/>
        <v>2581</v>
      </c>
      <c r="AN3" s="13">
        <f t="shared" si="7"/>
        <v>0.15398842551160433</v>
      </c>
      <c r="AO3" s="15"/>
      <c r="AP3" s="15"/>
    </row>
    <row r="4" spans="1:42" ht="15.75" customHeight="1">
      <c r="A4" s="10">
        <v>42665</v>
      </c>
      <c r="B4" s="1">
        <v>3</v>
      </c>
      <c r="C4" s="7">
        <v>0.06</v>
      </c>
      <c r="D4" s="1">
        <v>137</v>
      </c>
      <c r="E4" s="1">
        <v>2.72</v>
      </c>
      <c r="F4" s="1">
        <v>25</v>
      </c>
      <c r="G4" s="1">
        <v>0.5</v>
      </c>
      <c r="H4" s="1">
        <v>4</v>
      </c>
      <c r="I4" s="1">
        <v>0.08</v>
      </c>
      <c r="J4" s="1">
        <v>31</v>
      </c>
      <c r="K4" s="1">
        <v>0.62</v>
      </c>
      <c r="L4" s="1">
        <v>22</v>
      </c>
      <c r="M4" s="1">
        <v>0.44</v>
      </c>
      <c r="N4" s="1">
        <v>13</v>
      </c>
      <c r="O4" s="1">
        <v>0.26</v>
      </c>
      <c r="P4" s="1">
        <v>409</v>
      </c>
      <c r="Q4" s="1">
        <v>8.1300000000000008</v>
      </c>
      <c r="R4" s="4">
        <v>3132</v>
      </c>
      <c r="S4" s="7">
        <v>62.23</v>
      </c>
      <c r="T4" s="1">
        <v>214</v>
      </c>
      <c r="U4" s="7">
        <v>4.25</v>
      </c>
      <c r="V4" s="1">
        <v>307</v>
      </c>
      <c r="W4" s="1">
        <v>6.1</v>
      </c>
      <c r="X4" s="1">
        <v>234</v>
      </c>
      <c r="Y4" s="1">
        <v>4.6500000000000004</v>
      </c>
      <c r="Z4" s="1">
        <v>4</v>
      </c>
      <c r="AA4" s="1">
        <v>0.08</v>
      </c>
      <c r="AB4" s="1">
        <v>85</v>
      </c>
      <c r="AC4" s="1">
        <v>1.69</v>
      </c>
      <c r="AD4" s="1">
        <v>413</v>
      </c>
      <c r="AE4" s="1">
        <v>8.2100000000000009</v>
      </c>
      <c r="AF4" s="4">
        <v>5033</v>
      </c>
      <c r="AG4" s="4">
        <f t="shared" si="0"/>
        <v>165</v>
      </c>
      <c r="AH4" s="16">
        <f t="shared" si="1"/>
        <v>3.2783628054838067E-2</v>
      </c>
      <c r="AI4" s="4">
        <f t="shared" si="2"/>
        <v>57</v>
      </c>
      <c r="AJ4" s="15">
        <f t="shared" si="3"/>
        <v>1.1325253328034969E-2</v>
      </c>
      <c r="AK4" s="4">
        <f t="shared" si="4"/>
        <v>3554</v>
      </c>
      <c r="AL4" s="15">
        <f t="shared" si="5"/>
        <v>0.70613947943572419</v>
      </c>
      <c r="AM4" s="4">
        <f t="shared" si="6"/>
        <v>755</v>
      </c>
      <c r="AN4" s="15">
        <f t="shared" si="7"/>
        <v>0.15000993443274388</v>
      </c>
      <c r="AO4" s="15"/>
      <c r="AP4" s="15"/>
    </row>
    <row r="5" spans="1:42" ht="15.75" customHeight="1">
      <c r="A5" s="10">
        <v>42669</v>
      </c>
      <c r="B5" s="1">
        <v>8</v>
      </c>
      <c r="C5" s="7">
        <v>7.0000000000000007E-2</v>
      </c>
      <c r="D5" s="1">
        <v>296</v>
      </c>
      <c r="E5" s="1">
        <v>2.76</v>
      </c>
      <c r="F5" s="1">
        <v>58</v>
      </c>
      <c r="G5" s="1">
        <v>0.54</v>
      </c>
      <c r="H5" s="1">
        <v>13</v>
      </c>
      <c r="I5" s="1">
        <v>0.12</v>
      </c>
      <c r="J5" s="1">
        <v>100</v>
      </c>
      <c r="K5" s="1">
        <v>0.93</v>
      </c>
      <c r="L5" s="1">
        <v>57</v>
      </c>
      <c r="M5" s="1">
        <v>0.53</v>
      </c>
      <c r="N5" s="1">
        <v>22</v>
      </c>
      <c r="O5" s="1">
        <v>0.21</v>
      </c>
      <c r="P5" s="1">
        <v>882</v>
      </c>
      <c r="Q5" s="1">
        <v>8.24</v>
      </c>
      <c r="R5" s="4">
        <v>6550</v>
      </c>
      <c r="S5" s="7">
        <v>61.17</v>
      </c>
      <c r="T5" s="1">
        <v>432</v>
      </c>
      <c r="U5" s="7">
        <v>4.03</v>
      </c>
      <c r="V5" s="1">
        <v>667</v>
      </c>
      <c r="W5" s="1">
        <v>6.23</v>
      </c>
      <c r="X5" s="1">
        <v>491</v>
      </c>
      <c r="Y5" s="1">
        <v>4.59</v>
      </c>
      <c r="Z5" s="1">
        <v>12</v>
      </c>
      <c r="AA5" s="1">
        <v>0.11</v>
      </c>
      <c r="AB5" s="1">
        <v>196</v>
      </c>
      <c r="AC5" s="1">
        <v>1.83</v>
      </c>
      <c r="AD5" s="1">
        <v>924</v>
      </c>
      <c r="AE5" s="1">
        <v>8.6300000000000008</v>
      </c>
      <c r="AF5" s="4">
        <v>10708</v>
      </c>
      <c r="AG5" s="4">
        <f t="shared" si="0"/>
        <v>362</v>
      </c>
      <c r="AH5" s="16">
        <f t="shared" si="1"/>
        <v>3.3806499813223756E-2</v>
      </c>
      <c r="AI5" s="4">
        <f t="shared" si="2"/>
        <v>170</v>
      </c>
      <c r="AJ5" s="15">
        <f t="shared" si="3"/>
        <v>1.5875980575270825E-2</v>
      </c>
      <c r="AK5" s="4">
        <f t="shared" si="4"/>
        <v>7454</v>
      </c>
      <c r="AL5" s="15">
        <f t="shared" si="5"/>
        <v>0.69611505416511021</v>
      </c>
      <c r="AM5" s="4">
        <f t="shared" si="6"/>
        <v>1590</v>
      </c>
      <c r="AN5" s="15">
        <f t="shared" si="7"/>
        <v>0.14848711243929771</v>
      </c>
      <c r="AO5" s="15"/>
      <c r="AP5" s="15"/>
    </row>
    <row r="6" spans="1:42" ht="15.75" customHeight="1">
      <c r="A6" s="10">
        <v>42670</v>
      </c>
      <c r="B6" s="1">
        <v>11</v>
      </c>
      <c r="C6" s="1">
        <v>0.09</v>
      </c>
      <c r="D6" s="1">
        <v>336</v>
      </c>
      <c r="E6" s="1">
        <v>2.74</v>
      </c>
      <c r="F6" s="1">
        <v>67</v>
      </c>
      <c r="G6" s="1">
        <v>0.55000000000000004</v>
      </c>
      <c r="H6" s="1">
        <v>16</v>
      </c>
      <c r="I6" s="1">
        <v>0.13</v>
      </c>
      <c r="J6" s="1">
        <v>119</v>
      </c>
      <c r="K6" s="1">
        <v>0.97</v>
      </c>
      <c r="L6" s="1">
        <v>67</v>
      </c>
      <c r="M6" s="1">
        <v>0.55000000000000004</v>
      </c>
      <c r="N6" s="1">
        <v>23</v>
      </c>
      <c r="O6" s="1">
        <v>0.19</v>
      </c>
      <c r="P6" s="1">
        <v>997</v>
      </c>
      <c r="Q6" s="1">
        <v>8.1199999999999992</v>
      </c>
      <c r="R6" s="4">
        <v>7475</v>
      </c>
      <c r="S6" s="1">
        <v>60.9</v>
      </c>
      <c r="T6" s="1">
        <v>499</v>
      </c>
      <c r="U6" s="1">
        <v>4.07</v>
      </c>
      <c r="V6" s="1">
        <v>752</v>
      </c>
      <c r="W6" s="1">
        <v>6.13</v>
      </c>
      <c r="X6" s="1">
        <v>564</v>
      </c>
      <c r="Y6" s="1">
        <v>4.59</v>
      </c>
      <c r="Z6" s="1">
        <v>14</v>
      </c>
      <c r="AA6" s="1">
        <v>0.11</v>
      </c>
      <c r="AB6" s="1">
        <v>224</v>
      </c>
      <c r="AC6" s="1">
        <v>1.82</v>
      </c>
      <c r="AD6" s="4">
        <v>1111</v>
      </c>
      <c r="AE6" s="1">
        <v>9.0500000000000007</v>
      </c>
      <c r="AF6" s="4">
        <v>12275</v>
      </c>
      <c r="AG6" s="4">
        <f t="shared" si="0"/>
        <v>414</v>
      </c>
      <c r="AH6" s="16">
        <f t="shared" si="1"/>
        <v>3.3727087576374742E-2</v>
      </c>
      <c r="AI6" s="4">
        <f t="shared" si="2"/>
        <v>202</v>
      </c>
      <c r="AJ6" s="15">
        <f t="shared" si="3"/>
        <v>1.645621181262729E-2</v>
      </c>
      <c r="AK6" s="4">
        <f t="shared" si="4"/>
        <v>8495</v>
      </c>
      <c r="AL6" s="15">
        <f t="shared" si="5"/>
        <v>0.69205702647657841</v>
      </c>
      <c r="AM6" s="4">
        <f t="shared" si="6"/>
        <v>1815</v>
      </c>
      <c r="AN6" s="15">
        <f t="shared" si="7"/>
        <v>0.14786150712830956</v>
      </c>
    </row>
    <row r="7" spans="1:42" ht="15.75" customHeight="1">
      <c r="A7" s="10">
        <v>42672</v>
      </c>
      <c r="B7" s="1">
        <v>12</v>
      </c>
      <c r="C7" s="1">
        <v>0.09</v>
      </c>
      <c r="D7" s="1">
        <v>380</v>
      </c>
      <c r="E7" s="1">
        <v>2.71</v>
      </c>
      <c r="F7" s="1">
        <v>77</v>
      </c>
      <c r="G7" s="1">
        <v>0.55000000000000004</v>
      </c>
      <c r="H7" s="1">
        <v>20</v>
      </c>
      <c r="I7" s="1">
        <v>0.14000000000000001</v>
      </c>
      <c r="J7" s="1">
        <v>135</v>
      </c>
      <c r="K7" s="1">
        <v>0.96</v>
      </c>
      <c r="L7" s="1">
        <v>75</v>
      </c>
      <c r="M7" s="1">
        <v>0.53</v>
      </c>
      <c r="N7" s="1">
        <v>25</v>
      </c>
      <c r="O7" s="1">
        <v>0.18</v>
      </c>
      <c r="P7" s="4">
        <v>1129</v>
      </c>
      <c r="Q7" s="1">
        <v>8.0399999999999991</v>
      </c>
      <c r="R7" s="4">
        <v>8332</v>
      </c>
      <c r="S7" s="1">
        <v>59.35</v>
      </c>
      <c r="T7" s="1">
        <v>582</v>
      </c>
      <c r="U7" s="1">
        <v>4.1500000000000004</v>
      </c>
      <c r="V7" s="1">
        <v>832</v>
      </c>
      <c r="W7" s="1">
        <v>5.93</v>
      </c>
      <c r="X7" s="1">
        <v>632</v>
      </c>
      <c r="Y7" s="1">
        <v>4.5</v>
      </c>
      <c r="Z7" s="1">
        <v>18</v>
      </c>
      <c r="AA7" s="1">
        <v>0.13</v>
      </c>
      <c r="AB7" s="1">
        <v>264</v>
      </c>
      <c r="AC7" s="1">
        <v>1.88</v>
      </c>
      <c r="AD7" s="4">
        <v>1526</v>
      </c>
      <c r="AE7" s="1">
        <v>10.87</v>
      </c>
      <c r="AF7" s="4">
        <v>14039</v>
      </c>
      <c r="AG7" s="4">
        <f t="shared" si="0"/>
        <v>469</v>
      </c>
      <c r="AH7" s="16">
        <f t="shared" si="1"/>
        <v>3.3406937816083768E-2</v>
      </c>
      <c r="AI7" s="4">
        <f t="shared" si="2"/>
        <v>230</v>
      </c>
      <c r="AJ7" s="15">
        <f t="shared" si="3"/>
        <v>1.6382933257354512E-2</v>
      </c>
      <c r="AK7" s="4">
        <f t="shared" si="4"/>
        <v>9486</v>
      </c>
      <c r="AL7" s="15">
        <f t="shared" si="5"/>
        <v>0.6756891516489778</v>
      </c>
      <c r="AM7" s="4">
        <f t="shared" si="6"/>
        <v>2046</v>
      </c>
      <c r="AN7" s="15">
        <f t="shared" si="7"/>
        <v>0.14573687584585795</v>
      </c>
    </row>
    <row r="8" spans="1:42" ht="15.75" customHeight="1">
      <c r="A8" s="10">
        <v>42674</v>
      </c>
      <c r="B8" s="1">
        <v>13</v>
      </c>
      <c r="C8" s="1">
        <v>0.08</v>
      </c>
      <c r="D8" s="1">
        <v>409</v>
      </c>
      <c r="E8" s="1">
        <v>2.66</v>
      </c>
      <c r="F8" s="1">
        <v>81</v>
      </c>
      <c r="G8" s="1">
        <v>0.53</v>
      </c>
      <c r="H8" s="1">
        <v>21</v>
      </c>
      <c r="I8" s="1">
        <v>0.14000000000000001</v>
      </c>
      <c r="J8" s="1">
        <v>151</v>
      </c>
      <c r="K8" s="1">
        <v>0.98</v>
      </c>
      <c r="L8" s="1">
        <v>79</v>
      </c>
      <c r="M8" s="1">
        <v>0.51</v>
      </c>
      <c r="N8" s="1">
        <v>26</v>
      </c>
      <c r="O8" s="1">
        <v>0.17</v>
      </c>
      <c r="P8" s="4">
        <v>1239</v>
      </c>
      <c r="Q8" s="1">
        <v>8.07</v>
      </c>
      <c r="R8" s="4">
        <v>9051</v>
      </c>
      <c r="S8" s="1">
        <v>58.97</v>
      </c>
      <c r="T8" s="1">
        <v>641</v>
      </c>
      <c r="U8" s="1">
        <v>4.18</v>
      </c>
      <c r="V8" s="1">
        <v>921</v>
      </c>
      <c r="W8" s="1">
        <v>6</v>
      </c>
      <c r="X8" s="1">
        <v>681</v>
      </c>
      <c r="Y8" s="1">
        <v>4.4400000000000004</v>
      </c>
      <c r="Z8" s="1">
        <v>18</v>
      </c>
      <c r="AA8" s="1">
        <v>0.12</v>
      </c>
      <c r="AB8" s="1">
        <v>297</v>
      </c>
      <c r="AC8" s="1">
        <v>1.94</v>
      </c>
      <c r="AD8" s="4">
        <v>1720</v>
      </c>
      <c r="AE8" s="1">
        <v>11.21</v>
      </c>
      <c r="AF8" s="4">
        <v>15348</v>
      </c>
      <c r="AG8" s="4">
        <f t="shared" si="0"/>
        <v>503</v>
      </c>
      <c r="AH8" s="16">
        <f t="shared" si="1"/>
        <v>3.2772999739379721E-2</v>
      </c>
      <c r="AI8" s="4">
        <f t="shared" si="2"/>
        <v>251</v>
      </c>
      <c r="AJ8" s="15">
        <f t="shared" si="3"/>
        <v>1.6353922335157676E-2</v>
      </c>
      <c r="AK8" s="4">
        <f t="shared" si="4"/>
        <v>10316</v>
      </c>
      <c r="AL8" s="15">
        <f t="shared" si="5"/>
        <v>0.67213969246807403</v>
      </c>
      <c r="AM8" s="4">
        <f t="shared" si="6"/>
        <v>2243</v>
      </c>
      <c r="AN8" s="15">
        <f t="shared" si="7"/>
        <v>0.14614281991138911</v>
      </c>
    </row>
    <row r="9" spans="1:42" ht="15.75" customHeight="1">
      <c r="A9" s="10">
        <v>42675</v>
      </c>
      <c r="B9" s="1">
        <v>13</v>
      </c>
      <c r="C9" s="1">
        <v>7.0000000000000007E-2</v>
      </c>
      <c r="D9" s="1">
        <v>454</v>
      </c>
      <c r="E9" s="1">
        <v>2.61</v>
      </c>
      <c r="F9" s="1">
        <v>94</v>
      </c>
      <c r="G9" s="1">
        <v>0.54</v>
      </c>
      <c r="H9" s="1">
        <v>22</v>
      </c>
      <c r="I9" s="1">
        <v>0.13</v>
      </c>
      <c r="J9" s="1">
        <v>167</v>
      </c>
      <c r="K9" s="1">
        <v>0.96</v>
      </c>
      <c r="L9" s="1">
        <v>87</v>
      </c>
      <c r="M9" s="1">
        <v>0.5</v>
      </c>
      <c r="N9" s="1">
        <v>30</v>
      </c>
      <c r="O9" s="1">
        <v>0.17</v>
      </c>
      <c r="P9" s="4">
        <v>1379</v>
      </c>
      <c r="Q9" s="1">
        <v>7.93</v>
      </c>
      <c r="R9" s="4">
        <v>10260</v>
      </c>
      <c r="S9" s="1">
        <v>59.04</v>
      </c>
      <c r="T9" s="1">
        <v>716</v>
      </c>
      <c r="U9" s="1">
        <v>4.12</v>
      </c>
      <c r="V9" s="4">
        <v>1021</v>
      </c>
      <c r="W9" s="1">
        <v>5.87</v>
      </c>
      <c r="X9" s="1">
        <v>771</v>
      </c>
      <c r="Y9" s="1">
        <v>4.4400000000000004</v>
      </c>
      <c r="Z9" s="1">
        <v>19</v>
      </c>
      <c r="AA9" s="1">
        <v>0.11</v>
      </c>
      <c r="AB9" s="1">
        <v>346</v>
      </c>
      <c r="AC9" s="1">
        <v>1.99</v>
      </c>
      <c r="AD9" s="4">
        <v>2000</v>
      </c>
      <c r="AE9" s="1">
        <v>11.51</v>
      </c>
      <c r="AF9" s="4">
        <v>17379</v>
      </c>
      <c r="AG9" s="4">
        <f t="shared" si="0"/>
        <v>561</v>
      </c>
      <c r="AH9" s="16">
        <f t="shared" si="1"/>
        <v>3.228033833937511E-2</v>
      </c>
      <c r="AI9" s="4">
        <f t="shared" si="2"/>
        <v>276</v>
      </c>
      <c r="AJ9" s="15">
        <f t="shared" si="3"/>
        <v>1.5881235974451926E-2</v>
      </c>
      <c r="AK9" s="4">
        <f t="shared" si="4"/>
        <v>11669</v>
      </c>
      <c r="AL9" s="15">
        <f t="shared" si="5"/>
        <v>0.67144254560101269</v>
      </c>
      <c r="AM9" s="4">
        <f t="shared" si="6"/>
        <v>2508</v>
      </c>
      <c r="AN9" s="15">
        <f t="shared" si="7"/>
        <v>0.14431210081132401</v>
      </c>
    </row>
    <row r="10" spans="1:42" ht="15.75" customHeight="1">
      <c r="A10" s="10">
        <v>42676</v>
      </c>
      <c r="B10" s="1">
        <v>16</v>
      </c>
      <c r="C10" s="1">
        <v>0.08</v>
      </c>
      <c r="D10" s="1">
        <v>524</v>
      </c>
      <c r="E10" s="1">
        <v>2.66</v>
      </c>
      <c r="F10" s="1">
        <v>112</v>
      </c>
      <c r="G10" s="1">
        <v>0.56999999999999995</v>
      </c>
      <c r="H10" s="1">
        <v>24</v>
      </c>
      <c r="I10" s="1">
        <v>0.12</v>
      </c>
      <c r="J10" s="1">
        <v>184</v>
      </c>
      <c r="K10" s="1">
        <v>0.93</v>
      </c>
      <c r="L10" s="1">
        <v>106</v>
      </c>
      <c r="M10" s="1">
        <v>0.54</v>
      </c>
      <c r="N10" s="1">
        <v>36</v>
      </c>
      <c r="O10" s="1">
        <v>0.18</v>
      </c>
      <c r="P10" s="4">
        <v>1562</v>
      </c>
      <c r="Q10" s="1">
        <v>7.94</v>
      </c>
      <c r="R10" s="4">
        <v>11592</v>
      </c>
      <c r="S10" s="1">
        <v>58.89</v>
      </c>
      <c r="T10" s="1">
        <v>791</v>
      </c>
      <c r="U10" s="1">
        <v>4.0199999999999996</v>
      </c>
      <c r="V10" s="4">
        <v>1130</v>
      </c>
      <c r="W10" s="1">
        <v>5.74</v>
      </c>
      <c r="X10" s="1">
        <v>870</v>
      </c>
      <c r="Y10" s="1">
        <v>4.42</v>
      </c>
      <c r="Z10" s="1">
        <v>25</v>
      </c>
      <c r="AA10" s="1">
        <v>0.13</v>
      </c>
      <c r="AB10" s="1">
        <v>381</v>
      </c>
      <c r="AC10" s="1">
        <v>1.94</v>
      </c>
      <c r="AD10" s="4">
        <v>2331</v>
      </c>
      <c r="AE10" s="1">
        <v>11.84</v>
      </c>
      <c r="AF10" s="4">
        <v>19684</v>
      </c>
      <c r="AG10" s="4">
        <f t="shared" si="0"/>
        <v>652</v>
      </c>
      <c r="AH10" s="16">
        <f t="shared" si="1"/>
        <v>3.3123348912822599E-2</v>
      </c>
      <c r="AI10" s="4">
        <f t="shared" si="2"/>
        <v>314</v>
      </c>
      <c r="AJ10" s="15">
        <f t="shared" si="3"/>
        <v>1.5952042267831743E-2</v>
      </c>
      <c r="AK10" s="4">
        <f t="shared" si="4"/>
        <v>13190</v>
      </c>
      <c r="AL10" s="15">
        <f t="shared" si="5"/>
        <v>0.67008738061369644</v>
      </c>
      <c r="AM10" s="4">
        <f t="shared" si="6"/>
        <v>2791</v>
      </c>
      <c r="AN10" s="15">
        <f t="shared" si="7"/>
        <v>0.14179028652712863</v>
      </c>
    </row>
    <row r="11" spans="1:42" ht="15.75" customHeight="1">
      <c r="A11" s="10">
        <v>42677</v>
      </c>
      <c r="B11" s="1">
        <v>18</v>
      </c>
      <c r="C11" s="1">
        <v>0.08</v>
      </c>
      <c r="D11" s="1">
        <v>589</v>
      </c>
      <c r="E11" s="1">
        <v>2.65</v>
      </c>
      <c r="F11" s="1">
        <v>122</v>
      </c>
      <c r="G11" s="1">
        <v>0.55000000000000004</v>
      </c>
      <c r="H11" s="1">
        <v>27</v>
      </c>
      <c r="I11" s="1">
        <v>0.12</v>
      </c>
      <c r="J11" s="1">
        <v>210</v>
      </c>
      <c r="K11" s="1">
        <v>0.94</v>
      </c>
      <c r="L11" s="1">
        <v>117</v>
      </c>
      <c r="M11" s="1">
        <v>0.53</v>
      </c>
      <c r="N11" s="1">
        <v>44</v>
      </c>
      <c r="O11" s="1">
        <v>0.2</v>
      </c>
      <c r="P11" s="4">
        <v>1789</v>
      </c>
      <c r="Q11" s="1">
        <v>8.0500000000000007</v>
      </c>
      <c r="R11" s="4">
        <v>13026</v>
      </c>
      <c r="S11" s="1">
        <v>58.59</v>
      </c>
      <c r="T11" s="1">
        <v>884</v>
      </c>
      <c r="U11" s="1">
        <v>3.98</v>
      </c>
      <c r="V11" s="4">
        <v>1264</v>
      </c>
      <c r="W11" s="1">
        <v>5.69</v>
      </c>
      <c r="X11" s="1">
        <v>980</v>
      </c>
      <c r="Y11" s="1">
        <v>4.41</v>
      </c>
      <c r="Z11" s="1">
        <v>30</v>
      </c>
      <c r="AA11" s="1">
        <v>0.13</v>
      </c>
      <c r="AB11" s="1">
        <v>431</v>
      </c>
      <c r="AC11" s="1">
        <v>1.94</v>
      </c>
      <c r="AD11" s="4">
        <v>2701</v>
      </c>
      <c r="AE11" s="1">
        <v>12.15</v>
      </c>
      <c r="AF11" s="4">
        <v>22232</v>
      </c>
      <c r="AG11" s="4">
        <f t="shared" si="0"/>
        <v>729</v>
      </c>
      <c r="AH11" s="16">
        <f t="shared" si="1"/>
        <v>3.2790572148254767E-2</v>
      </c>
      <c r="AI11" s="4">
        <f t="shared" si="2"/>
        <v>354</v>
      </c>
      <c r="AJ11" s="15">
        <f t="shared" si="3"/>
        <v>1.5922993882691614E-2</v>
      </c>
      <c r="AK11" s="4">
        <f t="shared" si="4"/>
        <v>14859</v>
      </c>
      <c r="AL11" s="15">
        <f t="shared" si="5"/>
        <v>0.66836092119467438</v>
      </c>
      <c r="AM11" s="4">
        <f t="shared" si="6"/>
        <v>3128</v>
      </c>
      <c r="AN11" s="15">
        <f t="shared" si="7"/>
        <v>0.14069809283915077</v>
      </c>
    </row>
    <row r="12" spans="1:42" ht="15.75" customHeight="1">
      <c r="A12" s="11">
        <v>42679</v>
      </c>
      <c r="B12" s="1">
        <v>20</v>
      </c>
      <c r="C12" s="1">
        <v>0.08</v>
      </c>
      <c r="D12" s="1">
        <v>621</v>
      </c>
      <c r="E12" s="1">
        <v>2.64</v>
      </c>
      <c r="F12" s="1">
        <v>127</v>
      </c>
      <c r="G12" s="1">
        <v>0.54</v>
      </c>
      <c r="H12" s="1">
        <v>30</v>
      </c>
      <c r="I12" s="1">
        <v>0.13</v>
      </c>
      <c r="J12" s="1">
        <v>219</v>
      </c>
      <c r="K12" s="1">
        <v>0.93</v>
      </c>
      <c r="L12" s="1">
        <v>128</v>
      </c>
      <c r="M12" s="1">
        <v>0.54</v>
      </c>
      <c r="N12" s="1">
        <v>44</v>
      </c>
      <c r="O12" s="1">
        <v>0.19</v>
      </c>
      <c r="P12" s="22">
        <v>1907</v>
      </c>
      <c r="Q12" s="1">
        <v>8.1</v>
      </c>
      <c r="R12" s="4">
        <v>13699</v>
      </c>
      <c r="S12" s="1">
        <v>58.17</v>
      </c>
      <c r="T12" s="1">
        <v>931</v>
      </c>
      <c r="U12" s="1">
        <v>3.95</v>
      </c>
      <c r="V12" s="4">
        <v>1327</v>
      </c>
      <c r="W12" s="1">
        <v>5.63</v>
      </c>
      <c r="X12" s="4">
        <v>1031</v>
      </c>
      <c r="Y12" s="1">
        <v>4.38</v>
      </c>
      <c r="Z12" s="1">
        <v>32</v>
      </c>
      <c r="AA12" s="1">
        <v>0.14000000000000001</v>
      </c>
      <c r="AB12" s="1">
        <v>475</v>
      </c>
      <c r="AC12" s="1">
        <v>2.02</v>
      </c>
      <c r="AD12" s="4">
        <v>2959</v>
      </c>
      <c r="AE12" s="1">
        <v>12.56</v>
      </c>
      <c r="AF12" s="4">
        <v>23550</v>
      </c>
      <c r="AG12" s="4">
        <f t="shared" si="0"/>
        <v>768</v>
      </c>
      <c r="AH12" s="16">
        <f t="shared" si="1"/>
        <v>3.2611464968152863E-2</v>
      </c>
      <c r="AI12" s="4">
        <f t="shared" si="2"/>
        <v>377</v>
      </c>
      <c r="AJ12" s="15">
        <f t="shared" si="3"/>
        <v>1.6008492569002122E-2</v>
      </c>
      <c r="AK12" s="4">
        <f t="shared" si="4"/>
        <v>15650</v>
      </c>
      <c r="AL12" s="15">
        <f t="shared" si="5"/>
        <v>0.66454352441613584</v>
      </c>
      <c r="AM12" s="4">
        <f t="shared" si="6"/>
        <v>3289</v>
      </c>
      <c r="AN12" s="15">
        <f t="shared" si="7"/>
        <v>0.13966029723991508</v>
      </c>
    </row>
    <row r="13" spans="1:42" ht="15.75" customHeight="1">
      <c r="B13" s="1">
        <v>20</v>
      </c>
      <c r="C13" s="1">
        <v>0.08</v>
      </c>
      <c r="D13" s="1">
        <v>646</v>
      </c>
      <c r="E13" s="1">
        <v>2.63</v>
      </c>
      <c r="F13" s="1">
        <v>136</v>
      </c>
      <c r="G13" s="1">
        <v>0.55000000000000004</v>
      </c>
      <c r="H13" s="1">
        <v>30</v>
      </c>
      <c r="I13" s="1">
        <v>0.12</v>
      </c>
      <c r="J13" s="1">
        <v>233</v>
      </c>
      <c r="K13" s="1">
        <v>0.95</v>
      </c>
      <c r="L13" s="1">
        <v>131</v>
      </c>
      <c r="M13" s="1">
        <v>0.53</v>
      </c>
      <c r="N13" s="1">
        <v>45</v>
      </c>
      <c r="O13" s="1">
        <v>0.18</v>
      </c>
      <c r="P13" s="4">
        <v>2009</v>
      </c>
      <c r="Q13" s="1">
        <v>8.18</v>
      </c>
      <c r="R13" s="4">
        <v>14200</v>
      </c>
      <c r="S13" s="1">
        <v>57.81</v>
      </c>
      <c r="T13" s="1">
        <v>962</v>
      </c>
      <c r="U13" s="1">
        <v>3.92</v>
      </c>
      <c r="V13" s="4">
        <v>1365</v>
      </c>
      <c r="W13" s="1">
        <v>5.56</v>
      </c>
      <c r="X13" s="4">
        <v>1063</v>
      </c>
      <c r="Y13" s="1">
        <v>4.33</v>
      </c>
      <c r="Z13" s="1">
        <v>32</v>
      </c>
      <c r="AA13" s="1">
        <v>0.13</v>
      </c>
      <c r="AB13" s="1">
        <v>506</v>
      </c>
      <c r="AC13" s="1">
        <v>2.06</v>
      </c>
      <c r="AD13" s="4">
        <v>3187</v>
      </c>
      <c r="AE13" s="1">
        <v>12.97</v>
      </c>
      <c r="AF13" s="4">
        <v>24565</v>
      </c>
      <c r="AG13" s="4">
        <f t="shared" si="0"/>
        <v>802</v>
      </c>
      <c r="AH13" s="16">
        <f t="shared" si="1"/>
        <v>3.2648076531650722E-2</v>
      </c>
      <c r="AI13" s="4">
        <f t="shared" si="2"/>
        <v>394</v>
      </c>
      <c r="AJ13" s="15">
        <f t="shared" si="3"/>
        <v>1.6039079991858336E-2</v>
      </c>
      <c r="AK13" s="4">
        <f t="shared" si="4"/>
        <v>16254</v>
      </c>
      <c r="AL13" s="15">
        <f t="shared" si="5"/>
        <v>0.66167311215143498</v>
      </c>
      <c r="AM13" s="4">
        <f t="shared" si="6"/>
        <v>3390</v>
      </c>
      <c r="AN13" s="15">
        <f t="shared" si="7"/>
        <v>0.13800122124974556</v>
      </c>
    </row>
    <row r="14" spans="1:42">
      <c r="B14" s="23">
        <v>22</v>
      </c>
      <c r="C14" s="23">
        <v>0.08</v>
      </c>
      <c r="D14" s="23">
        <v>706</v>
      </c>
      <c r="E14" s="23">
        <v>2.66</v>
      </c>
      <c r="F14" s="23">
        <v>149</v>
      </c>
      <c r="G14" s="23">
        <v>0.56000000000000005</v>
      </c>
      <c r="H14" s="23">
        <v>32</v>
      </c>
      <c r="I14" s="23">
        <v>0.12</v>
      </c>
      <c r="J14" s="23">
        <v>253</v>
      </c>
      <c r="K14" s="23">
        <v>0.95</v>
      </c>
      <c r="L14" s="23">
        <v>149</v>
      </c>
      <c r="M14" s="23">
        <v>0.56000000000000005</v>
      </c>
      <c r="N14" s="23">
        <v>45</v>
      </c>
      <c r="O14" s="23">
        <v>0.17</v>
      </c>
      <c r="P14" s="24">
        <v>2148</v>
      </c>
      <c r="Q14" s="23">
        <v>8.08</v>
      </c>
      <c r="R14" s="24">
        <v>15164</v>
      </c>
      <c r="S14" s="23">
        <v>57.06</v>
      </c>
      <c r="T14" s="24">
        <v>1026</v>
      </c>
      <c r="U14" s="23">
        <v>3.86</v>
      </c>
      <c r="V14" s="24">
        <v>1473</v>
      </c>
      <c r="W14" s="23">
        <v>5.54</v>
      </c>
      <c r="X14" s="24">
        <v>1160</v>
      </c>
      <c r="Y14" s="23">
        <v>4.37</v>
      </c>
      <c r="Z14" s="23">
        <v>33</v>
      </c>
      <c r="AA14" s="23">
        <v>0.12</v>
      </c>
      <c r="AB14" s="23">
        <v>558</v>
      </c>
      <c r="AC14" s="23">
        <v>2.1</v>
      </c>
      <c r="AD14" s="24">
        <v>3656</v>
      </c>
      <c r="AE14" s="23">
        <v>13.76</v>
      </c>
      <c r="AF14" s="8">
        <v>24565</v>
      </c>
      <c r="AG14" s="4">
        <f t="shared" si="0"/>
        <v>877</v>
      </c>
      <c r="AH14" s="12">
        <f t="shared" si="1"/>
        <v>3.5701200895583145E-2</v>
      </c>
      <c r="AI14" s="4">
        <f t="shared" si="2"/>
        <v>434</v>
      </c>
      <c r="AJ14" s="13">
        <f t="shared" si="3"/>
        <v>1.7667412985955627E-2</v>
      </c>
      <c r="AK14" s="4">
        <f t="shared" si="4"/>
        <v>17357</v>
      </c>
      <c r="AL14" s="13">
        <f t="shared" si="5"/>
        <v>0.70657439446366777</v>
      </c>
      <c r="AM14" s="4">
        <f t="shared" si="6"/>
        <v>3659</v>
      </c>
      <c r="AN14" s="13">
        <f t="shared" si="7"/>
        <v>0.14895176063504986</v>
      </c>
    </row>
    <row r="17" spans="34:40" ht="15.75" customHeight="1">
      <c r="AH17" s="25">
        <f>AH14/AH2</f>
        <v>0.8241734033961996</v>
      </c>
      <c r="AJ17" s="25">
        <f>AJ14/AJ2</f>
        <v>0.92116167658725234</v>
      </c>
      <c r="AL17" s="25">
        <f>AL14/AL2</f>
        <v>0.95146083971337492</v>
      </c>
      <c r="AN17" s="25">
        <f>AN14/AN2</f>
        <v>0.84504824498287179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workbookViewId="0"/>
  </sheetViews>
  <sheetFormatPr baseColWidth="10" defaultColWidth="14.5" defaultRowHeight="15.75" customHeight="1" x14ac:dyDescent="0"/>
  <cols>
    <col min="1" max="1" width="6" customWidth="1"/>
    <col min="2" max="2" width="9" customWidth="1"/>
    <col min="3" max="3" width="6.5" customWidth="1"/>
    <col min="4" max="4" width="9" customWidth="1"/>
    <col min="5" max="5" width="6.5" customWidth="1"/>
    <col min="6" max="6" width="9" customWidth="1"/>
    <col min="7" max="7" width="6.5" customWidth="1"/>
    <col min="8" max="8" width="9" customWidth="1"/>
    <col min="9" max="9" width="6.5" customWidth="1"/>
    <col min="10" max="10" width="9" customWidth="1"/>
    <col min="11" max="11" width="6.5" customWidth="1"/>
    <col min="12" max="12" width="9" customWidth="1"/>
    <col min="13" max="13" width="6.5" customWidth="1"/>
    <col min="14" max="14" width="7.83203125" customWidth="1"/>
  </cols>
  <sheetData>
    <row r="1" spans="1:16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2</v>
      </c>
      <c r="F1" s="1" t="s">
        <v>4</v>
      </c>
      <c r="G1" s="1" t="s">
        <v>2</v>
      </c>
      <c r="H1" s="1" t="s">
        <v>5</v>
      </c>
      <c r="I1" s="1" t="s">
        <v>2</v>
      </c>
      <c r="J1" s="1" t="s">
        <v>6</v>
      </c>
      <c r="K1" s="1" t="s">
        <v>2</v>
      </c>
      <c r="L1" s="1" t="s">
        <v>7</v>
      </c>
      <c r="M1" s="1" t="s">
        <v>2</v>
      </c>
      <c r="N1" s="1" t="s">
        <v>8</v>
      </c>
    </row>
    <row r="2" spans="1:16" ht="15.75" customHeight="1">
      <c r="A2" s="3">
        <v>2012</v>
      </c>
      <c r="B2" s="4">
        <v>870</v>
      </c>
      <c r="C2" s="3">
        <v>4.07</v>
      </c>
      <c r="D2" s="4">
        <v>3322</v>
      </c>
      <c r="E2" s="3">
        <v>15.54</v>
      </c>
      <c r="F2" s="4">
        <v>4285</v>
      </c>
      <c r="G2" s="3">
        <v>20.04</v>
      </c>
      <c r="H2" s="4">
        <v>6006</v>
      </c>
      <c r="I2" s="6">
        <v>28.1</v>
      </c>
      <c r="J2" s="4">
        <v>6894</v>
      </c>
      <c r="K2" s="3">
        <v>32.25</v>
      </c>
      <c r="L2" s="1">
        <v>0</v>
      </c>
      <c r="M2" s="1">
        <v>0</v>
      </c>
      <c r="N2" s="8">
        <v>21377</v>
      </c>
    </row>
    <row r="3" spans="1:16" ht="15.75" customHeight="1">
      <c r="A3" s="3">
        <v>2014</v>
      </c>
      <c r="B3" s="1">
        <v>537</v>
      </c>
      <c r="C3" s="9">
        <v>3.2</v>
      </c>
      <c r="D3" s="4">
        <v>1882</v>
      </c>
      <c r="E3" s="1">
        <v>11.23</v>
      </c>
      <c r="F3" s="4">
        <v>2914</v>
      </c>
      <c r="G3" s="1">
        <v>17.39</v>
      </c>
      <c r="H3" s="4">
        <v>5026</v>
      </c>
      <c r="I3" s="1">
        <v>29.99</v>
      </c>
      <c r="J3" s="4">
        <v>6402</v>
      </c>
      <c r="K3" s="9">
        <v>38.200000000000003</v>
      </c>
      <c r="L3" s="1">
        <v>0</v>
      </c>
      <c r="M3" s="1">
        <v>0</v>
      </c>
      <c r="N3" s="8">
        <v>16761</v>
      </c>
    </row>
    <row r="4" spans="1:16" ht="15.75" customHeight="1">
      <c r="A4" s="10">
        <v>42665</v>
      </c>
      <c r="B4" s="1">
        <v>292</v>
      </c>
      <c r="C4" s="1">
        <v>5.8</v>
      </c>
      <c r="D4" s="4">
        <v>657</v>
      </c>
      <c r="E4" s="1">
        <v>13.05</v>
      </c>
      <c r="F4" s="4">
        <v>802</v>
      </c>
      <c r="G4" s="1">
        <v>15.93</v>
      </c>
      <c r="H4" s="4">
        <v>1412</v>
      </c>
      <c r="I4" s="1">
        <v>28.05</v>
      </c>
      <c r="J4" s="4">
        <v>1870</v>
      </c>
      <c r="K4" s="1">
        <v>37.15</v>
      </c>
      <c r="L4" s="1">
        <v>0</v>
      </c>
      <c r="M4" s="1">
        <v>0</v>
      </c>
      <c r="N4" s="4">
        <v>5033</v>
      </c>
    </row>
    <row r="5" spans="1:16" ht="15.75" customHeight="1">
      <c r="A5" s="10">
        <v>42669</v>
      </c>
      <c r="B5" s="1">
        <v>667</v>
      </c>
      <c r="C5" s="1">
        <v>6.23</v>
      </c>
      <c r="D5" s="4">
        <v>1470</v>
      </c>
      <c r="E5" s="1">
        <v>13.73</v>
      </c>
      <c r="F5" s="4">
        <v>1823</v>
      </c>
      <c r="G5" s="1">
        <v>17.02</v>
      </c>
      <c r="H5" s="4">
        <v>3028</v>
      </c>
      <c r="I5" s="1">
        <v>28.28</v>
      </c>
      <c r="J5" s="4">
        <v>3720</v>
      </c>
      <c r="K5" s="1">
        <v>34.74</v>
      </c>
      <c r="L5" s="1">
        <v>0</v>
      </c>
      <c r="M5" s="1">
        <v>0</v>
      </c>
      <c r="N5" s="4">
        <v>10708</v>
      </c>
      <c r="P5" s="1"/>
    </row>
    <row r="6" spans="1:16" ht="15.75" customHeight="1">
      <c r="A6" s="10">
        <v>42670</v>
      </c>
      <c r="B6" s="1">
        <v>815</v>
      </c>
      <c r="C6" s="1">
        <v>6.64</v>
      </c>
      <c r="D6" s="4">
        <v>1728</v>
      </c>
      <c r="E6" s="1">
        <v>14.08</v>
      </c>
      <c r="F6" s="4">
        <v>2131</v>
      </c>
      <c r="G6" s="1">
        <v>17.36</v>
      </c>
      <c r="H6" s="4">
        <v>3418</v>
      </c>
      <c r="I6" s="1">
        <v>27.85</v>
      </c>
      <c r="J6" s="4">
        <v>4183</v>
      </c>
      <c r="K6" s="1">
        <v>34.08</v>
      </c>
      <c r="L6" s="1">
        <v>0</v>
      </c>
      <c r="M6" s="1">
        <v>0</v>
      </c>
      <c r="N6" s="4">
        <v>12275</v>
      </c>
      <c r="P6" s="1"/>
    </row>
    <row r="7" spans="1:16" ht="15.75" customHeight="1">
      <c r="A7" s="10">
        <v>42672</v>
      </c>
      <c r="B7" s="4">
        <v>1046</v>
      </c>
      <c r="C7" s="1">
        <v>7.45</v>
      </c>
      <c r="D7" s="4">
        <v>2074</v>
      </c>
      <c r="E7" s="1">
        <v>14.77</v>
      </c>
      <c r="F7" s="4">
        <v>2489</v>
      </c>
      <c r="G7" s="1">
        <v>17.73</v>
      </c>
      <c r="H7" s="4">
        <v>3852</v>
      </c>
      <c r="I7" s="1">
        <v>27.44</v>
      </c>
      <c r="J7" s="4">
        <v>4578</v>
      </c>
      <c r="K7" s="1">
        <v>32.61</v>
      </c>
      <c r="L7" s="1">
        <v>0</v>
      </c>
      <c r="M7" s="1">
        <v>0</v>
      </c>
      <c r="N7" s="4">
        <v>14039</v>
      </c>
    </row>
    <row r="8" spans="1:16" ht="15.75" customHeight="1">
      <c r="A8" s="10">
        <v>42674</v>
      </c>
      <c r="B8" s="4">
        <v>1209</v>
      </c>
      <c r="C8" s="1">
        <v>7.88</v>
      </c>
      <c r="D8" s="4">
        <v>2339</v>
      </c>
      <c r="E8" s="1">
        <v>15.24</v>
      </c>
      <c r="F8" s="4">
        <v>2715</v>
      </c>
      <c r="G8" s="1">
        <v>17.690000000000001</v>
      </c>
      <c r="H8" s="4">
        <v>4173</v>
      </c>
      <c r="I8" s="1">
        <v>27.19</v>
      </c>
      <c r="J8" s="4">
        <v>4912</v>
      </c>
      <c r="K8" s="1">
        <v>32</v>
      </c>
      <c r="L8" s="1">
        <v>0</v>
      </c>
      <c r="M8" s="1">
        <v>0</v>
      </c>
      <c r="N8" s="4">
        <v>15348</v>
      </c>
      <c r="P8" s="1"/>
    </row>
    <row r="9" spans="1:16" ht="15.75" customHeight="1">
      <c r="A9" s="10">
        <v>42675</v>
      </c>
      <c r="B9" s="4">
        <v>1430</v>
      </c>
      <c r="C9" s="1">
        <v>8.23</v>
      </c>
      <c r="D9" s="4">
        <v>2707</v>
      </c>
      <c r="E9" s="1">
        <v>15.58</v>
      </c>
      <c r="F9" s="4">
        <v>3139</v>
      </c>
      <c r="G9" s="1">
        <v>18.059999999999999</v>
      </c>
      <c r="H9" s="4">
        <v>4672</v>
      </c>
      <c r="I9" s="1">
        <v>26.88</v>
      </c>
      <c r="J9" s="4">
        <v>5431</v>
      </c>
      <c r="K9" s="1">
        <v>31.25</v>
      </c>
      <c r="L9" s="1">
        <v>0</v>
      </c>
      <c r="M9" s="1">
        <v>0</v>
      </c>
      <c r="N9" s="4">
        <v>17379</v>
      </c>
    </row>
    <row r="10" spans="1:16" ht="15.75" customHeight="1">
      <c r="A10" s="10">
        <v>42676</v>
      </c>
      <c r="B10" s="4">
        <v>1665</v>
      </c>
      <c r="C10" s="1">
        <v>8.4600000000000009</v>
      </c>
      <c r="D10" s="4">
        <v>3149</v>
      </c>
      <c r="E10" s="1">
        <v>16</v>
      </c>
      <c r="F10" s="4">
        <v>3614</v>
      </c>
      <c r="G10" s="1">
        <v>18.36</v>
      </c>
      <c r="H10" s="4">
        <v>5328</v>
      </c>
      <c r="I10" s="1">
        <v>27.07</v>
      </c>
      <c r="J10" s="4">
        <v>5928</v>
      </c>
      <c r="K10" s="1">
        <v>30.12</v>
      </c>
      <c r="L10" s="1">
        <v>0</v>
      </c>
      <c r="M10" s="1">
        <v>0</v>
      </c>
      <c r="N10" s="4">
        <v>19684</v>
      </c>
    </row>
    <row r="11" spans="1:16" ht="15.75" customHeight="1">
      <c r="A11" s="10">
        <v>42677</v>
      </c>
      <c r="B11" s="4">
        <v>1967</v>
      </c>
      <c r="C11" s="1">
        <v>8.85</v>
      </c>
      <c r="D11" s="4">
        <v>3719</v>
      </c>
      <c r="E11" s="1">
        <v>16.73</v>
      </c>
      <c r="F11" s="4">
        <v>4144</v>
      </c>
      <c r="G11" s="1">
        <v>18.64</v>
      </c>
      <c r="H11" s="4">
        <v>5991</v>
      </c>
      <c r="I11" s="1">
        <v>26.95</v>
      </c>
      <c r="J11" s="4">
        <v>6411</v>
      </c>
      <c r="K11" s="1">
        <v>28.84</v>
      </c>
      <c r="L11" s="1">
        <v>0</v>
      </c>
      <c r="M11" s="1">
        <v>0</v>
      </c>
      <c r="N11" s="4">
        <v>22232</v>
      </c>
    </row>
    <row r="12" spans="1:16" ht="15.75" customHeight="1">
      <c r="A12" s="11">
        <v>42679</v>
      </c>
      <c r="B12" s="4">
        <v>2190</v>
      </c>
      <c r="C12" s="3">
        <v>9.3000000000000007</v>
      </c>
      <c r="D12" s="4">
        <v>4090</v>
      </c>
      <c r="E12" s="3">
        <v>17.37</v>
      </c>
      <c r="F12" s="4">
        <v>4418</v>
      </c>
      <c r="G12" s="3">
        <v>18.760000000000002</v>
      </c>
      <c r="H12" s="4">
        <v>6287</v>
      </c>
      <c r="I12" s="3">
        <v>26.7</v>
      </c>
      <c r="J12" s="4">
        <v>6565</v>
      </c>
      <c r="K12" s="3">
        <v>27.88</v>
      </c>
      <c r="L12" s="1">
        <v>0</v>
      </c>
      <c r="M12" s="1">
        <v>0</v>
      </c>
      <c r="N12" s="8">
        <v>23550</v>
      </c>
      <c r="P12" s="1" t="s">
        <v>27</v>
      </c>
    </row>
    <row r="13" spans="1:16" ht="15.75" customHeight="1">
      <c r="B13" s="4">
        <v>2390</v>
      </c>
      <c r="C13" s="1">
        <v>9.73</v>
      </c>
      <c r="D13" s="4">
        <v>4365</v>
      </c>
      <c r="E13" s="1">
        <v>17.77</v>
      </c>
      <c r="F13" s="4">
        <v>4658</v>
      </c>
      <c r="G13" s="1">
        <v>18.96</v>
      </c>
      <c r="H13" s="4">
        <v>6481</v>
      </c>
      <c r="I13" s="1">
        <v>26.38</v>
      </c>
      <c r="J13" s="4">
        <v>6671</v>
      </c>
      <c r="K13" s="1">
        <v>27.16</v>
      </c>
      <c r="L13" s="1">
        <v>0</v>
      </c>
      <c r="M13" s="1">
        <v>0</v>
      </c>
      <c r="N13" s="4">
        <v>24565</v>
      </c>
    </row>
    <row r="14" spans="1:16" ht="15.75" customHeight="1">
      <c r="B14" s="4">
        <v>2795</v>
      </c>
      <c r="C14" s="1">
        <v>10.52</v>
      </c>
      <c r="D14" s="4">
        <v>4882</v>
      </c>
      <c r="E14" s="1">
        <v>18.37</v>
      </c>
      <c r="F14" s="4">
        <v>5128</v>
      </c>
      <c r="G14" s="1">
        <v>19.3</v>
      </c>
      <c r="H14" s="4">
        <v>6882</v>
      </c>
      <c r="I14" s="1">
        <v>25.9</v>
      </c>
      <c r="J14" s="4">
        <v>6887</v>
      </c>
      <c r="K14" s="1">
        <v>25.92</v>
      </c>
      <c r="L14" s="1">
        <v>0</v>
      </c>
      <c r="M14" s="1">
        <v>0</v>
      </c>
    </row>
    <row r="17" spans="1:14" ht="15.75" customHeight="1">
      <c r="A17" s="1" t="s">
        <v>28</v>
      </c>
    </row>
    <row r="18" spans="1:14" ht="15.75" customHeight="1">
      <c r="B18" s="1" t="s">
        <v>1</v>
      </c>
      <c r="C18" s="1" t="s">
        <v>2</v>
      </c>
      <c r="D18" s="1" t="s">
        <v>3</v>
      </c>
      <c r="E18" s="1" t="s">
        <v>2</v>
      </c>
      <c r="F18" s="1" t="s">
        <v>4</v>
      </c>
      <c r="G18" s="1" t="s">
        <v>2</v>
      </c>
      <c r="H18" s="1" t="s">
        <v>5</v>
      </c>
      <c r="I18" s="1" t="s">
        <v>2</v>
      </c>
      <c r="J18" s="1" t="s">
        <v>6</v>
      </c>
      <c r="K18" s="1" t="s">
        <v>2</v>
      </c>
    </row>
    <row r="19" spans="1:14" ht="15.75" customHeight="1">
      <c r="C19" s="14">
        <v>7.0000000000000062E-3</v>
      </c>
      <c r="D19" s="14"/>
      <c r="E19" s="14">
        <v>-2.1000000000000019E-2</v>
      </c>
      <c r="F19" s="14"/>
      <c r="G19" s="14">
        <v>6.9388939039072284E-18</v>
      </c>
      <c r="H19" s="14"/>
      <c r="I19" s="14">
        <v>-2.0000000000000018E-3</v>
      </c>
      <c r="J19" s="14"/>
      <c r="K19" s="14">
        <v>1.8000000000000006E-2</v>
      </c>
    </row>
    <row r="21" spans="1:14" ht="15.75" customHeight="1">
      <c r="C21" s="14">
        <v>0.27</v>
      </c>
      <c r="D21" s="14"/>
      <c r="E21" s="14">
        <v>0.189</v>
      </c>
      <c r="F21" s="14"/>
      <c r="G21" s="14">
        <v>0.15300000000000002</v>
      </c>
      <c r="H21" s="14"/>
      <c r="I21" s="14">
        <v>0.125</v>
      </c>
      <c r="J21" s="14"/>
      <c r="K21" s="14">
        <v>8.199999999999999E-2</v>
      </c>
    </row>
    <row r="24" spans="1:14" ht="15.75" customHeight="1">
      <c r="N24">
        <f>N12*1.2</f>
        <v>28260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2"/>
  <sheetViews>
    <sheetView tabSelected="1" topLeftCell="B1" workbookViewId="0">
      <selection activeCell="J14" sqref="J14"/>
    </sheetView>
  </sheetViews>
  <sheetFormatPr baseColWidth="10" defaultColWidth="14.5" defaultRowHeight="15.75" customHeight="1" x14ac:dyDescent="0"/>
  <cols>
    <col min="15" max="15" width="14.5" customWidth="1"/>
  </cols>
  <sheetData>
    <row r="1" spans="1:15" ht="15.75" customHeight="1">
      <c r="A1" s="1" t="s">
        <v>29</v>
      </c>
      <c r="B1" s="1" t="s">
        <v>30</v>
      </c>
      <c r="D1" s="1">
        <v>2015</v>
      </c>
      <c r="I1" s="1" t="s">
        <v>29</v>
      </c>
      <c r="J1" s="1" t="s">
        <v>30</v>
      </c>
      <c r="L1" s="1">
        <v>2012</v>
      </c>
    </row>
    <row r="2" spans="1:15" ht="15.75" customHeight="1">
      <c r="B2" s="1" t="s">
        <v>8</v>
      </c>
      <c r="D2" s="1" t="s">
        <v>31</v>
      </c>
      <c r="F2" s="1" t="s">
        <v>32</v>
      </c>
      <c r="J2" s="1" t="s">
        <v>8</v>
      </c>
      <c r="L2" s="1" t="s">
        <v>31</v>
      </c>
      <c r="N2" s="1" t="s">
        <v>32</v>
      </c>
    </row>
    <row r="3" spans="1:15" ht="15.75" customHeight="1">
      <c r="B3" s="1" t="s">
        <v>33</v>
      </c>
      <c r="C3" s="1" t="s">
        <v>34</v>
      </c>
      <c r="D3" s="1" t="s">
        <v>33</v>
      </c>
      <c r="E3" s="1" t="s">
        <v>34</v>
      </c>
      <c r="F3" s="1" t="s">
        <v>33</v>
      </c>
      <c r="G3" s="1" t="s">
        <v>34</v>
      </c>
      <c r="J3" s="1" t="s">
        <v>33</v>
      </c>
      <c r="K3" s="1" t="s">
        <v>34</v>
      </c>
      <c r="L3" s="1" t="s">
        <v>33</v>
      </c>
      <c r="M3" s="1" t="s">
        <v>34</v>
      </c>
      <c r="N3" s="1" t="s">
        <v>33</v>
      </c>
      <c r="O3" s="1" t="s">
        <v>34</v>
      </c>
    </row>
    <row r="4" spans="1:15" ht="15.75" customHeight="1">
      <c r="A4" s="1" t="s">
        <v>37</v>
      </c>
      <c r="B4" s="4">
        <v>158032</v>
      </c>
      <c r="C4" t="s">
        <v>91</v>
      </c>
      <c r="D4" s="4">
        <v>82395</v>
      </c>
      <c r="E4" t="s">
        <v>91</v>
      </c>
      <c r="F4" s="4">
        <v>75637</v>
      </c>
      <c r="G4" t="s">
        <v>91</v>
      </c>
      <c r="I4" s="1" t="s">
        <v>37</v>
      </c>
      <c r="J4" s="4">
        <v>148883</v>
      </c>
      <c r="K4" t="s">
        <v>91</v>
      </c>
      <c r="L4" s="4">
        <v>78998</v>
      </c>
      <c r="M4" t="s">
        <v>91</v>
      </c>
      <c r="N4" s="4">
        <v>69885</v>
      </c>
      <c r="O4" t="s">
        <v>91</v>
      </c>
    </row>
    <row r="5" spans="1:15" ht="15.75" customHeight="1">
      <c r="A5" s="1" t="s">
        <v>49</v>
      </c>
      <c r="I5" s="1" t="s">
        <v>49</v>
      </c>
    </row>
    <row r="6" spans="1:15" ht="15.75" customHeight="1">
      <c r="A6" s="1" t="s">
        <v>50</v>
      </c>
      <c r="B6" s="15">
        <v>4.9000000000000002E-2</v>
      </c>
      <c r="C6" t="s">
        <v>91</v>
      </c>
      <c r="D6" s="15">
        <v>0.05</v>
      </c>
      <c r="E6" t="s">
        <v>91</v>
      </c>
      <c r="F6" s="15">
        <v>4.8000000000000001E-2</v>
      </c>
      <c r="G6" t="s">
        <v>91</v>
      </c>
      <c r="I6" s="1" t="s">
        <v>50</v>
      </c>
      <c r="J6" s="15">
        <v>4.5999999999999999E-2</v>
      </c>
      <c r="K6" t="s">
        <v>91</v>
      </c>
      <c r="L6" s="15">
        <v>5.0999999999999997E-2</v>
      </c>
      <c r="M6" t="s">
        <v>91</v>
      </c>
      <c r="N6" s="15">
        <v>4.1000000000000002E-2</v>
      </c>
      <c r="O6" t="s">
        <v>91</v>
      </c>
    </row>
    <row r="7" spans="1:15" ht="15.75" customHeight="1">
      <c r="A7" s="1" t="s">
        <v>51</v>
      </c>
      <c r="B7" s="15">
        <v>4.8000000000000001E-2</v>
      </c>
      <c r="C7" t="s">
        <v>91</v>
      </c>
      <c r="D7" s="15">
        <v>4.7E-2</v>
      </c>
      <c r="E7" t="s">
        <v>91</v>
      </c>
      <c r="F7" s="15">
        <v>0.05</v>
      </c>
      <c r="G7" t="s">
        <v>91</v>
      </c>
      <c r="I7" s="1" t="s">
        <v>51</v>
      </c>
      <c r="J7" s="15">
        <v>4.4999999999999998E-2</v>
      </c>
      <c r="K7" t="s">
        <v>91</v>
      </c>
      <c r="L7" s="15">
        <v>4.7E-2</v>
      </c>
      <c r="M7" t="s">
        <v>91</v>
      </c>
      <c r="N7" s="15">
        <v>4.2999999999999997E-2</v>
      </c>
      <c r="O7" t="s">
        <v>91</v>
      </c>
    </row>
    <row r="8" spans="1:15" ht="15.75" customHeight="1">
      <c r="A8" s="1" t="s">
        <v>52</v>
      </c>
      <c r="B8" s="15">
        <v>5.6000000000000001E-2</v>
      </c>
      <c r="C8" t="s">
        <v>91</v>
      </c>
      <c r="D8" s="15">
        <v>4.4999999999999998E-2</v>
      </c>
      <c r="E8" t="s">
        <v>91</v>
      </c>
      <c r="F8" s="15">
        <v>6.7000000000000004E-2</v>
      </c>
      <c r="G8" t="s">
        <v>91</v>
      </c>
      <c r="I8" s="1" t="s">
        <v>52</v>
      </c>
      <c r="J8" s="15">
        <v>4.2000000000000003E-2</v>
      </c>
      <c r="K8" t="s">
        <v>91</v>
      </c>
      <c r="L8" s="15">
        <v>3.6999999999999998E-2</v>
      </c>
      <c r="M8" t="s">
        <v>91</v>
      </c>
      <c r="N8" s="15">
        <v>4.8000000000000001E-2</v>
      </c>
      <c r="O8" t="s">
        <v>91</v>
      </c>
    </row>
    <row r="9" spans="1:15" ht="15.75" customHeight="1">
      <c r="A9" s="1" t="s">
        <v>53</v>
      </c>
      <c r="B9" s="15">
        <v>0.11799999999999999</v>
      </c>
      <c r="C9" t="s">
        <v>91</v>
      </c>
      <c r="D9" s="15">
        <v>0.124</v>
      </c>
      <c r="E9" t="s">
        <v>91</v>
      </c>
      <c r="F9" s="15">
        <v>0.111</v>
      </c>
      <c r="G9" t="s">
        <v>91</v>
      </c>
      <c r="I9" s="1" t="s">
        <v>53</v>
      </c>
      <c r="J9" s="15">
        <v>8.8999999999999996E-2</v>
      </c>
      <c r="K9" t="s">
        <v>91</v>
      </c>
      <c r="L9" s="15">
        <v>0.08</v>
      </c>
      <c r="M9" t="s">
        <v>91</v>
      </c>
      <c r="N9" s="15">
        <v>9.8000000000000004E-2</v>
      </c>
      <c r="O9" t="s">
        <v>91</v>
      </c>
    </row>
    <row r="10" spans="1:15" ht="15.75" customHeight="1">
      <c r="A10" s="1" t="s">
        <v>54</v>
      </c>
      <c r="B10" s="15">
        <v>0.18099999999999999</v>
      </c>
      <c r="C10" t="s">
        <v>91</v>
      </c>
      <c r="D10" s="15">
        <v>0.17499999999999999</v>
      </c>
      <c r="E10" t="s">
        <v>91</v>
      </c>
      <c r="F10" s="15">
        <v>0.187</v>
      </c>
      <c r="G10" t="s">
        <v>91</v>
      </c>
      <c r="I10" s="1" t="s">
        <v>54</v>
      </c>
      <c r="J10" s="15">
        <v>0.19800000000000001</v>
      </c>
      <c r="K10" t="s">
        <v>91</v>
      </c>
      <c r="L10" s="15">
        <v>0.20799999999999999</v>
      </c>
      <c r="M10" t="s">
        <v>91</v>
      </c>
      <c r="N10" s="15">
        <v>0.187</v>
      </c>
      <c r="O10" t="s">
        <v>91</v>
      </c>
    </row>
    <row r="11" spans="1:15" ht="15.75" customHeight="1">
      <c r="A11" s="1" t="s">
        <v>55</v>
      </c>
      <c r="B11" s="15">
        <v>0.10299999999999999</v>
      </c>
      <c r="C11" t="s">
        <v>91</v>
      </c>
      <c r="D11" s="15">
        <v>0.11600000000000001</v>
      </c>
      <c r="E11" t="s">
        <v>91</v>
      </c>
      <c r="F11" s="15">
        <v>8.8999999999999996E-2</v>
      </c>
      <c r="G11" t="s">
        <v>91</v>
      </c>
      <c r="I11" s="1" t="s">
        <v>55</v>
      </c>
      <c r="J11" s="15">
        <v>0.13900000000000001</v>
      </c>
      <c r="K11" t="s">
        <v>91</v>
      </c>
      <c r="L11" s="15">
        <v>0.14499999999999999</v>
      </c>
      <c r="M11" t="s">
        <v>91</v>
      </c>
      <c r="N11" s="15">
        <v>0.13200000000000001</v>
      </c>
      <c r="O11" t="s">
        <v>91</v>
      </c>
    </row>
    <row r="12" spans="1:15" ht="15.75" customHeight="1">
      <c r="A12" s="1" t="s">
        <v>56</v>
      </c>
      <c r="B12" s="15">
        <v>8.5999999999999993E-2</v>
      </c>
      <c r="C12" t="s">
        <v>91</v>
      </c>
      <c r="D12" s="15">
        <v>8.5000000000000006E-2</v>
      </c>
      <c r="E12" t="s">
        <v>91</v>
      </c>
      <c r="F12" s="15">
        <v>8.5999999999999993E-2</v>
      </c>
      <c r="G12" t="s">
        <v>91</v>
      </c>
      <c r="I12" s="1" t="s">
        <v>56</v>
      </c>
      <c r="J12" s="15">
        <v>8.2000000000000003E-2</v>
      </c>
      <c r="K12" t="s">
        <v>91</v>
      </c>
      <c r="L12" s="15">
        <v>8.8999999999999996E-2</v>
      </c>
      <c r="M12" t="s">
        <v>91</v>
      </c>
      <c r="N12" s="15">
        <v>7.3999999999999996E-2</v>
      </c>
      <c r="O12" t="s">
        <v>91</v>
      </c>
    </row>
    <row r="13" spans="1:15" ht="15.75" customHeight="1">
      <c r="A13" s="1" t="s">
        <v>57</v>
      </c>
      <c r="B13" s="15">
        <v>5.8000000000000003E-2</v>
      </c>
      <c r="C13" t="s">
        <v>91</v>
      </c>
      <c r="D13" s="15">
        <v>6.5000000000000002E-2</v>
      </c>
      <c r="E13" t="s">
        <v>91</v>
      </c>
      <c r="F13" s="15">
        <v>0.05</v>
      </c>
      <c r="G13" t="s">
        <v>91</v>
      </c>
      <c r="I13" s="1" t="s">
        <v>57</v>
      </c>
      <c r="J13" s="15">
        <v>6.0999999999999999E-2</v>
      </c>
      <c r="K13" t="s">
        <v>91</v>
      </c>
      <c r="L13" s="15">
        <v>6.8000000000000005E-2</v>
      </c>
      <c r="M13" t="s">
        <v>91</v>
      </c>
      <c r="N13" s="15">
        <v>5.3999999999999999E-2</v>
      </c>
      <c r="O13" t="s">
        <v>91</v>
      </c>
    </row>
    <row r="14" spans="1:15" ht="15.75" customHeight="1">
      <c r="A14" s="1" t="s">
        <v>58</v>
      </c>
      <c r="B14" s="15">
        <v>4.7E-2</v>
      </c>
      <c r="C14" t="s">
        <v>91</v>
      </c>
      <c r="D14" s="15">
        <v>4.5999999999999999E-2</v>
      </c>
      <c r="E14" t="s">
        <v>91</v>
      </c>
      <c r="F14" s="15">
        <v>4.7E-2</v>
      </c>
      <c r="G14" t="s">
        <v>91</v>
      </c>
      <c r="I14" s="1" t="s">
        <v>58</v>
      </c>
      <c r="J14" s="15">
        <v>4.2999999999999997E-2</v>
      </c>
      <c r="K14" t="s">
        <v>91</v>
      </c>
      <c r="L14" s="15">
        <v>3.5000000000000003E-2</v>
      </c>
      <c r="M14" t="s">
        <v>91</v>
      </c>
      <c r="N14" s="15">
        <v>5.0999999999999997E-2</v>
      </c>
      <c r="O14" t="s">
        <v>91</v>
      </c>
    </row>
    <row r="15" spans="1:15" ht="15.75" customHeight="1">
      <c r="A15" s="1" t="s">
        <v>59</v>
      </c>
      <c r="B15" s="15">
        <v>4.8000000000000001E-2</v>
      </c>
      <c r="C15" t="s">
        <v>91</v>
      </c>
      <c r="D15" s="15">
        <v>5.6000000000000001E-2</v>
      </c>
      <c r="E15" t="s">
        <v>91</v>
      </c>
      <c r="F15" s="15">
        <v>3.7999999999999999E-2</v>
      </c>
      <c r="G15" t="s">
        <v>91</v>
      </c>
      <c r="I15" s="1" t="s">
        <v>59</v>
      </c>
      <c r="J15" s="15">
        <v>4.9000000000000002E-2</v>
      </c>
      <c r="K15" t="s">
        <v>91</v>
      </c>
      <c r="L15" s="15">
        <v>4.9000000000000002E-2</v>
      </c>
      <c r="M15" t="s">
        <v>91</v>
      </c>
      <c r="N15" s="15">
        <v>4.8000000000000001E-2</v>
      </c>
      <c r="O15" t="s">
        <v>91</v>
      </c>
    </row>
    <row r="16" spans="1:15" ht="15.75" customHeight="1">
      <c r="A16" s="1" t="s">
        <v>60</v>
      </c>
      <c r="B16" s="15">
        <v>5.1999999999999998E-2</v>
      </c>
      <c r="C16" t="s">
        <v>91</v>
      </c>
      <c r="D16" s="15">
        <v>4.8000000000000001E-2</v>
      </c>
      <c r="E16" t="s">
        <v>91</v>
      </c>
      <c r="F16" s="15">
        <v>5.6000000000000001E-2</v>
      </c>
      <c r="G16" t="s">
        <v>91</v>
      </c>
      <c r="I16" s="1" t="s">
        <v>60</v>
      </c>
      <c r="J16" s="15">
        <v>4.4999999999999998E-2</v>
      </c>
      <c r="K16" t="s">
        <v>91</v>
      </c>
      <c r="L16" s="15">
        <v>3.9E-2</v>
      </c>
      <c r="M16" t="s">
        <v>91</v>
      </c>
      <c r="N16" s="15">
        <v>5.1999999999999998E-2</v>
      </c>
      <c r="O16" t="s">
        <v>91</v>
      </c>
    </row>
    <row r="17" spans="1:15" ht="15.75" customHeight="1">
      <c r="A17" s="1" t="s">
        <v>61</v>
      </c>
      <c r="B17" s="15">
        <v>3.4000000000000002E-2</v>
      </c>
      <c r="C17" t="s">
        <v>91</v>
      </c>
      <c r="D17" s="15">
        <v>0.03</v>
      </c>
      <c r="E17" t="s">
        <v>91</v>
      </c>
      <c r="F17" s="15">
        <v>3.6999999999999998E-2</v>
      </c>
      <c r="G17" t="s">
        <v>91</v>
      </c>
      <c r="I17" s="1" t="s">
        <v>61</v>
      </c>
      <c r="J17" s="15">
        <v>5.0999999999999997E-2</v>
      </c>
      <c r="K17" t="s">
        <v>91</v>
      </c>
      <c r="L17" s="15">
        <v>0.05</v>
      </c>
      <c r="M17" t="s">
        <v>91</v>
      </c>
      <c r="N17" s="15">
        <v>5.2999999999999999E-2</v>
      </c>
      <c r="O17" t="s">
        <v>91</v>
      </c>
    </row>
    <row r="18" spans="1:15" ht="15.75" customHeight="1">
      <c r="A18" s="1" t="s">
        <v>62</v>
      </c>
      <c r="B18" s="15">
        <v>3.9E-2</v>
      </c>
      <c r="C18" t="s">
        <v>91</v>
      </c>
      <c r="D18" s="15">
        <v>4.1000000000000002E-2</v>
      </c>
      <c r="E18" t="s">
        <v>91</v>
      </c>
      <c r="F18" s="15">
        <v>3.5999999999999997E-2</v>
      </c>
      <c r="G18" t="s">
        <v>91</v>
      </c>
      <c r="I18" s="1" t="s">
        <v>62</v>
      </c>
      <c r="J18" s="15">
        <v>3.5999999999999997E-2</v>
      </c>
      <c r="K18" t="s">
        <v>91</v>
      </c>
      <c r="L18" s="15">
        <v>3.4000000000000002E-2</v>
      </c>
      <c r="M18" t="s">
        <v>91</v>
      </c>
      <c r="N18" s="15">
        <v>3.9E-2</v>
      </c>
      <c r="O18" t="s">
        <v>91</v>
      </c>
    </row>
    <row r="19" spans="1:15" ht="15.75" customHeight="1">
      <c r="A19" s="1" t="s">
        <v>63</v>
      </c>
      <c r="B19" s="15">
        <v>3.2000000000000001E-2</v>
      </c>
      <c r="C19" t="s">
        <v>91</v>
      </c>
      <c r="D19" s="15">
        <v>3.3000000000000002E-2</v>
      </c>
      <c r="E19" t="s">
        <v>91</v>
      </c>
      <c r="F19" s="15">
        <v>3.2000000000000001E-2</v>
      </c>
      <c r="G19" t="s">
        <v>91</v>
      </c>
      <c r="I19" s="1" t="s">
        <v>63</v>
      </c>
      <c r="J19" s="15">
        <v>2.4E-2</v>
      </c>
      <c r="K19" t="s">
        <v>91</v>
      </c>
      <c r="L19" s="15">
        <v>2.5999999999999999E-2</v>
      </c>
      <c r="M19" t="s">
        <v>91</v>
      </c>
      <c r="N19" s="15">
        <v>2.1999999999999999E-2</v>
      </c>
      <c r="O19" t="s">
        <v>91</v>
      </c>
    </row>
    <row r="20" spans="1:15" ht="15.75" customHeight="1">
      <c r="A20" s="1" t="s">
        <v>64</v>
      </c>
      <c r="B20" s="15">
        <v>1.7000000000000001E-2</v>
      </c>
      <c r="C20" t="s">
        <v>91</v>
      </c>
      <c r="D20" s="15">
        <v>1.2999999999999999E-2</v>
      </c>
      <c r="E20" t="s">
        <v>91</v>
      </c>
      <c r="F20" s="15">
        <v>2.3E-2</v>
      </c>
      <c r="G20" t="s">
        <v>91</v>
      </c>
      <c r="I20" s="1" t="s">
        <v>64</v>
      </c>
      <c r="J20" s="15">
        <v>2.1000000000000001E-2</v>
      </c>
      <c r="K20" t="s">
        <v>91</v>
      </c>
      <c r="L20" s="15">
        <v>1.7000000000000001E-2</v>
      </c>
      <c r="M20" t="s">
        <v>91</v>
      </c>
      <c r="N20" s="15">
        <v>2.5999999999999999E-2</v>
      </c>
      <c r="O20" t="s">
        <v>91</v>
      </c>
    </row>
    <row r="21" spans="1:15" ht="15.75" customHeight="1">
      <c r="A21" s="1" t="s">
        <v>65</v>
      </c>
      <c r="B21" s="15">
        <v>1.0999999999999999E-2</v>
      </c>
      <c r="C21" t="s">
        <v>91</v>
      </c>
      <c r="D21" s="15">
        <v>8.0000000000000002E-3</v>
      </c>
      <c r="E21" t="s">
        <v>91</v>
      </c>
      <c r="F21" s="15">
        <v>1.2999999999999999E-2</v>
      </c>
      <c r="G21" t="s">
        <v>91</v>
      </c>
      <c r="I21" s="1" t="s">
        <v>65</v>
      </c>
      <c r="J21" s="15">
        <v>1.2999999999999999E-2</v>
      </c>
      <c r="K21" t="s">
        <v>91</v>
      </c>
      <c r="L21" s="15">
        <v>1.2E-2</v>
      </c>
      <c r="M21" t="s">
        <v>91</v>
      </c>
      <c r="N21" s="15">
        <v>1.4E-2</v>
      </c>
      <c r="O21" t="s">
        <v>91</v>
      </c>
    </row>
    <row r="22" spans="1:15" ht="15.75" customHeight="1">
      <c r="A22" s="1" t="s">
        <v>66</v>
      </c>
      <c r="B22" s="15">
        <v>0.01</v>
      </c>
      <c r="C22" t="s">
        <v>91</v>
      </c>
      <c r="D22" s="15">
        <v>8.0000000000000002E-3</v>
      </c>
      <c r="E22" t="s">
        <v>91</v>
      </c>
      <c r="F22" s="15">
        <v>1.2999999999999999E-2</v>
      </c>
      <c r="G22" t="s">
        <v>91</v>
      </c>
      <c r="I22" s="1" t="s">
        <v>66</v>
      </c>
      <c r="J22" s="15">
        <v>7.0000000000000001E-3</v>
      </c>
      <c r="K22" t="s">
        <v>91</v>
      </c>
      <c r="L22" s="15">
        <v>4.0000000000000001E-3</v>
      </c>
      <c r="M22" t="s">
        <v>91</v>
      </c>
      <c r="N22" s="15">
        <v>1.0999999999999999E-2</v>
      </c>
      <c r="O22" t="s">
        <v>91</v>
      </c>
    </row>
    <row r="23" spans="1:15" ht="15.75" customHeight="1">
      <c r="A23" s="1" t="s">
        <v>67</v>
      </c>
      <c r="B23" s="15">
        <v>1.2E-2</v>
      </c>
      <c r="C23" t="s">
        <v>91</v>
      </c>
      <c r="D23" s="15">
        <v>0.01</v>
      </c>
      <c r="E23" t="s">
        <v>91</v>
      </c>
      <c r="F23" s="15">
        <v>1.4999999999999999E-2</v>
      </c>
      <c r="G23" t="s">
        <v>91</v>
      </c>
      <c r="I23" s="1" t="s">
        <v>67</v>
      </c>
      <c r="J23" s="15">
        <v>8.0000000000000002E-3</v>
      </c>
      <c r="K23" t="s">
        <v>91</v>
      </c>
      <c r="L23" s="15">
        <v>7.0000000000000001E-3</v>
      </c>
      <c r="M23" t="s">
        <v>91</v>
      </c>
      <c r="N23" s="15">
        <v>8.0000000000000002E-3</v>
      </c>
      <c r="O23" t="s">
        <v>91</v>
      </c>
    </row>
    <row r="25" spans="1:15" ht="15.75" customHeight="1">
      <c r="A25" s="1" t="s">
        <v>68</v>
      </c>
      <c r="I25" s="1" t="s">
        <v>68</v>
      </c>
    </row>
    <row r="26" spans="1:15" ht="15.75" customHeight="1">
      <c r="A26" s="1" t="s">
        <v>69</v>
      </c>
      <c r="B26" s="15">
        <v>0.104</v>
      </c>
      <c r="C26" t="s">
        <v>91</v>
      </c>
      <c r="D26" s="15">
        <v>9.1999999999999998E-2</v>
      </c>
      <c r="E26" t="s">
        <v>91</v>
      </c>
      <c r="F26" s="15">
        <v>0.11700000000000001</v>
      </c>
      <c r="G26" t="s">
        <v>91</v>
      </c>
      <c r="I26" s="1" t="s">
        <v>69</v>
      </c>
      <c r="J26" s="15">
        <v>8.7999999999999995E-2</v>
      </c>
      <c r="K26" t="s">
        <v>91</v>
      </c>
      <c r="L26" s="15">
        <v>8.5000000000000006E-2</v>
      </c>
      <c r="M26" t="s">
        <v>91</v>
      </c>
      <c r="N26" s="15">
        <v>9.0999999999999998E-2</v>
      </c>
      <c r="O26" t="s">
        <v>91</v>
      </c>
    </row>
    <row r="27" spans="1:15" ht="15.75" customHeight="1">
      <c r="A27" s="1" t="s">
        <v>70</v>
      </c>
      <c r="B27" s="15">
        <v>2.9000000000000001E-2</v>
      </c>
      <c r="C27" t="s">
        <v>91</v>
      </c>
      <c r="D27" s="15">
        <v>0.03</v>
      </c>
      <c r="E27" t="s">
        <v>91</v>
      </c>
      <c r="F27" s="15">
        <v>2.7E-2</v>
      </c>
      <c r="G27" t="s">
        <v>91</v>
      </c>
      <c r="I27" s="1" t="s">
        <v>70</v>
      </c>
      <c r="J27" s="15">
        <v>2.1999999999999999E-2</v>
      </c>
      <c r="K27" t="s">
        <v>91</v>
      </c>
      <c r="L27" s="15">
        <v>0.02</v>
      </c>
      <c r="M27" t="s">
        <v>91</v>
      </c>
      <c r="N27" s="15">
        <v>2.4E-2</v>
      </c>
      <c r="O27" t="s">
        <v>91</v>
      </c>
    </row>
    <row r="28" spans="1:15" ht="15.75" customHeight="1">
      <c r="A28" s="1" t="s">
        <v>71</v>
      </c>
      <c r="B28" s="15">
        <v>0.27</v>
      </c>
      <c r="C28" t="s">
        <v>91</v>
      </c>
      <c r="D28" s="15">
        <v>0.26900000000000002</v>
      </c>
      <c r="E28" t="s">
        <v>91</v>
      </c>
      <c r="F28" s="15">
        <v>0.27100000000000002</v>
      </c>
      <c r="G28" t="s">
        <v>91</v>
      </c>
      <c r="I28" s="1" t="s">
        <v>71</v>
      </c>
      <c r="J28" s="15">
        <v>0.26500000000000001</v>
      </c>
      <c r="K28" t="s">
        <v>91</v>
      </c>
      <c r="L28" s="15">
        <v>0.26900000000000002</v>
      </c>
      <c r="M28" t="s">
        <v>91</v>
      </c>
      <c r="N28" s="15">
        <v>0.26100000000000001</v>
      </c>
      <c r="O28" t="s">
        <v>91</v>
      </c>
    </row>
    <row r="29" spans="1:15" ht="15.75" customHeight="1">
      <c r="A29" s="1" t="s">
        <v>72</v>
      </c>
      <c r="B29" s="15">
        <v>0.59199999999999997</v>
      </c>
      <c r="C29" t="s">
        <v>91</v>
      </c>
      <c r="D29" s="15">
        <v>0.61099999999999999</v>
      </c>
      <c r="E29" t="s">
        <v>91</v>
      </c>
      <c r="F29" s="15">
        <v>0.57099999999999995</v>
      </c>
      <c r="G29" t="s">
        <v>91</v>
      </c>
      <c r="I29" s="1" t="s">
        <v>72</v>
      </c>
      <c r="J29" s="15">
        <v>0.61199999999999999</v>
      </c>
      <c r="K29" t="s">
        <v>91</v>
      </c>
      <c r="L29" s="15">
        <v>0.625</v>
      </c>
      <c r="M29" t="s">
        <v>91</v>
      </c>
      <c r="N29" s="15">
        <v>0.59599999999999997</v>
      </c>
      <c r="O29" t="s">
        <v>91</v>
      </c>
    </row>
    <row r="30" spans="1:15" ht="15.75" customHeight="1">
      <c r="A30" s="1" t="s">
        <v>73</v>
      </c>
      <c r="B30" s="15">
        <v>0.83499999999999996</v>
      </c>
      <c r="C30" t="s">
        <v>91</v>
      </c>
      <c r="D30" s="15">
        <v>0.84299999999999997</v>
      </c>
      <c r="E30" t="s">
        <v>91</v>
      </c>
      <c r="F30" s="15">
        <v>0.82599999999999996</v>
      </c>
      <c r="G30" t="s">
        <v>91</v>
      </c>
      <c r="I30" s="1" t="s">
        <v>73</v>
      </c>
      <c r="J30" s="15">
        <v>0.86199999999999999</v>
      </c>
      <c r="K30" t="s">
        <v>91</v>
      </c>
      <c r="L30" s="15">
        <v>0.85799999999999998</v>
      </c>
      <c r="M30" t="s">
        <v>91</v>
      </c>
      <c r="N30" s="15">
        <v>0.86599999999999999</v>
      </c>
      <c r="O30" t="s">
        <v>91</v>
      </c>
    </row>
    <row r="31" spans="1:15" ht="15.75" customHeight="1">
      <c r="A31" s="1" t="s">
        <v>74</v>
      </c>
      <c r="B31" s="15">
        <v>0.81799999999999995</v>
      </c>
      <c r="C31" t="s">
        <v>91</v>
      </c>
      <c r="D31" s="15">
        <v>0.82799999999999996</v>
      </c>
      <c r="E31" t="s">
        <v>91</v>
      </c>
      <c r="F31" s="15">
        <v>0.80800000000000005</v>
      </c>
      <c r="G31" t="s">
        <v>91</v>
      </c>
      <c r="I31" s="1" t="s">
        <v>74</v>
      </c>
      <c r="J31" s="15">
        <v>0.84399999999999997</v>
      </c>
      <c r="K31" t="s">
        <v>91</v>
      </c>
      <c r="L31" s="15">
        <v>0.84399999999999997</v>
      </c>
      <c r="M31" t="s">
        <v>91</v>
      </c>
      <c r="N31" s="15">
        <v>0.84499999999999997</v>
      </c>
      <c r="O31" t="s">
        <v>91</v>
      </c>
    </row>
    <row r="32" spans="1:15" ht="15.75" customHeight="1">
      <c r="A32" s="1" t="s">
        <v>75</v>
      </c>
      <c r="B32" s="15">
        <v>0.122</v>
      </c>
      <c r="C32" t="s">
        <v>91</v>
      </c>
      <c r="D32" s="15">
        <v>0.112</v>
      </c>
      <c r="E32" t="s">
        <v>91</v>
      </c>
      <c r="F32" s="15">
        <v>0.13100000000000001</v>
      </c>
      <c r="G32" t="s">
        <v>91</v>
      </c>
      <c r="I32" s="1" t="s">
        <v>75</v>
      </c>
      <c r="J32" s="15">
        <v>0.11</v>
      </c>
      <c r="K32" t="s">
        <v>91</v>
      </c>
      <c r="L32" s="15">
        <v>0.1</v>
      </c>
      <c r="M32" t="s">
        <v>91</v>
      </c>
      <c r="N32" s="15">
        <v>0.12</v>
      </c>
      <c r="O32" t="s">
        <v>91</v>
      </c>
    </row>
    <row r="33" spans="1:15" ht="15.75" customHeight="1">
      <c r="A33" s="1" t="s">
        <v>76</v>
      </c>
      <c r="B33" s="15">
        <v>0.107</v>
      </c>
      <c r="C33" t="s">
        <v>91</v>
      </c>
      <c r="D33" s="15">
        <v>9.9000000000000005E-2</v>
      </c>
      <c r="E33" t="s">
        <v>91</v>
      </c>
      <c r="F33" s="15">
        <v>0.11700000000000001</v>
      </c>
      <c r="G33" t="s">
        <v>91</v>
      </c>
      <c r="I33" s="1" t="s">
        <v>76</v>
      </c>
      <c r="J33" s="15">
        <v>9.7000000000000003E-2</v>
      </c>
      <c r="K33" t="s">
        <v>91</v>
      </c>
      <c r="L33" s="15">
        <v>9.0999999999999998E-2</v>
      </c>
      <c r="M33" t="s">
        <v>91</v>
      </c>
      <c r="N33" s="15">
        <v>0.104</v>
      </c>
      <c r="O33" t="s">
        <v>91</v>
      </c>
    </row>
    <row r="34" spans="1:15" ht="15.75" customHeight="1">
      <c r="A34" s="1" t="s">
        <v>77</v>
      </c>
      <c r="B34" s="15">
        <v>8.3000000000000004E-2</v>
      </c>
      <c r="C34" t="s">
        <v>91</v>
      </c>
      <c r="D34" s="15">
        <v>7.0999999999999994E-2</v>
      </c>
      <c r="E34" t="s">
        <v>91</v>
      </c>
      <c r="F34" s="15">
        <v>9.5000000000000001E-2</v>
      </c>
      <c r="G34" t="s">
        <v>91</v>
      </c>
      <c r="I34" s="1" t="s">
        <v>77</v>
      </c>
      <c r="J34" s="15">
        <v>7.2999999999999995E-2</v>
      </c>
      <c r="K34" t="s">
        <v>91</v>
      </c>
      <c r="L34" s="15">
        <v>6.7000000000000004E-2</v>
      </c>
      <c r="M34" t="s">
        <v>91</v>
      </c>
      <c r="N34" s="15">
        <v>8.1000000000000003E-2</v>
      </c>
      <c r="O34" t="s">
        <v>91</v>
      </c>
    </row>
    <row r="35" spans="1:15" ht="15.75" customHeight="1">
      <c r="A35" s="1" t="s">
        <v>78</v>
      </c>
      <c r="B35" s="15">
        <v>3.3000000000000002E-2</v>
      </c>
      <c r="C35" t="s">
        <v>91</v>
      </c>
      <c r="D35" s="15">
        <v>2.5999999999999999E-2</v>
      </c>
      <c r="E35" t="s">
        <v>91</v>
      </c>
      <c r="F35" s="15">
        <v>4.1000000000000002E-2</v>
      </c>
      <c r="G35" t="s">
        <v>91</v>
      </c>
      <c r="I35" s="1" t="s">
        <v>78</v>
      </c>
      <c r="J35" s="15">
        <v>2.8000000000000001E-2</v>
      </c>
      <c r="K35" t="s">
        <v>91</v>
      </c>
      <c r="L35" s="15">
        <v>2.3E-2</v>
      </c>
      <c r="M35" t="s">
        <v>91</v>
      </c>
      <c r="N35" s="15">
        <v>3.3000000000000002E-2</v>
      </c>
      <c r="O35" t="s">
        <v>91</v>
      </c>
    </row>
    <row r="37" spans="1:15" ht="15.75" customHeight="1">
      <c r="A37" s="1" t="s">
        <v>79</v>
      </c>
      <c r="I37" s="1" t="s">
        <v>79</v>
      </c>
    </row>
    <row r="38" spans="1:15" ht="15.75" customHeight="1">
      <c r="A38" s="1" t="s">
        <v>80</v>
      </c>
      <c r="B38" s="1">
        <v>27.1</v>
      </c>
      <c r="C38" t="s">
        <v>91</v>
      </c>
      <c r="D38" s="1">
        <v>27.4</v>
      </c>
      <c r="E38" t="s">
        <v>91</v>
      </c>
      <c r="F38" s="1">
        <v>26.6</v>
      </c>
      <c r="G38" t="s">
        <v>91</v>
      </c>
      <c r="I38" s="1" t="s">
        <v>80</v>
      </c>
      <c r="J38" s="1">
        <v>27.4</v>
      </c>
      <c r="K38" t="s">
        <v>91</v>
      </c>
      <c r="L38" s="1">
        <v>27.2</v>
      </c>
      <c r="M38" t="s">
        <v>91</v>
      </c>
      <c r="N38" s="1">
        <v>27.8</v>
      </c>
      <c r="O38" t="s">
        <v>91</v>
      </c>
    </row>
    <row r="39" spans="1:15" ht="15.75" customHeight="1">
      <c r="A39" s="1" t="s">
        <v>81</v>
      </c>
      <c r="B39" s="1">
        <v>108.9</v>
      </c>
      <c r="C39" t="s">
        <v>91</v>
      </c>
      <c r="D39" s="1" t="s">
        <v>82</v>
      </c>
      <c r="E39" s="1" t="s">
        <v>82</v>
      </c>
      <c r="F39" s="1" t="s">
        <v>82</v>
      </c>
      <c r="G39" s="1" t="s">
        <v>82</v>
      </c>
      <c r="I39" s="1" t="s">
        <v>81</v>
      </c>
      <c r="J39" s="1">
        <v>113</v>
      </c>
      <c r="K39" t="s">
        <v>91</v>
      </c>
      <c r="L39" s="1" t="s">
        <v>82</v>
      </c>
      <c r="M39" s="1" t="s">
        <v>82</v>
      </c>
      <c r="N39" s="1" t="s">
        <v>82</v>
      </c>
      <c r="O39" s="1" t="s">
        <v>82</v>
      </c>
    </row>
    <row r="40" spans="1:15" ht="15.75" customHeight="1">
      <c r="A40" s="1" t="s">
        <v>83</v>
      </c>
      <c r="B40" s="1">
        <v>35.9</v>
      </c>
      <c r="C40" t="s">
        <v>91</v>
      </c>
      <c r="D40" s="1" t="s">
        <v>82</v>
      </c>
      <c r="E40" s="1" t="s">
        <v>82</v>
      </c>
      <c r="F40" s="1" t="s">
        <v>82</v>
      </c>
      <c r="G40" s="1" t="s">
        <v>82</v>
      </c>
      <c r="I40" s="1" t="s">
        <v>83</v>
      </c>
      <c r="J40" s="1">
        <v>29.7</v>
      </c>
      <c r="K40" t="s">
        <v>91</v>
      </c>
      <c r="L40" s="1" t="s">
        <v>82</v>
      </c>
      <c r="M40" s="1" t="s">
        <v>82</v>
      </c>
      <c r="N40" s="1" t="s">
        <v>82</v>
      </c>
      <c r="O40" s="1" t="s">
        <v>82</v>
      </c>
    </row>
    <row r="41" spans="1:15" ht="15.75" customHeight="1">
      <c r="A41" s="1" t="s">
        <v>84</v>
      </c>
      <c r="B41" s="1">
        <v>11.2</v>
      </c>
      <c r="C41" t="s">
        <v>91</v>
      </c>
      <c r="D41" s="1" t="s">
        <v>82</v>
      </c>
      <c r="E41" s="1" t="s">
        <v>82</v>
      </c>
      <c r="F41" s="1" t="s">
        <v>82</v>
      </c>
      <c r="G41" s="1" t="s">
        <v>82</v>
      </c>
      <c r="I41" s="1" t="s">
        <v>84</v>
      </c>
      <c r="J41" s="1">
        <v>9.5</v>
      </c>
      <c r="K41" t="s">
        <v>91</v>
      </c>
      <c r="L41" s="1" t="s">
        <v>82</v>
      </c>
      <c r="M41" s="1" t="s">
        <v>82</v>
      </c>
      <c r="N41" s="1" t="s">
        <v>82</v>
      </c>
      <c r="O41" s="1" t="s">
        <v>82</v>
      </c>
    </row>
    <row r="42" spans="1:15" ht="15.75" customHeight="1">
      <c r="A42" s="1" t="s">
        <v>85</v>
      </c>
      <c r="B42" s="1">
        <v>24.7</v>
      </c>
      <c r="C42" t="s">
        <v>91</v>
      </c>
      <c r="D42" s="1" t="s">
        <v>82</v>
      </c>
      <c r="E42" s="1" t="s">
        <v>82</v>
      </c>
      <c r="F42" s="1" t="s">
        <v>82</v>
      </c>
      <c r="G42" s="1" t="s">
        <v>82</v>
      </c>
      <c r="I42" s="1" t="s">
        <v>85</v>
      </c>
      <c r="J42" s="1">
        <v>20.2</v>
      </c>
      <c r="K42" t="s">
        <v>91</v>
      </c>
      <c r="L42" s="1" t="s">
        <v>82</v>
      </c>
      <c r="M42" s="1" t="s">
        <v>82</v>
      </c>
      <c r="N42" s="1" t="s">
        <v>82</v>
      </c>
      <c r="O42" s="1" t="s">
        <v>82</v>
      </c>
    </row>
    <row r="44" spans="1:15" ht="15.75" customHeight="1">
      <c r="A44" s="1" t="s">
        <v>86</v>
      </c>
      <c r="I44" s="1" t="s">
        <v>86</v>
      </c>
    </row>
    <row r="45" spans="1:15" ht="15.75" customHeight="1">
      <c r="A45" s="1" t="s">
        <v>87</v>
      </c>
      <c r="B45" s="15">
        <v>2E-3</v>
      </c>
      <c r="C45" s="1" t="s">
        <v>82</v>
      </c>
      <c r="D45" s="1" t="s">
        <v>82</v>
      </c>
      <c r="E45" s="1" t="s">
        <v>82</v>
      </c>
      <c r="F45" s="1" t="s">
        <v>82</v>
      </c>
      <c r="G45" s="1" t="s">
        <v>82</v>
      </c>
      <c r="I45" s="1" t="s">
        <v>87</v>
      </c>
      <c r="J45" s="15">
        <v>2E-3</v>
      </c>
      <c r="K45" s="1" t="s">
        <v>82</v>
      </c>
      <c r="L45" s="1" t="s">
        <v>82</v>
      </c>
      <c r="M45" s="1" t="s">
        <v>82</v>
      </c>
      <c r="N45" s="1" t="s">
        <v>82</v>
      </c>
      <c r="O45" s="1" t="s">
        <v>82</v>
      </c>
    </row>
    <row r="46" spans="1:15" ht="15.75" customHeight="1">
      <c r="A46" s="1" t="s">
        <v>88</v>
      </c>
      <c r="B46" s="15">
        <v>2.7E-2</v>
      </c>
      <c r="C46" s="1" t="s">
        <v>82</v>
      </c>
      <c r="D46" s="1" t="s">
        <v>82</v>
      </c>
      <c r="E46" s="1" t="s">
        <v>82</v>
      </c>
      <c r="F46" s="1" t="s">
        <v>82</v>
      </c>
      <c r="G46" s="1" t="s">
        <v>82</v>
      </c>
      <c r="I46" s="1" t="s">
        <v>88</v>
      </c>
      <c r="J46" s="15">
        <v>0.03</v>
      </c>
      <c r="K46" s="1" t="s">
        <v>82</v>
      </c>
      <c r="L46" s="1" t="s">
        <v>82</v>
      </c>
      <c r="M46" s="1" t="s">
        <v>82</v>
      </c>
      <c r="N46" s="1" t="s">
        <v>82</v>
      </c>
      <c r="O46" s="1" t="s">
        <v>82</v>
      </c>
    </row>
    <row r="48" spans="1:15" ht="15.75" customHeight="1">
      <c r="A48" s="1" t="s">
        <v>1</v>
      </c>
      <c r="B48" s="16">
        <f>B28</f>
        <v>0.27</v>
      </c>
      <c r="I48" s="1" t="s">
        <v>1</v>
      </c>
      <c r="J48" s="16">
        <f>J28</f>
        <v>0.26500000000000001</v>
      </c>
    </row>
    <row r="49" spans="1:10" ht="15.75" customHeight="1">
      <c r="A49" s="1" t="s">
        <v>3</v>
      </c>
      <c r="B49" s="16">
        <f>SUM(B11:B12)</f>
        <v>0.189</v>
      </c>
      <c r="I49" s="1" t="s">
        <v>3</v>
      </c>
      <c r="J49" s="16">
        <f>SUM(J11:J12)</f>
        <v>0.22100000000000003</v>
      </c>
    </row>
    <row r="50" spans="1:10" ht="15.75" customHeight="1">
      <c r="A50" s="1" t="s">
        <v>4</v>
      </c>
      <c r="B50" s="16">
        <f>SUM(B13:B15)</f>
        <v>0.15300000000000002</v>
      </c>
      <c r="I50" s="1" t="s">
        <v>4</v>
      </c>
      <c r="J50" s="16">
        <f>SUM(J13:J15)</f>
        <v>0.153</v>
      </c>
    </row>
    <row r="51" spans="1:10" ht="15.75" customHeight="1">
      <c r="A51" s="1" t="s">
        <v>5</v>
      </c>
      <c r="B51" s="16">
        <f>SUM(B16:B18)</f>
        <v>0.125</v>
      </c>
      <c r="I51" s="1" t="s">
        <v>5</v>
      </c>
      <c r="J51" s="16">
        <f>SUM(J16:J18)</f>
        <v>0.13200000000000001</v>
      </c>
    </row>
    <row r="52" spans="1:10" ht="15.75" customHeight="1">
      <c r="A52" s="1" t="s">
        <v>6</v>
      </c>
      <c r="B52" s="16">
        <f>SUM(B19:B23)</f>
        <v>8.199999999999999E-2</v>
      </c>
      <c r="I52" s="1" t="s">
        <v>6</v>
      </c>
      <c r="J52" s="16">
        <f>SUM(J19:J23)</f>
        <v>7.3000000000000009E-2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7"/>
  <sheetViews>
    <sheetView workbookViewId="0"/>
  </sheetViews>
  <sheetFormatPr baseColWidth="10" defaultColWidth="14.5" defaultRowHeight="15.75" customHeight="1" x14ac:dyDescent="0"/>
  <cols>
    <col min="3" max="3" width="10.83203125" customWidth="1"/>
    <col min="5" max="5" width="1.6640625" customWidth="1"/>
    <col min="7" max="7" width="1.6640625" customWidth="1"/>
    <col min="11" max="11" width="1.6640625" customWidth="1"/>
    <col min="13" max="13" width="1.6640625" customWidth="1"/>
    <col min="15" max="15" width="1.6640625" customWidth="1"/>
    <col min="17" max="17" width="22" customWidth="1"/>
  </cols>
  <sheetData>
    <row r="1" spans="1:25" ht="15.75" customHeight="1">
      <c r="A1" s="3">
        <v>2015</v>
      </c>
      <c r="B1" s="3" t="s">
        <v>30</v>
      </c>
      <c r="I1" s="3">
        <v>2012</v>
      </c>
      <c r="J1" s="3" t="s">
        <v>30</v>
      </c>
      <c r="Q1" s="3" t="s">
        <v>89</v>
      </c>
      <c r="R1" s="1"/>
      <c r="S1" s="1"/>
      <c r="V1" s="1"/>
      <c r="W1" s="1"/>
    </row>
    <row r="2" spans="1:25" ht="15.75" customHeight="1">
      <c r="A2" s="1"/>
      <c r="B2" s="1" t="s">
        <v>8</v>
      </c>
      <c r="C2" s="1"/>
      <c r="D2" s="1" t="s">
        <v>31</v>
      </c>
      <c r="E2" s="1" t="s">
        <v>32</v>
      </c>
      <c r="I2" s="1"/>
      <c r="J2" s="1" t="s">
        <v>8</v>
      </c>
      <c r="K2" s="1" t="s">
        <v>32</v>
      </c>
      <c r="L2" s="1" t="s">
        <v>31</v>
      </c>
      <c r="N2" s="1" t="s">
        <v>32</v>
      </c>
      <c r="R2" s="1"/>
      <c r="S2" s="1"/>
      <c r="T2" s="1"/>
      <c r="U2" s="1"/>
      <c r="V2" s="1"/>
      <c r="W2" s="1"/>
      <c r="X2" s="1"/>
    </row>
    <row r="3" spans="1:25" ht="15.75" customHeight="1">
      <c r="A3" s="1"/>
      <c r="B3" s="1" t="s">
        <v>33</v>
      </c>
      <c r="C3" s="1" t="s">
        <v>34</v>
      </c>
      <c r="D3" s="1" t="s">
        <v>33</v>
      </c>
      <c r="E3" s="1" t="s">
        <v>34</v>
      </c>
      <c r="F3" s="1" t="s">
        <v>33</v>
      </c>
      <c r="G3" s="1" t="s">
        <v>34</v>
      </c>
      <c r="J3" s="1" t="s">
        <v>33</v>
      </c>
      <c r="K3" s="1" t="s">
        <v>34</v>
      </c>
      <c r="L3" s="1" t="s">
        <v>33</v>
      </c>
      <c r="M3" s="1" t="s">
        <v>34</v>
      </c>
      <c r="N3" s="1" t="s">
        <v>33</v>
      </c>
      <c r="O3" s="1" t="s">
        <v>34</v>
      </c>
      <c r="Q3" s="28"/>
      <c r="R3" s="1" t="s">
        <v>90</v>
      </c>
      <c r="S3" s="4" t="s">
        <v>31</v>
      </c>
      <c r="T3" s="4" t="s">
        <v>32</v>
      </c>
      <c r="U3" s="4"/>
      <c r="V3" s="1"/>
      <c r="W3" s="1"/>
      <c r="X3" s="1"/>
      <c r="Y3" s="1"/>
    </row>
    <row r="4" spans="1:25" ht="15.75" customHeight="1">
      <c r="A4" s="1" t="s">
        <v>37</v>
      </c>
      <c r="B4" s="4">
        <v>158032</v>
      </c>
      <c r="C4" t="s">
        <v>91</v>
      </c>
      <c r="D4" s="4">
        <v>82395</v>
      </c>
      <c r="E4" t="s">
        <v>91</v>
      </c>
      <c r="F4" s="4">
        <v>75637</v>
      </c>
      <c r="G4" t="s">
        <v>91</v>
      </c>
      <c r="I4" s="1" t="s">
        <v>37</v>
      </c>
      <c r="J4" s="4">
        <v>145370</v>
      </c>
      <c r="K4" t="s">
        <v>91</v>
      </c>
      <c r="L4" s="4">
        <v>75423</v>
      </c>
      <c r="M4" t="s">
        <v>91</v>
      </c>
      <c r="N4" s="4">
        <v>69947</v>
      </c>
      <c r="O4" t="s">
        <v>91</v>
      </c>
      <c r="Q4" s="28" t="s">
        <v>37</v>
      </c>
      <c r="R4" s="4">
        <f>B4-J4</f>
        <v>12662</v>
      </c>
      <c r="S4" s="4">
        <f>D4-L4</f>
        <v>6972</v>
      </c>
      <c r="T4" s="4">
        <f>F4-N4</f>
        <v>5690</v>
      </c>
      <c r="U4" s="4"/>
      <c r="V4" s="1"/>
      <c r="W4" s="1"/>
      <c r="X4" s="1"/>
      <c r="Y4" s="1"/>
    </row>
    <row r="5" spans="1:25" ht="15.75" customHeight="1">
      <c r="A5" s="1" t="s">
        <v>49</v>
      </c>
      <c r="I5" s="1" t="s">
        <v>49</v>
      </c>
      <c r="Q5" s="28" t="s">
        <v>49</v>
      </c>
      <c r="R5" s="29"/>
      <c r="S5" s="4"/>
      <c r="T5" s="1"/>
      <c r="U5" s="4"/>
      <c r="V5" s="1"/>
      <c r="W5" s="1"/>
      <c r="X5" s="1"/>
      <c r="Y5" s="1"/>
    </row>
    <row r="6" spans="1:25" ht="15.75" customHeight="1">
      <c r="A6" s="1" t="s">
        <v>50</v>
      </c>
      <c r="B6" s="15">
        <v>4.9000000000000002E-2</v>
      </c>
      <c r="C6" t="s">
        <v>91</v>
      </c>
      <c r="D6" s="15">
        <v>0.05</v>
      </c>
      <c r="E6" t="s">
        <v>91</v>
      </c>
      <c r="F6" s="15">
        <v>4.8000000000000001E-2</v>
      </c>
      <c r="G6" t="s">
        <v>91</v>
      </c>
      <c r="I6" s="1" t="s">
        <v>50</v>
      </c>
      <c r="J6" s="15">
        <v>6.0999999999999999E-2</v>
      </c>
      <c r="K6" t="s">
        <v>91</v>
      </c>
      <c r="L6" s="15">
        <v>5.8000000000000003E-2</v>
      </c>
      <c r="M6" t="s">
        <v>91</v>
      </c>
      <c r="N6" s="15">
        <v>6.4000000000000001E-2</v>
      </c>
      <c r="O6" t="s">
        <v>91</v>
      </c>
      <c r="Q6" s="28" t="s">
        <v>50</v>
      </c>
      <c r="R6" s="15">
        <f t="shared" ref="R6:R23" si="0">B6-J6</f>
        <v>-1.1999999999999997E-2</v>
      </c>
      <c r="S6" s="15">
        <f t="shared" ref="S6:S23" si="1">D6-L6</f>
        <v>-8.0000000000000002E-3</v>
      </c>
      <c r="T6" s="15">
        <f t="shared" ref="T6:T23" si="2">F6-N6</f>
        <v>-1.6E-2</v>
      </c>
      <c r="U6" s="4"/>
      <c r="V6" s="1"/>
      <c r="W6" s="1"/>
      <c r="X6" s="1"/>
      <c r="Y6" s="1"/>
    </row>
    <row r="7" spans="1:25" ht="15.75" customHeight="1">
      <c r="A7" s="1" t="s">
        <v>51</v>
      </c>
      <c r="B7" s="15">
        <v>4.8000000000000001E-2</v>
      </c>
      <c r="C7" t="s">
        <v>91</v>
      </c>
      <c r="D7" s="15">
        <v>4.7E-2</v>
      </c>
      <c r="E7" t="s">
        <v>91</v>
      </c>
      <c r="F7" s="15">
        <v>0.05</v>
      </c>
      <c r="G7" t="s">
        <v>91</v>
      </c>
      <c r="I7" s="1" t="s">
        <v>51</v>
      </c>
      <c r="J7" s="15">
        <v>0.05</v>
      </c>
      <c r="K7" t="s">
        <v>91</v>
      </c>
      <c r="L7" s="15">
        <v>4.8000000000000001E-2</v>
      </c>
      <c r="M7" t="s">
        <v>91</v>
      </c>
      <c r="N7" s="15">
        <v>5.0999999999999997E-2</v>
      </c>
      <c r="O7" t="s">
        <v>91</v>
      </c>
      <c r="Q7" s="28" t="s">
        <v>51</v>
      </c>
      <c r="R7" s="15">
        <f t="shared" si="0"/>
        <v>-2.0000000000000018E-3</v>
      </c>
      <c r="S7" s="15">
        <f t="shared" si="1"/>
        <v>-1.0000000000000009E-3</v>
      </c>
      <c r="T7" s="15">
        <f t="shared" si="2"/>
        <v>-9.9999999999999395E-4</v>
      </c>
      <c r="U7" s="4"/>
      <c r="V7" s="1"/>
      <c r="W7" s="1"/>
      <c r="X7" s="1"/>
      <c r="Y7" s="1"/>
    </row>
    <row r="8" spans="1:25" ht="15.75" customHeight="1">
      <c r="A8" s="1" t="s">
        <v>52</v>
      </c>
      <c r="B8" s="15">
        <v>5.6000000000000001E-2</v>
      </c>
      <c r="C8" t="s">
        <v>91</v>
      </c>
      <c r="D8" s="15">
        <v>4.4999999999999998E-2</v>
      </c>
      <c r="E8" t="s">
        <v>91</v>
      </c>
      <c r="F8" s="15">
        <v>6.7000000000000004E-2</v>
      </c>
      <c r="G8" t="s">
        <v>91</v>
      </c>
      <c r="I8" s="1" t="s">
        <v>52</v>
      </c>
      <c r="J8" s="15">
        <v>4.2999999999999997E-2</v>
      </c>
      <c r="K8" t="s">
        <v>91</v>
      </c>
      <c r="L8" s="15">
        <v>4.4999999999999998E-2</v>
      </c>
      <c r="M8" t="s">
        <v>91</v>
      </c>
      <c r="N8" s="15">
        <v>4.1000000000000002E-2</v>
      </c>
      <c r="O8" t="s">
        <v>91</v>
      </c>
      <c r="Q8" s="28" t="s">
        <v>52</v>
      </c>
      <c r="R8" s="15">
        <f t="shared" si="0"/>
        <v>1.3000000000000005E-2</v>
      </c>
      <c r="S8" s="15">
        <f t="shared" si="1"/>
        <v>0</v>
      </c>
      <c r="T8" s="15">
        <f t="shared" si="2"/>
        <v>2.6000000000000002E-2</v>
      </c>
      <c r="U8" s="4"/>
      <c r="V8" s="1"/>
      <c r="W8" s="1"/>
      <c r="X8" s="1"/>
      <c r="Y8" s="1"/>
    </row>
    <row r="9" spans="1:25" ht="15.75" customHeight="1">
      <c r="A9" s="1" t="s">
        <v>53</v>
      </c>
      <c r="B9" s="15">
        <v>0.11799999999999999</v>
      </c>
      <c r="C9" t="s">
        <v>91</v>
      </c>
      <c r="D9" s="15">
        <v>0.124</v>
      </c>
      <c r="E9" t="s">
        <v>91</v>
      </c>
      <c r="F9" s="15">
        <v>0.111</v>
      </c>
      <c r="G9" t="s">
        <v>91</v>
      </c>
      <c r="I9" s="1" t="s">
        <v>53</v>
      </c>
      <c r="J9" s="15">
        <v>0.10199999999999999</v>
      </c>
      <c r="K9" t="s">
        <v>91</v>
      </c>
      <c r="L9" s="15">
        <v>0.10199999999999999</v>
      </c>
      <c r="M9" t="s">
        <v>91</v>
      </c>
      <c r="N9" s="15">
        <v>0.10199999999999999</v>
      </c>
      <c r="O9" t="s">
        <v>91</v>
      </c>
      <c r="Q9" s="28" t="s">
        <v>53</v>
      </c>
      <c r="R9" s="15">
        <f t="shared" si="0"/>
        <v>1.6E-2</v>
      </c>
      <c r="S9" s="15">
        <f t="shared" si="1"/>
        <v>2.2000000000000006E-2</v>
      </c>
      <c r="T9" s="15">
        <f t="shared" si="2"/>
        <v>9.000000000000008E-3</v>
      </c>
      <c r="U9" s="4"/>
      <c r="V9" s="1"/>
      <c r="W9" s="1"/>
      <c r="X9" s="1"/>
      <c r="Y9" s="1"/>
    </row>
    <row r="10" spans="1:25" ht="15.75" customHeight="1">
      <c r="A10" s="1" t="s">
        <v>54</v>
      </c>
      <c r="B10" s="15">
        <v>0.18099999999999999</v>
      </c>
      <c r="C10" t="s">
        <v>91</v>
      </c>
      <c r="D10" s="15">
        <v>0.17499999999999999</v>
      </c>
      <c r="E10" t="s">
        <v>91</v>
      </c>
      <c r="F10" s="15">
        <v>0.187</v>
      </c>
      <c r="G10" t="s">
        <v>91</v>
      </c>
      <c r="I10" s="1" t="s">
        <v>54</v>
      </c>
      <c r="J10" s="15">
        <v>0.19</v>
      </c>
      <c r="K10" t="s">
        <v>91</v>
      </c>
      <c r="L10" s="15">
        <v>0.19500000000000001</v>
      </c>
      <c r="M10" t="s">
        <v>91</v>
      </c>
      <c r="N10" s="15">
        <v>0.185</v>
      </c>
      <c r="O10" t="s">
        <v>91</v>
      </c>
      <c r="Q10" s="28" t="s">
        <v>54</v>
      </c>
      <c r="R10" s="15">
        <f t="shared" si="0"/>
        <v>-9.000000000000008E-3</v>
      </c>
      <c r="S10" s="15">
        <f t="shared" si="1"/>
        <v>-2.0000000000000018E-2</v>
      </c>
      <c r="T10" s="15">
        <f t="shared" si="2"/>
        <v>2.0000000000000018E-3</v>
      </c>
      <c r="U10" s="4"/>
      <c r="V10" s="1"/>
      <c r="W10" s="1"/>
      <c r="X10" s="1"/>
      <c r="Y10" s="1"/>
    </row>
    <row r="11" spans="1:25" ht="15.75" customHeight="1">
      <c r="A11" s="1" t="s">
        <v>55</v>
      </c>
      <c r="B11" s="15">
        <v>0.10299999999999999</v>
      </c>
      <c r="C11" t="s">
        <v>91</v>
      </c>
      <c r="D11" s="15">
        <v>0.11600000000000001</v>
      </c>
      <c r="E11" t="s">
        <v>91</v>
      </c>
      <c r="F11" s="15">
        <v>8.8999999999999996E-2</v>
      </c>
      <c r="G11" t="s">
        <v>91</v>
      </c>
      <c r="I11" s="1" t="s">
        <v>55</v>
      </c>
      <c r="J11" s="15">
        <v>0.13</v>
      </c>
      <c r="K11" t="s">
        <v>91</v>
      </c>
      <c r="L11" s="15">
        <v>0.13600000000000001</v>
      </c>
      <c r="M11" t="s">
        <v>91</v>
      </c>
      <c r="N11" s="15">
        <v>0.123</v>
      </c>
      <c r="O11" t="s">
        <v>91</v>
      </c>
      <c r="Q11" s="28" t="s">
        <v>55</v>
      </c>
      <c r="R11" s="15">
        <f t="shared" si="0"/>
        <v>-2.700000000000001E-2</v>
      </c>
      <c r="S11" s="15">
        <f t="shared" si="1"/>
        <v>-2.0000000000000004E-2</v>
      </c>
      <c r="T11" s="15">
        <f t="shared" si="2"/>
        <v>-3.4000000000000002E-2</v>
      </c>
      <c r="U11" s="4"/>
      <c r="V11" s="1"/>
      <c r="W11" s="1"/>
      <c r="X11" s="1"/>
      <c r="Y11" s="1"/>
    </row>
    <row r="12" spans="1:25" ht="15.75" customHeight="1">
      <c r="A12" s="1" t="s">
        <v>56</v>
      </c>
      <c r="B12" s="15">
        <v>8.5999999999999993E-2</v>
      </c>
      <c r="C12" t="s">
        <v>91</v>
      </c>
      <c r="D12" s="15">
        <v>8.5000000000000006E-2</v>
      </c>
      <c r="E12" t="s">
        <v>91</v>
      </c>
      <c r="F12" s="15">
        <v>8.5999999999999993E-2</v>
      </c>
      <c r="G12" t="s">
        <v>91</v>
      </c>
      <c r="I12" s="1" t="s">
        <v>56</v>
      </c>
      <c r="J12" s="15">
        <v>0.08</v>
      </c>
      <c r="K12" t="s">
        <v>91</v>
      </c>
      <c r="L12" s="15">
        <v>8.7999999999999995E-2</v>
      </c>
      <c r="M12" t="s">
        <v>91</v>
      </c>
      <c r="N12" s="15">
        <v>7.0000000000000007E-2</v>
      </c>
      <c r="O12" t="s">
        <v>91</v>
      </c>
      <c r="Q12" s="28" t="s">
        <v>56</v>
      </c>
      <c r="R12" s="15">
        <f t="shared" si="0"/>
        <v>5.9999999999999915E-3</v>
      </c>
      <c r="S12" s="15">
        <f t="shared" si="1"/>
        <v>-2.9999999999999888E-3</v>
      </c>
      <c r="T12" s="15">
        <f t="shared" si="2"/>
        <v>1.5999999999999986E-2</v>
      </c>
      <c r="U12" s="4"/>
      <c r="V12" s="1"/>
      <c r="W12" s="1"/>
      <c r="X12" s="1"/>
      <c r="Y12" s="1"/>
    </row>
    <row r="13" spans="1:25" ht="15.75" customHeight="1">
      <c r="A13" s="1" t="s">
        <v>57</v>
      </c>
      <c r="B13" s="15">
        <v>5.8000000000000003E-2</v>
      </c>
      <c r="C13" t="s">
        <v>91</v>
      </c>
      <c r="D13" s="15">
        <v>6.5000000000000002E-2</v>
      </c>
      <c r="E13" t="s">
        <v>91</v>
      </c>
      <c r="F13" s="15">
        <v>0.05</v>
      </c>
      <c r="G13" t="s">
        <v>91</v>
      </c>
      <c r="I13" s="1" t="s">
        <v>57</v>
      </c>
      <c r="J13" s="15">
        <v>5.8999999999999997E-2</v>
      </c>
      <c r="K13" t="s">
        <v>91</v>
      </c>
      <c r="L13" s="15">
        <v>0.06</v>
      </c>
      <c r="M13" t="s">
        <v>91</v>
      </c>
      <c r="N13" s="15">
        <v>5.8999999999999997E-2</v>
      </c>
      <c r="O13" t="s">
        <v>91</v>
      </c>
      <c r="Q13" s="28" t="s">
        <v>57</v>
      </c>
      <c r="R13" s="15">
        <f t="shared" si="0"/>
        <v>-9.9999999999999395E-4</v>
      </c>
      <c r="S13" s="15">
        <f t="shared" si="1"/>
        <v>5.0000000000000044E-3</v>
      </c>
      <c r="T13" s="15">
        <f t="shared" si="2"/>
        <v>-8.9999999999999941E-3</v>
      </c>
      <c r="U13" s="4"/>
      <c r="V13" s="1"/>
      <c r="W13" s="1"/>
      <c r="X13" s="1"/>
      <c r="Y13" s="1"/>
    </row>
    <row r="14" spans="1:25" ht="15.75" customHeight="1">
      <c r="A14" s="1" t="s">
        <v>58</v>
      </c>
      <c r="B14" s="15">
        <v>4.7E-2</v>
      </c>
      <c r="C14" t="s">
        <v>91</v>
      </c>
      <c r="D14" s="15">
        <v>4.5999999999999999E-2</v>
      </c>
      <c r="E14" t="s">
        <v>91</v>
      </c>
      <c r="F14" s="15">
        <v>4.7E-2</v>
      </c>
      <c r="G14" t="s">
        <v>91</v>
      </c>
      <c r="I14" s="1" t="s">
        <v>58</v>
      </c>
      <c r="J14" s="15">
        <v>4.7E-2</v>
      </c>
      <c r="K14" t="s">
        <v>91</v>
      </c>
      <c r="L14" s="15">
        <v>4.5999999999999999E-2</v>
      </c>
      <c r="M14" t="s">
        <v>91</v>
      </c>
      <c r="N14" s="15">
        <v>4.9000000000000002E-2</v>
      </c>
      <c r="O14" t="s">
        <v>91</v>
      </c>
      <c r="Q14" s="28" t="s">
        <v>58</v>
      </c>
      <c r="R14" s="15">
        <f t="shared" si="0"/>
        <v>0</v>
      </c>
      <c r="S14" s="15">
        <f t="shared" si="1"/>
        <v>0</v>
      </c>
      <c r="T14" s="15">
        <f t="shared" si="2"/>
        <v>-2.0000000000000018E-3</v>
      </c>
      <c r="U14" s="4"/>
      <c r="V14" s="1"/>
      <c r="W14" s="1"/>
      <c r="X14" s="1"/>
      <c r="Y14" s="1"/>
    </row>
    <row r="15" spans="1:25" ht="15.75" customHeight="1">
      <c r="A15" s="1" t="s">
        <v>59</v>
      </c>
      <c r="B15" s="15">
        <v>4.8000000000000001E-2</v>
      </c>
      <c r="C15" t="s">
        <v>91</v>
      </c>
      <c r="D15" s="15">
        <v>5.6000000000000001E-2</v>
      </c>
      <c r="E15" t="s">
        <v>91</v>
      </c>
      <c r="F15" s="15">
        <v>3.7999999999999999E-2</v>
      </c>
      <c r="G15" t="s">
        <v>91</v>
      </c>
      <c r="I15" s="1" t="s">
        <v>59</v>
      </c>
      <c r="J15" s="15">
        <v>4.7E-2</v>
      </c>
      <c r="K15" t="s">
        <v>91</v>
      </c>
      <c r="L15" s="15">
        <v>4.4999999999999998E-2</v>
      </c>
      <c r="M15" t="s">
        <v>91</v>
      </c>
      <c r="N15" s="15">
        <v>4.9000000000000002E-2</v>
      </c>
      <c r="O15" t="s">
        <v>91</v>
      </c>
      <c r="Q15" s="28" t="s">
        <v>59</v>
      </c>
      <c r="R15" s="15">
        <f t="shared" si="0"/>
        <v>1.0000000000000009E-3</v>
      </c>
      <c r="S15" s="15">
        <f t="shared" si="1"/>
        <v>1.1000000000000003E-2</v>
      </c>
      <c r="T15" s="15">
        <f t="shared" si="2"/>
        <v>-1.1000000000000003E-2</v>
      </c>
      <c r="U15" s="4"/>
      <c r="V15" s="1"/>
      <c r="W15" s="1"/>
      <c r="X15" s="1"/>
      <c r="Y15" s="1"/>
    </row>
    <row r="16" spans="1:25" ht="15.75" customHeight="1">
      <c r="A16" s="1" t="s">
        <v>60</v>
      </c>
      <c r="B16" s="15">
        <v>5.1999999999999998E-2</v>
      </c>
      <c r="C16" t="s">
        <v>91</v>
      </c>
      <c r="D16" s="15">
        <v>4.8000000000000001E-2</v>
      </c>
      <c r="E16" t="s">
        <v>91</v>
      </c>
      <c r="F16" s="15">
        <v>5.6000000000000001E-2</v>
      </c>
      <c r="G16" t="s">
        <v>91</v>
      </c>
      <c r="I16" s="1" t="s">
        <v>60</v>
      </c>
      <c r="J16" s="15">
        <v>4.8000000000000001E-2</v>
      </c>
      <c r="K16" t="s">
        <v>91</v>
      </c>
      <c r="L16" s="15">
        <v>4.5999999999999999E-2</v>
      </c>
      <c r="M16" t="s">
        <v>91</v>
      </c>
      <c r="N16" s="15">
        <v>4.9000000000000002E-2</v>
      </c>
      <c r="O16" t="s">
        <v>91</v>
      </c>
      <c r="Q16" s="28" t="s">
        <v>60</v>
      </c>
      <c r="R16" s="15">
        <f t="shared" si="0"/>
        <v>3.9999999999999966E-3</v>
      </c>
      <c r="S16" s="15">
        <f t="shared" si="1"/>
        <v>2.0000000000000018E-3</v>
      </c>
      <c r="T16" s="15">
        <f t="shared" si="2"/>
        <v>6.9999999999999993E-3</v>
      </c>
      <c r="U16" s="4"/>
      <c r="V16" s="1"/>
      <c r="W16" s="1"/>
      <c r="X16" s="1"/>
      <c r="Y16" s="1"/>
    </row>
    <row r="17" spans="1:25" ht="15.75" customHeight="1">
      <c r="A17" s="1" t="s">
        <v>61</v>
      </c>
      <c r="B17" s="15">
        <v>3.4000000000000002E-2</v>
      </c>
      <c r="C17" t="s">
        <v>91</v>
      </c>
      <c r="D17" s="15">
        <v>0.03</v>
      </c>
      <c r="E17" t="s">
        <v>91</v>
      </c>
      <c r="F17" s="15">
        <v>3.6999999999999998E-2</v>
      </c>
      <c r="G17" t="s">
        <v>91</v>
      </c>
      <c r="I17" s="1" t="s">
        <v>61</v>
      </c>
      <c r="J17" s="15">
        <v>4.4999999999999998E-2</v>
      </c>
      <c r="K17" t="s">
        <v>91</v>
      </c>
      <c r="L17" s="15">
        <v>4.4999999999999998E-2</v>
      </c>
      <c r="M17" t="s">
        <v>91</v>
      </c>
      <c r="N17" s="15">
        <v>4.4999999999999998E-2</v>
      </c>
      <c r="O17" t="s">
        <v>91</v>
      </c>
      <c r="Q17" s="28" t="s">
        <v>61</v>
      </c>
      <c r="R17" s="15">
        <f t="shared" si="0"/>
        <v>-1.0999999999999996E-2</v>
      </c>
      <c r="S17" s="15">
        <f t="shared" si="1"/>
        <v>-1.4999999999999999E-2</v>
      </c>
      <c r="T17" s="15">
        <f t="shared" si="2"/>
        <v>-8.0000000000000002E-3</v>
      </c>
      <c r="U17" s="4"/>
      <c r="V17" s="1"/>
      <c r="W17" s="1"/>
      <c r="X17" s="1"/>
      <c r="Y17" s="1"/>
    </row>
    <row r="18" spans="1:25" ht="15.75" customHeight="1">
      <c r="A18" s="1" t="s">
        <v>62</v>
      </c>
      <c r="B18" s="15">
        <v>3.9E-2</v>
      </c>
      <c r="C18" t="s">
        <v>91</v>
      </c>
      <c r="D18" s="15">
        <v>4.1000000000000002E-2</v>
      </c>
      <c r="E18" t="s">
        <v>91</v>
      </c>
      <c r="F18" s="15">
        <v>3.5999999999999997E-2</v>
      </c>
      <c r="G18" t="s">
        <v>91</v>
      </c>
      <c r="I18" s="1" t="s">
        <v>62</v>
      </c>
      <c r="J18" s="15">
        <v>3.4000000000000002E-2</v>
      </c>
      <c r="K18" t="s">
        <v>91</v>
      </c>
      <c r="L18" s="15">
        <v>0.03</v>
      </c>
      <c r="M18" t="s">
        <v>91</v>
      </c>
      <c r="N18" s="15">
        <v>3.6999999999999998E-2</v>
      </c>
      <c r="O18" t="s">
        <v>91</v>
      </c>
      <c r="Q18" s="28" t="s">
        <v>62</v>
      </c>
      <c r="R18" s="15">
        <f t="shared" si="0"/>
        <v>4.9999999999999975E-3</v>
      </c>
      <c r="S18" s="15">
        <f t="shared" si="1"/>
        <v>1.1000000000000003E-2</v>
      </c>
      <c r="T18" s="15">
        <f t="shared" si="2"/>
        <v>-1.0000000000000009E-3</v>
      </c>
      <c r="U18" s="4"/>
      <c r="V18" s="1"/>
      <c r="W18" s="1"/>
      <c r="X18" s="1"/>
      <c r="Y18" s="1"/>
    </row>
    <row r="19" spans="1:25" ht="15.75" customHeight="1">
      <c r="A19" s="1" t="s">
        <v>63</v>
      </c>
      <c r="B19" s="15">
        <v>3.2000000000000001E-2</v>
      </c>
      <c r="C19" t="s">
        <v>91</v>
      </c>
      <c r="D19" s="15">
        <v>3.3000000000000002E-2</v>
      </c>
      <c r="E19" t="s">
        <v>91</v>
      </c>
      <c r="F19" s="15">
        <v>3.2000000000000001E-2</v>
      </c>
      <c r="G19" t="s">
        <v>91</v>
      </c>
      <c r="I19" s="1" t="s">
        <v>63</v>
      </c>
      <c r="J19" s="15">
        <v>2.1999999999999999E-2</v>
      </c>
      <c r="K19" t="s">
        <v>91</v>
      </c>
      <c r="L19" s="15">
        <v>0.02</v>
      </c>
      <c r="M19" t="s">
        <v>91</v>
      </c>
      <c r="N19" s="15">
        <v>2.5000000000000001E-2</v>
      </c>
      <c r="O19" t="s">
        <v>91</v>
      </c>
      <c r="Q19" s="28" t="s">
        <v>63</v>
      </c>
      <c r="R19" s="15">
        <f t="shared" si="0"/>
        <v>1.0000000000000002E-2</v>
      </c>
      <c r="S19" s="15">
        <f t="shared" si="1"/>
        <v>1.3000000000000001E-2</v>
      </c>
      <c r="T19" s="15">
        <f t="shared" si="2"/>
        <v>6.9999999999999993E-3</v>
      </c>
      <c r="U19" s="4"/>
      <c r="V19" s="1"/>
      <c r="W19" s="1"/>
      <c r="X19" s="1"/>
      <c r="Y19" s="1"/>
    </row>
    <row r="20" spans="1:25" ht="15.75" customHeight="1">
      <c r="A20" s="1" t="s">
        <v>64</v>
      </c>
      <c r="B20" s="15">
        <v>1.7000000000000001E-2</v>
      </c>
      <c r="C20" t="s">
        <v>91</v>
      </c>
      <c r="D20" s="15">
        <v>1.2999999999999999E-2</v>
      </c>
      <c r="E20" t="s">
        <v>91</v>
      </c>
      <c r="F20" s="15">
        <v>2.3E-2</v>
      </c>
      <c r="G20" t="s">
        <v>91</v>
      </c>
      <c r="I20" s="1" t="s">
        <v>64</v>
      </c>
      <c r="J20" s="15">
        <v>1.7999999999999999E-2</v>
      </c>
      <c r="K20" t="s">
        <v>91</v>
      </c>
      <c r="L20" s="15">
        <v>1.6E-2</v>
      </c>
      <c r="M20" t="s">
        <v>91</v>
      </c>
      <c r="N20" s="15">
        <v>2.1000000000000001E-2</v>
      </c>
      <c r="O20" t="s">
        <v>91</v>
      </c>
      <c r="Q20" s="28" t="s">
        <v>64</v>
      </c>
      <c r="R20" s="15">
        <f t="shared" si="0"/>
        <v>-9.9999999999999742E-4</v>
      </c>
      <c r="S20" s="15">
        <f t="shared" si="1"/>
        <v>-3.0000000000000009E-3</v>
      </c>
      <c r="T20" s="15">
        <f t="shared" si="2"/>
        <v>1.9999999999999983E-3</v>
      </c>
      <c r="U20" s="1"/>
      <c r="V20" s="1"/>
      <c r="W20" s="1"/>
      <c r="X20" s="1"/>
      <c r="Y20" s="1"/>
    </row>
    <row r="21" spans="1:25" ht="15.75" customHeight="1">
      <c r="A21" s="1" t="s">
        <v>65</v>
      </c>
      <c r="B21" s="15">
        <v>1.0999999999999999E-2</v>
      </c>
      <c r="C21" t="s">
        <v>91</v>
      </c>
      <c r="D21" s="15">
        <v>8.0000000000000002E-3</v>
      </c>
      <c r="E21" t="s">
        <v>91</v>
      </c>
      <c r="F21" s="15">
        <v>1.2999999999999999E-2</v>
      </c>
      <c r="G21" t="s">
        <v>91</v>
      </c>
      <c r="I21" s="1" t="s">
        <v>65</v>
      </c>
      <c r="J21" s="15">
        <v>1.0999999999999999E-2</v>
      </c>
      <c r="K21" t="s">
        <v>91</v>
      </c>
      <c r="L21" s="15">
        <v>1.0999999999999999E-2</v>
      </c>
      <c r="M21" t="s">
        <v>91</v>
      </c>
      <c r="N21" s="15">
        <v>1.2E-2</v>
      </c>
      <c r="O21" t="s">
        <v>91</v>
      </c>
      <c r="Q21" s="28" t="s">
        <v>65</v>
      </c>
      <c r="R21" s="15">
        <f t="shared" si="0"/>
        <v>0</v>
      </c>
      <c r="S21" s="15">
        <f t="shared" si="1"/>
        <v>-2.9999999999999992E-3</v>
      </c>
      <c r="T21" s="15">
        <f t="shared" si="2"/>
        <v>9.9999999999999915E-4</v>
      </c>
      <c r="U21" s="1"/>
      <c r="V21" s="1"/>
      <c r="W21" s="1"/>
      <c r="X21" s="1"/>
      <c r="Y21" s="1"/>
    </row>
    <row r="22" spans="1:25" ht="15.75" customHeight="1">
      <c r="A22" s="1" t="s">
        <v>66</v>
      </c>
      <c r="B22" s="15">
        <v>0.01</v>
      </c>
      <c r="C22" t="s">
        <v>91</v>
      </c>
      <c r="D22" s="15">
        <v>8.0000000000000002E-3</v>
      </c>
      <c r="E22" t="s">
        <v>91</v>
      </c>
      <c r="F22" s="15">
        <v>1.2999999999999999E-2</v>
      </c>
      <c r="G22" t="s">
        <v>91</v>
      </c>
      <c r="I22" s="1" t="s">
        <v>66</v>
      </c>
      <c r="J22" s="15">
        <v>6.0000000000000001E-3</v>
      </c>
      <c r="K22" t="s">
        <v>91</v>
      </c>
      <c r="L22" s="15">
        <v>3.0000000000000001E-3</v>
      </c>
      <c r="M22" t="s">
        <v>91</v>
      </c>
      <c r="N22" s="15">
        <v>8.0000000000000002E-3</v>
      </c>
      <c r="O22" t="s">
        <v>91</v>
      </c>
      <c r="Q22" s="28" t="s">
        <v>66</v>
      </c>
      <c r="R22" s="15">
        <f t="shared" si="0"/>
        <v>4.0000000000000001E-3</v>
      </c>
      <c r="S22" s="15">
        <f t="shared" si="1"/>
        <v>5.0000000000000001E-3</v>
      </c>
      <c r="T22" s="15">
        <f t="shared" si="2"/>
        <v>4.9999999999999992E-3</v>
      </c>
      <c r="U22" s="1"/>
      <c r="V22" s="1"/>
      <c r="W22" s="1"/>
      <c r="X22" s="1"/>
      <c r="Y22" s="1"/>
    </row>
    <row r="23" spans="1:25" ht="15.75" customHeight="1">
      <c r="A23" s="1" t="s">
        <v>67</v>
      </c>
      <c r="B23" s="15">
        <v>1.2E-2</v>
      </c>
      <c r="C23" t="s">
        <v>91</v>
      </c>
      <c r="D23" s="15">
        <v>0.01</v>
      </c>
      <c r="E23" t="s">
        <v>91</v>
      </c>
      <c r="F23" s="15">
        <v>1.4999999999999999E-2</v>
      </c>
      <c r="G23" t="s">
        <v>91</v>
      </c>
      <c r="I23" s="1" t="s">
        <v>67</v>
      </c>
      <c r="J23" s="15">
        <v>7.0000000000000001E-3</v>
      </c>
      <c r="K23" t="s">
        <v>91</v>
      </c>
      <c r="L23" s="15">
        <v>5.0000000000000001E-3</v>
      </c>
      <c r="M23" t="s">
        <v>91</v>
      </c>
      <c r="N23" s="15">
        <v>8.9999999999999993E-3</v>
      </c>
      <c r="O23" t="s">
        <v>91</v>
      </c>
      <c r="Q23" s="28" t="s">
        <v>67</v>
      </c>
      <c r="R23" s="15">
        <f t="shared" si="0"/>
        <v>5.0000000000000001E-3</v>
      </c>
      <c r="S23" s="15">
        <f t="shared" si="1"/>
        <v>5.0000000000000001E-3</v>
      </c>
      <c r="T23" s="15">
        <f t="shared" si="2"/>
        <v>6.0000000000000001E-3</v>
      </c>
    </row>
    <row r="24" spans="1:25" ht="15.75" customHeight="1">
      <c r="R24" s="29"/>
      <c r="S24" s="4"/>
      <c r="T24" s="4"/>
      <c r="U24" s="4"/>
      <c r="V24" s="1"/>
      <c r="W24" s="1"/>
      <c r="X24" s="1"/>
      <c r="Y24" s="1"/>
    </row>
    <row r="25" spans="1:25" ht="15.75" customHeight="1">
      <c r="A25" s="1" t="s">
        <v>68</v>
      </c>
      <c r="I25" s="1" t="s">
        <v>68</v>
      </c>
      <c r="Q25" s="28" t="s">
        <v>68</v>
      </c>
      <c r="R25" s="29"/>
      <c r="S25" s="4"/>
      <c r="T25" s="4"/>
      <c r="U25" s="4"/>
      <c r="V25" s="1"/>
      <c r="W25" s="1"/>
      <c r="X25" s="1"/>
      <c r="Y25" s="1"/>
    </row>
    <row r="26" spans="1:25" ht="15.75" customHeight="1">
      <c r="A26" s="1" t="s">
        <v>69</v>
      </c>
      <c r="B26" s="15">
        <v>0.104</v>
      </c>
      <c r="C26" t="s">
        <v>91</v>
      </c>
      <c r="D26" s="15">
        <v>9.1999999999999998E-2</v>
      </c>
      <c r="E26" t="s">
        <v>91</v>
      </c>
      <c r="F26" s="15">
        <v>0.11700000000000001</v>
      </c>
      <c r="G26" t="s">
        <v>91</v>
      </c>
      <c r="I26" s="1" t="s">
        <v>69</v>
      </c>
      <c r="J26" s="15">
        <v>9.2999999999999999E-2</v>
      </c>
      <c r="K26" t="s">
        <v>91</v>
      </c>
      <c r="L26" s="15">
        <v>9.2999999999999999E-2</v>
      </c>
      <c r="M26" t="s">
        <v>91</v>
      </c>
      <c r="N26" s="15">
        <v>9.1999999999999998E-2</v>
      </c>
      <c r="O26" t="s">
        <v>91</v>
      </c>
      <c r="Q26" s="28" t="s">
        <v>69</v>
      </c>
      <c r="R26" s="15">
        <f t="shared" ref="R26:R35" si="3">B26-J26</f>
        <v>1.0999999999999996E-2</v>
      </c>
      <c r="S26" s="15">
        <f t="shared" ref="S26:S35" si="4">D26-L26</f>
        <v>-1.0000000000000009E-3</v>
      </c>
      <c r="T26" s="15">
        <f t="shared" ref="T26:T35" si="5">F26-N26</f>
        <v>2.5000000000000008E-2</v>
      </c>
      <c r="U26" s="4"/>
      <c r="V26" s="1"/>
      <c r="W26" s="1"/>
      <c r="X26" s="1"/>
      <c r="Y26" s="1"/>
    </row>
    <row r="27" spans="1:25" ht="15.75" customHeight="1">
      <c r="A27" s="1" t="s">
        <v>70</v>
      </c>
      <c r="B27" s="15">
        <v>2.9000000000000001E-2</v>
      </c>
      <c r="C27" t="s">
        <v>91</v>
      </c>
      <c r="D27" s="15">
        <v>0.03</v>
      </c>
      <c r="E27" t="s">
        <v>91</v>
      </c>
      <c r="F27" s="15">
        <v>2.7E-2</v>
      </c>
      <c r="G27" t="s">
        <v>91</v>
      </c>
      <c r="I27" s="1" t="s">
        <v>70</v>
      </c>
      <c r="J27" s="15">
        <v>2.9000000000000001E-2</v>
      </c>
      <c r="K27" t="s">
        <v>91</v>
      </c>
      <c r="L27" s="15">
        <v>2.8000000000000001E-2</v>
      </c>
      <c r="M27" t="s">
        <v>91</v>
      </c>
      <c r="N27" s="15">
        <v>0.03</v>
      </c>
      <c r="O27" t="s">
        <v>91</v>
      </c>
      <c r="Q27" s="28" t="s">
        <v>70</v>
      </c>
      <c r="R27" s="15">
        <f t="shared" si="3"/>
        <v>0</v>
      </c>
      <c r="S27" s="15">
        <f t="shared" si="4"/>
        <v>1.9999999999999983E-3</v>
      </c>
      <c r="T27" s="15">
        <f t="shared" si="5"/>
        <v>-2.9999999999999992E-3</v>
      </c>
      <c r="U27" s="4"/>
      <c r="V27" s="1"/>
      <c r="W27" s="1"/>
      <c r="X27" s="1"/>
      <c r="Y27" s="1"/>
    </row>
    <row r="28" spans="1:25" ht="15.75" customHeight="1">
      <c r="A28" s="1" t="s">
        <v>71</v>
      </c>
      <c r="B28" s="15">
        <v>0.27</v>
      </c>
      <c r="C28" t="s">
        <v>91</v>
      </c>
      <c r="D28" s="15">
        <v>0.26900000000000002</v>
      </c>
      <c r="E28" t="s">
        <v>91</v>
      </c>
      <c r="F28" s="15">
        <v>0.27100000000000002</v>
      </c>
      <c r="G28" t="s">
        <v>91</v>
      </c>
      <c r="I28" s="1" t="s">
        <v>71</v>
      </c>
      <c r="J28" s="15">
        <v>0.26300000000000001</v>
      </c>
      <c r="K28" t="s">
        <v>91</v>
      </c>
      <c r="L28" s="15">
        <v>0.26900000000000002</v>
      </c>
      <c r="M28" t="s">
        <v>91</v>
      </c>
      <c r="N28" s="15">
        <v>0.25700000000000001</v>
      </c>
      <c r="O28" t="s">
        <v>91</v>
      </c>
      <c r="Q28" s="28" t="s">
        <v>71</v>
      </c>
      <c r="R28" s="15">
        <f t="shared" si="3"/>
        <v>7.0000000000000062E-3</v>
      </c>
      <c r="S28" s="15">
        <f t="shared" si="4"/>
        <v>0</v>
      </c>
      <c r="T28" s="15">
        <f t="shared" si="5"/>
        <v>1.4000000000000012E-2</v>
      </c>
      <c r="U28" s="4"/>
      <c r="V28" s="1"/>
      <c r="W28" s="1"/>
      <c r="X28" s="1"/>
      <c r="Y28" s="1"/>
    </row>
    <row r="29" spans="1:25" ht="15.75" customHeight="1">
      <c r="A29" s="1" t="s">
        <v>72</v>
      </c>
      <c r="B29" s="15">
        <v>0.59199999999999997</v>
      </c>
      <c r="C29" t="s">
        <v>91</v>
      </c>
      <c r="D29" s="15">
        <v>0.61099999999999999</v>
      </c>
      <c r="E29" t="s">
        <v>91</v>
      </c>
      <c r="F29" s="15">
        <v>0.57099999999999995</v>
      </c>
      <c r="G29" t="s">
        <v>91</v>
      </c>
      <c r="I29" s="1" t="s">
        <v>72</v>
      </c>
      <c r="J29" s="15">
        <v>0.60899999999999999</v>
      </c>
      <c r="K29" t="s">
        <v>91</v>
      </c>
      <c r="L29" s="15">
        <v>0.628</v>
      </c>
      <c r="M29" t="s">
        <v>91</v>
      </c>
      <c r="N29" s="15">
        <v>0.58799999999999997</v>
      </c>
      <c r="O29" t="s">
        <v>91</v>
      </c>
      <c r="Q29" s="28" t="s">
        <v>72</v>
      </c>
      <c r="R29" s="15">
        <f t="shared" si="3"/>
        <v>-1.7000000000000015E-2</v>
      </c>
      <c r="S29" s="15">
        <f t="shared" si="4"/>
        <v>-1.7000000000000015E-2</v>
      </c>
      <c r="T29" s="15">
        <f t="shared" si="5"/>
        <v>-1.7000000000000015E-2</v>
      </c>
      <c r="U29" s="4"/>
      <c r="V29" s="1"/>
      <c r="W29" s="1"/>
      <c r="X29" s="1"/>
      <c r="Y29" s="1"/>
    </row>
    <row r="30" spans="1:25" ht="15.75" customHeight="1">
      <c r="A30" s="1" t="s">
        <v>73</v>
      </c>
      <c r="B30" s="15">
        <v>0.83499999999999996</v>
      </c>
      <c r="C30" t="s">
        <v>91</v>
      </c>
      <c r="D30" s="15">
        <v>0.84299999999999997</v>
      </c>
      <c r="E30" t="s">
        <v>91</v>
      </c>
      <c r="F30" s="15">
        <v>0.82599999999999996</v>
      </c>
      <c r="G30" t="s">
        <v>91</v>
      </c>
      <c r="I30" s="1" t="s">
        <v>73</v>
      </c>
      <c r="J30" s="15">
        <v>0.83799999999999997</v>
      </c>
      <c r="K30" t="s">
        <v>91</v>
      </c>
      <c r="L30" s="15">
        <v>0.84099999999999997</v>
      </c>
      <c r="M30" t="s">
        <v>91</v>
      </c>
      <c r="N30" s="15">
        <v>0.83399999999999996</v>
      </c>
      <c r="O30" t="s">
        <v>91</v>
      </c>
      <c r="Q30" s="28" t="s">
        <v>73</v>
      </c>
      <c r="R30" s="15">
        <f t="shared" si="3"/>
        <v>-3.0000000000000027E-3</v>
      </c>
      <c r="S30" s="15">
        <f t="shared" si="4"/>
        <v>2.0000000000000018E-3</v>
      </c>
      <c r="T30" s="15">
        <f t="shared" si="5"/>
        <v>-8.0000000000000071E-3</v>
      </c>
      <c r="U30" s="4"/>
      <c r="V30" s="1"/>
      <c r="W30" s="1"/>
      <c r="X30" s="1"/>
      <c r="Y30" s="1"/>
    </row>
    <row r="31" spans="1:25" ht="15.75" customHeight="1">
      <c r="A31" s="1" t="s">
        <v>74</v>
      </c>
      <c r="B31" s="15">
        <v>0.81799999999999995</v>
      </c>
      <c r="C31" t="s">
        <v>91</v>
      </c>
      <c r="D31" s="15">
        <v>0.82799999999999996</v>
      </c>
      <c r="E31" t="s">
        <v>91</v>
      </c>
      <c r="F31" s="15">
        <v>0.80800000000000005</v>
      </c>
      <c r="G31" t="s">
        <v>91</v>
      </c>
      <c r="I31" s="1" t="s">
        <v>74</v>
      </c>
      <c r="J31" s="15">
        <v>0.81799999999999995</v>
      </c>
      <c r="K31" t="s">
        <v>91</v>
      </c>
      <c r="L31" s="15">
        <v>0.82199999999999995</v>
      </c>
      <c r="M31" t="s">
        <v>91</v>
      </c>
      <c r="N31" s="15">
        <v>0.81399999999999995</v>
      </c>
      <c r="O31" t="s">
        <v>91</v>
      </c>
      <c r="Q31" s="28" t="s">
        <v>74</v>
      </c>
      <c r="R31" s="15">
        <f t="shared" si="3"/>
        <v>0</v>
      </c>
      <c r="S31" s="15">
        <f t="shared" si="4"/>
        <v>6.0000000000000053E-3</v>
      </c>
      <c r="T31" s="15">
        <f t="shared" si="5"/>
        <v>-5.9999999999998943E-3</v>
      </c>
      <c r="U31" s="4"/>
      <c r="V31" s="1"/>
      <c r="W31" s="1"/>
      <c r="X31" s="1"/>
      <c r="Y31" s="1"/>
    </row>
    <row r="32" spans="1:25" ht="15.75" customHeight="1">
      <c r="A32" s="1" t="s">
        <v>75</v>
      </c>
      <c r="B32" s="15">
        <v>0.122</v>
      </c>
      <c r="C32" t="s">
        <v>91</v>
      </c>
      <c r="D32" s="15">
        <v>0.112</v>
      </c>
      <c r="E32" t="s">
        <v>91</v>
      </c>
      <c r="F32" s="15">
        <v>0.13100000000000001</v>
      </c>
      <c r="G32" t="s">
        <v>91</v>
      </c>
      <c r="I32" s="1" t="s">
        <v>75</v>
      </c>
      <c r="J32" s="15">
        <v>9.9000000000000005E-2</v>
      </c>
      <c r="K32" t="s">
        <v>91</v>
      </c>
      <c r="L32" s="15">
        <v>8.5000000000000006E-2</v>
      </c>
      <c r="M32" t="s">
        <v>91</v>
      </c>
      <c r="N32" s="15">
        <v>0.113</v>
      </c>
      <c r="O32" t="s">
        <v>91</v>
      </c>
      <c r="Q32" s="28" t="s">
        <v>75</v>
      </c>
      <c r="R32" s="15">
        <f t="shared" si="3"/>
        <v>2.2999999999999993E-2</v>
      </c>
      <c r="S32" s="15">
        <f t="shared" si="4"/>
        <v>2.6999999999999996E-2</v>
      </c>
      <c r="T32" s="15">
        <f t="shared" si="5"/>
        <v>1.8000000000000002E-2</v>
      </c>
      <c r="U32" s="4"/>
      <c r="V32" s="1"/>
      <c r="W32" s="1"/>
      <c r="X32" s="1"/>
      <c r="Y32" s="1"/>
    </row>
    <row r="33" spans="1:25" ht="15.75" customHeight="1">
      <c r="A33" s="1" t="s">
        <v>76</v>
      </c>
      <c r="B33" s="15">
        <v>0.107</v>
      </c>
      <c r="C33" t="s">
        <v>91</v>
      </c>
      <c r="D33" s="15">
        <v>9.9000000000000005E-2</v>
      </c>
      <c r="E33" t="s">
        <v>91</v>
      </c>
      <c r="F33" s="15">
        <v>0.11700000000000001</v>
      </c>
      <c r="G33" t="s">
        <v>91</v>
      </c>
      <c r="I33" s="1" t="s">
        <v>76</v>
      </c>
      <c r="J33" s="15">
        <v>8.5000000000000006E-2</v>
      </c>
      <c r="K33" t="s">
        <v>91</v>
      </c>
      <c r="L33" s="15">
        <v>7.2999999999999995E-2</v>
      </c>
      <c r="M33" t="s">
        <v>91</v>
      </c>
      <c r="N33" s="15">
        <v>9.7000000000000003E-2</v>
      </c>
      <c r="O33" t="s">
        <v>91</v>
      </c>
      <c r="Q33" s="28" t="s">
        <v>76</v>
      </c>
      <c r="R33" s="15">
        <f t="shared" si="3"/>
        <v>2.1999999999999992E-2</v>
      </c>
      <c r="S33" s="15">
        <f t="shared" si="4"/>
        <v>2.6000000000000009E-2</v>
      </c>
      <c r="T33" s="15">
        <f t="shared" si="5"/>
        <v>2.0000000000000004E-2</v>
      </c>
      <c r="U33" s="4"/>
      <c r="V33" s="1"/>
      <c r="W33" s="1"/>
      <c r="X33" s="1"/>
      <c r="Y33" s="1"/>
    </row>
    <row r="34" spans="1:25" ht="15.75" customHeight="1">
      <c r="A34" s="1" t="s">
        <v>77</v>
      </c>
      <c r="B34" s="15">
        <v>8.3000000000000004E-2</v>
      </c>
      <c r="C34" t="s">
        <v>91</v>
      </c>
      <c r="D34" s="15">
        <v>7.0999999999999994E-2</v>
      </c>
      <c r="E34" t="s">
        <v>91</v>
      </c>
      <c r="F34" s="15">
        <v>9.5000000000000001E-2</v>
      </c>
      <c r="G34" t="s">
        <v>91</v>
      </c>
      <c r="I34" s="1" t="s">
        <v>77</v>
      </c>
      <c r="J34" s="15">
        <v>6.5000000000000002E-2</v>
      </c>
      <c r="K34" t="s">
        <v>91</v>
      </c>
      <c r="L34" s="15">
        <v>5.5E-2</v>
      </c>
      <c r="M34" t="s">
        <v>91</v>
      </c>
      <c r="N34" s="15">
        <v>7.5999999999999998E-2</v>
      </c>
      <c r="O34" t="s">
        <v>91</v>
      </c>
      <c r="Q34" s="28" t="s">
        <v>77</v>
      </c>
      <c r="R34" s="15">
        <f t="shared" si="3"/>
        <v>1.8000000000000002E-2</v>
      </c>
      <c r="S34" s="15">
        <f t="shared" si="4"/>
        <v>1.5999999999999993E-2</v>
      </c>
      <c r="T34" s="15">
        <f t="shared" si="5"/>
        <v>1.9000000000000003E-2</v>
      </c>
      <c r="U34" s="4"/>
      <c r="V34" s="1"/>
      <c r="W34" s="1"/>
      <c r="X34" s="1"/>
      <c r="Y34" s="1"/>
    </row>
    <row r="35" spans="1:25" ht="15.75" customHeight="1">
      <c r="A35" s="1" t="s">
        <v>78</v>
      </c>
      <c r="B35" s="15">
        <v>3.3000000000000002E-2</v>
      </c>
      <c r="C35" t="s">
        <v>91</v>
      </c>
      <c r="D35" s="15">
        <v>2.5999999999999999E-2</v>
      </c>
      <c r="E35" t="s">
        <v>91</v>
      </c>
      <c r="F35" s="15">
        <v>4.1000000000000002E-2</v>
      </c>
      <c r="G35" t="s">
        <v>91</v>
      </c>
      <c r="I35" s="1" t="s">
        <v>78</v>
      </c>
      <c r="J35" s="15">
        <v>2.4E-2</v>
      </c>
      <c r="K35" t="s">
        <v>91</v>
      </c>
      <c r="L35" s="15">
        <v>1.9E-2</v>
      </c>
      <c r="M35" t="s">
        <v>91</v>
      </c>
      <c r="N35" s="15">
        <v>0.03</v>
      </c>
      <c r="O35" t="s">
        <v>91</v>
      </c>
      <c r="Q35" s="28" t="s">
        <v>78</v>
      </c>
      <c r="R35" s="15">
        <f t="shared" si="3"/>
        <v>9.0000000000000011E-3</v>
      </c>
      <c r="S35" s="15">
        <f t="shared" si="4"/>
        <v>6.9999999999999993E-3</v>
      </c>
      <c r="T35" s="15">
        <f t="shared" si="5"/>
        <v>1.1000000000000003E-2</v>
      </c>
      <c r="U35" s="4"/>
      <c r="V35" s="1"/>
      <c r="W35" s="1"/>
      <c r="X35" s="1"/>
      <c r="Y35" s="1"/>
    </row>
    <row r="36" spans="1:25" ht="15.75" customHeight="1">
      <c r="U36" s="1"/>
      <c r="V36" s="1"/>
      <c r="W36" s="1"/>
      <c r="X36" s="1"/>
      <c r="Y36" s="1"/>
    </row>
    <row r="37" spans="1:25" ht="15.75" customHeight="1">
      <c r="A37" s="1" t="s">
        <v>79</v>
      </c>
      <c r="I37" s="1" t="s">
        <v>79</v>
      </c>
      <c r="Q37" s="28" t="s">
        <v>79</v>
      </c>
      <c r="R37" s="29"/>
      <c r="S37" s="4"/>
      <c r="T37" s="4"/>
    </row>
    <row r="38" spans="1:25" ht="15.75" customHeight="1">
      <c r="A38" s="1" t="s">
        <v>80</v>
      </c>
      <c r="B38" s="1">
        <v>27.1</v>
      </c>
      <c r="C38" t="s">
        <v>91</v>
      </c>
      <c r="D38" s="1">
        <v>27.4</v>
      </c>
      <c r="E38" t="s">
        <v>91</v>
      </c>
      <c r="F38" s="1">
        <v>26.6</v>
      </c>
      <c r="G38" t="s">
        <v>91</v>
      </c>
      <c r="I38" s="1" t="s">
        <v>80</v>
      </c>
      <c r="J38" s="1">
        <v>26.8</v>
      </c>
      <c r="K38" t="s">
        <v>91</v>
      </c>
      <c r="L38" s="1">
        <v>26.7</v>
      </c>
      <c r="M38" t="s">
        <v>91</v>
      </c>
      <c r="N38" s="1">
        <v>26.9</v>
      </c>
      <c r="O38" t="s">
        <v>91</v>
      </c>
      <c r="Q38" s="28" t="s">
        <v>80</v>
      </c>
      <c r="R38" s="30">
        <f t="shared" ref="R38:R42" si="6">B38-J38</f>
        <v>0.30000000000000071</v>
      </c>
      <c r="S38" s="30">
        <f>D38-L38</f>
        <v>0.69999999999999929</v>
      </c>
      <c r="T38" s="30">
        <f>F38-N38</f>
        <v>-0.29999999999999716</v>
      </c>
      <c r="U38" s="4"/>
      <c r="V38" s="1"/>
      <c r="W38" s="1"/>
      <c r="X38" s="1"/>
      <c r="Y38" s="1"/>
    </row>
    <row r="39" spans="1:25" ht="15.75" customHeight="1">
      <c r="A39" s="1" t="s">
        <v>81</v>
      </c>
      <c r="B39" s="1">
        <v>108.9</v>
      </c>
      <c r="C39" t="s">
        <v>91</v>
      </c>
      <c r="D39" s="1" t="s">
        <v>82</v>
      </c>
      <c r="E39" s="1" t="s">
        <v>82</v>
      </c>
      <c r="F39" s="1" t="s">
        <v>82</v>
      </c>
      <c r="G39" s="1" t="s">
        <v>82</v>
      </c>
      <c r="I39" s="1" t="s">
        <v>81</v>
      </c>
      <c r="J39" s="1">
        <v>107.8</v>
      </c>
      <c r="K39" t="s">
        <v>91</v>
      </c>
      <c r="L39" s="1" t="s">
        <v>82</v>
      </c>
      <c r="M39" s="1" t="s">
        <v>82</v>
      </c>
      <c r="N39" s="1" t="s">
        <v>82</v>
      </c>
      <c r="O39" s="1" t="s">
        <v>82</v>
      </c>
      <c r="Q39" s="28" t="s">
        <v>81</v>
      </c>
      <c r="R39" s="1">
        <f t="shared" si="6"/>
        <v>1.1000000000000085</v>
      </c>
      <c r="S39" s="1"/>
      <c r="T39" s="4"/>
      <c r="U39" s="4"/>
      <c r="V39" s="1"/>
      <c r="W39" s="1"/>
      <c r="X39" s="1"/>
      <c r="Y39" s="1"/>
    </row>
    <row r="40" spans="1:25" ht="15.75" customHeight="1">
      <c r="A40" s="1" t="s">
        <v>83</v>
      </c>
      <c r="B40" s="1">
        <v>35.9</v>
      </c>
      <c r="C40" t="s">
        <v>91</v>
      </c>
      <c r="D40" s="1" t="s">
        <v>82</v>
      </c>
      <c r="E40" s="1" t="s">
        <v>82</v>
      </c>
      <c r="F40" s="1" t="s">
        <v>82</v>
      </c>
      <c r="G40" s="1" t="s">
        <v>82</v>
      </c>
      <c r="I40" s="1" t="s">
        <v>83</v>
      </c>
      <c r="J40" s="1">
        <v>32.9</v>
      </c>
      <c r="K40" t="s">
        <v>91</v>
      </c>
      <c r="L40" s="1" t="s">
        <v>82</v>
      </c>
      <c r="M40" s="1" t="s">
        <v>82</v>
      </c>
      <c r="N40" s="1" t="s">
        <v>82</v>
      </c>
      <c r="O40" s="1" t="s">
        <v>82</v>
      </c>
      <c r="Q40" s="28" t="s">
        <v>83</v>
      </c>
      <c r="R40" s="1">
        <f t="shared" si="6"/>
        <v>3</v>
      </c>
      <c r="S40" s="1"/>
      <c r="T40" s="4"/>
      <c r="U40" s="4"/>
      <c r="V40" s="1"/>
      <c r="W40" s="1"/>
      <c r="X40" s="1"/>
      <c r="Y40" s="1"/>
    </row>
    <row r="41" spans="1:25" ht="15.75" customHeight="1">
      <c r="A41" s="1" t="s">
        <v>84</v>
      </c>
      <c r="B41" s="1">
        <v>11.2</v>
      </c>
      <c r="C41" t="s">
        <v>91</v>
      </c>
      <c r="D41" s="1" t="s">
        <v>82</v>
      </c>
      <c r="E41" s="1" t="s">
        <v>82</v>
      </c>
      <c r="F41" s="1" t="s">
        <v>82</v>
      </c>
      <c r="G41" s="1" t="s">
        <v>82</v>
      </c>
      <c r="I41" s="1" t="s">
        <v>84</v>
      </c>
      <c r="J41" s="1">
        <v>8.6999999999999993</v>
      </c>
      <c r="K41" t="s">
        <v>91</v>
      </c>
      <c r="L41" s="1" t="s">
        <v>82</v>
      </c>
      <c r="M41" s="1" t="s">
        <v>82</v>
      </c>
      <c r="N41" s="1" t="s">
        <v>82</v>
      </c>
      <c r="O41" s="1" t="s">
        <v>82</v>
      </c>
      <c r="Q41" s="28" t="s">
        <v>84</v>
      </c>
      <c r="R41" s="1">
        <f t="shared" si="6"/>
        <v>2.5</v>
      </c>
      <c r="S41" s="1"/>
      <c r="T41" s="4"/>
      <c r="U41" s="4"/>
      <c r="V41" s="1"/>
      <c r="W41" s="1"/>
      <c r="X41" s="1"/>
      <c r="Y41" s="1"/>
    </row>
    <row r="42" spans="1:25" ht="15.75" customHeight="1">
      <c r="A42" s="1" t="s">
        <v>85</v>
      </c>
      <c r="B42" s="1">
        <v>24.7</v>
      </c>
      <c r="C42" t="s">
        <v>91</v>
      </c>
      <c r="D42" s="1" t="s">
        <v>82</v>
      </c>
      <c r="E42" s="1" t="s">
        <v>82</v>
      </c>
      <c r="F42" s="1" t="s">
        <v>82</v>
      </c>
      <c r="G42" s="1" t="s">
        <v>82</v>
      </c>
      <c r="I42" s="1" t="s">
        <v>85</v>
      </c>
      <c r="J42" s="1">
        <v>24.2</v>
      </c>
      <c r="K42" t="s">
        <v>91</v>
      </c>
      <c r="L42" s="1" t="s">
        <v>82</v>
      </c>
      <c r="M42" s="1" t="s">
        <v>82</v>
      </c>
      <c r="N42" s="1" t="s">
        <v>82</v>
      </c>
      <c r="O42" s="1" t="s">
        <v>82</v>
      </c>
      <c r="Q42" s="28" t="s">
        <v>85</v>
      </c>
      <c r="R42" s="1">
        <f t="shared" si="6"/>
        <v>0.5</v>
      </c>
      <c r="S42" s="1"/>
      <c r="T42" s="4"/>
      <c r="U42" s="4"/>
      <c r="V42" s="1"/>
      <c r="W42" s="1"/>
      <c r="X42" s="1"/>
      <c r="Y42" s="1"/>
    </row>
    <row r="43" spans="1:25" ht="15.75" customHeight="1">
      <c r="R43" s="29"/>
      <c r="S43" s="4"/>
      <c r="T43" s="4"/>
      <c r="U43" s="4"/>
      <c r="V43" s="1"/>
      <c r="W43" s="1"/>
      <c r="X43" s="1"/>
      <c r="Y43" s="1"/>
    </row>
    <row r="44" spans="1:25" ht="15.75" customHeight="1">
      <c r="A44" s="1" t="s">
        <v>86</v>
      </c>
      <c r="I44" s="1" t="s">
        <v>86</v>
      </c>
      <c r="Q44" s="28"/>
      <c r="U44" s="4"/>
      <c r="V44" s="1"/>
      <c r="W44" s="1"/>
      <c r="X44" s="1"/>
      <c r="Y44" s="1"/>
    </row>
    <row r="45" spans="1:25" ht="15.75" customHeight="1">
      <c r="A45" s="1" t="s">
        <v>87</v>
      </c>
      <c r="B45" s="15">
        <v>2E-3</v>
      </c>
      <c r="C45" s="1" t="s">
        <v>82</v>
      </c>
      <c r="D45" s="1" t="s">
        <v>82</v>
      </c>
      <c r="E45" s="1" t="s">
        <v>82</v>
      </c>
      <c r="F45" s="1" t="s">
        <v>82</v>
      </c>
      <c r="G45" s="1" t="s">
        <v>82</v>
      </c>
      <c r="I45" s="1" t="s">
        <v>87</v>
      </c>
      <c r="J45" s="15">
        <v>2E-3</v>
      </c>
      <c r="K45" s="1" t="s">
        <v>82</v>
      </c>
      <c r="L45" s="1" t="s">
        <v>82</v>
      </c>
      <c r="M45" s="1" t="s">
        <v>82</v>
      </c>
      <c r="N45" s="1" t="s">
        <v>82</v>
      </c>
      <c r="O45" s="1" t="s">
        <v>82</v>
      </c>
      <c r="Q45" s="28"/>
      <c r="R45" s="1"/>
      <c r="S45" s="1"/>
      <c r="T45" s="1"/>
    </row>
    <row r="46" spans="1:25" ht="15.75" customHeight="1">
      <c r="A46" s="1" t="s">
        <v>88</v>
      </c>
      <c r="B46" s="15">
        <v>2.7E-2</v>
      </c>
      <c r="C46" s="1" t="s">
        <v>82</v>
      </c>
      <c r="D46" s="1" t="s">
        <v>82</v>
      </c>
      <c r="E46" s="1" t="s">
        <v>82</v>
      </c>
      <c r="F46" s="1" t="s">
        <v>82</v>
      </c>
      <c r="G46" s="1" t="s">
        <v>82</v>
      </c>
      <c r="I46" s="1" t="s">
        <v>88</v>
      </c>
      <c r="J46" s="15">
        <v>1.7000000000000001E-2</v>
      </c>
      <c r="K46" s="1" t="s">
        <v>82</v>
      </c>
      <c r="L46" s="1" t="s">
        <v>82</v>
      </c>
      <c r="M46" s="1" t="s">
        <v>82</v>
      </c>
      <c r="N46" s="1" t="s">
        <v>82</v>
      </c>
      <c r="O46" s="1" t="s">
        <v>82</v>
      </c>
      <c r="Q46" s="28"/>
      <c r="R46" s="28"/>
      <c r="U46" s="1"/>
      <c r="V46" s="1"/>
      <c r="W46" s="1"/>
      <c r="X46" s="1"/>
      <c r="Y46" s="1"/>
    </row>
    <row r="48" spans="1:25" ht="15.75" customHeight="1">
      <c r="A48" s="1" t="s">
        <v>1</v>
      </c>
      <c r="B48" s="16">
        <f>B28</f>
        <v>0.27</v>
      </c>
      <c r="Q48" s="31" t="s">
        <v>1</v>
      </c>
      <c r="R48" s="32">
        <f>R28</f>
        <v>7.0000000000000062E-3</v>
      </c>
    </row>
    <row r="49" spans="1:18" ht="15.75" customHeight="1">
      <c r="A49" s="1" t="s">
        <v>3</v>
      </c>
      <c r="B49" s="16">
        <f>SUM(B11:B12)</f>
        <v>0.189</v>
      </c>
      <c r="Q49" s="31" t="s">
        <v>3</v>
      </c>
      <c r="R49" s="32">
        <f>SUM(R11:R12)</f>
        <v>-2.1000000000000019E-2</v>
      </c>
    </row>
    <row r="50" spans="1:18" ht="15.75" customHeight="1">
      <c r="A50" s="1" t="s">
        <v>4</v>
      </c>
      <c r="B50" s="16">
        <f>SUM(B13:B15)</f>
        <v>0.15300000000000002</v>
      </c>
      <c r="Q50" s="31" t="s">
        <v>4</v>
      </c>
      <c r="R50" s="32">
        <f>SUM(R13:R15)</f>
        <v>6.9388939039072284E-18</v>
      </c>
    </row>
    <row r="51" spans="1:18" ht="15.75" customHeight="1">
      <c r="A51" s="1" t="s">
        <v>5</v>
      </c>
      <c r="B51" s="16">
        <f>SUM(B16:B18)</f>
        <v>0.125</v>
      </c>
      <c r="Q51" s="31" t="s">
        <v>5</v>
      </c>
      <c r="R51" s="32">
        <f>SUM(R16:R18)</f>
        <v>-2.0000000000000018E-3</v>
      </c>
    </row>
    <row r="52" spans="1:18" ht="15.75" customHeight="1">
      <c r="A52" s="1" t="s">
        <v>6</v>
      </c>
      <c r="B52" s="16">
        <f>SUM(B19:B23)</f>
        <v>8.199999999999999E-2</v>
      </c>
      <c r="Q52" s="31" t="s">
        <v>6</v>
      </c>
      <c r="R52" s="32">
        <f>SUM(R19:R23)</f>
        <v>1.8000000000000006E-2</v>
      </c>
    </row>
    <row r="57" spans="1:18" ht="15.75" customHeight="1">
      <c r="Q57" s="1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party score</vt:lpstr>
      <vt:lpstr>ethnicity</vt:lpstr>
      <vt:lpstr>age</vt:lpstr>
      <vt:lpstr>1yr census</vt:lpstr>
      <vt:lpstr>5yr census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Veekas</cp:lastModifiedBy>
  <dcterms:modified xsi:type="dcterms:W3CDTF">2017-01-14T05:35:53Z</dcterms:modified>
</cp:coreProperties>
</file>