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9100" yWindow="320" windowWidth="14040" windowHeight="15480" tabRatio="500" activeTab="2"/>
  </bookViews>
  <sheets>
    <sheet name="18" sheetId="1" r:id="rId1"/>
    <sheet name="26" sheetId="2" r:id="rId2"/>
    <sheet name="Sheet3" sheetId="3" r:id="rId3"/>
  </sheets>
  <definedNames>
    <definedName name="_xlnm._FilterDatabase" localSheetId="0" hidden="1">'18'!$A$1:$J$32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12" i="3"/>
  <c r="G4" i="3"/>
  <c r="G13" i="3"/>
  <c r="G5" i="3"/>
  <c r="G14" i="3"/>
  <c r="G25" i="3"/>
  <c r="G26" i="3"/>
  <c r="G27" i="3"/>
  <c r="G15" i="3"/>
  <c r="G28" i="3"/>
  <c r="G29" i="3"/>
  <c r="G30" i="3"/>
  <c r="G6" i="3"/>
  <c r="G31" i="3"/>
  <c r="G32" i="3"/>
  <c r="G33" i="3"/>
  <c r="G16" i="3"/>
  <c r="G34" i="3"/>
  <c r="G35" i="3"/>
  <c r="G17" i="3"/>
  <c r="G36" i="3"/>
  <c r="G37" i="3"/>
  <c r="G38" i="3"/>
  <c r="G7" i="3"/>
  <c r="G39" i="3"/>
  <c r="G40" i="3"/>
  <c r="G8" i="3"/>
  <c r="G41" i="3"/>
  <c r="G18" i="3"/>
  <c r="G19" i="3"/>
  <c r="G42" i="3"/>
  <c r="G43" i="3"/>
  <c r="G44" i="3"/>
  <c r="G45" i="3"/>
  <c r="G20" i="3"/>
  <c r="G21" i="3"/>
  <c r="G46" i="3"/>
  <c r="G47" i="3"/>
  <c r="G48" i="3"/>
  <c r="G49" i="3"/>
  <c r="G50" i="3"/>
  <c r="G51" i="3"/>
  <c r="G22" i="3"/>
  <c r="G52" i="3"/>
  <c r="G23" i="3"/>
  <c r="G53" i="3"/>
  <c r="G54" i="3"/>
  <c r="G55" i="3"/>
  <c r="G24" i="3"/>
  <c r="G56" i="3"/>
  <c r="G9" i="3"/>
  <c r="G10" i="3"/>
  <c r="G11" i="3"/>
  <c r="F3" i="3"/>
  <c r="F12" i="3"/>
  <c r="F4" i="3"/>
  <c r="F13" i="3"/>
  <c r="F5" i="3"/>
  <c r="F14" i="3"/>
  <c r="F25" i="3"/>
  <c r="F26" i="3"/>
  <c r="F27" i="3"/>
  <c r="F15" i="3"/>
  <c r="F28" i="3"/>
  <c r="F29" i="3"/>
  <c r="F30" i="3"/>
  <c r="F6" i="3"/>
  <c r="F31" i="3"/>
  <c r="F32" i="3"/>
  <c r="F33" i="3"/>
  <c r="F16" i="3"/>
  <c r="F34" i="3"/>
  <c r="F35" i="3"/>
  <c r="F17" i="3"/>
  <c r="F36" i="3"/>
  <c r="F37" i="3"/>
  <c r="F38" i="3"/>
  <c r="F7" i="3"/>
  <c r="F39" i="3"/>
  <c r="F40" i="3"/>
  <c r="F8" i="3"/>
  <c r="F41" i="3"/>
  <c r="F18" i="3"/>
  <c r="F19" i="3"/>
  <c r="F42" i="3"/>
  <c r="F43" i="3"/>
  <c r="F44" i="3"/>
  <c r="F45" i="3"/>
  <c r="F20" i="3"/>
  <c r="F21" i="3"/>
  <c r="F46" i="3"/>
  <c r="F47" i="3"/>
  <c r="F48" i="3"/>
  <c r="F49" i="3"/>
  <c r="F50" i="3"/>
  <c r="F51" i="3"/>
  <c r="F22" i="3"/>
  <c r="F52" i="3"/>
  <c r="F23" i="3"/>
  <c r="F53" i="3"/>
  <c r="F54" i="3"/>
  <c r="F55" i="3"/>
  <c r="F24" i="3"/>
  <c r="F56" i="3"/>
  <c r="F9" i="3"/>
  <c r="F10" i="3"/>
  <c r="F11" i="3"/>
  <c r="F2" i="3"/>
  <c r="H3" i="3"/>
  <c r="H12" i="3"/>
  <c r="H4" i="3"/>
  <c r="H13" i="3"/>
  <c r="H5" i="3"/>
  <c r="H14" i="3"/>
  <c r="H25" i="3"/>
  <c r="H26" i="3"/>
  <c r="H27" i="3"/>
  <c r="H15" i="3"/>
  <c r="H28" i="3"/>
  <c r="H29" i="3"/>
  <c r="H30" i="3"/>
  <c r="H6" i="3"/>
  <c r="H31" i="3"/>
  <c r="H32" i="3"/>
  <c r="H33" i="3"/>
  <c r="H16" i="3"/>
  <c r="H34" i="3"/>
  <c r="H35" i="3"/>
  <c r="H17" i="3"/>
  <c r="H36" i="3"/>
  <c r="H37" i="3"/>
  <c r="H38" i="3"/>
  <c r="H7" i="3"/>
  <c r="H39" i="3"/>
  <c r="H40" i="3"/>
  <c r="H8" i="3"/>
  <c r="H41" i="3"/>
  <c r="H18" i="3"/>
  <c r="H19" i="3"/>
  <c r="H42" i="3"/>
  <c r="H43" i="3"/>
  <c r="H44" i="3"/>
  <c r="H45" i="3"/>
  <c r="H20" i="3"/>
  <c r="H21" i="3"/>
  <c r="H46" i="3"/>
  <c r="H47" i="3"/>
  <c r="H48" i="3"/>
  <c r="H49" i="3"/>
  <c r="H50" i="3"/>
  <c r="H51" i="3"/>
  <c r="H22" i="3"/>
  <c r="H52" i="3"/>
  <c r="H23" i="3"/>
  <c r="H53" i="3"/>
  <c r="H54" i="3"/>
  <c r="H55" i="3"/>
  <c r="H24" i="3"/>
  <c r="H56" i="3"/>
  <c r="H9" i="3"/>
  <c r="H10" i="3"/>
  <c r="H11" i="3"/>
  <c r="H2" i="3"/>
  <c r="G2" i="3"/>
  <c r="T8" i="3"/>
  <c r="T6" i="3"/>
  <c r="T5" i="3"/>
  <c r="T3" i="3"/>
  <c r="T2" i="3"/>
  <c r="P12" i="3"/>
  <c r="P13" i="3"/>
  <c r="P22" i="3"/>
  <c r="P4" i="3"/>
  <c r="P10" i="3"/>
  <c r="P11" i="3"/>
  <c r="P9" i="3"/>
  <c r="P14" i="3"/>
  <c r="P15" i="3"/>
  <c r="P17" i="3"/>
  <c r="P16" i="3"/>
  <c r="P18" i="3"/>
  <c r="P20" i="3"/>
  <c r="P21" i="3"/>
  <c r="P23" i="3"/>
  <c r="P24" i="3"/>
  <c r="P19" i="3"/>
  <c r="P3" i="3"/>
  <c r="P5" i="3"/>
  <c r="P2" i="3"/>
  <c r="P7" i="3"/>
  <c r="P8" i="3"/>
  <c r="P6" i="3"/>
  <c r="O2" i="3"/>
  <c r="O7" i="3"/>
  <c r="O8" i="3"/>
  <c r="O3" i="3"/>
  <c r="O14" i="3"/>
  <c r="O15" i="3"/>
  <c r="O17" i="3"/>
  <c r="O16" i="3"/>
  <c r="O18" i="3"/>
  <c r="O20" i="3"/>
  <c r="O21" i="3"/>
  <c r="O23" i="3"/>
  <c r="O24" i="3"/>
  <c r="O10" i="3"/>
  <c r="O5" i="3"/>
  <c r="O19" i="3"/>
  <c r="O9" i="3"/>
  <c r="O11" i="3"/>
  <c r="O36" i="3"/>
  <c r="O56" i="3"/>
  <c r="O32" i="3"/>
  <c r="O4" i="3"/>
  <c r="O28" i="3"/>
  <c r="O22" i="3"/>
  <c r="O46" i="3"/>
  <c r="O50" i="3"/>
  <c r="O12" i="3"/>
  <c r="O33" i="3"/>
  <c r="O49" i="3"/>
  <c r="O26" i="3"/>
  <c r="O30" i="3"/>
  <c r="O52" i="3"/>
  <c r="O31" i="3"/>
  <c r="O44" i="3"/>
  <c r="O51" i="3"/>
  <c r="O13" i="3"/>
  <c r="O29" i="3"/>
  <c r="O54" i="3"/>
  <c r="O41" i="3"/>
  <c r="O45" i="3"/>
  <c r="O27" i="3"/>
  <c r="O34" i="3"/>
  <c r="O53" i="3"/>
  <c r="O38" i="3"/>
  <c r="O47" i="3"/>
  <c r="O39" i="3"/>
  <c r="O43" i="3"/>
  <c r="O37" i="3"/>
  <c r="O6" i="3"/>
  <c r="J37" i="3"/>
  <c r="I37" i="3"/>
  <c r="J39" i="3"/>
  <c r="I39" i="3"/>
  <c r="J43" i="3"/>
  <c r="I43" i="3"/>
  <c r="J47" i="3"/>
  <c r="I47" i="3"/>
  <c r="J54" i="3"/>
  <c r="I54" i="3"/>
  <c r="J27" i="3"/>
  <c r="I27" i="3"/>
  <c r="J41" i="3"/>
  <c r="I41" i="3"/>
  <c r="J45" i="3"/>
  <c r="I45" i="3"/>
  <c r="J53" i="3"/>
  <c r="I53" i="3"/>
  <c r="J34" i="3"/>
  <c r="I34" i="3"/>
  <c r="J38" i="3"/>
  <c r="I38" i="3"/>
  <c r="J26" i="3"/>
  <c r="I26" i="3"/>
  <c r="J49" i="3"/>
  <c r="I49" i="3"/>
  <c r="J13" i="3"/>
  <c r="I13" i="3"/>
  <c r="J30" i="3"/>
  <c r="I30" i="3"/>
  <c r="J12" i="3"/>
  <c r="I12" i="3"/>
  <c r="J44" i="3"/>
  <c r="I44" i="3"/>
  <c r="J52" i="3"/>
  <c r="I52" i="3"/>
  <c r="J29" i="3"/>
  <c r="I29" i="3"/>
  <c r="J33" i="3"/>
  <c r="I33" i="3"/>
  <c r="J51" i="3"/>
  <c r="I51" i="3"/>
  <c r="J31" i="3"/>
  <c r="I31" i="3"/>
  <c r="J46" i="3"/>
  <c r="I46" i="3"/>
  <c r="J28" i="3"/>
  <c r="I28" i="3"/>
  <c r="J32" i="3"/>
  <c r="I32" i="3"/>
  <c r="J50" i="3"/>
  <c r="I50" i="3"/>
  <c r="J36" i="3"/>
  <c r="I36" i="3"/>
  <c r="J19" i="3"/>
  <c r="I19" i="3"/>
  <c r="J17" i="3"/>
  <c r="I17" i="3"/>
  <c r="J20" i="3"/>
  <c r="I20" i="3"/>
  <c r="J5" i="3"/>
  <c r="I5" i="3"/>
  <c r="H17" i="1"/>
  <c r="H19" i="1"/>
  <c r="H2" i="1"/>
  <c r="H21" i="1"/>
  <c r="H27" i="1"/>
  <c r="H9" i="1"/>
  <c r="H14" i="1"/>
  <c r="H18" i="1"/>
  <c r="H23" i="1"/>
  <c r="H11" i="1"/>
  <c r="H13" i="1"/>
  <c r="H4" i="1"/>
  <c r="H8" i="1"/>
  <c r="H6" i="1"/>
  <c r="H32" i="1"/>
  <c r="H31" i="1"/>
  <c r="H5" i="1"/>
  <c r="H22" i="1"/>
  <c r="H26" i="1"/>
  <c r="H16" i="1"/>
  <c r="H10" i="1"/>
  <c r="H29" i="1"/>
  <c r="H3" i="1"/>
  <c r="H25" i="1"/>
  <c r="H30" i="1"/>
  <c r="H20" i="1"/>
  <c r="H15" i="1"/>
  <c r="H24" i="1"/>
  <c r="H7" i="1"/>
  <c r="H12" i="1"/>
  <c r="H28" i="1"/>
  <c r="G17" i="1"/>
  <c r="G19" i="1"/>
  <c r="G2" i="1"/>
  <c r="G21" i="1"/>
  <c r="G27" i="1"/>
  <c r="G9" i="1"/>
  <c r="G14" i="1"/>
  <c r="G18" i="1"/>
  <c r="G23" i="1"/>
  <c r="G11" i="1"/>
  <c r="G13" i="1"/>
  <c r="G4" i="1"/>
  <c r="G8" i="1"/>
  <c r="G6" i="1"/>
  <c r="G32" i="1"/>
  <c r="G31" i="1"/>
  <c r="G5" i="1"/>
  <c r="G22" i="1"/>
  <c r="G26" i="1"/>
  <c r="G16" i="1"/>
  <c r="G10" i="1"/>
  <c r="G29" i="1"/>
  <c r="G3" i="1"/>
  <c r="G25" i="1"/>
  <c r="G30" i="1"/>
  <c r="G20" i="1"/>
  <c r="G15" i="1"/>
  <c r="G24" i="1"/>
  <c r="G7" i="1"/>
  <c r="G12" i="1"/>
  <c r="G28" i="1"/>
  <c r="F17" i="1"/>
  <c r="F19" i="1"/>
  <c r="F2" i="1"/>
  <c r="F21" i="1"/>
  <c r="F27" i="1"/>
  <c r="F9" i="1"/>
  <c r="F14" i="1"/>
  <c r="F18" i="1"/>
  <c r="F23" i="1"/>
  <c r="F11" i="1"/>
  <c r="F13" i="1"/>
  <c r="F4" i="1"/>
  <c r="F8" i="1"/>
  <c r="F6" i="1"/>
  <c r="F32" i="1"/>
  <c r="F31" i="1"/>
  <c r="F5" i="1"/>
  <c r="F22" i="1"/>
  <c r="F26" i="1"/>
  <c r="F16" i="1"/>
  <c r="F10" i="1"/>
  <c r="F29" i="1"/>
  <c r="F3" i="1"/>
  <c r="F25" i="1"/>
  <c r="F30" i="1"/>
  <c r="F20" i="1"/>
  <c r="F15" i="1"/>
  <c r="F24" i="1"/>
  <c r="F7" i="1"/>
  <c r="F12" i="1"/>
  <c r="F28" i="1"/>
</calcChain>
</file>

<file path=xl/sharedStrings.xml><?xml version="1.0" encoding="utf-8"?>
<sst xmlns="http://schemas.openxmlformats.org/spreadsheetml/2006/main" count="181" uniqueCount="84">
  <si>
    <t>Ahwatukee</t>
  </si>
  <si>
    <t>Wells</t>
  </si>
  <si>
    <t>Under</t>
  </si>
  <si>
    <t>Alexander</t>
  </si>
  <si>
    <t>Sanchez</t>
  </si>
  <si>
    <t>Ardmore</t>
  </si>
  <si>
    <t>Balboa</t>
  </si>
  <si>
    <t>Cairo</t>
  </si>
  <si>
    <t>Camelot</t>
  </si>
  <si>
    <t>Campbell Park</t>
  </si>
  <si>
    <t>Cardinal</t>
  </si>
  <si>
    <t>Celaya</t>
  </si>
  <si>
    <t>DW Perform</t>
  </si>
  <si>
    <t>MS Perform</t>
  </si>
  <si>
    <t>Club West</t>
  </si>
  <si>
    <t>Corbell</t>
  </si>
  <si>
    <t>Corona</t>
  </si>
  <si>
    <t>Darrow</t>
  </si>
  <si>
    <t>Del Rio</t>
  </si>
  <si>
    <t>Diablo</t>
  </si>
  <si>
    <t>Dwight</t>
  </si>
  <si>
    <t>Elwood</t>
  </si>
  <si>
    <t>Escalante</t>
  </si>
  <si>
    <t>Folley</t>
  </si>
  <si>
    <t>Foothills</t>
  </si>
  <si>
    <t>Galveston</t>
  </si>
  <si>
    <t>Garden Groves</t>
  </si>
  <si>
    <t>Guadalupe</t>
  </si>
  <si>
    <t>Hollis</t>
  </si>
  <si>
    <t>Hudson</t>
  </si>
  <si>
    <t>Jentilly</t>
  </si>
  <si>
    <t>Jupiter</t>
  </si>
  <si>
    <t>Kokopelli</t>
  </si>
  <si>
    <t>Lakewood</t>
  </si>
  <si>
    <t>Magic Stone</t>
  </si>
  <si>
    <t>McKemy</t>
  </si>
  <si>
    <t>Mitchell Park</t>
  </si>
  <si>
    <t>Modoc</t>
  </si>
  <si>
    <t>Optimist</t>
  </si>
  <si>
    <t>Palmdale</t>
  </si>
  <si>
    <t>Palmer</t>
  </si>
  <si>
    <t>Pepperwood</t>
  </si>
  <si>
    <t>Pinto</t>
  </si>
  <si>
    <t>Redden</t>
  </si>
  <si>
    <t>Rio Salado</t>
  </si>
  <si>
    <t>Riverview</t>
  </si>
  <si>
    <t>Rockledge</t>
  </si>
  <si>
    <t>Rolling Hills</t>
  </si>
  <si>
    <t>Total SB</t>
  </si>
  <si>
    <t>School Board Efficacy</t>
  </si>
  <si>
    <t>Rotary Park</t>
  </si>
  <si>
    <t>Sandia</t>
  </si>
  <si>
    <t>Scudder</t>
  </si>
  <si>
    <t>Shalimar</t>
  </si>
  <si>
    <t>Stellar</t>
  </si>
  <si>
    <t>Tempe</t>
  </si>
  <si>
    <t>Tulane</t>
  </si>
  <si>
    <t>Twin Buttes</t>
  </si>
  <si>
    <t>Victory</t>
  </si>
  <si>
    <t>Waggoner</t>
  </si>
  <si>
    <t>Western Star</t>
  </si>
  <si>
    <t>Windmere</t>
  </si>
  <si>
    <t>Because of "Sanchez"?</t>
  </si>
  <si>
    <t>ExpTurnout (1=highest, 7=lowest)</t>
  </si>
  <si>
    <t>ExpDemTurn</t>
  </si>
  <si>
    <t>ExpGOPTurn</t>
  </si>
  <si>
    <t>ExpIndTurnout</t>
  </si>
  <si>
    <t>Precinct</t>
  </si>
  <si>
    <t>ExpTurnout</t>
  </si>
  <si>
    <t>(1=65%+, 2=60%+... 7=&lt;40%)</t>
  </si>
  <si>
    <t>(1=65%+, 2=60%, 4=50-60%, 6=&lt;50%)</t>
  </si>
  <si>
    <t>test</t>
  </si>
  <si>
    <t>HiTrnt</t>
  </si>
  <si>
    <t>HiDvR, HiTrnt</t>
  </si>
  <si>
    <t>HiDvR</t>
  </si>
  <si>
    <t>HiBoardEff</t>
  </si>
  <si>
    <t>HiTrnt, HiBoardEff</t>
  </si>
  <si>
    <t>HiDvR, HiBoardEff</t>
  </si>
  <si>
    <t>HiTrnt, HiIndEff</t>
  </si>
  <si>
    <t>HiTrnt, HiBoardEff, HiIndEff</t>
  </si>
  <si>
    <t>(1=65%+, 2=60%+... 7=&lt;40%) -- blue mail, green both, yellow walk</t>
  </si>
  <si>
    <t>Total Voters</t>
  </si>
  <si>
    <t>Total SB Voters</t>
  </si>
  <si>
    <t>Total SB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</si>
</sst>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2" fillId="0" borderId="0" xfId="0" applyFont="1"/>
    <xf numFmtId="9" fontId="2" fillId="0" borderId="0" xfId="1" applyNumberFormat="1" applyFont="1"/>
    <xf numFmtId="9" fontId="0" fillId="0" borderId="0" xfId="1" applyNumberFormat="1" applyFont="1"/>
    <xf numFmtId="9" fontId="5" fillId="0" borderId="0" xfId="0" applyNumberFormat="1" applyFont="1"/>
    <xf numFmtId="0" fontId="2" fillId="0" borderId="0" xfId="0" applyFont="1" applyFill="1"/>
    <xf numFmtId="9" fontId="2" fillId="0" borderId="0" xfId="1" applyNumberFormat="1" applyFont="1" applyFill="1"/>
    <xf numFmtId="0" fontId="5" fillId="0" borderId="0" xfId="0" applyFont="1" applyFill="1"/>
    <xf numFmtId="9" fontId="5" fillId="0" borderId="0" xfId="0" applyNumberFormat="1" applyFont="1" applyFill="1"/>
    <xf numFmtId="0" fontId="6" fillId="0" borderId="0" xfId="0" applyFont="1" applyFill="1"/>
    <xf numFmtId="0" fontId="0" fillId="0" borderId="0" xfId="0" applyFill="1"/>
    <xf numFmtId="9" fontId="0" fillId="0" borderId="0" xfId="1" applyNumberFormat="1" applyFont="1" applyFill="1"/>
  </cellXfs>
  <cellStyles count="10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baseColWidth="10" defaultRowHeight="15" x14ac:dyDescent="0"/>
  <cols>
    <col min="1" max="1" width="13.83203125" customWidth="1"/>
    <col min="2" max="5" width="8" customWidth="1"/>
    <col min="6" max="8" width="6.1640625" style="4" customWidth="1"/>
    <col min="9" max="12" width="6.5" customWidth="1"/>
  </cols>
  <sheetData>
    <row r="1" spans="1:13" s="2" customFormat="1">
      <c r="A1" s="2" t="s">
        <v>67</v>
      </c>
      <c r="B1" s="2" t="s">
        <v>4</v>
      </c>
      <c r="C1" s="2" t="s">
        <v>1</v>
      </c>
      <c r="D1" s="2" t="s">
        <v>2</v>
      </c>
      <c r="E1" s="2" t="s">
        <v>48</v>
      </c>
      <c r="F1" s="3" t="s">
        <v>49</v>
      </c>
      <c r="G1" s="3" t="s">
        <v>12</v>
      </c>
      <c r="H1" s="3" t="s">
        <v>13</v>
      </c>
      <c r="I1" s="2" t="s">
        <v>68</v>
      </c>
      <c r="J1" s="2" t="s">
        <v>64</v>
      </c>
      <c r="K1" s="2" t="s">
        <v>65</v>
      </c>
      <c r="L1" s="2" t="s">
        <v>66</v>
      </c>
      <c r="M1" s="2" t="s">
        <v>69</v>
      </c>
    </row>
    <row r="2" spans="1:13">
      <c r="A2" t="s">
        <v>3</v>
      </c>
      <c r="B2">
        <v>1112</v>
      </c>
      <c r="C2">
        <v>1106</v>
      </c>
      <c r="D2">
        <v>6133</v>
      </c>
      <c r="E2">
        <v>6059</v>
      </c>
      <c r="F2" s="4">
        <f>ROUND((E2/(D2+E2)), 2)</f>
        <v>0.5</v>
      </c>
      <c r="G2" s="4">
        <f>ROUND((C2/E2), 2)</f>
        <v>0.18</v>
      </c>
      <c r="H2" s="4">
        <f>ROUND((B2/E2), 2)</f>
        <v>0.18</v>
      </c>
      <c r="I2">
        <v>1</v>
      </c>
      <c r="J2">
        <v>1</v>
      </c>
      <c r="K2">
        <v>1</v>
      </c>
      <c r="L2">
        <v>5</v>
      </c>
    </row>
    <row r="3" spans="1:13">
      <c r="A3" t="s">
        <v>37</v>
      </c>
      <c r="B3">
        <v>335</v>
      </c>
      <c r="C3">
        <v>266</v>
      </c>
      <c r="D3">
        <v>1961</v>
      </c>
      <c r="E3">
        <v>1525</v>
      </c>
      <c r="F3" s="4">
        <f>ROUND((E3/(D3+E3)), 2)</f>
        <v>0.44</v>
      </c>
      <c r="G3" s="4">
        <f>ROUND((C3/E3), 2)</f>
        <v>0.17</v>
      </c>
      <c r="H3" s="4">
        <f>ROUND((B3/E3), 2)</f>
        <v>0.22</v>
      </c>
      <c r="I3">
        <v>1</v>
      </c>
      <c r="J3">
        <v>1</v>
      </c>
      <c r="K3">
        <v>1</v>
      </c>
      <c r="L3">
        <v>4</v>
      </c>
    </row>
    <row r="4" spans="1:13">
      <c r="A4" t="s">
        <v>42</v>
      </c>
      <c r="B4">
        <v>427</v>
      </c>
      <c r="C4">
        <v>306</v>
      </c>
      <c r="D4">
        <v>2237</v>
      </c>
      <c r="E4">
        <v>1966</v>
      </c>
      <c r="F4" s="4">
        <f>ROUND((E4/(D4+E4)), 2)</f>
        <v>0.47</v>
      </c>
      <c r="G4" s="4">
        <f>ROUND((C4/E4), 2)</f>
        <v>0.16</v>
      </c>
      <c r="H4" s="4">
        <f>ROUND((B4/E4), 2)</f>
        <v>0.22</v>
      </c>
      <c r="I4">
        <v>1</v>
      </c>
      <c r="J4">
        <v>1</v>
      </c>
      <c r="K4">
        <v>1</v>
      </c>
      <c r="L4">
        <v>4</v>
      </c>
    </row>
    <row r="5" spans="1:13">
      <c r="A5" t="s">
        <v>59</v>
      </c>
      <c r="B5">
        <v>799</v>
      </c>
      <c r="C5">
        <v>764</v>
      </c>
      <c r="D5">
        <v>4840</v>
      </c>
      <c r="E5">
        <v>4094</v>
      </c>
      <c r="F5" s="4">
        <f>ROUND((E5/(D5+E5)), 2)</f>
        <v>0.46</v>
      </c>
      <c r="G5" s="4">
        <f>ROUND((C5/E5), 2)</f>
        <v>0.19</v>
      </c>
      <c r="H5" s="4">
        <f>ROUND((B5/E5), 2)</f>
        <v>0.2</v>
      </c>
      <c r="I5">
        <v>1</v>
      </c>
      <c r="J5">
        <v>1</v>
      </c>
      <c r="K5">
        <v>1</v>
      </c>
      <c r="L5">
        <v>5</v>
      </c>
    </row>
    <row r="6" spans="1:13">
      <c r="A6" t="s">
        <v>0</v>
      </c>
      <c r="B6">
        <v>842</v>
      </c>
      <c r="C6">
        <v>745</v>
      </c>
      <c r="D6">
        <v>4699</v>
      </c>
      <c r="E6">
        <v>4046</v>
      </c>
      <c r="F6" s="4">
        <f>ROUND((E6/(D6+E6)), 2)</f>
        <v>0.46</v>
      </c>
      <c r="G6" s="4">
        <f>ROUND((C6/E6), 2)</f>
        <v>0.18</v>
      </c>
      <c r="H6" s="4">
        <f>ROUND((B6/E6), 2)</f>
        <v>0.21</v>
      </c>
      <c r="I6">
        <v>2</v>
      </c>
      <c r="J6">
        <v>1</v>
      </c>
      <c r="K6">
        <v>1</v>
      </c>
      <c r="L6">
        <v>4</v>
      </c>
    </row>
    <row r="7" spans="1:13">
      <c r="A7" t="s">
        <v>8</v>
      </c>
      <c r="B7">
        <v>797</v>
      </c>
      <c r="C7">
        <v>545</v>
      </c>
      <c r="D7">
        <v>4578</v>
      </c>
      <c r="E7">
        <v>3333</v>
      </c>
      <c r="F7" s="4">
        <f>ROUND((E7/(D7+E7)), 2)</f>
        <v>0.42</v>
      </c>
      <c r="G7" s="4">
        <f>ROUND((C7/E7), 2)</f>
        <v>0.16</v>
      </c>
      <c r="H7" s="4">
        <f>ROUND((B7/E7), 2)</f>
        <v>0.24</v>
      </c>
      <c r="I7">
        <v>2</v>
      </c>
      <c r="J7">
        <v>2</v>
      </c>
      <c r="K7">
        <v>1</v>
      </c>
    </row>
    <row r="8" spans="1:13">
      <c r="A8" t="s">
        <v>10</v>
      </c>
      <c r="B8">
        <v>666</v>
      </c>
      <c r="C8">
        <v>608</v>
      </c>
      <c r="D8">
        <v>3884</v>
      </c>
      <c r="E8">
        <v>3403</v>
      </c>
      <c r="F8" s="4">
        <f>ROUND((E8/(D8+E8)), 2)</f>
        <v>0.47</v>
      </c>
      <c r="G8" s="4">
        <f>ROUND((C8/E8), 2)</f>
        <v>0.18</v>
      </c>
      <c r="H8" s="4">
        <f>ROUND((B8/E8), 2)</f>
        <v>0.2</v>
      </c>
      <c r="I8">
        <v>2</v>
      </c>
      <c r="J8">
        <v>1</v>
      </c>
      <c r="K8">
        <v>1</v>
      </c>
      <c r="L8">
        <v>5</v>
      </c>
    </row>
    <row r="9" spans="1:13">
      <c r="A9" t="s">
        <v>15</v>
      </c>
      <c r="B9">
        <v>826</v>
      </c>
      <c r="C9">
        <v>806</v>
      </c>
      <c r="D9">
        <v>4751</v>
      </c>
      <c r="E9">
        <v>4465</v>
      </c>
      <c r="F9" s="4">
        <f>ROUND((E9/(D9+E9)), 2)</f>
        <v>0.48</v>
      </c>
      <c r="G9" s="4">
        <f>ROUND((C9/E9), 2)</f>
        <v>0.18</v>
      </c>
      <c r="H9" s="4">
        <f>ROUND((B9/E9), 2)</f>
        <v>0.18</v>
      </c>
      <c r="I9">
        <v>2</v>
      </c>
      <c r="J9">
        <v>1</v>
      </c>
      <c r="K9">
        <v>1</v>
      </c>
    </row>
    <row r="10" spans="1:13">
      <c r="A10" t="s">
        <v>46</v>
      </c>
      <c r="B10">
        <v>869</v>
      </c>
      <c r="C10">
        <v>771</v>
      </c>
      <c r="D10">
        <v>5234</v>
      </c>
      <c r="E10">
        <v>4093</v>
      </c>
      <c r="F10" s="4">
        <f>ROUND((E10/(D10+E10)), 2)</f>
        <v>0.44</v>
      </c>
      <c r="G10" s="4">
        <f>ROUND((C10/E10), 2)</f>
        <v>0.19</v>
      </c>
      <c r="H10" s="4">
        <f>ROUND((B10/E10), 2)</f>
        <v>0.21</v>
      </c>
      <c r="I10">
        <v>2</v>
      </c>
      <c r="J10">
        <v>2</v>
      </c>
      <c r="K10">
        <v>1</v>
      </c>
    </row>
    <row r="11" spans="1:13">
      <c r="A11" t="s">
        <v>9</v>
      </c>
      <c r="B11">
        <v>232</v>
      </c>
      <c r="C11">
        <v>232</v>
      </c>
      <c r="D11">
        <v>1408</v>
      </c>
      <c r="E11">
        <v>1253</v>
      </c>
      <c r="F11" s="4">
        <f>ROUND((E11/(D11+E11)), 2)</f>
        <v>0.47</v>
      </c>
      <c r="G11" s="4">
        <f>ROUND((C11/E11), 2)</f>
        <v>0.19</v>
      </c>
      <c r="H11" s="4">
        <f>ROUND((B11/E11), 2)</f>
        <v>0.19</v>
      </c>
      <c r="I11">
        <v>3</v>
      </c>
      <c r="J11">
        <v>3</v>
      </c>
      <c r="K11">
        <v>1</v>
      </c>
    </row>
    <row r="12" spans="1:13">
      <c r="A12" t="s">
        <v>14</v>
      </c>
      <c r="B12">
        <v>954</v>
      </c>
      <c r="C12">
        <v>858</v>
      </c>
      <c r="D12">
        <v>6373</v>
      </c>
      <c r="E12">
        <v>4613</v>
      </c>
      <c r="F12" s="4">
        <f>ROUND((E12/(D12+E12)), 2)</f>
        <v>0.42</v>
      </c>
      <c r="G12" s="4">
        <f>ROUND((C12/E12), 2)</f>
        <v>0.19</v>
      </c>
      <c r="H12" s="4">
        <f>ROUND((B12/E12), 2)</f>
        <v>0.21</v>
      </c>
      <c r="I12">
        <v>3</v>
      </c>
      <c r="J12">
        <v>3</v>
      </c>
      <c r="K12">
        <v>1</v>
      </c>
    </row>
    <row r="13" spans="1:13">
      <c r="A13" t="s">
        <v>16</v>
      </c>
      <c r="B13">
        <v>375</v>
      </c>
      <c r="C13">
        <v>312</v>
      </c>
      <c r="D13">
        <v>1995</v>
      </c>
      <c r="E13">
        <v>1773</v>
      </c>
      <c r="F13" s="4">
        <f>ROUND((E13/(D13+E13)), 2)</f>
        <v>0.47</v>
      </c>
      <c r="G13" s="4">
        <f>ROUND((C13/E13), 2)</f>
        <v>0.18</v>
      </c>
      <c r="H13" s="4">
        <f>ROUND((B13/E13), 2)</f>
        <v>0.21</v>
      </c>
      <c r="I13">
        <v>3</v>
      </c>
      <c r="J13">
        <v>2</v>
      </c>
      <c r="K13">
        <v>1</v>
      </c>
    </row>
    <row r="14" spans="1:13">
      <c r="A14" t="s">
        <v>18</v>
      </c>
      <c r="B14">
        <v>678</v>
      </c>
      <c r="C14">
        <v>590</v>
      </c>
      <c r="D14">
        <v>3752</v>
      </c>
      <c r="E14">
        <v>3427</v>
      </c>
      <c r="F14" s="4">
        <f>ROUND((E14/(D14+E14)), 2)</f>
        <v>0.48</v>
      </c>
      <c r="G14" s="4">
        <f>ROUND((C14/E14), 2)</f>
        <v>0.17</v>
      </c>
      <c r="H14" s="4">
        <f>ROUND((B14/E14), 2)</f>
        <v>0.2</v>
      </c>
      <c r="I14">
        <v>3</v>
      </c>
      <c r="J14">
        <v>3</v>
      </c>
      <c r="K14">
        <v>1</v>
      </c>
    </row>
    <row r="15" spans="1:13">
      <c r="A15" t="s">
        <v>24</v>
      </c>
      <c r="B15">
        <v>1272</v>
      </c>
      <c r="C15">
        <v>950</v>
      </c>
      <c r="D15">
        <v>7763</v>
      </c>
      <c r="E15">
        <v>5683</v>
      </c>
      <c r="F15" s="4">
        <f>ROUND((E15/(D15+E15)), 2)</f>
        <v>0.42</v>
      </c>
      <c r="G15" s="4">
        <f>ROUND((C15/E15), 2)</f>
        <v>0.17</v>
      </c>
      <c r="H15" s="4">
        <f>ROUND((B15/E15), 2)</f>
        <v>0.22</v>
      </c>
      <c r="I15">
        <v>3</v>
      </c>
      <c r="J15">
        <v>3</v>
      </c>
      <c r="K15">
        <v>1</v>
      </c>
    </row>
    <row r="16" spans="1:13">
      <c r="A16" t="s">
        <v>33</v>
      </c>
      <c r="B16">
        <v>841</v>
      </c>
      <c r="C16">
        <v>693</v>
      </c>
      <c r="D16">
        <v>5123</v>
      </c>
      <c r="E16">
        <v>4027</v>
      </c>
      <c r="F16" s="4">
        <f>ROUND((E16/(D16+E16)), 2)</f>
        <v>0.44</v>
      </c>
      <c r="G16" s="4">
        <f>ROUND((C16/E16), 2)</f>
        <v>0.17</v>
      </c>
      <c r="H16" s="4">
        <f>ROUND((B16/E16), 2)</f>
        <v>0.21</v>
      </c>
      <c r="I16">
        <v>3</v>
      </c>
      <c r="J16">
        <v>3</v>
      </c>
      <c r="K16">
        <v>1</v>
      </c>
    </row>
    <row r="17" spans="1:14">
      <c r="A17" t="s">
        <v>38</v>
      </c>
      <c r="B17">
        <v>765</v>
      </c>
      <c r="C17">
        <v>900</v>
      </c>
      <c r="D17">
        <v>3800</v>
      </c>
      <c r="E17">
        <v>4348</v>
      </c>
      <c r="F17" s="4">
        <f>ROUND((E17/(D17+E17)), 2)</f>
        <v>0.53</v>
      </c>
      <c r="G17" s="4">
        <f>ROUND((C17/E17), 2)</f>
        <v>0.21</v>
      </c>
      <c r="H17" s="4">
        <f>ROUND((B17/E17), 2)</f>
        <v>0.18</v>
      </c>
      <c r="I17">
        <v>3</v>
      </c>
      <c r="J17">
        <v>1</v>
      </c>
      <c r="K17">
        <v>1</v>
      </c>
    </row>
    <row r="18" spans="1:14">
      <c r="A18" t="s">
        <v>43</v>
      </c>
      <c r="B18">
        <v>363</v>
      </c>
      <c r="C18">
        <v>383</v>
      </c>
      <c r="D18">
        <v>2069</v>
      </c>
      <c r="E18">
        <v>1888</v>
      </c>
      <c r="F18" s="4">
        <f>ROUND((E18/(D18+E18)), 2)</f>
        <v>0.48</v>
      </c>
      <c r="G18" s="4">
        <f>ROUND((C18/E18), 2)</f>
        <v>0.2</v>
      </c>
      <c r="H18" s="4">
        <f>ROUND((B18/E18), 2)</f>
        <v>0.19</v>
      </c>
      <c r="I18">
        <v>3</v>
      </c>
      <c r="J18">
        <v>2</v>
      </c>
      <c r="K18">
        <v>1</v>
      </c>
    </row>
    <row r="19" spans="1:14">
      <c r="A19" t="s">
        <v>50</v>
      </c>
      <c r="B19">
        <v>736</v>
      </c>
      <c r="C19">
        <v>814</v>
      </c>
      <c r="D19">
        <v>4084</v>
      </c>
      <c r="E19">
        <v>4211</v>
      </c>
      <c r="F19" s="4">
        <f>ROUND((E19/(D19+E19)), 2)</f>
        <v>0.51</v>
      </c>
      <c r="G19" s="4">
        <f>ROUND((C19/E19), 2)</f>
        <v>0.19</v>
      </c>
      <c r="H19" s="4">
        <f>ROUND((B19/E19), 2)</f>
        <v>0.17</v>
      </c>
      <c r="I19">
        <v>3</v>
      </c>
      <c r="J19">
        <v>3</v>
      </c>
      <c r="K19">
        <v>1</v>
      </c>
    </row>
    <row r="20" spans="1:14">
      <c r="A20" t="s">
        <v>51</v>
      </c>
      <c r="B20">
        <v>622</v>
      </c>
      <c r="C20">
        <v>553</v>
      </c>
      <c r="D20">
        <v>3788</v>
      </c>
      <c r="E20">
        <v>2914</v>
      </c>
      <c r="F20" s="4">
        <f>ROUND((E20/(D20+E20)), 2)</f>
        <v>0.43</v>
      </c>
      <c r="G20" s="4">
        <f>ROUND((C20/E20), 2)</f>
        <v>0.19</v>
      </c>
      <c r="H20" s="4">
        <f>ROUND((B20/E20), 2)</f>
        <v>0.21</v>
      </c>
      <c r="I20">
        <v>3</v>
      </c>
      <c r="J20">
        <v>2</v>
      </c>
      <c r="K20">
        <v>1</v>
      </c>
    </row>
    <row r="21" spans="1:14">
      <c r="A21" t="s">
        <v>52</v>
      </c>
      <c r="B21">
        <v>802</v>
      </c>
      <c r="C21">
        <v>813</v>
      </c>
      <c r="D21">
        <v>4307</v>
      </c>
      <c r="E21">
        <v>4186</v>
      </c>
      <c r="F21" s="4">
        <f>ROUND((E21/(D21+E21)), 2)</f>
        <v>0.49</v>
      </c>
      <c r="G21" s="4">
        <f>ROUND((C21/E21), 2)</f>
        <v>0.19</v>
      </c>
      <c r="H21" s="4">
        <f>ROUND((B21/E21), 2)</f>
        <v>0.19</v>
      </c>
      <c r="I21">
        <v>3</v>
      </c>
      <c r="J21">
        <v>2</v>
      </c>
      <c r="K21">
        <v>1</v>
      </c>
    </row>
    <row r="22" spans="1:14">
      <c r="A22" t="s">
        <v>25</v>
      </c>
      <c r="B22">
        <v>1077</v>
      </c>
      <c r="C22">
        <v>915</v>
      </c>
      <c r="D22">
        <v>6576</v>
      </c>
      <c r="E22">
        <v>5511</v>
      </c>
      <c r="F22" s="4">
        <f>ROUND((E22/(D22+E22)), 2)</f>
        <v>0.46</v>
      </c>
      <c r="G22" s="4">
        <f>ROUND((C22/E22), 2)</f>
        <v>0.17</v>
      </c>
      <c r="H22" s="4">
        <f>ROUND((B22/E22), 2)</f>
        <v>0.2</v>
      </c>
      <c r="I22">
        <v>4</v>
      </c>
      <c r="J22">
        <v>4</v>
      </c>
      <c r="K22">
        <v>2</v>
      </c>
    </row>
    <row r="23" spans="1:14">
      <c r="A23" t="s">
        <v>31</v>
      </c>
      <c r="B23">
        <v>674</v>
      </c>
      <c r="C23">
        <v>697</v>
      </c>
      <c r="D23">
        <v>4049</v>
      </c>
      <c r="E23">
        <v>3655</v>
      </c>
      <c r="F23" s="4">
        <f>ROUND((E23/(D23+E23)), 2)</f>
        <v>0.47</v>
      </c>
      <c r="G23" s="4">
        <f>ROUND((C23/E23), 2)</f>
        <v>0.19</v>
      </c>
      <c r="H23" s="4">
        <f>ROUND((B23/E23), 2)</f>
        <v>0.18</v>
      </c>
      <c r="I23">
        <v>4</v>
      </c>
      <c r="J23">
        <v>3</v>
      </c>
      <c r="K23">
        <v>2</v>
      </c>
    </row>
    <row r="24" spans="1:14">
      <c r="A24" t="s">
        <v>34</v>
      </c>
      <c r="B24">
        <v>1031</v>
      </c>
      <c r="C24">
        <v>801</v>
      </c>
      <c r="D24">
        <v>6639</v>
      </c>
      <c r="E24">
        <v>4836</v>
      </c>
      <c r="F24" s="4">
        <f>ROUND((E24/(D24+E24)), 2)</f>
        <v>0.42</v>
      </c>
      <c r="G24" s="4">
        <f>ROUND((C24/E24), 2)</f>
        <v>0.17</v>
      </c>
      <c r="H24" s="4">
        <f>ROUND((B24/E24), 2)</f>
        <v>0.21</v>
      </c>
      <c r="I24">
        <v>4</v>
      </c>
      <c r="J24">
        <v>3</v>
      </c>
      <c r="K24">
        <v>2</v>
      </c>
    </row>
    <row r="25" spans="1:14">
      <c r="A25" t="s">
        <v>35</v>
      </c>
      <c r="B25">
        <v>556</v>
      </c>
      <c r="C25">
        <v>471</v>
      </c>
      <c r="D25">
        <v>3544</v>
      </c>
      <c r="E25">
        <v>2753</v>
      </c>
      <c r="F25" s="4">
        <f>ROUND((E25/(D25+E25)), 2)</f>
        <v>0.44</v>
      </c>
      <c r="G25" s="4">
        <f>ROUND((C25/E25), 2)</f>
        <v>0.17</v>
      </c>
      <c r="H25" s="4">
        <f>ROUND((B25/E25), 2)</f>
        <v>0.2</v>
      </c>
      <c r="I25">
        <v>4</v>
      </c>
      <c r="J25">
        <v>3</v>
      </c>
      <c r="K25">
        <v>2</v>
      </c>
    </row>
    <row r="26" spans="1:14">
      <c r="A26" t="s">
        <v>54</v>
      </c>
      <c r="B26">
        <v>865</v>
      </c>
      <c r="C26">
        <v>817</v>
      </c>
      <c r="D26">
        <v>5312</v>
      </c>
      <c r="E26">
        <v>4447</v>
      </c>
      <c r="F26" s="4">
        <f>ROUND((E26/(D26+E26)), 2)</f>
        <v>0.46</v>
      </c>
      <c r="G26" s="4">
        <f>ROUND((C26/E26), 2)</f>
        <v>0.18</v>
      </c>
      <c r="H26" s="4">
        <f>ROUND((B26/E26), 2)</f>
        <v>0.19</v>
      </c>
      <c r="I26">
        <v>4</v>
      </c>
      <c r="J26">
        <v>2</v>
      </c>
      <c r="K26">
        <v>2</v>
      </c>
    </row>
    <row r="27" spans="1:14">
      <c r="A27" t="s">
        <v>56</v>
      </c>
      <c r="B27">
        <v>628</v>
      </c>
      <c r="C27">
        <v>570</v>
      </c>
      <c r="D27">
        <v>3264</v>
      </c>
      <c r="E27">
        <v>3084</v>
      </c>
      <c r="F27" s="4">
        <f>ROUND((E27/(D27+E27)), 2)</f>
        <v>0.49</v>
      </c>
      <c r="G27" s="4">
        <f>ROUND((C27/E27), 2)</f>
        <v>0.18</v>
      </c>
      <c r="H27" s="4">
        <f>ROUND((B27/E27), 2)</f>
        <v>0.2</v>
      </c>
      <c r="I27">
        <v>4</v>
      </c>
      <c r="J27">
        <v>3</v>
      </c>
      <c r="K27">
        <v>2</v>
      </c>
      <c r="N27" t="s">
        <v>62</v>
      </c>
    </row>
    <row r="28" spans="1:14">
      <c r="A28" t="s">
        <v>60</v>
      </c>
      <c r="B28">
        <v>589</v>
      </c>
      <c r="C28">
        <v>498</v>
      </c>
      <c r="D28">
        <v>4050</v>
      </c>
      <c r="E28">
        <v>2784</v>
      </c>
      <c r="F28" s="4">
        <f>ROUND((E28/(D28+E28)), 2)</f>
        <v>0.41</v>
      </c>
      <c r="G28" s="4">
        <f>ROUND((C28/E28), 2)</f>
        <v>0.18</v>
      </c>
      <c r="H28" s="4">
        <f>ROUND((B28/E28), 2)</f>
        <v>0.21</v>
      </c>
      <c r="I28">
        <v>4</v>
      </c>
      <c r="J28">
        <v>2</v>
      </c>
      <c r="K28">
        <v>2</v>
      </c>
    </row>
    <row r="29" spans="1:14">
      <c r="A29" t="s">
        <v>61</v>
      </c>
      <c r="B29">
        <v>1145</v>
      </c>
      <c r="C29">
        <v>1016</v>
      </c>
      <c r="D29">
        <v>6886</v>
      </c>
      <c r="E29">
        <v>5372</v>
      </c>
      <c r="F29" s="4">
        <f>ROUND((E29/(D29+E29)), 2)</f>
        <v>0.44</v>
      </c>
      <c r="G29" s="4">
        <f>ROUND((C29/E29), 2)</f>
        <v>0.19</v>
      </c>
      <c r="H29" s="4">
        <f>ROUND((B29/E29), 2)</f>
        <v>0.21</v>
      </c>
      <c r="I29">
        <v>4</v>
      </c>
      <c r="J29">
        <v>4</v>
      </c>
      <c r="K29">
        <v>2</v>
      </c>
    </row>
    <row r="30" spans="1:14">
      <c r="A30" t="s">
        <v>23</v>
      </c>
      <c r="B30">
        <v>265</v>
      </c>
      <c r="C30">
        <v>245</v>
      </c>
      <c r="D30">
        <v>1684</v>
      </c>
      <c r="E30">
        <v>1301</v>
      </c>
      <c r="F30" s="4">
        <f>ROUND((E30/(D30+E30)), 2)</f>
        <v>0.44</v>
      </c>
      <c r="G30" s="4">
        <f>ROUND((C30/E30), 2)</f>
        <v>0.19</v>
      </c>
      <c r="H30" s="4">
        <f>ROUND((B30/E30), 2)</f>
        <v>0.2</v>
      </c>
      <c r="I30">
        <v>5</v>
      </c>
      <c r="J30">
        <v>5</v>
      </c>
      <c r="K30">
        <v>3</v>
      </c>
    </row>
    <row r="31" spans="1:14">
      <c r="A31" t="s">
        <v>32</v>
      </c>
      <c r="B31">
        <v>856</v>
      </c>
      <c r="C31">
        <v>837</v>
      </c>
      <c r="D31">
        <v>5185</v>
      </c>
      <c r="E31">
        <v>4397</v>
      </c>
      <c r="F31" s="4">
        <f>ROUND((E31/(D31+E31)), 2)</f>
        <v>0.46</v>
      </c>
      <c r="G31" s="4">
        <f>ROUND((C31/E31), 2)</f>
        <v>0.19</v>
      </c>
      <c r="H31" s="4">
        <f>ROUND((B31/E31), 2)</f>
        <v>0.19</v>
      </c>
      <c r="I31">
        <v>5</v>
      </c>
      <c r="J31">
        <v>4</v>
      </c>
      <c r="K31">
        <v>2</v>
      </c>
    </row>
    <row r="32" spans="1:14">
      <c r="A32" t="s">
        <v>11</v>
      </c>
      <c r="B32">
        <v>560</v>
      </c>
      <c r="C32">
        <v>500</v>
      </c>
      <c r="D32">
        <v>3162</v>
      </c>
      <c r="E32">
        <v>2697</v>
      </c>
      <c r="F32" s="4">
        <f>ROUND((E32/(D32+E32)), 2)</f>
        <v>0.46</v>
      </c>
      <c r="G32" s="4">
        <f>ROUND((C32/E32), 2)</f>
        <v>0.19</v>
      </c>
      <c r="H32" s="4">
        <f>ROUND((B32/E32), 2)</f>
        <v>0.21</v>
      </c>
      <c r="I32">
        <v>7</v>
      </c>
      <c r="J32">
        <v>6</v>
      </c>
      <c r="K32">
        <v>5</v>
      </c>
      <c r="N32" t="s">
        <v>62</v>
      </c>
    </row>
  </sheetData>
  <sortState ref="A2:O61">
    <sortCondition ref="I2:I61"/>
    <sortCondition ref="A2:A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2" sqref="A2:XFD25"/>
    </sheetView>
  </sheetViews>
  <sheetFormatPr baseColWidth="10" defaultRowHeight="15" x14ac:dyDescent="0"/>
  <cols>
    <col min="2" max="5" width="7.83203125" customWidth="1"/>
    <col min="6" max="12" width="6.1640625" customWidth="1"/>
  </cols>
  <sheetData>
    <row r="1" spans="1:14" s="2" customFormat="1">
      <c r="A1" s="2" t="s">
        <v>67</v>
      </c>
      <c r="B1" s="2" t="s">
        <v>4</v>
      </c>
      <c r="C1" s="2" t="s">
        <v>1</v>
      </c>
      <c r="D1" s="2" t="s">
        <v>2</v>
      </c>
      <c r="E1" s="2" t="s">
        <v>48</v>
      </c>
      <c r="F1" s="3" t="s">
        <v>49</v>
      </c>
      <c r="G1" s="3" t="s">
        <v>12</v>
      </c>
      <c r="H1" s="3" t="s">
        <v>13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70</v>
      </c>
    </row>
    <row r="2" spans="1:14">
      <c r="A2" s="1" t="s">
        <v>5</v>
      </c>
      <c r="B2" s="1">
        <v>31</v>
      </c>
      <c r="C2" s="1">
        <v>18</v>
      </c>
      <c r="D2" s="1">
        <v>176</v>
      </c>
      <c r="E2" s="1">
        <v>115</v>
      </c>
      <c r="F2" s="5">
        <v>0.4</v>
      </c>
      <c r="G2" s="5">
        <v>0.16</v>
      </c>
      <c r="H2" s="5">
        <v>0.27</v>
      </c>
      <c r="I2" s="1"/>
      <c r="J2" s="1"/>
      <c r="K2" s="1"/>
      <c r="L2" s="1"/>
      <c r="M2" s="1"/>
      <c r="N2" s="1"/>
    </row>
    <row r="3" spans="1:14">
      <c r="A3" s="1" t="s">
        <v>6</v>
      </c>
      <c r="B3" s="1">
        <v>711</v>
      </c>
      <c r="C3" s="1">
        <v>773</v>
      </c>
      <c r="D3" s="1">
        <v>3907</v>
      </c>
      <c r="E3" s="1">
        <v>3650</v>
      </c>
      <c r="F3" s="5">
        <v>0.48</v>
      </c>
      <c r="G3" s="5">
        <v>0.21</v>
      </c>
      <c r="H3" s="5">
        <v>0.19</v>
      </c>
      <c r="I3" s="1">
        <v>1</v>
      </c>
      <c r="J3" s="1">
        <v>1</v>
      </c>
      <c r="K3" s="1">
        <v>1</v>
      </c>
      <c r="L3" s="1">
        <v>4</v>
      </c>
      <c r="M3" s="1"/>
      <c r="N3" s="1"/>
    </row>
    <row r="4" spans="1:14">
      <c r="A4" s="1" t="s">
        <v>7</v>
      </c>
      <c r="B4" s="1">
        <v>425</v>
      </c>
      <c r="C4" s="1">
        <v>761</v>
      </c>
      <c r="D4" s="1">
        <v>3272</v>
      </c>
      <c r="E4" s="1">
        <v>2878</v>
      </c>
      <c r="F4" s="5">
        <v>0.47</v>
      </c>
      <c r="G4" s="5">
        <v>0.26</v>
      </c>
      <c r="H4" s="5">
        <v>0.15</v>
      </c>
      <c r="I4" s="1">
        <v>1</v>
      </c>
      <c r="J4" s="1">
        <v>1</v>
      </c>
      <c r="K4" s="1">
        <v>1</v>
      </c>
      <c r="L4" s="1">
        <v>1</v>
      </c>
      <c r="M4" s="1"/>
      <c r="N4" s="1"/>
    </row>
    <row r="5" spans="1:14">
      <c r="A5" s="1" t="s">
        <v>17</v>
      </c>
      <c r="B5" s="1">
        <v>327</v>
      </c>
      <c r="C5" s="1">
        <v>448</v>
      </c>
      <c r="D5" s="1">
        <v>1963</v>
      </c>
      <c r="E5" s="1">
        <v>1916</v>
      </c>
      <c r="F5" s="5">
        <v>0.49</v>
      </c>
      <c r="G5" s="5">
        <v>0.23</v>
      </c>
      <c r="H5" s="5">
        <v>0.17</v>
      </c>
      <c r="I5" s="1">
        <v>1</v>
      </c>
      <c r="J5" s="1">
        <v>1</v>
      </c>
      <c r="K5" s="1">
        <v>1</v>
      </c>
      <c r="L5" s="1">
        <v>4</v>
      </c>
      <c r="M5" s="1"/>
      <c r="N5" s="1"/>
    </row>
    <row r="6" spans="1:14">
      <c r="A6" s="1" t="s">
        <v>19</v>
      </c>
      <c r="B6" s="1">
        <v>327</v>
      </c>
      <c r="C6" s="1">
        <v>421</v>
      </c>
      <c r="D6" s="1">
        <v>1701</v>
      </c>
      <c r="E6" s="1">
        <v>1887</v>
      </c>
      <c r="F6" s="5">
        <v>0.53</v>
      </c>
      <c r="G6" s="5">
        <v>0.22</v>
      </c>
      <c r="H6" s="5">
        <v>0.17</v>
      </c>
      <c r="I6" s="1">
        <v>1</v>
      </c>
      <c r="J6" s="1">
        <v>1</v>
      </c>
      <c r="K6" s="1">
        <v>1</v>
      </c>
      <c r="L6" s="1">
        <v>4</v>
      </c>
      <c r="M6" s="1"/>
      <c r="N6" s="1"/>
    </row>
    <row r="7" spans="1:14">
      <c r="A7" s="1" t="s">
        <v>20</v>
      </c>
      <c r="B7" s="1">
        <v>457</v>
      </c>
      <c r="C7" s="1">
        <v>476</v>
      </c>
      <c r="D7" s="1">
        <v>2654</v>
      </c>
      <c r="E7" s="1">
        <v>2317</v>
      </c>
      <c r="F7" s="5">
        <v>0.47</v>
      </c>
      <c r="G7" s="5">
        <v>0.21</v>
      </c>
      <c r="H7" s="5">
        <v>0.2</v>
      </c>
      <c r="I7" s="1">
        <v>1</v>
      </c>
      <c r="J7" s="1">
        <v>1</v>
      </c>
      <c r="K7" s="1">
        <v>1</v>
      </c>
      <c r="L7" s="1">
        <v>4</v>
      </c>
      <c r="M7" s="1"/>
      <c r="N7" s="1"/>
    </row>
    <row r="8" spans="1:14">
      <c r="A8" s="1" t="s">
        <v>21</v>
      </c>
      <c r="B8" s="1">
        <v>849</v>
      </c>
      <c r="C8" s="1">
        <v>498</v>
      </c>
      <c r="D8" s="1">
        <v>2945</v>
      </c>
      <c r="E8" s="1">
        <v>3007</v>
      </c>
      <c r="F8" s="5">
        <v>0.51</v>
      </c>
      <c r="G8" s="5">
        <v>0.17</v>
      </c>
      <c r="H8" s="5">
        <v>0.28000000000000003</v>
      </c>
      <c r="I8" s="1">
        <v>2</v>
      </c>
      <c r="J8" s="1">
        <v>1</v>
      </c>
      <c r="K8" s="1">
        <v>2</v>
      </c>
      <c r="L8" s="1">
        <v>6</v>
      </c>
      <c r="M8" s="1"/>
      <c r="N8" s="1"/>
    </row>
    <row r="9" spans="1:14">
      <c r="A9" s="1" t="s">
        <v>22</v>
      </c>
      <c r="B9" s="1">
        <v>444</v>
      </c>
      <c r="C9" s="1">
        <v>431</v>
      </c>
      <c r="D9" s="1">
        <v>3095</v>
      </c>
      <c r="E9" s="1">
        <v>2218</v>
      </c>
      <c r="F9" s="5">
        <v>0.42</v>
      </c>
      <c r="G9" s="5">
        <v>0.19</v>
      </c>
      <c r="H9" s="5">
        <v>0.2</v>
      </c>
      <c r="I9" s="1">
        <v>2</v>
      </c>
      <c r="J9" s="1">
        <v>1</v>
      </c>
      <c r="K9" s="1">
        <v>2</v>
      </c>
      <c r="L9" s="1">
        <v>6</v>
      </c>
      <c r="M9" s="1"/>
      <c r="N9" s="1"/>
    </row>
    <row r="10" spans="1:14">
      <c r="A10" s="1" t="s">
        <v>26</v>
      </c>
      <c r="B10" s="1">
        <v>328</v>
      </c>
      <c r="C10" s="1">
        <v>288</v>
      </c>
      <c r="D10" s="1">
        <v>2012</v>
      </c>
      <c r="E10" s="1">
        <v>1543</v>
      </c>
      <c r="F10" s="5">
        <v>0.43</v>
      </c>
      <c r="G10" s="5">
        <v>0.19</v>
      </c>
      <c r="H10" s="5">
        <v>0.21</v>
      </c>
      <c r="I10" s="1"/>
      <c r="J10" s="1"/>
      <c r="K10" s="1"/>
      <c r="L10" s="1"/>
      <c r="M10" s="1"/>
      <c r="N10" s="1"/>
    </row>
    <row r="11" spans="1:14">
      <c r="A11" s="1" t="s">
        <v>27</v>
      </c>
      <c r="B11" s="1">
        <v>911</v>
      </c>
      <c r="C11" s="1">
        <v>280</v>
      </c>
      <c r="D11" s="1">
        <v>2310</v>
      </c>
      <c r="E11" s="1">
        <v>2238</v>
      </c>
      <c r="F11" s="5">
        <v>0.49</v>
      </c>
      <c r="G11" s="5">
        <v>0.13</v>
      </c>
      <c r="H11" s="5">
        <v>0.41</v>
      </c>
      <c r="I11" s="1"/>
      <c r="J11" s="1"/>
      <c r="K11" s="1"/>
      <c r="L11" s="1"/>
      <c r="M11" s="1" t="s">
        <v>62</v>
      </c>
    </row>
    <row r="12" spans="1:14">
      <c r="A12" s="1" t="s">
        <v>28</v>
      </c>
      <c r="B12" s="1">
        <v>459</v>
      </c>
      <c r="C12" s="1">
        <v>605</v>
      </c>
      <c r="D12" s="1">
        <v>3016</v>
      </c>
      <c r="E12" s="1">
        <v>2582</v>
      </c>
      <c r="F12" s="5">
        <v>0.46</v>
      </c>
      <c r="G12" s="5">
        <v>0.23</v>
      </c>
      <c r="H12" s="5">
        <v>0.18</v>
      </c>
      <c r="I12" s="1">
        <v>1</v>
      </c>
      <c r="J12" s="1">
        <v>1</v>
      </c>
      <c r="K12" s="1">
        <v>1</v>
      </c>
      <c r="L12" s="1">
        <v>2</v>
      </c>
      <c r="M12" s="1"/>
      <c r="N12" s="1"/>
    </row>
    <row r="13" spans="1:14">
      <c r="A13" s="1" t="s">
        <v>29</v>
      </c>
      <c r="B13" s="1">
        <v>417</v>
      </c>
      <c r="C13" s="1">
        <v>397</v>
      </c>
      <c r="D13" s="1">
        <v>3063</v>
      </c>
      <c r="E13" s="1">
        <v>1896</v>
      </c>
      <c r="F13" s="5">
        <v>0.38</v>
      </c>
      <c r="G13" s="5">
        <v>0.21</v>
      </c>
      <c r="H13" s="5">
        <v>0.22</v>
      </c>
      <c r="I13" s="1">
        <v>1</v>
      </c>
      <c r="J13" s="1">
        <v>1</v>
      </c>
      <c r="K13" s="1">
        <v>4</v>
      </c>
      <c r="L13" s="1">
        <v>6</v>
      </c>
      <c r="M13" s="1"/>
      <c r="N13" s="1"/>
    </row>
    <row r="14" spans="1:14">
      <c r="A14" s="1" t="s">
        <v>30</v>
      </c>
      <c r="B14" s="1">
        <v>416</v>
      </c>
      <c r="C14" s="1">
        <v>647</v>
      </c>
      <c r="D14" s="1">
        <v>3486</v>
      </c>
      <c r="E14" s="1">
        <v>2574</v>
      </c>
      <c r="F14" s="5">
        <v>0.42</v>
      </c>
      <c r="G14" s="5">
        <v>0.25</v>
      </c>
      <c r="H14" s="5">
        <v>0.16</v>
      </c>
      <c r="I14" s="1">
        <v>1</v>
      </c>
      <c r="J14" s="1">
        <v>1</v>
      </c>
      <c r="K14" s="1">
        <v>1</v>
      </c>
      <c r="L14" s="1">
        <v>4</v>
      </c>
      <c r="M14" s="1"/>
      <c r="N14" s="1"/>
    </row>
    <row r="15" spans="1:14">
      <c r="A15" s="1" t="s">
        <v>36</v>
      </c>
      <c r="B15" s="1">
        <v>264</v>
      </c>
      <c r="C15" s="1">
        <v>363</v>
      </c>
      <c r="D15" s="1">
        <v>2527</v>
      </c>
      <c r="E15" s="1">
        <v>1397</v>
      </c>
      <c r="F15" s="5">
        <v>0.36</v>
      </c>
      <c r="G15" s="5">
        <v>0.26</v>
      </c>
      <c r="H15" s="5">
        <v>0.19</v>
      </c>
      <c r="I15" s="1">
        <v>1</v>
      </c>
      <c r="J15" s="1">
        <v>1</v>
      </c>
      <c r="K15" s="1">
        <v>2</v>
      </c>
      <c r="L15" s="1">
        <v>4</v>
      </c>
      <c r="M15" s="1"/>
      <c r="N15" s="1"/>
    </row>
    <row r="16" spans="1:14">
      <c r="A16" s="1" t="s">
        <v>39</v>
      </c>
      <c r="B16" s="1">
        <v>194</v>
      </c>
      <c r="C16" s="1">
        <v>142</v>
      </c>
      <c r="D16" s="1">
        <v>966</v>
      </c>
      <c r="E16" s="1">
        <v>810</v>
      </c>
      <c r="F16" s="5">
        <v>0.46</v>
      </c>
      <c r="G16" s="5">
        <v>0.18</v>
      </c>
      <c r="H16" s="5">
        <v>0.24</v>
      </c>
      <c r="I16" s="1"/>
      <c r="J16" s="1"/>
      <c r="K16" s="1"/>
      <c r="L16" s="1"/>
      <c r="M16" s="1"/>
      <c r="N16" s="1"/>
    </row>
    <row r="17" spans="1:14">
      <c r="A17" s="1" t="s">
        <v>40</v>
      </c>
      <c r="B17" s="1">
        <v>560</v>
      </c>
      <c r="C17" s="1">
        <v>663</v>
      </c>
      <c r="D17" s="1">
        <v>3436</v>
      </c>
      <c r="E17" s="1">
        <v>3008</v>
      </c>
      <c r="F17" s="5">
        <v>0.47</v>
      </c>
      <c r="G17" s="5">
        <v>0.22</v>
      </c>
      <c r="H17" s="5">
        <v>0.19</v>
      </c>
      <c r="I17" s="1"/>
      <c r="J17" s="1"/>
      <c r="K17" s="1"/>
      <c r="L17" s="1"/>
      <c r="M17" s="1"/>
      <c r="N17" s="1"/>
    </row>
    <row r="18" spans="1:14">
      <c r="A18" s="1" t="s">
        <v>41</v>
      </c>
      <c r="B18" s="1">
        <v>566</v>
      </c>
      <c r="C18" s="1">
        <v>411</v>
      </c>
      <c r="D18" s="1">
        <v>3079</v>
      </c>
      <c r="E18" s="1">
        <v>2507</v>
      </c>
      <c r="F18" s="5">
        <v>0.45</v>
      </c>
      <c r="G18" s="5">
        <v>0.16</v>
      </c>
      <c r="H18" s="5">
        <v>0.23</v>
      </c>
      <c r="I18" s="1"/>
      <c r="J18" s="1"/>
      <c r="K18" s="1"/>
      <c r="L18" s="1"/>
      <c r="M18" s="1"/>
      <c r="N18" s="1"/>
    </row>
    <row r="19" spans="1:14">
      <c r="A19" s="1" t="s">
        <v>44</v>
      </c>
      <c r="B19" s="1">
        <v>436</v>
      </c>
      <c r="C19" s="1">
        <v>421</v>
      </c>
      <c r="D19" s="1">
        <v>3290</v>
      </c>
      <c r="E19" s="1">
        <v>2182</v>
      </c>
      <c r="F19" s="5">
        <v>0.4</v>
      </c>
      <c r="G19" s="5">
        <v>0.19</v>
      </c>
      <c r="H19" s="5">
        <v>0.2</v>
      </c>
      <c r="I19" s="1">
        <v>1</v>
      </c>
      <c r="J19" s="1">
        <v>1</v>
      </c>
      <c r="K19" s="1">
        <v>1</v>
      </c>
      <c r="L19" s="1">
        <v>4</v>
      </c>
      <c r="M19" s="1"/>
      <c r="N19" s="1"/>
    </row>
    <row r="20" spans="1:14">
      <c r="A20" s="1" t="s">
        <v>45</v>
      </c>
      <c r="B20" s="1">
        <v>196</v>
      </c>
      <c r="C20" s="1">
        <v>213</v>
      </c>
      <c r="D20" s="1">
        <v>1384</v>
      </c>
      <c r="E20" s="1">
        <v>1076</v>
      </c>
      <c r="F20" s="5">
        <v>0.44</v>
      </c>
      <c r="G20" s="5">
        <v>0.2</v>
      </c>
      <c r="H20" s="5">
        <v>0.18</v>
      </c>
      <c r="I20" s="1">
        <v>1</v>
      </c>
      <c r="J20" s="1">
        <v>1</v>
      </c>
      <c r="K20" s="1">
        <v>1</v>
      </c>
      <c r="L20" s="1">
        <v>4</v>
      </c>
      <c r="M20" s="1"/>
      <c r="N20" s="1"/>
    </row>
    <row r="21" spans="1:14">
      <c r="A21" s="1" t="s">
        <v>47</v>
      </c>
      <c r="B21" s="1">
        <v>333</v>
      </c>
      <c r="C21" s="1">
        <v>427</v>
      </c>
      <c r="D21" s="1">
        <v>3096</v>
      </c>
      <c r="E21" s="1">
        <v>2094</v>
      </c>
      <c r="F21" s="5">
        <v>0.4</v>
      </c>
      <c r="G21" s="5">
        <v>0.2</v>
      </c>
      <c r="H21" s="5">
        <v>0.16</v>
      </c>
      <c r="I21" s="1">
        <v>2</v>
      </c>
      <c r="J21" s="1">
        <v>1</v>
      </c>
      <c r="K21" s="1">
        <v>1</v>
      </c>
      <c r="L21" s="1">
        <v>4</v>
      </c>
      <c r="M21" s="1"/>
      <c r="N21" s="1"/>
    </row>
    <row r="22" spans="1:14">
      <c r="A22" s="1" t="s">
        <v>53</v>
      </c>
      <c r="B22" s="1">
        <v>226</v>
      </c>
      <c r="C22" s="1">
        <v>323</v>
      </c>
      <c r="D22" s="1">
        <v>1677</v>
      </c>
      <c r="E22" s="1">
        <v>1443</v>
      </c>
      <c r="F22" s="5">
        <v>0.46</v>
      </c>
      <c r="G22" s="5">
        <v>0.22</v>
      </c>
      <c r="H22" s="5">
        <v>0.16</v>
      </c>
      <c r="I22" s="1">
        <v>1</v>
      </c>
      <c r="J22" s="1">
        <v>1</v>
      </c>
      <c r="K22" s="1">
        <v>1</v>
      </c>
      <c r="L22" s="1">
        <v>2</v>
      </c>
      <c r="M22" s="1"/>
      <c r="N22" s="1"/>
    </row>
    <row r="23" spans="1:14">
      <c r="A23" s="1" t="s">
        <v>55</v>
      </c>
      <c r="B23" s="1">
        <v>71</v>
      </c>
      <c r="C23" s="1">
        <v>64</v>
      </c>
      <c r="D23" s="1">
        <v>889</v>
      </c>
      <c r="E23" s="1">
        <v>353</v>
      </c>
      <c r="F23" s="5">
        <v>0.28000000000000003</v>
      </c>
      <c r="G23" s="5">
        <v>0.18</v>
      </c>
      <c r="H23" s="5">
        <v>0.2</v>
      </c>
      <c r="I23" s="1">
        <v>1</v>
      </c>
      <c r="J23" s="1">
        <v>1</v>
      </c>
      <c r="K23" s="1">
        <v>2</v>
      </c>
      <c r="L23" s="1">
        <v>6</v>
      </c>
      <c r="M23" s="1"/>
      <c r="N23" s="1"/>
    </row>
    <row r="24" spans="1:14">
      <c r="A24" s="1" t="s">
        <v>57</v>
      </c>
      <c r="B24" s="1">
        <v>437</v>
      </c>
      <c r="C24" s="1">
        <v>419</v>
      </c>
      <c r="D24" s="1">
        <v>2200</v>
      </c>
      <c r="E24" s="1">
        <v>2552</v>
      </c>
      <c r="F24" s="5">
        <v>0.54</v>
      </c>
      <c r="G24" s="5">
        <v>0.16</v>
      </c>
      <c r="H24" s="5">
        <v>0.17</v>
      </c>
      <c r="I24" s="1">
        <v>1</v>
      </c>
      <c r="J24" s="1">
        <v>1</v>
      </c>
      <c r="K24" s="1">
        <v>1</v>
      </c>
      <c r="L24" s="1">
        <v>2</v>
      </c>
      <c r="M24" s="1"/>
      <c r="N24" s="1"/>
    </row>
    <row r="25" spans="1:14">
      <c r="A25" s="1" t="s">
        <v>58</v>
      </c>
      <c r="B25" s="1">
        <v>402</v>
      </c>
      <c r="C25" s="1">
        <v>281</v>
      </c>
      <c r="D25" s="1">
        <v>1964</v>
      </c>
      <c r="E25" s="1">
        <v>1687</v>
      </c>
      <c r="F25" s="5">
        <v>0.46</v>
      </c>
      <c r="G25" s="5">
        <v>0.17</v>
      </c>
      <c r="H25" s="5">
        <v>0.24</v>
      </c>
      <c r="I25" s="1">
        <v>1</v>
      </c>
      <c r="J25" s="1">
        <v>1</v>
      </c>
      <c r="K25" s="1">
        <v>1</v>
      </c>
      <c r="L25" s="1">
        <v>4</v>
      </c>
      <c r="M25" s="1"/>
      <c r="N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workbookViewId="0">
      <selection activeCell="C6" sqref="C6"/>
    </sheetView>
  </sheetViews>
  <sheetFormatPr baseColWidth="10" defaultRowHeight="15" x14ac:dyDescent="0"/>
  <cols>
    <col min="1" max="1" width="13.83203125" style="11" customWidth="1"/>
    <col min="2" max="7" width="8" style="11" customWidth="1"/>
    <col min="8" max="10" width="6.1640625" style="12" customWidth="1"/>
    <col min="11" max="15" width="6.5" style="11" customWidth="1"/>
    <col min="16" max="16384" width="10.83203125" style="11"/>
  </cols>
  <sheetData>
    <row r="1" spans="1:20" s="6" customFormat="1">
      <c r="A1" s="6" t="s">
        <v>67</v>
      </c>
      <c r="B1" s="6" t="s">
        <v>4</v>
      </c>
      <c r="C1" s="6" t="s">
        <v>1</v>
      </c>
      <c r="D1" s="6" t="s">
        <v>2</v>
      </c>
      <c r="E1" s="6" t="s">
        <v>83</v>
      </c>
      <c r="F1" s="6" t="s">
        <v>82</v>
      </c>
      <c r="G1" s="6" t="s">
        <v>81</v>
      </c>
      <c r="H1" s="7" t="s">
        <v>49</v>
      </c>
      <c r="I1" s="7" t="s">
        <v>12</v>
      </c>
      <c r="J1" s="7" t="s">
        <v>13</v>
      </c>
      <c r="K1" s="6" t="s">
        <v>68</v>
      </c>
      <c r="L1" s="6" t="s">
        <v>64</v>
      </c>
      <c r="M1" s="6" t="s">
        <v>65</v>
      </c>
      <c r="N1" s="6" t="s">
        <v>66</v>
      </c>
      <c r="O1" s="6" t="s">
        <v>71</v>
      </c>
      <c r="P1" s="6" t="s">
        <v>80</v>
      </c>
    </row>
    <row r="2" spans="1:20" ht="16">
      <c r="A2" s="8" t="s">
        <v>57</v>
      </c>
      <c r="B2" s="8">
        <v>437</v>
      </c>
      <c r="C2" s="8">
        <v>419</v>
      </c>
      <c r="D2" s="8">
        <v>2200</v>
      </c>
      <c r="E2" s="8">
        <v>2552</v>
      </c>
      <c r="F2" s="8">
        <f>ROUND(E2/3, 0)</f>
        <v>851</v>
      </c>
      <c r="G2" s="8">
        <f>(E2+D2)/3</f>
        <v>1584</v>
      </c>
      <c r="H2" s="12">
        <f>ROUND((E2/(D2+E2)), 2)</f>
        <v>0.54</v>
      </c>
      <c r="I2" s="9">
        <v>0.16</v>
      </c>
      <c r="J2" s="9">
        <v>0.17</v>
      </c>
      <c r="K2" s="8">
        <v>1</v>
      </c>
      <c r="L2" s="8">
        <v>1</v>
      </c>
      <c r="M2" s="8">
        <v>1</v>
      </c>
      <c r="N2" s="8">
        <v>2</v>
      </c>
      <c r="O2" s="8">
        <f>(L2-M2)</f>
        <v>0</v>
      </c>
      <c r="P2" s="10">
        <f>LEN(Q2)-LEN(SUBSTITUTE(Q2,",",""))</f>
        <v>2</v>
      </c>
      <c r="Q2" s="11" t="s">
        <v>79</v>
      </c>
      <c r="T2" s="6">
        <f>0.7*H2</f>
        <v>0.378</v>
      </c>
    </row>
    <row r="3" spans="1:20" ht="16">
      <c r="A3" s="8" t="s">
        <v>19</v>
      </c>
      <c r="B3" s="8">
        <v>327</v>
      </c>
      <c r="C3" s="8">
        <v>421</v>
      </c>
      <c r="D3" s="8">
        <v>1701</v>
      </c>
      <c r="E3" s="8">
        <v>1887</v>
      </c>
      <c r="F3" s="8">
        <f>ROUND(E3/3, 0)</f>
        <v>629</v>
      </c>
      <c r="G3" s="8">
        <f>(E3+D3)/3</f>
        <v>1196</v>
      </c>
      <c r="H3" s="12">
        <f>ROUND((E3/(D3+E3)), 2)</f>
        <v>0.53</v>
      </c>
      <c r="I3" s="9">
        <v>0.22</v>
      </c>
      <c r="J3" s="9">
        <v>0.17</v>
      </c>
      <c r="K3" s="8">
        <v>1</v>
      </c>
      <c r="L3" s="8">
        <v>1</v>
      </c>
      <c r="M3" s="8">
        <v>1</v>
      </c>
      <c r="N3" s="8">
        <v>4</v>
      </c>
      <c r="O3" s="8">
        <f>(L3-M3)</f>
        <v>0</v>
      </c>
      <c r="P3" s="10">
        <f>LEN(Q3)-LEN(SUBSTITUTE(Q3,",",""))</f>
        <v>1</v>
      </c>
      <c r="Q3" s="11" t="s">
        <v>76</v>
      </c>
      <c r="T3" s="11">
        <f>0.7*H3</f>
        <v>0.371</v>
      </c>
    </row>
    <row r="4" spans="1:20" ht="16">
      <c r="A4" s="8" t="s">
        <v>21</v>
      </c>
      <c r="B4" s="8">
        <v>849</v>
      </c>
      <c r="C4" s="8">
        <v>498</v>
      </c>
      <c r="D4" s="8">
        <v>2945</v>
      </c>
      <c r="E4" s="8">
        <v>3007</v>
      </c>
      <c r="F4" s="8">
        <f>ROUND(E4/3, 0)</f>
        <v>1002</v>
      </c>
      <c r="G4" s="8">
        <f>(E4+D4)/3</f>
        <v>1984</v>
      </c>
      <c r="H4" s="12">
        <f>ROUND((E4/(D4+E4)), 2)</f>
        <v>0.51</v>
      </c>
      <c r="I4" s="9">
        <v>0.17</v>
      </c>
      <c r="J4" s="9">
        <v>0.28000000000000003</v>
      </c>
      <c r="K4" s="8">
        <v>2</v>
      </c>
      <c r="L4" s="8">
        <v>1</v>
      </c>
      <c r="M4" s="8">
        <v>2</v>
      </c>
      <c r="N4" s="8">
        <v>6</v>
      </c>
      <c r="O4" s="8">
        <f>(L4-M4)</f>
        <v>-1</v>
      </c>
      <c r="P4" s="10">
        <f>LEN(Q4)-LEN(SUBSTITUTE(Q4,",",""))</f>
        <v>1</v>
      </c>
      <c r="Q4" s="8" t="s">
        <v>77</v>
      </c>
    </row>
    <row r="5" spans="1:20" ht="16">
      <c r="A5" s="11" t="s">
        <v>3</v>
      </c>
      <c r="B5" s="11">
        <v>1112</v>
      </c>
      <c r="C5" s="11">
        <v>1106</v>
      </c>
      <c r="D5" s="11">
        <v>6133</v>
      </c>
      <c r="E5" s="11">
        <v>6059</v>
      </c>
      <c r="F5" s="8">
        <f>ROUND(E5/3, 0)</f>
        <v>2020</v>
      </c>
      <c r="G5" s="8">
        <f>(E5+D5)/3</f>
        <v>4064</v>
      </c>
      <c r="H5" s="12">
        <f>ROUND((E5/(D5+E5)), 2)</f>
        <v>0.5</v>
      </c>
      <c r="I5" s="12">
        <f>ROUND((C5/E5), 2)</f>
        <v>0.18</v>
      </c>
      <c r="J5" s="12">
        <f>ROUND((B5/E5), 2)</f>
        <v>0.18</v>
      </c>
      <c r="K5" s="11">
        <v>1</v>
      </c>
      <c r="L5" s="11">
        <v>1</v>
      </c>
      <c r="M5" s="11">
        <v>1</v>
      </c>
      <c r="N5" s="11">
        <v>5</v>
      </c>
      <c r="O5" s="8">
        <f>(L5-M5)</f>
        <v>0</v>
      </c>
      <c r="P5" s="10">
        <f>LEN(Q5)-LEN(SUBSTITUTE(Q5,",",""))</f>
        <v>1</v>
      </c>
      <c r="Q5" s="11" t="s">
        <v>76</v>
      </c>
      <c r="T5" s="6">
        <f>0.7*H5</f>
        <v>0.35</v>
      </c>
    </row>
    <row r="6" spans="1:20" ht="16">
      <c r="A6" s="8" t="s">
        <v>7</v>
      </c>
      <c r="B6" s="8">
        <v>425</v>
      </c>
      <c r="C6" s="8">
        <v>761</v>
      </c>
      <c r="D6" s="8">
        <v>3272</v>
      </c>
      <c r="E6" s="8">
        <v>2878</v>
      </c>
      <c r="F6" s="8">
        <f>ROUND(E6/3, 0)</f>
        <v>959</v>
      </c>
      <c r="G6" s="8">
        <f>(E6+D6)/3</f>
        <v>2050</v>
      </c>
      <c r="H6" s="12">
        <f>ROUND((E6/(D6+E6)), 2)</f>
        <v>0.47</v>
      </c>
      <c r="I6" s="9">
        <v>0.26</v>
      </c>
      <c r="J6" s="9">
        <v>0.15</v>
      </c>
      <c r="K6" s="8">
        <v>1</v>
      </c>
      <c r="L6" s="8">
        <v>1</v>
      </c>
      <c r="M6" s="8">
        <v>1</v>
      </c>
      <c r="N6" s="8">
        <v>1</v>
      </c>
      <c r="O6" s="8">
        <f>(L6-M6)</f>
        <v>0</v>
      </c>
      <c r="P6" s="10">
        <f>LEN(Q6)-LEN(SUBSTITUTE(Q6,",",""))</f>
        <v>1</v>
      </c>
      <c r="Q6" s="11" t="s">
        <v>78</v>
      </c>
      <c r="T6" s="11">
        <f>0.8*H6</f>
        <v>0.376</v>
      </c>
    </row>
    <row r="7" spans="1:20" ht="16">
      <c r="A7" s="8" t="s">
        <v>28</v>
      </c>
      <c r="B7" s="8">
        <v>459</v>
      </c>
      <c r="C7" s="8">
        <v>605</v>
      </c>
      <c r="D7" s="8">
        <v>3016</v>
      </c>
      <c r="E7" s="8">
        <v>2582</v>
      </c>
      <c r="F7" s="8">
        <f>ROUND(E7/3, 0)</f>
        <v>861</v>
      </c>
      <c r="G7" s="8">
        <f>(E7+D7)/3</f>
        <v>1866</v>
      </c>
      <c r="H7" s="12">
        <f>ROUND((E7/(D7+E7)), 2)</f>
        <v>0.46</v>
      </c>
      <c r="I7" s="9">
        <v>0.23</v>
      </c>
      <c r="J7" s="9">
        <v>0.18</v>
      </c>
      <c r="K7" s="8">
        <v>1</v>
      </c>
      <c r="L7" s="8">
        <v>1</v>
      </c>
      <c r="M7" s="8">
        <v>1</v>
      </c>
      <c r="N7" s="8">
        <v>2</v>
      </c>
      <c r="O7" s="8">
        <f>(L7-M7)</f>
        <v>0</v>
      </c>
      <c r="P7" s="10">
        <f>LEN(Q7)-LEN(SUBSTITUTE(Q7,",",""))</f>
        <v>1</v>
      </c>
      <c r="Q7" s="11" t="s">
        <v>78</v>
      </c>
    </row>
    <row r="8" spans="1:20" ht="16">
      <c r="A8" s="8" t="s">
        <v>53</v>
      </c>
      <c r="B8" s="8">
        <v>226</v>
      </c>
      <c r="C8" s="8">
        <v>323</v>
      </c>
      <c r="D8" s="8">
        <v>1677</v>
      </c>
      <c r="E8" s="8">
        <v>1443</v>
      </c>
      <c r="F8" s="8">
        <f>ROUND(E8/3, 0)</f>
        <v>481</v>
      </c>
      <c r="G8" s="8">
        <f>(E8+D8)/3</f>
        <v>1040</v>
      </c>
      <c r="H8" s="12">
        <f>ROUND((E8/(D8+E8)), 2)</f>
        <v>0.46</v>
      </c>
      <c r="I8" s="9">
        <v>0.22</v>
      </c>
      <c r="J8" s="9">
        <v>0.16</v>
      </c>
      <c r="K8" s="8">
        <v>1</v>
      </c>
      <c r="L8" s="8">
        <v>1</v>
      </c>
      <c r="M8" s="8">
        <v>1</v>
      </c>
      <c r="N8" s="8">
        <v>2</v>
      </c>
      <c r="O8" s="8">
        <f>(L8-M8)</f>
        <v>0</v>
      </c>
      <c r="P8" s="10">
        <f>LEN(Q8)-LEN(SUBSTITUTE(Q8,",",""))</f>
        <v>1</v>
      </c>
      <c r="Q8" s="11" t="s">
        <v>78</v>
      </c>
      <c r="T8" s="6">
        <f>0.78*H8</f>
        <v>0.35880000000000001</v>
      </c>
    </row>
    <row r="9" spans="1:20">
      <c r="A9" s="8" t="s">
        <v>29</v>
      </c>
      <c r="B9" s="8">
        <v>417</v>
      </c>
      <c r="C9" s="8">
        <v>397</v>
      </c>
      <c r="D9" s="8">
        <v>3063</v>
      </c>
      <c r="E9" s="8">
        <v>1896</v>
      </c>
      <c r="F9" s="8">
        <f>ROUND(E9/3, 0)</f>
        <v>632</v>
      </c>
      <c r="G9" s="8">
        <f>(E9+D9)/3</f>
        <v>1653</v>
      </c>
      <c r="H9" s="12">
        <f>ROUND((E9/(D9+E9)), 2)</f>
        <v>0.38</v>
      </c>
      <c r="I9" s="9">
        <v>0.21</v>
      </c>
      <c r="J9" s="9">
        <v>0.22</v>
      </c>
      <c r="K9" s="8">
        <v>1</v>
      </c>
      <c r="L9" s="8">
        <v>1</v>
      </c>
      <c r="M9" s="8">
        <v>4</v>
      </c>
      <c r="N9" s="8">
        <v>6</v>
      </c>
      <c r="O9" s="8">
        <f>(L9-M9)</f>
        <v>-3</v>
      </c>
      <c r="P9" s="10">
        <f>LEN(Q9)-LEN(SUBSTITUTE(Q9,",",""))</f>
        <v>1</v>
      </c>
      <c r="Q9" s="8" t="s">
        <v>73</v>
      </c>
    </row>
    <row r="10" spans="1:20">
      <c r="A10" s="8" t="s">
        <v>36</v>
      </c>
      <c r="B10" s="8">
        <v>264</v>
      </c>
      <c r="C10" s="8">
        <v>363</v>
      </c>
      <c r="D10" s="8">
        <v>2527</v>
      </c>
      <c r="E10" s="8">
        <v>1397</v>
      </c>
      <c r="F10" s="8">
        <f>ROUND(E10/3, 0)</f>
        <v>466</v>
      </c>
      <c r="G10" s="8">
        <f>(E10+D10)/3</f>
        <v>1308</v>
      </c>
      <c r="H10" s="12">
        <f>ROUND((E10/(D10+E10)), 2)</f>
        <v>0.36</v>
      </c>
      <c r="I10" s="9">
        <v>0.26</v>
      </c>
      <c r="J10" s="9">
        <v>0.19</v>
      </c>
      <c r="K10" s="8">
        <v>1</v>
      </c>
      <c r="L10" s="8">
        <v>1</v>
      </c>
      <c r="M10" s="8">
        <v>2</v>
      </c>
      <c r="N10" s="8">
        <v>4</v>
      </c>
      <c r="O10" s="8">
        <f>(L10-M10)</f>
        <v>-1</v>
      </c>
      <c r="P10" s="10">
        <f>LEN(Q10)-LEN(SUBSTITUTE(Q10,",",""))</f>
        <v>1</v>
      </c>
      <c r="Q10" s="8" t="s">
        <v>73</v>
      </c>
    </row>
    <row r="11" spans="1:20">
      <c r="A11" s="8" t="s">
        <v>55</v>
      </c>
      <c r="B11" s="8">
        <v>71</v>
      </c>
      <c r="C11" s="8">
        <v>64</v>
      </c>
      <c r="D11" s="8">
        <v>889</v>
      </c>
      <c r="E11" s="8">
        <v>353</v>
      </c>
      <c r="F11" s="8">
        <f>ROUND(E11/3, 0)</f>
        <v>118</v>
      </c>
      <c r="G11" s="8">
        <f>(E11+D11)/3</f>
        <v>414</v>
      </c>
      <c r="H11" s="12">
        <f>ROUND((E11/(D11+E11)), 2)</f>
        <v>0.28000000000000003</v>
      </c>
      <c r="I11" s="9">
        <v>0.18</v>
      </c>
      <c r="J11" s="9">
        <v>0.2</v>
      </c>
      <c r="K11" s="8">
        <v>1</v>
      </c>
      <c r="L11" s="8">
        <v>1</v>
      </c>
      <c r="M11" s="8">
        <v>2</v>
      </c>
      <c r="N11" s="8">
        <v>6</v>
      </c>
      <c r="O11" s="8">
        <f>(L11-M11)</f>
        <v>-1</v>
      </c>
      <c r="P11" s="10">
        <f>LEN(Q11)-LEN(SUBSTITUTE(Q11,",",""))</f>
        <v>1</v>
      </c>
      <c r="Q11" s="8" t="s">
        <v>73</v>
      </c>
    </row>
    <row r="12" spans="1:20" ht="16">
      <c r="A12" s="11" t="s">
        <v>38</v>
      </c>
      <c r="B12" s="11">
        <v>765</v>
      </c>
      <c r="C12" s="11">
        <v>900</v>
      </c>
      <c r="D12" s="11">
        <v>3800</v>
      </c>
      <c r="E12" s="11">
        <v>4348</v>
      </c>
      <c r="F12" s="8">
        <f>ROUND(E12/3, 0)</f>
        <v>1449</v>
      </c>
      <c r="G12" s="8">
        <f>(E12+D12)/3</f>
        <v>2716</v>
      </c>
      <c r="H12" s="12">
        <f>ROUND((E12/(D12+E12)), 2)</f>
        <v>0.53</v>
      </c>
      <c r="I12" s="12">
        <f>ROUND((C12/E12), 2)</f>
        <v>0.21</v>
      </c>
      <c r="J12" s="12">
        <f>ROUND((B12/E12), 2)</f>
        <v>0.18</v>
      </c>
      <c r="K12" s="11">
        <v>3</v>
      </c>
      <c r="L12" s="11">
        <v>1</v>
      </c>
      <c r="M12" s="11">
        <v>1</v>
      </c>
      <c r="N12" s="11">
        <v>6</v>
      </c>
      <c r="O12" s="8">
        <f>(L12-M12)</f>
        <v>0</v>
      </c>
      <c r="P12" s="10">
        <f>LEN(Q12)-LEN(SUBSTITUTE(Q12,",",""))</f>
        <v>0</v>
      </c>
      <c r="Q12" s="8" t="s">
        <v>75</v>
      </c>
    </row>
    <row r="13" spans="1:20">
      <c r="A13" s="11" t="s">
        <v>50</v>
      </c>
      <c r="B13" s="11">
        <v>736</v>
      </c>
      <c r="C13" s="11">
        <v>814</v>
      </c>
      <c r="D13" s="11">
        <v>4084</v>
      </c>
      <c r="E13" s="11">
        <v>4211</v>
      </c>
      <c r="F13" s="8">
        <f>ROUND(E13/3, 0)</f>
        <v>1404</v>
      </c>
      <c r="G13" s="8">
        <f>(E13+D13)/3</f>
        <v>2765</v>
      </c>
      <c r="H13" s="12">
        <f>ROUND((E13/(D13+E13)), 2)</f>
        <v>0.51</v>
      </c>
      <c r="I13" s="12">
        <f>ROUND((C13/E13), 2)</f>
        <v>0.19</v>
      </c>
      <c r="J13" s="12">
        <f>ROUND((B13/E13), 2)</f>
        <v>0.17</v>
      </c>
      <c r="K13" s="11">
        <v>3</v>
      </c>
      <c r="L13" s="11">
        <v>3</v>
      </c>
      <c r="M13" s="11">
        <v>1</v>
      </c>
      <c r="N13" s="11">
        <v>7</v>
      </c>
      <c r="O13" s="8">
        <f>(L13-M13)</f>
        <v>2</v>
      </c>
      <c r="P13" s="10">
        <f>LEN(Q13)-LEN(SUBSTITUTE(Q13,",",""))</f>
        <v>0</v>
      </c>
      <c r="Q13" s="8" t="s">
        <v>75</v>
      </c>
    </row>
    <row r="14" spans="1:20">
      <c r="A14" s="8" t="s">
        <v>17</v>
      </c>
      <c r="B14" s="8">
        <v>327</v>
      </c>
      <c r="C14" s="8">
        <v>448</v>
      </c>
      <c r="D14" s="8">
        <v>1963</v>
      </c>
      <c r="E14" s="8">
        <v>1916</v>
      </c>
      <c r="F14" s="8">
        <f>ROUND(E14/3, 0)</f>
        <v>639</v>
      </c>
      <c r="G14" s="8">
        <f>(E14+D14)/3</f>
        <v>1293</v>
      </c>
      <c r="H14" s="12">
        <f>ROUND((E14/(D14+E14)), 2)</f>
        <v>0.49</v>
      </c>
      <c r="I14" s="9">
        <v>0.23</v>
      </c>
      <c r="J14" s="9">
        <v>0.17</v>
      </c>
      <c r="K14" s="8">
        <v>1</v>
      </c>
      <c r="L14" s="8">
        <v>1</v>
      </c>
      <c r="M14" s="8">
        <v>1</v>
      </c>
      <c r="N14" s="8">
        <v>4</v>
      </c>
      <c r="O14" s="8">
        <f>(L14-M14)</f>
        <v>0</v>
      </c>
      <c r="P14" s="10">
        <f>LEN(Q14)-LEN(SUBSTITUTE(Q14,",",""))</f>
        <v>0</v>
      </c>
      <c r="Q14" s="11" t="s">
        <v>72</v>
      </c>
    </row>
    <row r="15" spans="1:20">
      <c r="A15" s="8" t="s">
        <v>6</v>
      </c>
      <c r="B15" s="8">
        <v>711</v>
      </c>
      <c r="C15" s="8">
        <v>773</v>
      </c>
      <c r="D15" s="8">
        <v>3907</v>
      </c>
      <c r="E15" s="8">
        <v>3650</v>
      </c>
      <c r="F15" s="8">
        <f>ROUND(E15/3, 0)</f>
        <v>1217</v>
      </c>
      <c r="G15" s="8">
        <f>(E15+D15)/3</f>
        <v>2519</v>
      </c>
      <c r="H15" s="12">
        <f>ROUND((E15/(D15+E15)), 2)</f>
        <v>0.48</v>
      </c>
      <c r="I15" s="9">
        <v>0.21</v>
      </c>
      <c r="J15" s="9">
        <v>0.19</v>
      </c>
      <c r="K15" s="8">
        <v>1</v>
      </c>
      <c r="L15" s="8">
        <v>1</v>
      </c>
      <c r="M15" s="8">
        <v>1</v>
      </c>
      <c r="N15" s="8">
        <v>4</v>
      </c>
      <c r="O15" s="8">
        <f>(L15-M15)</f>
        <v>0</v>
      </c>
      <c r="P15" s="10">
        <f>LEN(Q15)-LEN(SUBSTITUTE(Q15,",",""))</f>
        <v>0</v>
      </c>
      <c r="Q15" s="11" t="s">
        <v>72</v>
      </c>
    </row>
    <row r="16" spans="1:20" ht="16">
      <c r="A16" s="8" t="s">
        <v>20</v>
      </c>
      <c r="B16" s="8">
        <v>457</v>
      </c>
      <c r="C16" s="8">
        <v>476</v>
      </c>
      <c r="D16" s="8">
        <v>2654</v>
      </c>
      <c r="E16" s="8">
        <v>2317</v>
      </c>
      <c r="F16" s="8">
        <f>ROUND(E16/3, 0)</f>
        <v>772</v>
      </c>
      <c r="G16" s="8">
        <f>(E16+D16)/3</f>
        <v>1657</v>
      </c>
      <c r="H16" s="12">
        <f>ROUND((E16/(D16+E16)), 2)</f>
        <v>0.47</v>
      </c>
      <c r="I16" s="9">
        <v>0.21</v>
      </c>
      <c r="J16" s="9">
        <v>0.2</v>
      </c>
      <c r="K16" s="8">
        <v>1</v>
      </c>
      <c r="L16" s="8">
        <v>1</v>
      </c>
      <c r="M16" s="8">
        <v>1</v>
      </c>
      <c r="N16" s="8">
        <v>4</v>
      </c>
      <c r="O16" s="8">
        <f>(L16-M16)</f>
        <v>0</v>
      </c>
      <c r="P16" s="10">
        <f>LEN(Q16)-LEN(SUBSTITUTE(Q16,",",""))</f>
        <v>0</v>
      </c>
      <c r="Q16" s="11" t="s">
        <v>72</v>
      </c>
    </row>
    <row r="17" spans="1:21">
      <c r="A17" s="11" t="s">
        <v>42</v>
      </c>
      <c r="B17" s="11">
        <v>427</v>
      </c>
      <c r="C17" s="11">
        <v>306</v>
      </c>
      <c r="D17" s="11">
        <v>2237</v>
      </c>
      <c r="E17" s="11">
        <v>1966</v>
      </c>
      <c r="F17" s="8">
        <f>ROUND(E17/3, 0)</f>
        <v>655</v>
      </c>
      <c r="G17" s="8">
        <f>(E17+D17)/3</f>
        <v>1401</v>
      </c>
      <c r="H17" s="12">
        <f>ROUND((E17/(D17+E17)), 2)</f>
        <v>0.47</v>
      </c>
      <c r="I17" s="12">
        <f>ROUND((C17/E17), 2)</f>
        <v>0.16</v>
      </c>
      <c r="J17" s="12">
        <f>ROUND((B17/E17), 2)</f>
        <v>0.22</v>
      </c>
      <c r="K17" s="11">
        <v>1</v>
      </c>
      <c r="L17" s="11">
        <v>1</v>
      </c>
      <c r="M17" s="11">
        <v>1</v>
      </c>
      <c r="N17" s="11">
        <v>4</v>
      </c>
      <c r="O17" s="8">
        <f>(L17-M17)</f>
        <v>0</v>
      </c>
      <c r="P17" s="10">
        <f>LEN(Q17)-LEN(SUBSTITUTE(Q17,",",""))</f>
        <v>0</v>
      </c>
      <c r="Q17" s="11" t="s">
        <v>72</v>
      </c>
    </row>
    <row r="18" spans="1:21">
      <c r="A18" s="8" t="s">
        <v>58</v>
      </c>
      <c r="B18" s="8">
        <v>402</v>
      </c>
      <c r="C18" s="8">
        <v>281</v>
      </c>
      <c r="D18" s="8">
        <v>1964</v>
      </c>
      <c r="E18" s="8">
        <v>1687</v>
      </c>
      <c r="F18" s="8">
        <f>ROUND(E18/3, 0)</f>
        <v>562</v>
      </c>
      <c r="G18" s="8">
        <f>(E18+D18)/3</f>
        <v>1217</v>
      </c>
      <c r="H18" s="12">
        <f>ROUND((E18/(D18+E18)), 2)</f>
        <v>0.46</v>
      </c>
      <c r="I18" s="9">
        <v>0.17</v>
      </c>
      <c r="J18" s="9">
        <v>0.24</v>
      </c>
      <c r="K18" s="8">
        <v>1</v>
      </c>
      <c r="L18" s="8">
        <v>1</v>
      </c>
      <c r="M18" s="8">
        <v>1</v>
      </c>
      <c r="N18" s="8">
        <v>4</v>
      </c>
      <c r="O18" s="8">
        <f>(L18-M18)</f>
        <v>0</v>
      </c>
      <c r="P18" s="10">
        <f>LEN(Q18)-LEN(SUBSTITUTE(Q18,",",""))</f>
        <v>0</v>
      </c>
      <c r="Q18" s="11" t="s">
        <v>72</v>
      </c>
    </row>
    <row r="19" spans="1:21">
      <c r="A19" s="11" t="s">
        <v>59</v>
      </c>
      <c r="B19" s="11">
        <v>799</v>
      </c>
      <c r="C19" s="11">
        <v>764</v>
      </c>
      <c r="D19" s="11">
        <v>4840</v>
      </c>
      <c r="E19" s="11">
        <v>4094</v>
      </c>
      <c r="F19" s="8">
        <f>ROUND(E19/3, 0)</f>
        <v>1365</v>
      </c>
      <c r="G19" s="8">
        <f>(E19+D19)/3</f>
        <v>2978</v>
      </c>
      <c r="H19" s="12">
        <f>ROUND((E19/(D19+E19)), 2)</f>
        <v>0.46</v>
      </c>
      <c r="I19" s="12">
        <f>ROUND((C19/E19), 2)</f>
        <v>0.19</v>
      </c>
      <c r="J19" s="12">
        <f>ROUND((B19/E19), 2)</f>
        <v>0.2</v>
      </c>
      <c r="K19" s="11">
        <v>1</v>
      </c>
      <c r="L19" s="11">
        <v>1</v>
      </c>
      <c r="M19" s="11">
        <v>1</v>
      </c>
      <c r="N19" s="11">
        <v>5</v>
      </c>
      <c r="O19" s="8">
        <f>(L19-M19)</f>
        <v>0</v>
      </c>
      <c r="P19" s="10">
        <f>LEN(Q19)-LEN(SUBSTITUTE(Q19,",",""))</f>
        <v>0</v>
      </c>
      <c r="Q19" s="11" t="s">
        <v>72</v>
      </c>
    </row>
    <row r="20" spans="1:21" ht="16">
      <c r="A20" s="11" t="s">
        <v>37</v>
      </c>
      <c r="B20" s="11">
        <v>335</v>
      </c>
      <c r="C20" s="11">
        <v>266</v>
      </c>
      <c r="D20" s="11">
        <v>1961</v>
      </c>
      <c r="E20" s="11">
        <v>1525</v>
      </c>
      <c r="F20" s="8">
        <f>ROUND(E20/3, 0)</f>
        <v>508</v>
      </c>
      <c r="G20" s="8">
        <f>(E20+D20)/3</f>
        <v>1162</v>
      </c>
      <c r="H20" s="12">
        <f>ROUND((E20/(D20+E20)), 2)</f>
        <v>0.44</v>
      </c>
      <c r="I20" s="12">
        <f>ROUND((C20/E20), 2)</f>
        <v>0.17</v>
      </c>
      <c r="J20" s="12">
        <f>ROUND((B20/E20), 2)</f>
        <v>0.22</v>
      </c>
      <c r="K20" s="11">
        <v>1</v>
      </c>
      <c r="L20" s="11">
        <v>1</v>
      </c>
      <c r="M20" s="11">
        <v>1</v>
      </c>
      <c r="N20" s="11">
        <v>4</v>
      </c>
      <c r="O20" s="8">
        <f>(L20-M20)</f>
        <v>0</v>
      </c>
      <c r="P20" s="10">
        <f>LEN(Q20)-LEN(SUBSTITUTE(Q20,",",""))</f>
        <v>0</v>
      </c>
      <c r="Q20" s="11" t="s">
        <v>72</v>
      </c>
    </row>
    <row r="21" spans="1:21">
      <c r="A21" s="8" t="s">
        <v>45</v>
      </c>
      <c r="B21" s="8">
        <v>196</v>
      </c>
      <c r="C21" s="8">
        <v>213</v>
      </c>
      <c r="D21" s="8">
        <v>1384</v>
      </c>
      <c r="E21" s="8">
        <v>1076</v>
      </c>
      <c r="F21" s="8">
        <f>ROUND(E21/3, 0)</f>
        <v>359</v>
      </c>
      <c r="G21" s="8">
        <f>(E21+D21)/3</f>
        <v>820</v>
      </c>
      <c r="H21" s="12">
        <f>ROUND((E21/(D21+E21)), 2)</f>
        <v>0.44</v>
      </c>
      <c r="I21" s="9">
        <v>0.2</v>
      </c>
      <c r="J21" s="9">
        <v>0.18</v>
      </c>
      <c r="K21" s="8">
        <v>1</v>
      </c>
      <c r="L21" s="8">
        <v>1</v>
      </c>
      <c r="M21" s="8">
        <v>1</v>
      </c>
      <c r="N21" s="8">
        <v>4</v>
      </c>
      <c r="O21" s="8">
        <f>(L21-M21)</f>
        <v>0</v>
      </c>
      <c r="P21" s="10">
        <f>LEN(Q21)-LEN(SUBSTITUTE(Q21,",",""))</f>
        <v>0</v>
      </c>
      <c r="Q21" s="11" t="s">
        <v>72</v>
      </c>
    </row>
    <row r="22" spans="1:21">
      <c r="A22" s="8" t="s">
        <v>22</v>
      </c>
      <c r="B22" s="8">
        <v>444</v>
      </c>
      <c r="C22" s="8">
        <v>431</v>
      </c>
      <c r="D22" s="8">
        <v>3095</v>
      </c>
      <c r="E22" s="8">
        <v>2218</v>
      </c>
      <c r="F22" s="8">
        <f>ROUND(E22/3, 0)</f>
        <v>739</v>
      </c>
      <c r="G22" s="8">
        <f>(E22+D22)/3</f>
        <v>1771</v>
      </c>
      <c r="H22" s="12">
        <f>ROUND((E22/(D22+E22)), 2)</f>
        <v>0.42</v>
      </c>
      <c r="I22" s="9">
        <v>0.19</v>
      </c>
      <c r="J22" s="9">
        <v>0.2</v>
      </c>
      <c r="K22" s="8">
        <v>2</v>
      </c>
      <c r="L22" s="8">
        <v>1</v>
      </c>
      <c r="M22" s="8">
        <v>2</v>
      </c>
      <c r="N22" s="8">
        <v>6</v>
      </c>
      <c r="O22" s="8">
        <f>(L22-M22)</f>
        <v>-1</v>
      </c>
      <c r="P22" s="10">
        <f>LEN(Q22)-LEN(SUBSTITUTE(Q22,",",""))</f>
        <v>0</v>
      </c>
      <c r="Q22" s="8" t="s">
        <v>74</v>
      </c>
    </row>
    <row r="23" spans="1:21" ht="16">
      <c r="A23" s="8" t="s">
        <v>30</v>
      </c>
      <c r="B23" s="8">
        <v>416</v>
      </c>
      <c r="C23" s="8">
        <v>647</v>
      </c>
      <c r="D23" s="8">
        <v>3486</v>
      </c>
      <c r="E23" s="8">
        <v>2574</v>
      </c>
      <c r="F23" s="8">
        <f>ROUND(E23/3, 0)</f>
        <v>858</v>
      </c>
      <c r="G23" s="8">
        <f>(E23+D23)/3</f>
        <v>2020</v>
      </c>
      <c r="H23" s="12">
        <f>ROUND((E23/(D23+E23)), 2)</f>
        <v>0.42</v>
      </c>
      <c r="I23" s="9">
        <v>0.25</v>
      </c>
      <c r="J23" s="9">
        <v>0.16</v>
      </c>
      <c r="K23" s="8">
        <v>1</v>
      </c>
      <c r="L23" s="8">
        <v>1</v>
      </c>
      <c r="M23" s="8">
        <v>1</v>
      </c>
      <c r="N23" s="8">
        <v>4</v>
      </c>
      <c r="O23" s="8">
        <f>(L23-M23)</f>
        <v>0</v>
      </c>
      <c r="P23" s="10">
        <f>LEN(Q23)-LEN(SUBSTITUTE(Q23,",",""))</f>
        <v>0</v>
      </c>
      <c r="Q23" s="11" t="s">
        <v>72</v>
      </c>
    </row>
    <row r="24" spans="1:21">
      <c r="A24" s="8" t="s">
        <v>44</v>
      </c>
      <c r="B24" s="8">
        <v>436</v>
      </c>
      <c r="C24" s="8">
        <v>421</v>
      </c>
      <c r="D24" s="8">
        <v>3290</v>
      </c>
      <c r="E24" s="8">
        <v>2182</v>
      </c>
      <c r="F24" s="8">
        <f>ROUND(E24/3, 0)</f>
        <v>727</v>
      </c>
      <c r="G24" s="8">
        <f>(E24+D24)/3</f>
        <v>1824</v>
      </c>
      <c r="H24" s="12">
        <f>ROUND((E24/(D24+E24)), 2)</f>
        <v>0.4</v>
      </c>
      <c r="I24" s="9">
        <v>0.19</v>
      </c>
      <c r="J24" s="9">
        <v>0.2</v>
      </c>
      <c r="K24" s="8">
        <v>1</v>
      </c>
      <c r="L24" s="8">
        <v>1</v>
      </c>
      <c r="M24" s="8">
        <v>1</v>
      </c>
      <c r="N24" s="8">
        <v>4</v>
      </c>
      <c r="O24" s="8">
        <f>(L24-M24)</f>
        <v>0</v>
      </c>
      <c r="P24" s="10">
        <f>LEN(Q24)-LEN(SUBSTITUTE(Q24,",",""))</f>
        <v>0</v>
      </c>
      <c r="Q24" s="11" t="s">
        <v>72</v>
      </c>
    </row>
    <row r="25" spans="1:21">
      <c r="A25" s="8" t="s">
        <v>27</v>
      </c>
      <c r="B25" s="8">
        <v>911</v>
      </c>
      <c r="C25" s="8">
        <v>280</v>
      </c>
      <c r="D25" s="8">
        <v>2310</v>
      </c>
      <c r="E25" s="8">
        <v>2238</v>
      </c>
      <c r="F25" s="8">
        <f>ROUND(E25/3, 0)</f>
        <v>746</v>
      </c>
      <c r="G25" s="8">
        <f>(E25+D25)/3</f>
        <v>1516</v>
      </c>
      <c r="H25" s="12">
        <f>ROUND((E25/(D25+E25)), 2)</f>
        <v>0.49</v>
      </c>
      <c r="I25" s="9">
        <v>0.13</v>
      </c>
      <c r="J25" s="9">
        <v>0.41</v>
      </c>
      <c r="K25" s="8"/>
      <c r="L25" s="8"/>
      <c r="M25" s="8"/>
      <c r="N25" s="8"/>
      <c r="O25" s="8"/>
      <c r="U25" s="8" t="s">
        <v>62</v>
      </c>
    </row>
    <row r="26" spans="1:21">
      <c r="A26" s="11" t="s">
        <v>52</v>
      </c>
      <c r="B26" s="11">
        <v>802</v>
      </c>
      <c r="C26" s="11">
        <v>813</v>
      </c>
      <c r="D26" s="11">
        <v>4307</v>
      </c>
      <c r="E26" s="11">
        <v>4186</v>
      </c>
      <c r="F26" s="8">
        <f>ROUND(E26/3, 0)</f>
        <v>1395</v>
      </c>
      <c r="G26" s="8">
        <f>(E26+D26)/3</f>
        <v>2831</v>
      </c>
      <c r="H26" s="12">
        <f>ROUND((E26/(D26+E26)), 2)</f>
        <v>0.49</v>
      </c>
      <c r="I26" s="12">
        <f>ROUND((C26/E26), 2)</f>
        <v>0.19</v>
      </c>
      <c r="J26" s="12">
        <f>ROUND((B26/E26), 2)</f>
        <v>0.19</v>
      </c>
      <c r="K26" s="11">
        <v>3</v>
      </c>
      <c r="L26" s="11">
        <v>2</v>
      </c>
      <c r="M26" s="11">
        <v>1</v>
      </c>
      <c r="N26" s="11">
        <v>7</v>
      </c>
      <c r="O26" s="8">
        <f>(L26-M26)</f>
        <v>1</v>
      </c>
    </row>
    <row r="27" spans="1:21" ht="16">
      <c r="A27" s="11" t="s">
        <v>56</v>
      </c>
      <c r="B27" s="11">
        <v>628</v>
      </c>
      <c r="C27" s="11">
        <v>570</v>
      </c>
      <c r="D27" s="11">
        <v>3264</v>
      </c>
      <c r="E27" s="11">
        <v>3084</v>
      </c>
      <c r="F27" s="8">
        <f>ROUND(E27/3, 0)</f>
        <v>1028</v>
      </c>
      <c r="G27" s="8">
        <f>(E27+D27)/3</f>
        <v>2116</v>
      </c>
      <c r="H27" s="12">
        <f>ROUND((E27/(D27+E27)), 2)</f>
        <v>0.49</v>
      </c>
      <c r="I27" s="12">
        <f>ROUND((C27/E27), 2)</f>
        <v>0.18</v>
      </c>
      <c r="J27" s="12">
        <f>ROUND((B27/E27), 2)</f>
        <v>0.2</v>
      </c>
      <c r="K27" s="11">
        <v>4</v>
      </c>
      <c r="L27" s="11">
        <v>3</v>
      </c>
      <c r="M27" s="11">
        <v>2</v>
      </c>
      <c r="N27" s="11">
        <v>7</v>
      </c>
      <c r="O27" s="8">
        <f>(L27-M27)</f>
        <v>1</v>
      </c>
      <c r="U27" s="11" t="s">
        <v>62</v>
      </c>
    </row>
    <row r="28" spans="1:21">
      <c r="A28" s="11" t="s">
        <v>15</v>
      </c>
      <c r="B28" s="11">
        <v>826</v>
      </c>
      <c r="C28" s="11">
        <v>806</v>
      </c>
      <c r="D28" s="11">
        <v>4751</v>
      </c>
      <c r="E28" s="11">
        <v>4465</v>
      </c>
      <c r="F28" s="8">
        <f>ROUND(E28/3, 0)</f>
        <v>1488</v>
      </c>
      <c r="G28" s="8">
        <f>(E28+D28)/3</f>
        <v>3072</v>
      </c>
      <c r="H28" s="12">
        <f>ROUND((E28/(D28+E28)), 2)</f>
        <v>0.48</v>
      </c>
      <c r="I28" s="12">
        <f>ROUND((C28/E28), 2)</f>
        <v>0.18</v>
      </c>
      <c r="J28" s="12">
        <f>ROUND((B28/E28), 2)</f>
        <v>0.18</v>
      </c>
      <c r="K28" s="11">
        <v>2</v>
      </c>
      <c r="L28" s="11">
        <v>1</v>
      </c>
      <c r="M28" s="11">
        <v>1</v>
      </c>
      <c r="N28" s="11">
        <v>6</v>
      </c>
      <c r="O28" s="8">
        <f>(L28-M28)</f>
        <v>0</v>
      </c>
    </row>
    <row r="29" spans="1:21">
      <c r="A29" s="11" t="s">
        <v>18</v>
      </c>
      <c r="B29" s="11">
        <v>678</v>
      </c>
      <c r="C29" s="11">
        <v>590</v>
      </c>
      <c r="D29" s="11">
        <v>3752</v>
      </c>
      <c r="E29" s="11">
        <v>3427</v>
      </c>
      <c r="F29" s="8">
        <f>ROUND(E29/3, 0)</f>
        <v>1142</v>
      </c>
      <c r="G29" s="8">
        <f>(E29+D29)/3</f>
        <v>2393</v>
      </c>
      <c r="H29" s="12">
        <f>ROUND((E29/(D29+E29)), 2)</f>
        <v>0.48</v>
      </c>
      <c r="I29" s="12">
        <f>ROUND((C29/E29), 2)</f>
        <v>0.17</v>
      </c>
      <c r="J29" s="12">
        <f>ROUND((B29/E29), 2)</f>
        <v>0.2</v>
      </c>
      <c r="K29" s="11">
        <v>3</v>
      </c>
      <c r="L29" s="11">
        <v>3</v>
      </c>
      <c r="M29" s="11">
        <v>1</v>
      </c>
      <c r="N29" s="11">
        <v>7</v>
      </c>
      <c r="O29" s="8">
        <f>(L29-M29)</f>
        <v>2</v>
      </c>
    </row>
    <row r="30" spans="1:21" ht="16">
      <c r="A30" s="11" t="s">
        <v>43</v>
      </c>
      <c r="B30" s="11">
        <v>363</v>
      </c>
      <c r="C30" s="11">
        <v>383</v>
      </c>
      <c r="D30" s="11">
        <v>2069</v>
      </c>
      <c r="E30" s="11">
        <v>1888</v>
      </c>
      <c r="F30" s="8">
        <f>ROUND(E30/3, 0)</f>
        <v>629</v>
      </c>
      <c r="G30" s="8">
        <f>(E30+D30)/3</f>
        <v>1319</v>
      </c>
      <c r="H30" s="12">
        <f>ROUND((E30/(D30+E30)), 2)</f>
        <v>0.48</v>
      </c>
      <c r="I30" s="12">
        <f>ROUND((C30/E30), 2)</f>
        <v>0.2</v>
      </c>
      <c r="J30" s="12">
        <f>ROUND((B30/E30), 2)</f>
        <v>0.19</v>
      </c>
      <c r="K30" s="11">
        <v>3</v>
      </c>
      <c r="L30" s="11">
        <v>2</v>
      </c>
      <c r="M30" s="11">
        <v>1</v>
      </c>
      <c r="N30" s="11">
        <v>7</v>
      </c>
      <c r="O30" s="8">
        <f>(L30-M30)</f>
        <v>1</v>
      </c>
    </row>
    <row r="31" spans="1:21">
      <c r="A31" s="11" t="s">
        <v>9</v>
      </c>
      <c r="B31" s="11">
        <v>232</v>
      </c>
      <c r="C31" s="11">
        <v>232</v>
      </c>
      <c r="D31" s="11">
        <v>1408</v>
      </c>
      <c r="E31" s="11">
        <v>1253</v>
      </c>
      <c r="F31" s="8">
        <f>ROUND(E31/3, 0)</f>
        <v>418</v>
      </c>
      <c r="G31" s="8">
        <f>(E31+D31)/3</f>
        <v>887</v>
      </c>
      <c r="H31" s="12">
        <f>ROUND((E31/(D31+E31)), 2)</f>
        <v>0.47</v>
      </c>
      <c r="I31" s="12">
        <f>ROUND((C31/E31), 2)</f>
        <v>0.19</v>
      </c>
      <c r="J31" s="12">
        <f>ROUND((B31/E31), 2)</f>
        <v>0.19</v>
      </c>
      <c r="K31" s="11">
        <v>3</v>
      </c>
      <c r="L31" s="11">
        <v>3</v>
      </c>
      <c r="M31" s="11">
        <v>1</v>
      </c>
      <c r="N31" s="11">
        <v>6</v>
      </c>
      <c r="O31" s="8">
        <f>(L31-M31)</f>
        <v>2</v>
      </c>
    </row>
    <row r="32" spans="1:21" ht="16">
      <c r="A32" s="11" t="s">
        <v>10</v>
      </c>
      <c r="B32" s="11">
        <v>666</v>
      </c>
      <c r="C32" s="11">
        <v>608</v>
      </c>
      <c r="D32" s="11">
        <v>3884</v>
      </c>
      <c r="E32" s="11">
        <v>3403</v>
      </c>
      <c r="F32" s="8">
        <f>ROUND(E32/3, 0)</f>
        <v>1134</v>
      </c>
      <c r="G32" s="8">
        <f>(E32+D32)/3</f>
        <v>2429</v>
      </c>
      <c r="H32" s="12">
        <f>ROUND((E32/(D32+E32)), 2)</f>
        <v>0.47</v>
      </c>
      <c r="I32" s="12">
        <f>ROUND((C32/E32), 2)</f>
        <v>0.18</v>
      </c>
      <c r="J32" s="12">
        <f>ROUND((B32/E32), 2)</f>
        <v>0.2</v>
      </c>
      <c r="K32" s="11">
        <v>2</v>
      </c>
      <c r="L32" s="11">
        <v>1</v>
      </c>
      <c r="M32" s="11">
        <v>1</v>
      </c>
      <c r="N32" s="11">
        <v>5</v>
      </c>
      <c r="O32" s="8">
        <f>(L32-M32)</f>
        <v>0</v>
      </c>
    </row>
    <row r="33" spans="1:21" ht="16">
      <c r="A33" s="11" t="s">
        <v>16</v>
      </c>
      <c r="B33" s="11">
        <v>375</v>
      </c>
      <c r="C33" s="11">
        <v>312</v>
      </c>
      <c r="D33" s="11">
        <v>1995</v>
      </c>
      <c r="E33" s="11">
        <v>1773</v>
      </c>
      <c r="F33" s="8">
        <f>ROUND(E33/3, 0)</f>
        <v>591</v>
      </c>
      <c r="G33" s="8">
        <f>(E33+D33)/3</f>
        <v>1256</v>
      </c>
      <c r="H33" s="12">
        <f>ROUND((E33/(D33+E33)), 2)</f>
        <v>0.47</v>
      </c>
      <c r="I33" s="12">
        <f>ROUND((C33/E33), 2)</f>
        <v>0.18</v>
      </c>
      <c r="J33" s="12">
        <f>ROUND((B33/E33), 2)</f>
        <v>0.21</v>
      </c>
      <c r="K33" s="11">
        <v>3</v>
      </c>
      <c r="L33" s="11">
        <v>2</v>
      </c>
      <c r="M33" s="11">
        <v>1</v>
      </c>
      <c r="N33" s="11">
        <v>6</v>
      </c>
      <c r="O33" s="8">
        <f>(L33-M33)</f>
        <v>1</v>
      </c>
    </row>
    <row r="34" spans="1:21">
      <c r="A34" s="11" t="s">
        <v>31</v>
      </c>
      <c r="B34" s="11">
        <v>674</v>
      </c>
      <c r="C34" s="11">
        <v>697</v>
      </c>
      <c r="D34" s="11">
        <v>4049</v>
      </c>
      <c r="E34" s="11">
        <v>3655</v>
      </c>
      <c r="F34" s="8">
        <f>ROUND(E34/3, 0)</f>
        <v>1218</v>
      </c>
      <c r="G34" s="8">
        <f>(E34+D34)/3</f>
        <v>2568</v>
      </c>
      <c r="H34" s="12">
        <f>ROUND((E34/(D34+E34)), 2)</f>
        <v>0.47</v>
      </c>
      <c r="I34" s="12">
        <f>ROUND((C34/E34), 2)</f>
        <v>0.19</v>
      </c>
      <c r="J34" s="12">
        <f>ROUND((B34/E34), 2)</f>
        <v>0.18</v>
      </c>
      <c r="K34" s="11">
        <v>4</v>
      </c>
      <c r="L34" s="11">
        <v>3</v>
      </c>
      <c r="M34" s="11">
        <v>2</v>
      </c>
      <c r="N34" s="11">
        <v>7</v>
      </c>
      <c r="O34" s="8">
        <f>(L34-M34)</f>
        <v>1</v>
      </c>
    </row>
    <row r="35" spans="1:21">
      <c r="A35" s="8" t="s">
        <v>40</v>
      </c>
      <c r="B35" s="8">
        <v>560</v>
      </c>
      <c r="C35" s="8">
        <v>663</v>
      </c>
      <c r="D35" s="8">
        <v>3436</v>
      </c>
      <c r="E35" s="8">
        <v>3008</v>
      </c>
      <c r="F35" s="8">
        <f>ROUND(E35/3, 0)</f>
        <v>1003</v>
      </c>
      <c r="G35" s="8">
        <f>(E35+D35)/3</f>
        <v>2148</v>
      </c>
      <c r="H35" s="12">
        <f>ROUND((E35/(D35+E35)), 2)</f>
        <v>0.47</v>
      </c>
      <c r="I35" s="9">
        <v>0.22</v>
      </c>
      <c r="J35" s="9">
        <v>0.19</v>
      </c>
      <c r="K35" s="8"/>
      <c r="L35" s="8"/>
      <c r="M35" s="8"/>
      <c r="N35" s="8"/>
      <c r="O35" s="8"/>
      <c r="P35" s="8"/>
      <c r="Q35" s="8"/>
    </row>
    <row r="36" spans="1:21">
      <c r="A36" s="11" t="s">
        <v>0</v>
      </c>
      <c r="B36" s="11">
        <v>842</v>
      </c>
      <c r="C36" s="11">
        <v>745</v>
      </c>
      <c r="D36" s="11">
        <v>4699</v>
      </c>
      <c r="E36" s="11">
        <v>4046</v>
      </c>
      <c r="F36" s="8">
        <f>ROUND(E36/3, 0)</f>
        <v>1349</v>
      </c>
      <c r="G36" s="8">
        <f>(E36+D36)/3</f>
        <v>2915</v>
      </c>
      <c r="H36" s="12">
        <f>ROUND((E36/(D36+E36)), 2)</f>
        <v>0.46</v>
      </c>
      <c r="I36" s="12">
        <f>ROUND((C36/E36), 2)</f>
        <v>0.18</v>
      </c>
      <c r="J36" s="12">
        <f>ROUND((B36/E36), 2)</f>
        <v>0.21</v>
      </c>
      <c r="K36" s="11">
        <v>2</v>
      </c>
      <c r="L36" s="11">
        <v>1</v>
      </c>
      <c r="M36" s="11">
        <v>1</v>
      </c>
      <c r="N36" s="11">
        <v>4</v>
      </c>
      <c r="O36" s="8">
        <f>(L36-M36)</f>
        <v>0</v>
      </c>
    </row>
    <row r="37" spans="1:21">
      <c r="A37" s="11" t="s">
        <v>11</v>
      </c>
      <c r="B37" s="11">
        <v>560</v>
      </c>
      <c r="C37" s="11">
        <v>500</v>
      </c>
      <c r="D37" s="11">
        <v>3162</v>
      </c>
      <c r="E37" s="11">
        <v>2697</v>
      </c>
      <c r="F37" s="8">
        <f>ROUND(E37/3, 0)</f>
        <v>899</v>
      </c>
      <c r="G37" s="8">
        <f>(E37+D37)/3</f>
        <v>1953</v>
      </c>
      <c r="H37" s="12">
        <f>ROUND((E37/(D37+E37)), 2)</f>
        <v>0.46</v>
      </c>
      <c r="I37" s="12">
        <f>ROUND((C37/E37), 2)</f>
        <v>0.19</v>
      </c>
      <c r="J37" s="12">
        <f>ROUND((B37/E37), 2)</f>
        <v>0.21</v>
      </c>
      <c r="K37" s="11">
        <v>7</v>
      </c>
      <c r="L37" s="11">
        <v>6</v>
      </c>
      <c r="M37" s="11">
        <v>5</v>
      </c>
      <c r="N37" s="11">
        <v>7</v>
      </c>
      <c r="O37" s="8">
        <f>(L37-M37)</f>
        <v>1</v>
      </c>
      <c r="U37" s="11" t="s">
        <v>62</v>
      </c>
    </row>
    <row r="38" spans="1:21" ht="16">
      <c r="A38" s="11" t="s">
        <v>25</v>
      </c>
      <c r="B38" s="11">
        <v>1077</v>
      </c>
      <c r="C38" s="11">
        <v>915</v>
      </c>
      <c r="D38" s="11">
        <v>6576</v>
      </c>
      <c r="E38" s="11">
        <v>5511</v>
      </c>
      <c r="F38" s="8">
        <f>ROUND(E38/3, 0)</f>
        <v>1837</v>
      </c>
      <c r="G38" s="8">
        <f>(E38+D38)/3</f>
        <v>4029</v>
      </c>
      <c r="H38" s="12">
        <f>ROUND((E38/(D38+E38)), 2)</f>
        <v>0.46</v>
      </c>
      <c r="I38" s="12">
        <f>ROUND((C38/E38), 2)</f>
        <v>0.17</v>
      </c>
      <c r="J38" s="12">
        <f>ROUND((B38/E38), 2)</f>
        <v>0.2</v>
      </c>
      <c r="K38" s="11">
        <v>4</v>
      </c>
      <c r="L38" s="11">
        <v>4</v>
      </c>
      <c r="M38" s="11">
        <v>2</v>
      </c>
      <c r="N38" s="11">
        <v>7</v>
      </c>
      <c r="O38" s="8">
        <f>(L38-M38)</f>
        <v>2</v>
      </c>
    </row>
    <row r="39" spans="1:21" ht="16">
      <c r="A39" s="11" t="s">
        <v>32</v>
      </c>
      <c r="B39" s="11">
        <v>856</v>
      </c>
      <c r="C39" s="11">
        <v>837</v>
      </c>
      <c r="D39" s="11">
        <v>5185</v>
      </c>
      <c r="E39" s="11">
        <v>4397</v>
      </c>
      <c r="F39" s="8">
        <f>ROUND(E39/3, 0)</f>
        <v>1466</v>
      </c>
      <c r="G39" s="8">
        <f>(E39+D39)/3</f>
        <v>3194</v>
      </c>
      <c r="H39" s="12">
        <f>ROUND((E39/(D39+E39)), 2)</f>
        <v>0.46</v>
      </c>
      <c r="I39" s="12">
        <f>ROUND((C39/E39), 2)</f>
        <v>0.19</v>
      </c>
      <c r="J39" s="12">
        <f>ROUND((B39/E39), 2)</f>
        <v>0.19</v>
      </c>
      <c r="K39" s="11">
        <v>5</v>
      </c>
      <c r="L39" s="11">
        <v>4</v>
      </c>
      <c r="M39" s="11">
        <v>2</v>
      </c>
      <c r="N39" s="11">
        <v>7</v>
      </c>
      <c r="O39" s="8">
        <f>(L39-M39)</f>
        <v>2</v>
      </c>
    </row>
    <row r="40" spans="1:21">
      <c r="A40" s="8" t="s">
        <v>39</v>
      </c>
      <c r="B40" s="8">
        <v>194</v>
      </c>
      <c r="C40" s="8">
        <v>142</v>
      </c>
      <c r="D40" s="8">
        <v>966</v>
      </c>
      <c r="E40" s="8">
        <v>810</v>
      </c>
      <c r="F40" s="8">
        <f>ROUND(E40/3, 0)</f>
        <v>270</v>
      </c>
      <c r="G40" s="8">
        <f>(E40+D40)/3</f>
        <v>592</v>
      </c>
      <c r="H40" s="12">
        <f>ROUND((E40/(D40+E40)), 2)</f>
        <v>0.46</v>
      </c>
      <c r="I40" s="9">
        <v>0.18</v>
      </c>
      <c r="J40" s="9">
        <v>0.24</v>
      </c>
      <c r="K40" s="8"/>
      <c r="L40" s="8"/>
      <c r="M40" s="8"/>
      <c r="N40" s="8"/>
      <c r="O40" s="8"/>
      <c r="P40" s="8"/>
      <c r="Q40" s="8"/>
    </row>
    <row r="41" spans="1:21">
      <c r="A41" s="11" t="s">
        <v>54</v>
      </c>
      <c r="B41" s="11">
        <v>865</v>
      </c>
      <c r="C41" s="11">
        <v>817</v>
      </c>
      <c r="D41" s="11">
        <v>5312</v>
      </c>
      <c r="E41" s="11">
        <v>4447</v>
      </c>
      <c r="F41" s="8">
        <f>ROUND(E41/3, 0)</f>
        <v>1482</v>
      </c>
      <c r="G41" s="8">
        <f>(E41+D41)/3</f>
        <v>3253</v>
      </c>
      <c r="H41" s="12">
        <f>ROUND((E41/(D41+E41)), 2)</f>
        <v>0.46</v>
      </c>
      <c r="I41" s="12">
        <f>ROUND((C41/E41), 2)</f>
        <v>0.18</v>
      </c>
      <c r="J41" s="12">
        <f>ROUND((B41/E41), 2)</f>
        <v>0.19</v>
      </c>
      <c r="K41" s="11">
        <v>4</v>
      </c>
      <c r="L41" s="11">
        <v>2</v>
      </c>
      <c r="M41" s="11">
        <v>2</v>
      </c>
      <c r="N41" s="11">
        <v>7</v>
      </c>
      <c r="O41" s="8">
        <f>(L41-M41)</f>
        <v>0</v>
      </c>
    </row>
    <row r="42" spans="1:21">
      <c r="A42" s="8" t="s">
        <v>41</v>
      </c>
      <c r="B42" s="8">
        <v>566</v>
      </c>
      <c r="C42" s="8">
        <v>411</v>
      </c>
      <c r="D42" s="8">
        <v>3079</v>
      </c>
      <c r="E42" s="8">
        <v>2507</v>
      </c>
      <c r="F42" s="8">
        <f>ROUND(E42/3, 0)</f>
        <v>836</v>
      </c>
      <c r="G42" s="8">
        <f>(E42+D42)/3</f>
        <v>1862</v>
      </c>
      <c r="H42" s="12">
        <f>ROUND((E42/(D42+E42)), 2)</f>
        <v>0.45</v>
      </c>
      <c r="I42" s="9">
        <v>0.16</v>
      </c>
      <c r="J42" s="9">
        <v>0.23</v>
      </c>
      <c r="K42" s="8"/>
      <c r="L42" s="8"/>
      <c r="M42" s="8"/>
      <c r="N42" s="8"/>
      <c r="O42" s="8"/>
      <c r="P42" s="8"/>
      <c r="Q42" s="8"/>
    </row>
    <row r="43" spans="1:21">
      <c r="A43" s="11" t="s">
        <v>23</v>
      </c>
      <c r="B43" s="11">
        <v>265</v>
      </c>
      <c r="C43" s="11">
        <v>245</v>
      </c>
      <c r="D43" s="11">
        <v>1684</v>
      </c>
      <c r="E43" s="11">
        <v>1301</v>
      </c>
      <c r="F43" s="8">
        <f>ROUND(E43/3, 0)</f>
        <v>434</v>
      </c>
      <c r="G43" s="8">
        <f>(E43+D43)/3</f>
        <v>995</v>
      </c>
      <c r="H43" s="12">
        <f>ROUND((E43/(D43+E43)), 2)</f>
        <v>0.44</v>
      </c>
      <c r="I43" s="12">
        <f>ROUND((C43/E43), 2)</f>
        <v>0.19</v>
      </c>
      <c r="J43" s="12">
        <f>ROUND((B43/E43), 2)</f>
        <v>0.2</v>
      </c>
      <c r="K43" s="11">
        <v>5</v>
      </c>
      <c r="L43" s="11">
        <v>5</v>
      </c>
      <c r="M43" s="11">
        <v>3</v>
      </c>
      <c r="N43" s="11">
        <v>7</v>
      </c>
      <c r="O43" s="8">
        <f>(L43-M43)</f>
        <v>2</v>
      </c>
    </row>
    <row r="44" spans="1:21">
      <c r="A44" s="11" t="s">
        <v>33</v>
      </c>
      <c r="B44" s="11">
        <v>841</v>
      </c>
      <c r="C44" s="11">
        <v>693</v>
      </c>
      <c r="D44" s="11">
        <v>5123</v>
      </c>
      <c r="E44" s="11">
        <v>4027</v>
      </c>
      <c r="F44" s="8">
        <f>ROUND(E44/3, 0)</f>
        <v>1342</v>
      </c>
      <c r="G44" s="8">
        <f>(E44+D44)/3</f>
        <v>3050</v>
      </c>
      <c r="H44" s="12">
        <f>ROUND((E44/(D44+E44)), 2)</f>
        <v>0.44</v>
      </c>
      <c r="I44" s="12">
        <f>ROUND((C44/E44), 2)</f>
        <v>0.17</v>
      </c>
      <c r="J44" s="12">
        <f>ROUND((B44/E44), 2)</f>
        <v>0.21</v>
      </c>
      <c r="K44" s="11">
        <v>3</v>
      </c>
      <c r="L44" s="11">
        <v>3</v>
      </c>
      <c r="M44" s="11">
        <v>1</v>
      </c>
      <c r="N44" s="11">
        <v>6</v>
      </c>
      <c r="O44" s="8">
        <f>(L44-M44)</f>
        <v>2</v>
      </c>
    </row>
    <row r="45" spans="1:21">
      <c r="A45" s="11" t="s">
        <v>35</v>
      </c>
      <c r="B45" s="11">
        <v>556</v>
      </c>
      <c r="C45" s="11">
        <v>471</v>
      </c>
      <c r="D45" s="11">
        <v>3544</v>
      </c>
      <c r="E45" s="11">
        <v>2753</v>
      </c>
      <c r="F45" s="8">
        <f>ROUND(E45/3, 0)</f>
        <v>918</v>
      </c>
      <c r="G45" s="8">
        <f>(E45+D45)/3</f>
        <v>2099</v>
      </c>
      <c r="H45" s="12">
        <f>ROUND((E45/(D45+E45)), 2)</f>
        <v>0.44</v>
      </c>
      <c r="I45" s="12">
        <f>ROUND((C45/E45), 2)</f>
        <v>0.17</v>
      </c>
      <c r="J45" s="12">
        <f>ROUND((B45/E45), 2)</f>
        <v>0.2</v>
      </c>
      <c r="K45" s="11">
        <v>4</v>
      </c>
      <c r="L45" s="11">
        <v>3</v>
      </c>
      <c r="M45" s="11">
        <v>2</v>
      </c>
      <c r="N45" s="11">
        <v>6</v>
      </c>
      <c r="O45" s="8">
        <f>(L45-M45)</f>
        <v>1</v>
      </c>
    </row>
    <row r="46" spans="1:21" ht="16">
      <c r="A46" s="11" t="s">
        <v>46</v>
      </c>
      <c r="B46" s="11">
        <v>869</v>
      </c>
      <c r="C46" s="11">
        <v>771</v>
      </c>
      <c r="D46" s="11">
        <v>5234</v>
      </c>
      <c r="E46" s="11">
        <v>4093</v>
      </c>
      <c r="F46" s="8">
        <f>ROUND(E46/3, 0)</f>
        <v>1364</v>
      </c>
      <c r="G46" s="8">
        <f>(E46+D46)/3</f>
        <v>3109</v>
      </c>
      <c r="H46" s="12">
        <f>ROUND((E46/(D46+E46)), 2)</f>
        <v>0.44</v>
      </c>
      <c r="I46" s="12">
        <f>ROUND((C46/E46), 2)</f>
        <v>0.19</v>
      </c>
      <c r="J46" s="12">
        <f>ROUND((B46/E46), 2)</f>
        <v>0.21</v>
      </c>
      <c r="K46" s="11">
        <v>2</v>
      </c>
      <c r="L46" s="11">
        <v>2</v>
      </c>
      <c r="M46" s="11">
        <v>1</v>
      </c>
      <c r="N46" s="11">
        <v>5</v>
      </c>
      <c r="O46" s="8">
        <f>(L46-M46)</f>
        <v>1</v>
      </c>
    </row>
    <row r="47" spans="1:21">
      <c r="A47" s="11" t="s">
        <v>61</v>
      </c>
      <c r="B47" s="11">
        <v>1145</v>
      </c>
      <c r="C47" s="11">
        <v>1016</v>
      </c>
      <c r="D47" s="11">
        <v>6886</v>
      </c>
      <c r="E47" s="11">
        <v>5372</v>
      </c>
      <c r="F47" s="8">
        <f>ROUND(E47/3, 0)</f>
        <v>1791</v>
      </c>
      <c r="G47" s="8">
        <f>(E47+D47)/3</f>
        <v>4086</v>
      </c>
      <c r="H47" s="12">
        <f>ROUND((E47/(D47+E47)), 2)</f>
        <v>0.44</v>
      </c>
      <c r="I47" s="12">
        <f>ROUND((C47/E47), 2)</f>
        <v>0.19</v>
      </c>
      <c r="J47" s="12">
        <f>ROUND((B47/E47), 2)</f>
        <v>0.21</v>
      </c>
      <c r="K47" s="11">
        <v>4</v>
      </c>
      <c r="L47" s="11">
        <v>4</v>
      </c>
      <c r="M47" s="11">
        <v>2</v>
      </c>
      <c r="N47" s="11">
        <v>7</v>
      </c>
      <c r="O47" s="8">
        <f>(L47-M47)</f>
        <v>2</v>
      </c>
    </row>
    <row r="48" spans="1:21" ht="16">
      <c r="A48" s="8" t="s">
        <v>26</v>
      </c>
      <c r="B48" s="8">
        <v>328</v>
      </c>
      <c r="C48" s="8">
        <v>288</v>
      </c>
      <c r="D48" s="8">
        <v>2012</v>
      </c>
      <c r="E48" s="8">
        <v>1543</v>
      </c>
      <c r="F48" s="8">
        <f>ROUND(E48/3, 0)</f>
        <v>514</v>
      </c>
      <c r="G48" s="8">
        <f>(E48+D48)/3</f>
        <v>1185</v>
      </c>
      <c r="H48" s="12">
        <f>ROUND((E48/(D48+E48)), 2)</f>
        <v>0.43</v>
      </c>
      <c r="I48" s="9">
        <v>0.19</v>
      </c>
      <c r="J48" s="9">
        <v>0.21</v>
      </c>
      <c r="K48" s="8"/>
      <c r="L48" s="8"/>
      <c r="M48" s="8"/>
      <c r="N48" s="8"/>
      <c r="O48" s="8"/>
      <c r="P48" s="8"/>
      <c r="Q48" s="8"/>
    </row>
    <row r="49" spans="1:17">
      <c r="A49" s="11" t="s">
        <v>51</v>
      </c>
      <c r="B49" s="11">
        <v>622</v>
      </c>
      <c r="C49" s="11">
        <v>553</v>
      </c>
      <c r="D49" s="11">
        <v>3788</v>
      </c>
      <c r="E49" s="11">
        <v>2914</v>
      </c>
      <c r="F49" s="8">
        <f>ROUND(E49/3, 0)</f>
        <v>971</v>
      </c>
      <c r="G49" s="8">
        <f>(E49+D49)/3</f>
        <v>2234</v>
      </c>
      <c r="H49" s="12">
        <f>ROUND((E49/(D49+E49)), 2)</f>
        <v>0.43</v>
      </c>
      <c r="I49" s="12">
        <f>ROUND((C49/E49), 2)</f>
        <v>0.19</v>
      </c>
      <c r="J49" s="12">
        <f>ROUND((B49/E49), 2)</f>
        <v>0.21</v>
      </c>
      <c r="K49" s="11">
        <v>3</v>
      </c>
      <c r="L49" s="11">
        <v>2</v>
      </c>
      <c r="M49" s="11">
        <v>1</v>
      </c>
      <c r="N49" s="11">
        <v>6</v>
      </c>
      <c r="O49" s="8">
        <f>(L49-M49)</f>
        <v>1</v>
      </c>
    </row>
    <row r="50" spans="1:17">
      <c r="A50" s="11" t="s">
        <v>8</v>
      </c>
      <c r="B50" s="11">
        <v>797</v>
      </c>
      <c r="C50" s="11">
        <v>545</v>
      </c>
      <c r="D50" s="11">
        <v>4578</v>
      </c>
      <c r="E50" s="11">
        <v>3333</v>
      </c>
      <c r="F50" s="8">
        <f>ROUND(E50/3, 0)</f>
        <v>1111</v>
      </c>
      <c r="G50" s="8">
        <f>(E50+D50)/3</f>
        <v>2637</v>
      </c>
      <c r="H50" s="12">
        <f>ROUND((E50/(D50+E50)), 2)</f>
        <v>0.42</v>
      </c>
      <c r="I50" s="12">
        <f>ROUND((C50/E50), 2)</f>
        <v>0.16</v>
      </c>
      <c r="J50" s="12">
        <f>ROUND((B50/E50), 2)</f>
        <v>0.24</v>
      </c>
      <c r="K50" s="11">
        <v>2</v>
      </c>
      <c r="L50" s="11">
        <v>2</v>
      </c>
      <c r="M50" s="11">
        <v>1</v>
      </c>
      <c r="N50" s="11">
        <v>5</v>
      </c>
      <c r="O50" s="8">
        <f>(L50-M50)</f>
        <v>1</v>
      </c>
    </row>
    <row r="51" spans="1:17">
      <c r="A51" s="11" t="s">
        <v>14</v>
      </c>
      <c r="B51" s="11">
        <v>954</v>
      </c>
      <c r="C51" s="11">
        <v>858</v>
      </c>
      <c r="D51" s="11">
        <v>6373</v>
      </c>
      <c r="E51" s="11">
        <v>4613</v>
      </c>
      <c r="F51" s="8">
        <f>ROUND(E51/3, 0)</f>
        <v>1538</v>
      </c>
      <c r="G51" s="8">
        <f>(E51+D51)/3</f>
        <v>3662</v>
      </c>
      <c r="H51" s="12">
        <f>ROUND((E51/(D51+E51)), 2)</f>
        <v>0.42</v>
      </c>
      <c r="I51" s="12">
        <f>ROUND((C51/E51), 2)</f>
        <v>0.19</v>
      </c>
      <c r="J51" s="12">
        <f>ROUND((B51/E51), 2)</f>
        <v>0.21</v>
      </c>
      <c r="K51" s="11">
        <v>3</v>
      </c>
      <c r="L51" s="11">
        <v>3</v>
      </c>
      <c r="M51" s="11">
        <v>1</v>
      </c>
      <c r="N51" s="11">
        <v>6</v>
      </c>
      <c r="O51" s="8">
        <f>(L51-M51)</f>
        <v>2</v>
      </c>
    </row>
    <row r="52" spans="1:17" ht="16">
      <c r="A52" s="11" t="s">
        <v>24</v>
      </c>
      <c r="B52" s="11">
        <v>1272</v>
      </c>
      <c r="C52" s="11">
        <v>950</v>
      </c>
      <c r="D52" s="11">
        <v>7763</v>
      </c>
      <c r="E52" s="11">
        <v>5683</v>
      </c>
      <c r="F52" s="8">
        <f>ROUND(E52/3, 0)</f>
        <v>1894</v>
      </c>
      <c r="G52" s="8">
        <f>(E52+D52)/3</f>
        <v>4482</v>
      </c>
      <c r="H52" s="12">
        <f>ROUND((E52/(D52+E52)), 2)</f>
        <v>0.42</v>
      </c>
      <c r="I52" s="12">
        <f>ROUND((C52/E52), 2)</f>
        <v>0.17</v>
      </c>
      <c r="J52" s="12">
        <f>ROUND((B52/E52), 2)</f>
        <v>0.22</v>
      </c>
      <c r="K52" s="11">
        <v>3</v>
      </c>
      <c r="L52" s="11">
        <v>3</v>
      </c>
      <c r="M52" s="11">
        <v>1</v>
      </c>
      <c r="N52" s="11">
        <v>5</v>
      </c>
      <c r="O52" s="8">
        <f>(L52-M52)</f>
        <v>2</v>
      </c>
    </row>
    <row r="53" spans="1:17">
      <c r="A53" s="11" t="s">
        <v>34</v>
      </c>
      <c r="B53" s="11">
        <v>1031</v>
      </c>
      <c r="C53" s="11">
        <v>801</v>
      </c>
      <c r="D53" s="11">
        <v>6639</v>
      </c>
      <c r="E53" s="11">
        <v>4836</v>
      </c>
      <c r="F53" s="8">
        <f>ROUND(E53/3, 0)</f>
        <v>1612</v>
      </c>
      <c r="G53" s="8">
        <f>(E53+D53)/3</f>
        <v>3825</v>
      </c>
      <c r="H53" s="12">
        <f>ROUND((E53/(D53+E53)), 2)</f>
        <v>0.42</v>
      </c>
      <c r="I53" s="12">
        <f>ROUND((C53/E53), 2)</f>
        <v>0.17</v>
      </c>
      <c r="J53" s="12">
        <f>ROUND((B53/E53), 2)</f>
        <v>0.21</v>
      </c>
      <c r="K53" s="11">
        <v>4</v>
      </c>
      <c r="L53" s="11">
        <v>3</v>
      </c>
      <c r="M53" s="11">
        <v>2</v>
      </c>
      <c r="N53" s="11">
        <v>7</v>
      </c>
      <c r="O53" s="8">
        <f>(L53-M53)</f>
        <v>1</v>
      </c>
    </row>
    <row r="54" spans="1:17" ht="16">
      <c r="A54" s="11" t="s">
        <v>60</v>
      </c>
      <c r="B54" s="11">
        <v>589</v>
      </c>
      <c r="C54" s="11">
        <v>498</v>
      </c>
      <c r="D54" s="11">
        <v>4050</v>
      </c>
      <c r="E54" s="11">
        <v>2784</v>
      </c>
      <c r="F54" s="8">
        <f>ROUND(E54/3, 0)</f>
        <v>928</v>
      </c>
      <c r="G54" s="8">
        <f>(E54+D54)/3</f>
        <v>2278</v>
      </c>
      <c r="H54" s="12">
        <f>ROUND((E54/(D54+E54)), 2)</f>
        <v>0.41</v>
      </c>
      <c r="I54" s="12">
        <f>ROUND((C54/E54), 2)</f>
        <v>0.18</v>
      </c>
      <c r="J54" s="12">
        <f>ROUND((B54/E54), 2)</f>
        <v>0.21</v>
      </c>
      <c r="K54" s="11">
        <v>4</v>
      </c>
      <c r="L54" s="11">
        <v>2</v>
      </c>
      <c r="M54" s="11">
        <v>2</v>
      </c>
      <c r="N54" s="11">
        <v>6</v>
      </c>
      <c r="O54" s="8">
        <f>(L54-M54)</f>
        <v>0</v>
      </c>
    </row>
    <row r="55" spans="1:17" ht="16">
      <c r="A55" s="8" t="s">
        <v>5</v>
      </c>
      <c r="B55" s="8">
        <v>31</v>
      </c>
      <c r="C55" s="8">
        <v>18</v>
      </c>
      <c r="D55" s="8">
        <v>176</v>
      </c>
      <c r="E55" s="8">
        <v>115</v>
      </c>
      <c r="F55" s="8">
        <f>ROUND(E55/3, 0)</f>
        <v>38</v>
      </c>
      <c r="G55" s="8">
        <f>(E55+D55)/3</f>
        <v>97</v>
      </c>
      <c r="H55" s="12">
        <f>ROUND((E55/(D55+E55)), 2)</f>
        <v>0.4</v>
      </c>
      <c r="I55" s="9">
        <v>0.16</v>
      </c>
      <c r="J55" s="9">
        <v>0.27</v>
      </c>
      <c r="K55" s="8"/>
      <c r="L55" s="8"/>
      <c r="M55" s="8"/>
      <c r="N55" s="8"/>
      <c r="O55" s="8"/>
      <c r="P55" s="8"/>
      <c r="Q55" s="8"/>
    </row>
    <row r="56" spans="1:17" ht="16">
      <c r="A56" s="8" t="s">
        <v>47</v>
      </c>
      <c r="B56" s="8">
        <v>333</v>
      </c>
      <c r="C56" s="8">
        <v>427</v>
      </c>
      <c r="D56" s="8">
        <v>3096</v>
      </c>
      <c r="E56" s="8">
        <v>2094</v>
      </c>
      <c r="F56" s="8">
        <f>ROUND(E56/3, 0)</f>
        <v>698</v>
      </c>
      <c r="G56" s="8">
        <f>(E56+D56)/3</f>
        <v>1730</v>
      </c>
      <c r="H56" s="12">
        <f>ROUND((E56/(D56+E56)), 2)</f>
        <v>0.4</v>
      </c>
      <c r="I56" s="9">
        <v>0.2</v>
      </c>
      <c r="J56" s="9">
        <v>0.16</v>
      </c>
      <c r="K56" s="8">
        <v>2</v>
      </c>
      <c r="L56" s="8">
        <v>1</v>
      </c>
      <c r="M56" s="8">
        <v>1</v>
      </c>
      <c r="N56" s="8">
        <v>4</v>
      </c>
      <c r="O56" s="8">
        <f>(L56-M56)</f>
        <v>0</v>
      </c>
      <c r="P56" s="8"/>
      <c r="Q56" s="8"/>
    </row>
  </sheetData>
  <sortState ref="A2:U56">
    <sortCondition descending="1" ref="P2:P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</vt:lpstr>
      <vt:lpstr>26</vt:lpstr>
      <vt:lpstr>Sheet3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Veekas Shrivastava</dc:creator>
  <cp:lastModifiedBy>Veekas Shrivastava</cp:lastModifiedBy>
  <dcterms:created xsi:type="dcterms:W3CDTF">2014-10-02T00:56:07Z</dcterms:created>
  <dcterms:modified xsi:type="dcterms:W3CDTF">2014-10-02T21:14:12Z</dcterms:modified>
</cp:coreProperties>
</file>