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0" yWindow="0" windowWidth="25240" windowHeight="15260" tabRatio="500" activeTab="2"/>
  </bookViews>
  <sheets>
    <sheet name="#Winning" sheetId="1" r:id="rId1"/>
    <sheet name="Finance Summaries" sheetId="4" r:id="rId2"/>
    <sheet name="Det. Fin. Page-View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1" l="1"/>
  <c r="Q30" i="1"/>
  <c r="O21" i="1"/>
  <c r="O30" i="1"/>
  <c r="K30" i="1"/>
  <c r="G30" i="1"/>
  <c r="C30" i="1"/>
  <c r="G24" i="1"/>
  <c r="F21" i="1"/>
  <c r="K24" i="1"/>
  <c r="J21" i="1"/>
  <c r="O24" i="1"/>
  <c r="N21" i="1"/>
  <c r="Q24" i="1"/>
  <c r="P21" i="1"/>
  <c r="M21" i="1"/>
  <c r="M24" i="1"/>
  <c r="L26" i="1"/>
  <c r="J26" i="1"/>
  <c r="H26" i="1"/>
  <c r="F26" i="1"/>
  <c r="D26" i="1"/>
  <c r="L25" i="1"/>
  <c r="J25" i="1"/>
  <c r="H25" i="1"/>
  <c r="F25" i="1"/>
  <c r="D25" i="1"/>
  <c r="W13" i="4"/>
  <c r="W16" i="4"/>
  <c r="K10" i="4"/>
  <c r="C4" i="4"/>
  <c r="W15" i="4"/>
  <c r="E24" i="1"/>
  <c r="I24" i="1"/>
  <c r="G29" i="1"/>
  <c r="M29" i="1"/>
  <c r="O29" i="1"/>
  <c r="Q29" i="1"/>
  <c r="C29" i="1"/>
  <c r="W17" i="4"/>
  <c r="S17" i="4"/>
  <c r="S13" i="4"/>
  <c r="S11" i="4"/>
  <c r="O16" i="4"/>
  <c r="O15" i="4"/>
  <c r="K13" i="4"/>
  <c r="K11" i="4"/>
  <c r="K9" i="4"/>
  <c r="G15" i="4"/>
  <c r="G8" i="4"/>
  <c r="G7" i="4"/>
  <c r="G6" i="4"/>
  <c r="G5" i="4"/>
  <c r="C11" i="4"/>
  <c r="C6" i="4"/>
  <c r="C5" i="4"/>
  <c r="E30" i="1"/>
  <c r="I30" i="1"/>
  <c r="M30" i="1"/>
  <c r="D21" i="1"/>
  <c r="L21" i="1"/>
  <c r="H21" i="1"/>
</calcChain>
</file>

<file path=xl/sharedStrings.xml><?xml version="1.0" encoding="utf-8"?>
<sst xmlns="http://schemas.openxmlformats.org/spreadsheetml/2006/main" count="1156" uniqueCount="710">
  <si>
    <t>%</t>
  </si>
  <si>
    <t>#</t>
  </si>
  <si>
    <t>Taylor, Mary Lou</t>
  </si>
  <si>
    <t>Sanchez, Moses</t>
  </si>
  <si>
    <t>Lowe, Sandy</t>
  </si>
  <si>
    <t>Helm, Michelle</t>
  </si>
  <si>
    <t>Hawker, Don</t>
  </si>
  <si>
    <t>Wells, Dave</t>
  </si>
  <si>
    <t>Schapira, David</t>
  </si>
  <si>
    <t>Arredondo-Savage, Robin</t>
  </si>
  <si>
    <t>Washkowiak, Duane</t>
  </si>
  <si>
    <t>Holdren, Sam</t>
  </si>
  <si>
    <t>Johnson, Zita</t>
  </si>
  <si>
    <t>Keuth, Donald</t>
  </si>
  <si>
    <t>Tubbs, Graham</t>
  </si>
  <si>
    <t>Under Votes</t>
  </si>
  <si>
    <t>Over Votes</t>
  </si>
  <si>
    <t xml:space="preserve"> </t>
  </si>
  <si>
    <t>2012 General</t>
  </si>
  <si>
    <t>2008 General</t>
  </si>
  <si>
    <t>2010 General</t>
  </si>
  <si>
    <t>2006 General</t>
  </si>
  <si>
    <t>2004 General</t>
  </si>
  <si>
    <t>2002 Gen - 4 Year</t>
  </si>
  <si>
    <t>2002 Gen - 2 Year</t>
  </si>
  <si>
    <t>Lewis, Mary Frances</t>
  </si>
  <si>
    <t>Total Turnout</t>
  </si>
  <si>
    <t>2014 General</t>
  </si>
  <si>
    <t>Available Seats</t>
  </si>
  <si>
    <t>County Election Day Voting/Total</t>
  </si>
  <si>
    <t>County Early Voting/Total</t>
  </si>
  <si>
    <t>Stephens, Lizabeth</t>
  </si>
  <si>
    <t>2002 General</t>
  </si>
  <si>
    <t>Date</t>
  </si>
  <si>
    <t>Major Donors</t>
  </si>
  <si>
    <t>Amount</t>
  </si>
  <si>
    <t>Darin Fisher</t>
  </si>
  <si>
    <t>10/26/12-11/2/12</t>
  </si>
  <si>
    <t>Dean Coonrod</t>
  </si>
  <si>
    <t>Jeni White</t>
  </si>
  <si>
    <t>Expenditures</t>
  </si>
  <si>
    <t>Copies of petitions, pens, clipboards</t>
  </si>
  <si>
    <t>Copies of petitions</t>
  </si>
  <si>
    <t>Company</t>
  </si>
  <si>
    <t>Facebook</t>
  </si>
  <si>
    <t>Advertising</t>
  </si>
  <si>
    <t>Campaign Signs</t>
  </si>
  <si>
    <t>Sign King of Arizona</t>
  </si>
  <si>
    <t>Tenfold Print LLC</t>
  </si>
  <si>
    <t>Gloves, hammer, rebar for 80 signs</t>
  </si>
  <si>
    <t>Home Depot</t>
  </si>
  <si>
    <t>Buisness Cards/1000 Fliers</t>
  </si>
  <si>
    <t>Fed Ex</t>
  </si>
  <si>
    <t>Campaign Signatures</t>
  </si>
  <si>
    <t>Petition Pros Inc.</t>
  </si>
  <si>
    <t>Website management June-Nov</t>
  </si>
  <si>
    <t>SquareSpace.com</t>
  </si>
  <si>
    <t>Mary Axelson</t>
  </si>
  <si>
    <t>Lori Jacobsen</t>
  </si>
  <si>
    <t>Brenda Litzinger</t>
  </si>
  <si>
    <t>Zita Johnson</t>
  </si>
  <si>
    <t>SW Gas AZ PAC</t>
  </si>
  <si>
    <t>Web design for Palm card Design</t>
  </si>
  <si>
    <t>Palm Cards</t>
  </si>
  <si>
    <t>East Valley Tribune</t>
  </si>
  <si>
    <t>Arizona Republic</t>
  </si>
  <si>
    <t>Warner Wrangler</t>
  </si>
  <si>
    <t>Adobe Basin Printing</t>
  </si>
  <si>
    <t>Mary Beatty</t>
  </si>
  <si>
    <t>Kate Foreman</t>
  </si>
  <si>
    <t>Looks Good Printing</t>
  </si>
  <si>
    <t>Fry's Marketplace</t>
  </si>
  <si>
    <t>Envelopes/ Stamps</t>
  </si>
  <si>
    <t>Website/ Renewal domain name</t>
  </si>
  <si>
    <t>Wrangler News</t>
  </si>
  <si>
    <t>Tribune</t>
  </si>
  <si>
    <t>Copies</t>
  </si>
  <si>
    <t>Copy Solutions</t>
  </si>
  <si>
    <t>Bill Hemelt</t>
  </si>
  <si>
    <t>Joan Johnson</t>
  </si>
  <si>
    <t>Website Consulting</t>
  </si>
  <si>
    <t>Daryl Lafferty</t>
  </si>
  <si>
    <t>Domain Name Registration</t>
  </si>
  <si>
    <t>5 page website</t>
  </si>
  <si>
    <t>Signs and metal posts</t>
  </si>
  <si>
    <t>Looks Good Printing and Signs</t>
  </si>
  <si>
    <t>GoDaddy.com</t>
  </si>
  <si>
    <t>Rosie Clayton</t>
  </si>
  <si>
    <t>Sidney Okada</t>
  </si>
  <si>
    <t>Karen Willmore</t>
  </si>
  <si>
    <t>Mary Axelsen</t>
  </si>
  <si>
    <t>Becky Pena</t>
  </si>
  <si>
    <t>Printed Envelopes</t>
  </si>
  <si>
    <t>Checks</t>
  </si>
  <si>
    <t>100 Postage Stamps</t>
  </si>
  <si>
    <t>Sunrise Supply</t>
  </si>
  <si>
    <t>Tempe Schools Credit Union</t>
  </si>
  <si>
    <t>Automated Calls</t>
  </si>
  <si>
    <t>Call Fire</t>
  </si>
  <si>
    <t>Angie Crouse</t>
  </si>
  <si>
    <t>Bruce Martin</t>
  </si>
  <si>
    <t>Geoffery Sturr</t>
  </si>
  <si>
    <t>Joe Spracale</t>
  </si>
  <si>
    <t>Olga Stickland</t>
  </si>
  <si>
    <t>DeeAnne McClenahan</t>
  </si>
  <si>
    <t>Elias Esquer</t>
  </si>
  <si>
    <t>Chris Stage</t>
  </si>
  <si>
    <t>Tom Avery</t>
  </si>
  <si>
    <t>Victor Aronow</t>
  </si>
  <si>
    <t>Gail Fischer</t>
  </si>
  <si>
    <t>Melanie Beikman</t>
  </si>
  <si>
    <t>Jenny Norton</t>
  </si>
  <si>
    <t>Brochures</t>
  </si>
  <si>
    <t>Battery Operated Drill</t>
  </si>
  <si>
    <t>Postage</t>
  </si>
  <si>
    <t>PrinTeam Printing</t>
  </si>
  <si>
    <t>Fed Ex Copy Center</t>
  </si>
  <si>
    <t>US Post Office</t>
  </si>
  <si>
    <t>Graphic Design</t>
  </si>
  <si>
    <t>Randy Keating</t>
  </si>
  <si>
    <t>Post Cards</t>
  </si>
  <si>
    <t>Tempe Republic</t>
  </si>
  <si>
    <t>Jeanna Devine</t>
  </si>
  <si>
    <t>Dave Thomas</t>
  </si>
  <si>
    <t>Chuck Thompson</t>
  </si>
  <si>
    <t>Kate Downs</t>
  </si>
  <si>
    <t>Mike Hitt</t>
  </si>
  <si>
    <t>Gretchen Reinhart</t>
  </si>
  <si>
    <t>Stephanie de Luse</t>
  </si>
  <si>
    <t>Randy Dietrich</t>
  </si>
  <si>
    <t>Jim Driscoll</t>
  </si>
  <si>
    <t>Voter Data</t>
  </si>
  <si>
    <t>Arizona Democratic Party</t>
  </si>
  <si>
    <t>Debra Hunter</t>
  </si>
  <si>
    <t>Mary Ann Marcus</t>
  </si>
  <si>
    <t>Beth Swadener</t>
  </si>
  <si>
    <t>Ballot Statement Fee</t>
  </si>
  <si>
    <t>Arizona Secretary of State</t>
  </si>
  <si>
    <t>Domain Registration</t>
  </si>
  <si>
    <t>Dreamhost.com</t>
  </si>
  <si>
    <t>Petition Copies</t>
  </si>
  <si>
    <t>Staples</t>
  </si>
  <si>
    <t>Envelopes</t>
  </si>
  <si>
    <t>Cole Hickman</t>
  </si>
  <si>
    <t>Olga Strickland</t>
  </si>
  <si>
    <t>Karen Zabor</t>
  </si>
  <si>
    <t>Drill Bits</t>
  </si>
  <si>
    <t>Harbor Freight Tools</t>
  </si>
  <si>
    <t>Printer Ink</t>
  </si>
  <si>
    <t>Yard Signs</t>
  </si>
  <si>
    <t>Office Max</t>
  </si>
  <si>
    <t>Shar Bozack</t>
  </si>
  <si>
    <t>Labels</t>
  </si>
  <si>
    <t>Yard Signs and Stakes</t>
  </si>
  <si>
    <t>Lowe's</t>
  </si>
  <si>
    <t>SheetLabels Inc.</t>
  </si>
  <si>
    <t>Bob Schroeder</t>
  </si>
  <si>
    <t>Brain McCormack</t>
  </si>
  <si>
    <t>William Morris</t>
  </si>
  <si>
    <t>Mark Janney</t>
  </si>
  <si>
    <t>Carl Gardner</t>
  </si>
  <si>
    <t>Bill Verdini</t>
  </si>
  <si>
    <t>Kathy Nakagawa</t>
  </si>
  <si>
    <t>David Thomas</t>
  </si>
  <si>
    <t>Bill Gates</t>
  </si>
  <si>
    <t>Election Data</t>
  </si>
  <si>
    <t>Stamps</t>
  </si>
  <si>
    <t>Door Hangers and Business Cards</t>
  </si>
  <si>
    <t>Maricopa County Elections</t>
  </si>
  <si>
    <t>Printing Specialists</t>
  </si>
  <si>
    <t>Stationary</t>
  </si>
  <si>
    <t>T-Shirts</t>
  </si>
  <si>
    <t>Phil Amorosi</t>
  </si>
  <si>
    <t>Lucy Logan</t>
  </si>
  <si>
    <t>Stewart Fritts</t>
  </si>
  <si>
    <t>Sue Shemeld</t>
  </si>
  <si>
    <t>Nora Hamilton</t>
  </si>
  <si>
    <t>Michael Valder</t>
  </si>
  <si>
    <t>Deb Sparrow</t>
  </si>
  <si>
    <t>Margaret Podlich</t>
  </si>
  <si>
    <t>Jean Struble</t>
  </si>
  <si>
    <t>Tony Halas</t>
  </si>
  <si>
    <t>Website Registration</t>
  </si>
  <si>
    <t>Copies, Ink</t>
  </si>
  <si>
    <t>Stationary, Ink</t>
  </si>
  <si>
    <t>Stephen Leshner</t>
  </si>
  <si>
    <t>Gary Pederson</t>
  </si>
  <si>
    <t>Lauren Kuby</t>
  </si>
  <si>
    <t>Jeanette Lucier</t>
  </si>
  <si>
    <t>Mark DeGrow</t>
  </si>
  <si>
    <t>Kimberly McElwain</t>
  </si>
  <si>
    <t>Ruthann Arredondo</t>
  </si>
  <si>
    <t>Mike Weaver</t>
  </si>
  <si>
    <t>Leonard Campanaro</t>
  </si>
  <si>
    <t>Eugene Kaplan</t>
  </si>
  <si>
    <t>Robert Aprahamian</t>
  </si>
  <si>
    <t>Sheryl Mathis</t>
  </si>
  <si>
    <t>Jennifer Loredo</t>
  </si>
  <si>
    <t>Shereen Lerner</t>
  </si>
  <si>
    <t>Lori Wilding</t>
  </si>
  <si>
    <t>Food for Event</t>
  </si>
  <si>
    <t>Mailers</t>
  </si>
  <si>
    <t>Envelopes and Stamps</t>
  </si>
  <si>
    <t>El Penasco</t>
  </si>
  <si>
    <t>J&amp;R Graphics</t>
  </si>
  <si>
    <t>US Postmaster</t>
  </si>
  <si>
    <t>Jack Carey</t>
  </si>
  <si>
    <t>Susan Morris</t>
  </si>
  <si>
    <t>Craig Knapp</t>
  </si>
  <si>
    <t>John Curtain</t>
  </si>
  <si>
    <t>Daniel Adelman</t>
  </si>
  <si>
    <t>Douglas Levy</t>
  </si>
  <si>
    <t>Bill Brandt</t>
  </si>
  <si>
    <t>Corey Woods</t>
  </si>
  <si>
    <t>Carol Berg</t>
  </si>
  <si>
    <t>David Kader</t>
  </si>
  <si>
    <t>Richard Gerry</t>
  </si>
  <si>
    <t>Robert Swanson</t>
  </si>
  <si>
    <t>Chris+ Jonn Pazauskas</t>
  </si>
  <si>
    <t>Ahwatukee Foothill News</t>
  </si>
  <si>
    <t>Election Night Gathering</t>
  </si>
  <si>
    <t>Sign Installation</t>
  </si>
  <si>
    <t>Big Sky Grassroots</t>
  </si>
  <si>
    <t>Doug + Tricia Toy</t>
  </si>
  <si>
    <t>Copy Services</t>
  </si>
  <si>
    <t>Business Cards</t>
  </si>
  <si>
    <t>Webhosting</t>
  </si>
  <si>
    <t>VistaPrint.com</t>
  </si>
  <si>
    <t>Rocco Menguale</t>
  </si>
  <si>
    <t>Amy Kobeta</t>
  </si>
  <si>
    <t>Joshua Shald</t>
  </si>
  <si>
    <t>Jason Walker</t>
  </si>
  <si>
    <t>Andrea Castaneda</t>
  </si>
  <si>
    <t>Jason Williams</t>
  </si>
  <si>
    <t>Frances Glass</t>
  </si>
  <si>
    <t>Elias+Cecilia Esquer</t>
  </si>
  <si>
    <t>Matt Heil</t>
  </si>
  <si>
    <t>Rochella Thorpe</t>
  </si>
  <si>
    <t>Beth Meyer</t>
  </si>
  <si>
    <t>Debra Kuffner</t>
  </si>
  <si>
    <t>Amber Stubbs</t>
  </si>
  <si>
    <t>Jose Colon</t>
  </si>
  <si>
    <t>?</t>
  </si>
  <si>
    <t>Reimbursement: Recorded Calls</t>
  </si>
  <si>
    <t>Sam Holdren</t>
  </si>
  <si>
    <t>Deeanne Clowes</t>
  </si>
  <si>
    <t>Flyers</t>
  </si>
  <si>
    <t>Signs</t>
  </si>
  <si>
    <t>Merchant Account Fees</t>
  </si>
  <si>
    <t>Total Forms Management</t>
  </si>
  <si>
    <t>Metro Screen Printing</t>
  </si>
  <si>
    <t>PayPal</t>
  </si>
  <si>
    <t>Luis Garcia</t>
  </si>
  <si>
    <t>Paul Matson</t>
  </si>
  <si>
    <t>Dana Kennedy</t>
  </si>
  <si>
    <t>Melanie Slate</t>
  </si>
  <si>
    <t>Nathan Arrowsmith</t>
  </si>
  <si>
    <t>Michael Remedi</t>
  </si>
  <si>
    <t>Auston Matta</t>
  </si>
  <si>
    <t>Emitt Bryant</t>
  </si>
  <si>
    <t>Lori Martin</t>
  </si>
  <si>
    <t>Brendan Mahoney</t>
  </si>
  <si>
    <t>Curtis Steinhoff</t>
  </si>
  <si>
    <t>Gordon Street III</t>
  </si>
  <si>
    <t>Melissa LePiane</t>
  </si>
  <si>
    <t>Charles King</t>
  </si>
  <si>
    <t>Brenda Aguirre</t>
  </si>
  <si>
    <t>Copies of Nomination Petitions</t>
  </si>
  <si>
    <t>Access to Voter File</t>
  </si>
  <si>
    <t>Copies of Flyers</t>
  </si>
  <si>
    <t>Website Domain Registration</t>
  </si>
  <si>
    <t>McClenahan (Clowes), DeeAnne</t>
  </si>
  <si>
    <t>Jason Gardner</t>
  </si>
  <si>
    <t>Printing and Paper Supplies Toner</t>
  </si>
  <si>
    <t>Website Services (3 months)</t>
  </si>
  <si>
    <t>Images Service Charge</t>
  </si>
  <si>
    <t>Online Payment Service Charge</t>
  </si>
  <si>
    <t>Web.com</t>
  </si>
  <si>
    <t>Wells Fargo Bank</t>
  </si>
  <si>
    <t>Paypal</t>
  </si>
  <si>
    <t>Scott Clark</t>
  </si>
  <si>
    <t>Printing and Paper Supplies</t>
  </si>
  <si>
    <t>Printing of Postcards</t>
  </si>
  <si>
    <t>Sunstate Marketing Solutions</t>
  </si>
  <si>
    <t>Anna Sylvester</t>
  </si>
  <si>
    <t>Barbara Katz</t>
  </si>
  <si>
    <t>Ben McCawley</t>
  </si>
  <si>
    <t>Donald Provost</t>
  </si>
  <si>
    <t>Gwenn Cordiak</t>
  </si>
  <si>
    <t>Inese Markman</t>
  </si>
  <si>
    <t>Jennifer Spray Doering</t>
  </si>
  <si>
    <t>Larry Eschler</t>
  </si>
  <si>
    <t>Marcia Iole</t>
  </si>
  <si>
    <t>Mary Wolf-Francis</t>
  </si>
  <si>
    <t>Melanie Zimmer</t>
  </si>
  <si>
    <t>Michael Normand</t>
  </si>
  <si>
    <t>Michael Wolf</t>
  </si>
  <si>
    <t>Michelle Fahy</t>
  </si>
  <si>
    <t>Pam Anderson</t>
  </si>
  <si>
    <t>Sharon Boyer</t>
  </si>
  <si>
    <t>Thomas Shelton</t>
  </si>
  <si>
    <t>Timothy Ruditys</t>
  </si>
  <si>
    <t>Yvette Davis</t>
  </si>
  <si>
    <t>Online Payment and Receipt Services</t>
  </si>
  <si>
    <t>Voter File Software</t>
  </si>
  <si>
    <t>Door Flyers Printing</t>
  </si>
  <si>
    <t>Statement of Organization Filing</t>
  </si>
  <si>
    <t>Website Services</t>
  </si>
  <si>
    <t>Sunstate Business Solutions</t>
  </si>
  <si>
    <t>Drill Bit</t>
  </si>
  <si>
    <t>Signs for Polls</t>
  </si>
  <si>
    <t>Gas for Sign Placement</t>
  </si>
  <si>
    <t>ACE Hardware</t>
  </si>
  <si>
    <t>Fry's</t>
  </si>
  <si>
    <t>Website Design</t>
  </si>
  <si>
    <t>Internet 6, LLC</t>
  </si>
  <si>
    <t>Amy Moss</t>
  </si>
  <si>
    <t>Wire Frames for Sign Installation</t>
  </si>
  <si>
    <t xml:space="preserve">Domain Name and Web Hosting </t>
  </si>
  <si>
    <t>Edwin Cathcart Jr.</t>
  </si>
  <si>
    <t>Nomination Petitions</t>
  </si>
  <si>
    <t>Neoprint</t>
  </si>
  <si>
    <t>Sign Backing Material</t>
  </si>
  <si>
    <t>Ace Hardware</t>
  </si>
  <si>
    <t>W.J. Lopiano</t>
  </si>
  <si>
    <t>David Kemper</t>
  </si>
  <si>
    <t>Micro Screen Printing</t>
  </si>
  <si>
    <t>Susan Pullar</t>
  </si>
  <si>
    <t>Susan Navaran</t>
  </si>
  <si>
    <t>Edwin Cathcart</t>
  </si>
  <si>
    <t>Rebar for Sign Placement</t>
  </si>
  <si>
    <t>Sign Order</t>
  </si>
  <si>
    <t>Website Photo</t>
  </si>
  <si>
    <t>Portraits by Rege</t>
  </si>
  <si>
    <t>Print Petition</t>
  </si>
  <si>
    <t>Postage Stamps</t>
  </si>
  <si>
    <t>Membership Fee</t>
  </si>
  <si>
    <t>Small Signs</t>
  </si>
  <si>
    <t>Neo Print</t>
  </si>
  <si>
    <t>Susan Navran</t>
  </si>
  <si>
    <t>Terry Shires</t>
  </si>
  <si>
    <t>Karen Arredondo</t>
  </si>
  <si>
    <t>Wood Stakes</t>
  </si>
  <si>
    <t>Holeman's</t>
  </si>
  <si>
    <t>Pam Duke</t>
  </si>
  <si>
    <t>Wire for Signs</t>
  </si>
  <si>
    <t>Door Hanger Printing</t>
  </si>
  <si>
    <t>Graphics + Screenprint</t>
  </si>
  <si>
    <t>Hut Hudson</t>
  </si>
  <si>
    <t>Copies of Petitions</t>
  </si>
  <si>
    <t>Check Charge</t>
  </si>
  <si>
    <t>Copies of Completed Petitions</t>
  </si>
  <si>
    <t>Copy Max</t>
  </si>
  <si>
    <t>US Postal Service</t>
  </si>
  <si>
    <t>David Strans</t>
  </si>
  <si>
    <t>Newspaper Advertising</t>
  </si>
  <si>
    <t>Tempe Town News</t>
  </si>
  <si>
    <t>State Press</t>
  </si>
  <si>
    <t>Website Maintenance</t>
  </si>
  <si>
    <t>Sign Hardware</t>
  </si>
  <si>
    <t>Connect Media Inc</t>
  </si>
  <si>
    <t>Cecil Patterson</t>
  </si>
  <si>
    <t>Patrice Krietler</t>
  </si>
  <si>
    <t>Cheryl Foster</t>
  </si>
  <si>
    <t>Thomas Augry</t>
  </si>
  <si>
    <t>David+Robin Suber</t>
  </si>
  <si>
    <t>Don+Annie Dotts</t>
  </si>
  <si>
    <t>Scott Liem</t>
  </si>
  <si>
    <t>Richard Nolan</t>
  </si>
  <si>
    <t>Lynda Broky</t>
  </si>
  <si>
    <t>Janet Deever</t>
  </si>
  <si>
    <t>Jane Neuheiser</t>
  </si>
  <si>
    <t>Paul Arredando</t>
  </si>
  <si>
    <t>George Vasquez</t>
  </si>
  <si>
    <t>David Richardson</t>
  </si>
  <si>
    <t>Terry Jenkins</t>
  </si>
  <si>
    <t>Elizabeth Cling</t>
  </si>
  <si>
    <t>Michael+Alison Patten</t>
  </si>
  <si>
    <t>Focus On You</t>
  </si>
  <si>
    <t>Manjuca Vas</t>
  </si>
  <si>
    <t>Len Copple</t>
  </si>
  <si>
    <t>Sally McMullin</t>
  </si>
  <si>
    <t>Dennis Brady</t>
  </si>
  <si>
    <t>Joe+Karenn Arredondo</t>
  </si>
  <si>
    <t>Kathleen+Todd Skinner</t>
  </si>
  <si>
    <t>Craig Ankeney</t>
  </si>
  <si>
    <t>Rudy Campbell</t>
  </si>
  <si>
    <t>Theodore Jorvi</t>
  </si>
  <si>
    <t>Jim Mack</t>
  </si>
  <si>
    <t>Patricia Mulligan</t>
  </si>
  <si>
    <t>Chris Sauage</t>
  </si>
  <si>
    <t>Fred+Julie Wood</t>
  </si>
  <si>
    <t>Gail Fisher</t>
  </si>
  <si>
    <t>Barb Carter</t>
  </si>
  <si>
    <t>Kay Ore</t>
  </si>
  <si>
    <t>Sign Placement</t>
  </si>
  <si>
    <t>Newspaper Advertisement</t>
  </si>
  <si>
    <t>Copies and Sign Posts</t>
  </si>
  <si>
    <t>Info Media</t>
  </si>
  <si>
    <t>Dave Rothchild</t>
  </si>
  <si>
    <t>Reimbursement</t>
  </si>
  <si>
    <t>Richard Foreman</t>
  </si>
  <si>
    <t>Craig+Sandy Ankeney</t>
  </si>
  <si>
    <t>Bill McMullon</t>
  </si>
  <si>
    <t>Envelope Printing</t>
  </si>
  <si>
    <t>Postage, Copies, Envelopes</t>
  </si>
  <si>
    <t>Sunrise Supple</t>
  </si>
  <si>
    <t>Costco</t>
  </si>
  <si>
    <t>Lynn Villanectva</t>
  </si>
  <si>
    <t>Linda Wepener</t>
  </si>
  <si>
    <t>Donna Hopman</t>
  </si>
  <si>
    <t>Hugh Hallman</t>
  </si>
  <si>
    <t>Joseph Lewis</t>
  </si>
  <si>
    <t>Richard Crenth</t>
  </si>
  <si>
    <t>Edward Mead</t>
  </si>
  <si>
    <t>Scott Burge</t>
  </si>
  <si>
    <t>Bill Lopaino</t>
  </si>
  <si>
    <t>H.M. Bohleman</t>
  </si>
  <si>
    <t>Dave Cutty</t>
  </si>
  <si>
    <t>Candice Kelley</t>
  </si>
  <si>
    <t>Sue Knadson</t>
  </si>
  <si>
    <t>John ewing</t>
  </si>
  <si>
    <t>Hal Jenkins</t>
  </si>
  <si>
    <t>Don Cassano</t>
  </si>
  <si>
    <t>Charles Huellmaster</t>
  </si>
  <si>
    <t>Bud Actipis</t>
  </si>
  <si>
    <t>Dale Merriam</t>
  </si>
  <si>
    <t>Pam Goronkin</t>
  </si>
  <si>
    <t>Edward Basla</t>
  </si>
  <si>
    <t>Debra Atkins</t>
  </si>
  <si>
    <t>Michael Jennings</t>
  </si>
  <si>
    <t>Gayle Shanks</t>
  </si>
  <si>
    <t>Donald Liem</t>
  </si>
  <si>
    <t>Barbara Liem</t>
  </si>
  <si>
    <t>Copies and Office Supplies</t>
  </si>
  <si>
    <t>Door Hangers</t>
  </si>
  <si>
    <t>U.S.P.S.</t>
  </si>
  <si>
    <t>Artype</t>
  </si>
  <si>
    <t>Printing Hand Out Cards</t>
  </si>
  <si>
    <t>Website Content</t>
  </si>
  <si>
    <t>Neil Giuliano</t>
  </si>
  <si>
    <t>Harry Mitchell</t>
  </si>
  <si>
    <t>Eddie Baska</t>
  </si>
  <si>
    <t>Ed Villanueva</t>
  </si>
  <si>
    <t>Slade Mead</t>
  </si>
  <si>
    <t>Virginia Tinsley</t>
  </si>
  <si>
    <t>Brad Woodford</t>
  </si>
  <si>
    <t>Charlie Vester</t>
  </si>
  <si>
    <t>Joe Spracle</t>
  </si>
  <si>
    <t>Jackie Garner</t>
  </si>
  <si>
    <t>Jane Neiheiser</t>
  </si>
  <si>
    <t>Steve Oschewitz</t>
  </si>
  <si>
    <t>Jim Gaintner</t>
  </si>
  <si>
    <t>Ralph Goitin</t>
  </si>
  <si>
    <t>Rich Nolan</t>
  </si>
  <si>
    <t>Steve Bauer</t>
  </si>
  <si>
    <t>Linda Wegener</t>
  </si>
  <si>
    <t>Robin Suber</t>
  </si>
  <si>
    <t>Denise Britt</t>
  </si>
  <si>
    <t>Roger Hatton</t>
  </si>
  <si>
    <t>Penny Pease</t>
  </si>
  <si>
    <t>Marid Mendia</t>
  </si>
  <si>
    <t>Don Liem</t>
  </si>
  <si>
    <t>Bev Hermon</t>
  </si>
  <si>
    <t>Fredrick Warren</t>
  </si>
  <si>
    <t>Barbara Smith</t>
  </si>
  <si>
    <t>Jim Yount</t>
  </si>
  <si>
    <t>Lance Cypert</t>
  </si>
  <si>
    <t>John Bobblins</t>
  </si>
  <si>
    <t>Michael Patten</t>
  </si>
  <si>
    <t>Robert Weigand</t>
  </si>
  <si>
    <t>Christine Klins</t>
  </si>
  <si>
    <t>Carool Shell</t>
  </si>
  <si>
    <t>Christine Wilkinson</t>
  </si>
  <si>
    <t>Todd Skinner</t>
  </si>
  <si>
    <t>Buttons</t>
  </si>
  <si>
    <t>Sign Stakes</t>
  </si>
  <si>
    <t>Website Set Up and Hosting</t>
  </si>
  <si>
    <t>Artype, Inc</t>
  </si>
  <si>
    <t>Don's Buttons</t>
  </si>
  <si>
    <t>Copies and Supplies</t>
  </si>
  <si>
    <t>Edward Scannell</t>
  </si>
  <si>
    <t>Signs, Postage, Office Supplies</t>
  </si>
  <si>
    <t>Mohammed Zubair</t>
  </si>
  <si>
    <t>Bard Weigand</t>
  </si>
  <si>
    <t>Bill Bodus</t>
  </si>
  <si>
    <t>Newspaper Advertisements</t>
  </si>
  <si>
    <t>Buttons, Postage, Sign Posts, Supplies</t>
  </si>
  <si>
    <t>Sunrise Supplies</t>
  </si>
  <si>
    <t>Ahwatukee Foothills News</t>
  </si>
  <si>
    <t>Pen Johnson</t>
  </si>
  <si>
    <t>Printed Reply Envelopes</t>
  </si>
  <si>
    <t>Postage, Copies, Supplies</t>
  </si>
  <si>
    <t>Emily Klett</t>
  </si>
  <si>
    <t>Pat Hatton</t>
  </si>
  <si>
    <t>Todd Marshall</t>
  </si>
  <si>
    <t>Thomas Avery</t>
  </si>
  <si>
    <t>Ron Smith</t>
  </si>
  <si>
    <t>Steve Oscherwitz</t>
  </si>
  <si>
    <t>Nadive Basha</t>
  </si>
  <si>
    <t>Bill Regner</t>
  </si>
  <si>
    <t>Fred Wood</t>
  </si>
  <si>
    <t>Gail Paredes</t>
  </si>
  <si>
    <t>Steven Bauer</t>
  </si>
  <si>
    <t>Lorraine Bergman</t>
  </si>
  <si>
    <t>Ralph Goitia</t>
  </si>
  <si>
    <t>Jeannette Loh</t>
  </si>
  <si>
    <t>Linda Spears</t>
  </si>
  <si>
    <t>David Suber</t>
  </si>
  <si>
    <t>Joseph Spracale</t>
  </si>
  <si>
    <t>Wes Cahill</t>
  </si>
  <si>
    <t>James Garner</t>
  </si>
  <si>
    <t>Cheryl Beard</t>
  </si>
  <si>
    <t>Jane Maienschein</t>
  </si>
  <si>
    <t>Pamela Goronkin</t>
  </si>
  <si>
    <t>Ruth Arredondo</t>
  </si>
  <si>
    <t>Dick Neuheser</t>
  </si>
  <si>
    <t>Bev Herman</t>
  </si>
  <si>
    <t>Christine Wickinson</t>
  </si>
  <si>
    <t>500 Yard Signs</t>
  </si>
  <si>
    <t>Postcards for Mailer</t>
  </si>
  <si>
    <t>Mailing</t>
  </si>
  <si>
    <t>Direct Data</t>
  </si>
  <si>
    <t>Mishler Photography</t>
  </si>
  <si>
    <t>Consulting on Postcard Mailer</t>
  </si>
  <si>
    <t>Photography</t>
  </si>
  <si>
    <t>General Market Printing</t>
  </si>
  <si>
    <t>Knaperek Consulting</t>
  </si>
  <si>
    <t>Materials for Signs</t>
  </si>
  <si>
    <t>Printing</t>
  </si>
  <si>
    <t>Jet Media Promotions, Inc</t>
  </si>
  <si>
    <t>Petitions/ Letter to Committee</t>
  </si>
  <si>
    <t>Americopy</t>
  </si>
  <si>
    <t>U.S. Postal Service</t>
  </si>
  <si>
    <t>Tim Berger</t>
  </si>
  <si>
    <t>Mailings</t>
  </si>
  <si>
    <t>TV Spots and Mailing</t>
  </si>
  <si>
    <t>Flyers, Signs, Ad Preperation</t>
  </si>
  <si>
    <t>Technical Solutions</t>
  </si>
  <si>
    <t>Larry Mishler</t>
  </si>
  <si>
    <t>Support Rods</t>
  </si>
  <si>
    <t>Tape for TV</t>
  </si>
  <si>
    <t>Mailer</t>
  </si>
  <si>
    <t>Knight Litograph</t>
  </si>
  <si>
    <t>Disc of Early Ballot Voters</t>
  </si>
  <si>
    <t>Arizona Republican Party</t>
  </si>
  <si>
    <t>Cable Production</t>
  </si>
  <si>
    <t>Stakes for Signs</t>
  </si>
  <si>
    <t>Sign ties</t>
  </si>
  <si>
    <t>AJ LaFaro</t>
  </si>
  <si>
    <t>Sue Pullar</t>
  </si>
  <si>
    <t>Copies, pads, t-shirts, signs</t>
  </si>
  <si>
    <t>Brochure printing</t>
  </si>
  <si>
    <t>Office Supplies</t>
  </si>
  <si>
    <t>Fine Late Filing</t>
  </si>
  <si>
    <t>Campaign</t>
  </si>
  <si>
    <t>John Benton</t>
  </si>
  <si>
    <t>Manny Reyes</t>
  </si>
  <si>
    <t>Grady Gammage</t>
  </si>
  <si>
    <t>Ross Robb</t>
  </si>
  <si>
    <t>Stephen Earl</t>
  </si>
  <si>
    <t>Bradley Wilde</t>
  </si>
  <si>
    <t>Roberta Barrett</t>
  </si>
  <si>
    <t>Pamela Barrett</t>
  </si>
  <si>
    <t>Michael William</t>
  </si>
  <si>
    <t>Website</t>
  </si>
  <si>
    <t>Bill Board Posters</t>
  </si>
  <si>
    <t>Hemispheres Internet Inc</t>
  </si>
  <si>
    <t>Posters</t>
  </si>
  <si>
    <t>Lucy Urias</t>
  </si>
  <si>
    <t>John Bebbin</t>
  </si>
  <si>
    <t>Shirts</t>
  </si>
  <si>
    <t>Baums</t>
  </si>
  <si>
    <t>Graphics of Tempe</t>
  </si>
  <si>
    <t>Strame View</t>
  </si>
  <si>
    <t>Donald Cassano</t>
  </si>
  <si>
    <t>Paul Arredondo</t>
  </si>
  <si>
    <t>Joseph Spacle</t>
  </si>
  <si>
    <t>Martha Cronin</t>
  </si>
  <si>
    <t>Dwight Duncan</t>
  </si>
  <si>
    <t>Web Page Design</t>
  </si>
  <si>
    <t>Johnny Ray</t>
  </si>
  <si>
    <t>Robert Kompton</t>
  </si>
  <si>
    <t>Sally Stewart</t>
  </si>
  <si>
    <t>Victor McMurry</t>
  </si>
  <si>
    <t>Robin McMurry</t>
  </si>
  <si>
    <t>Ralph Lingerfelt</t>
  </si>
  <si>
    <t>Al Saad Hassan</t>
  </si>
  <si>
    <t>Mikaela Munoz</t>
  </si>
  <si>
    <t>Misc Paper Supp</t>
  </si>
  <si>
    <t>US Postage</t>
  </si>
  <si>
    <t>Roger Baele</t>
  </si>
  <si>
    <t>Manjula Vaz</t>
  </si>
  <si>
    <t>Nicholas Wood</t>
  </si>
  <si>
    <t>Michael Lieb</t>
  </si>
  <si>
    <t>Morris Stein</t>
  </si>
  <si>
    <t>Daniel Cleland</t>
  </si>
  <si>
    <t>Signs, Posts, Hangers</t>
  </si>
  <si>
    <t>Robert Ford</t>
  </si>
  <si>
    <t>Marcellene Lebart</t>
  </si>
  <si>
    <t>Robert Frank</t>
  </si>
  <si>
    <t>Barry Aronns</t>
  </si>
  <si>
    <t>Sign Installation and Maintenance</t>
  </si>
  <si>
    <t>Paper, Supplies, Postage</t>
  </si>
  <si>
    <t>Dave Depave</t>
  </si>
  <si>
    <t>Jackie Keuth</t>
  </si>
  <si>
    <t>Paul Johnson</t>
  </si>
  <si>
    <t>Richard Mallery</t>
  </si>
  <si>
    <t>Patty Felts</t>
  </si>
  <si>
    <t>Gary Brock</t>
  </si>
  <si>
    <t>Eric Brown</t>
  </si>
  <si>
    <t>Jule Dionnne</t>
  </si>
  <si>
    <t>Christine Eyck</t>
  </si>
  <si>
    <t>Paul Smith</t>
  </si>
  <si>
    <t>Mark Bagnall</t>
  </si>
  <si>
    <t>Joseph Meyer</t>
  </si>
  <si>
    <t>Stephen Anderson</t>
  </si>
  <si>
    <t>David Larcher</t>
  </si>
  <si>
    <t>Manjila Vaz</t>
  </si>
  <si>
    <t>Kristine Garrett</t>
  </si>
  <si>
    <t>William Sprague</t>
  </si>
  <si>
    <t>Jay Hicks</t>
  </si>
  <si>
    <t>Envelope, Paper</t>
  </si>
  <si>
    <t>USPS</t>
  </si>
  <si>
    <t>Copy Cat Copies</t>
  </si>
  <si>
    <t>Stakes, posts, gift cards</t>
  </si>
  <si>
    <t>Campaign Badges</t>
  </si>
  <si>
    <t>Kinkos</t>
  </si>
  <si>
    <t>Paper, Envelopes, Stamps</t>
  </si>
  <si>
    <t>Patrick Edwards</t>
  </si>
  <si>
    <t>Joe Arredondo</t>
  </si>
  <si>
    <t>Ruben Ramos</t>
  </si>
  <si>
    <t>Rosalie Arck</t>
  </si>
  <si>
    <t>Roger Biele</t>
  </si>
  <si>
    <t>Larry Lazaros</t>
  </si>
  <si>
    <t>Ina Wintrich</t>
  </si>
  <si>
    <t>Brian Kearney</t>
  </si>
  <si>
    <t>Paulina Morris</t>
  </si>
  <si>
    <t>Victoria Smothermon</t>
  </si>
  <si>
    <t>Staurt Goodman</t>
  </si>
  <si>
    <t>Martin Sepulveda</t>
  </si>
  <si>
    <t>David Schwartz</t>
  </si>
  <si>
    <t>Kim Graham</t>
  </si>
  <si>
    <t>Douglass Brown</t>
  </si>
  <si>
    <t>Katherine Hailey</t>
  </si>
  <si>
    <t>Larry Downey</t>
  </si>
  <si>
    <t>Jarry Jacobs</t>
  </si>
  <si>
    <t>Michael Contey</t>
  </si>
  <si>
    <t>Michael Sculley</t>
  </si>
  <si>
    <t>Daniel Withers</t>
  </si>
  <si>
    <t>Timothy O'Neill</t>
  </si>
  <si>
    <t>Craig Tanner</t>
  </si>
  <si>
    <t>Kurt Schneider</t>
  </si>
  <si>
    <t>Robin Baele</t>
  </si>
  <si>
    <t>Angela Dorbann</t>
  </si>
  <si>
    <t>Mike Davis</t>
  </si>
  <si>
    <t>Jay Green</t>
  </si>
  <si>
    <t>Michael Levine</t>
  </si>
  <si>
    <t>Steve Moore</t>
  </si>
  <si>
    <t>William Smith</t>
  </si>
  <si>
    <t>Nirmal Mongal</t>
  </si>
  <si>
    <t>Hemmit Patel</t>
  </si>
  <si>
    <t>James Stretz</t>
  </si>
  <si>
    <t>Athia Hendt</t>
  </si>
  <si>
    <t>Robert Shednik</t>
  </si>
  <si>
    <t>Michael Gaesden</t>
  </si>
  <si>
    <t>Lisa Hoberg</t>
  </si>
  <si>
    <t>Jennifer Garcia</t>
  </si>
  <si>
    <t>Michael Mooney</t>
  </si>
  <si>
    <t>Richard Ireland</t>
  </si>
  <si>
    <t>Herman Drortt</t>
  </si>
  <si>
    <t>Paul Winslow</t>
  </si>
  <si>
    <t>David Krirton</t>
  </si>
  <si>
    <t>Win Holden</t>
  </si>
  <si>
    <t>Steve Seiler</t>
  </si>
  <si>
    <t>Elizabeth Steinberg</t>
  </si>
  <si>
    <t>Sandra Carpenter</t>
  </si>
  <si>
    <t>Scott White</t>
  </si>
  <si>
    <t>Patrick Rehse</t>
  </si>
  <si>
    <t>Signs, Stakes, Installation</t>
  </si>
  <si>
    <t>Bob Ford</t>
  </si>
  <si>
    <t>Stakes, posts, drill bits</t>
  </si>
  <si>
    <t>Paper, Envelopes</t>
  </si>
  <si>
    <t>2 Sided Color Copies</t>
  </si>
  <si>
    <t>McClenahan (Clowes), DeeAnne Boyer</t>
  </si>
  <si>
    <t># of Candidates (2014: Projected)</t>
  </si>
  <si>
    <t>Candidates/Seat (2014: Projected)</t>
  </si>
  <si>
    <t>Total TUHSD Reg.</t>
  </si>
  <si>
    <t>Votes</t>
  </si>
  <si>
    <t>Votes/$</t>
  </si>
  <si>
    <t>Total $</t>
  </si>
  <si>
    <t>$ Raised</t>
  </si>
  <si>
    <t>Ave. Votes/Candidate (2014: Like Elections)</t>
  </si>
  <si>
    <t>CANDIDATES</t>
  </si>
  <si>
    <t>DATA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</si>
  <si>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</si>
  <si>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TUHSD Voter Reg. Est. as of March 1st, [Year]</t>
  </si>
  <si>
    <t>Cecilia/Victor Agadaian</t>
  </si>
  <si>
    <t>Hector/Genie Zavaletta</t>
  </si>
  <si>
    <t>Mike/Janet Valder</t>
  </si>
  <si>
    <t>Marsh/Mary Carpenter</t>
  </si>
  <si>
    <t>JuddCarolyn Thompson</t>
  </si>
  <si>
    <t>Steven/Sally Oscherwitz</t>
  </si>
  <si>
    <t>Cheryl/Robert Hornyan</t>
  </si>
  <si>
    <t>Given</t>
  </si>
  <si>
    <t>Reimb.: Postcard Mailing (Sunstate)</t>
  </si>
  <si>
    <t>Reimb.: Office Supplies, Copies</t>
  </si>
  <si>
    <t>Maricopa County Recorder</t>
  </si>
  <si>
    <t>Tribune, Ahw. Foothills News</t>
  </si>
  <si>
    <t>Affinity Web &amp; Graphic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</si>
</sst>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#,##0.0"/>
    <numFmt numFmtId="167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Fill="1"/>
    <xf numFmtId="0" fontId="0" fillId="0" borderId="1" xfId="0" applyBorder="1"/>
    <xf numFmtId="10" fontId="0" fillId="0" borderId="2" xfId="0" applyNumberFormat="1" applyBorder="1"/>
    <xf numFmtId="3" fontId="0" fillId="0" borderId="3" xfId="0" applyNumberFormat="1" applyBorder="1"/>
    <xf numFmtId="10" fontId="1" fillId="0" borderId="2" xfId="0" applyNumberFormat="1" applyFont="1" applyBorder="1"/>
    <xf numFmtId="3" fontId="1" fillId="0" borderId="3" xfId="0" applyNumberFormat="1" applyFont="1" applyBorder="1"/>
    <xf numFmtId="10" fontId="0" fillId="0" borderId="2" xfId="0" applyNumberFormat="1" applyFill="1" applyBorder="1"/>
    <xf numFmtId="3" fontId="0" fillId="0" borderId="3" xfId="0" applyNumberFormat="1" applyFill="1" applyBorder="1"/>
    <xf numFmtId="10" fontId="1" fillId="0" borderId="2" xfId="0" applyNumberFormat="1" applyFont="1" applyFill="1" applyBorder="1"/>
    <xf numFmtId="3" fontId="1" fillId="0" borderId="3" xfId="0" applyNumberFormat="1" applyFont="1" applyFill="1" applyBorder="1"/>
    <xf numFmtId="10" fontId="0" fillId="0" borderId="4" xfId="0" applyNumberFormat="1" applyFill="1" applyBorder="1"/>
    <xf numFmtId="3" fontId="0" fillId="0" borderId="5" xfId="0" applyNumberFormat="1" applyFill="1" applyBorder="1"/>
    <xf numFmtId="3" fontId="0" fillId="0" borderId="3" xfId="0" applyNumberFormat="1" applyFont="1" applyBorder="1"/>
    <xf numFmtId="3" fontId="0" fillId="0" borderId="3" xfId="0" applyNumberFormat="1" applyFont="1" applyFill="1" applyBorder="1"/>
    <xf numFmtId="10" fontId="0" fillId="0" borderId="4" xfId="0" applyNumberFormat="1" applyBorder="1"/>
    <xf numFmtId="3" fontId="0" fillId="0" borderId="5" xfId="0" applyNumberFormat="1" applyFont="1" applyBorder="1"/>
    <xf numFmtId="10" fontId="0" fillId="0" borderId="2" xfId="0" applyNumberFormat="1" applyFont="1" applyBorder="1"/>
    <xf numFmtId="10" fontId="0" fillId="0" borderId="2" xfId="0" applyNumberFormat="1" applyFont="1" applyFill="1" applyBorder="1"/>
    <xf numFmtId="10" fontId="0" fillId="0" borderId="4" xfId="0" applyNumberFormat="1" applyFont="1" applyBorder="1"/>
    <xf numFmtId="3" fontId="0" fillId="0" borderId="5" xfId="0" applyNumberFormat="1" applyBorder="1"/>
    <xf numFmtId="0" fontId="0" fillId="0" borderId="2" xfId="0" applyFill="1" applyBorder="1"/>
    <xf numFmtId="0" fontId="1" fillId="0" borderId="2" xfId="0" applyFont="1" applyFill="1" applyBorder="1"/>
    <xf numFmtId="0" fontId="0" fillId="0" borderId="2" xfId="0" applyBorder="1"/>
    <xf numFmtId="0" fontId="0" fillId="0" borderId="4" xfId="0" applyFill="1" applyBorder="1"/>
    <xf numFmtId="0" fontId="0" fillId="0" borderId="2" xfId="0" applyFont="1" applyBorder="1"/>
    <xf numFmtId="10" fontId="0" fillId="0" borderId="3" xfId="0" applyNumberFormat="1" applyFont="1" applyFill="1" applyBorder="1"/>
    <xf numFmtId="0" fontId="0" fillId="0" borderId="3" xfId="0" applyFill="1" applyBorder="1"/>
    <xf numFmtId="0" fontId="0" fillId="0" borderId="3" xfId="0" applyBorder="1"/>
    <xf numFmtId="10" fontId="1" fillId="0" borderId="4" xfId="0" applyNumberFormat="1" applyFont="1" applyBorder="1"/>
    <xf numFmtId="3" fontId="1" fillId="0" borderId="5" xfId="0" applyNumberFormat="1" applyFont="1" applyBorder="1"/>
    <xf numFmtId="1" fontId="0" fillId="0" borderId="3" xfId="0" applyNumberFormat="1" applyFont="1" applyFill="1" applyBorder="1"/>
    <xf numFmtId="0" fontId="0" fillId="0" borderId="5" xfId="0" applyBorder="1"/>
    <xf numFmtId="0" fontId="0" fillId="0" borderId="0" xfId="0" applyBorder="1"/>
    <xf numFmtId="10" fontId="0" fillId="0" borderId="0" xfId="0" applyNumberFormat="1" applyBorder="1"/>
    <xf numFmtId="0" fontId="0" fillId="0" borderId="0" xfId="0" applyNumberFormat="1" applyBorder="1"/>
    <xf numFmtId="3" fontId="0" fillId="0" borderId="0" xfId="0" applyNumberFormat="1" applyBorder="1"/>
    <xf numFmtId="0" fontId="1" fillId="0" borderId="3" xfId="0" applyFont="1" applyFill="1" applyBorder="1"/>
    <xf numFmtId="0" fontId="0" fillId="0" borderId="5" xfId="0" applyFill="1" applyBorder="1"/>
    <xf numFmtId="0" fontId="0" fillId="0" borderId="12" xfId="0" applyFill="1" applyBorder="1"/>
    <xf numFmtId="3" fontId="0" fillId="0" borderId="12" xfId="0" applyNumberFormat="1" applyBorder="1"/>
    <xf numFmtId="0" fontId="0" fillId="0" borderId="12" xfId="0" applyBorder="1"/>
    <xf numFmtId="0" fontId="0" fillId="0" borderId="6" xfId="0" applyBorder="1"/>
    <xf numFmtId="3" fontId="0" fillId="0" borderId="9" xfId="0" applyNumberFormat="1" applyBorder="1"/>
    <xf numFmtId="0" fontId="1" fillId="0" borderId="13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1" fillId="0" borderId="0" xfId="0" applyFont="1" applyBorder="1"/>
    <xf numFmtId="2" fontId="0" fillId="0" borderId="12" xfId="0" applyNumberFormat="1" applyBorder="1"/>
    <xf numFmtId="0" fontId="0" fillId="0" borderId="10" xfId="0" applyBorder="1"/>
    <xf numFmtId="0" fontId="1" fillId="0" borderId="6" xfId="0" applyFont="1" applyBorder="1"/>
    <xf numFmtId="2" fontId="1" fillId="0" borderId="0" xfId="0" applyNumberFormat="1" applyFont="1" applyFill="1" applyBorder="1"/>
    <xf numFmtId="0" fontId="1" fillId="0" borderId="1" xfId="0" applyFont="1" applyBorder="1"/>
    <xf numFmtId="0" fontId="1" fillId="0" borderId="10" xfId="0" applyFont="1" applyBorder="1"/>
    <xf numFmtId="0" fontId="0" fillId="0" borderId="13" xfId="0" applyBorder="1"/>
    <xf numFmtId="10" fontId="0" fillId="0" borderId="0" xfId="0" applyNumberFormat="1" applyFill="1" applyBorder="1"/>
    <xf numFmtId="3" fontId="0" fillId="0" borderId="0" xfId="0" applyNumberFormat="1" applyFill="1" applyBorder="1"/>
    <xf numFmtId="0" fontId="0" fillId="0" borderId="15" xfId="0" applyBorder="1"/>
    <xf numFmtId="10" fontId="0" fillId="0" borderId="0" xfId="0" applyNumberFormat="1" applyFont="1" applyFill="1" applyBorder="1"/>
    <xf numFmtId="3" fontId="0" fillId="0" borderId="0" xfId="0" applyNumberFormat="1" applyFont="1" applyFill="1" applyBorder="1"/>
    <xf numFmtId="3" fontId="1" fillId="0" borderId="0" xfId="0" applyNumberFormat="1" applyFont="1" applyBorder="1"/>
    <xf numFmtId="0" fontId="0" fillId="0" borderId="13" xfId="0" applyNumberFormat="1" applyBorder="1"/>
    <xf numFmtId="0" fontId="0" fillId="0" borderId="13" xfId="0" applyFill="1" applyBorder="1"/>
    <xf numFmtId="10" fontId="0" fillId="0" borderId="12" xfId="0" applyNumberFormat="1" applyFill="1" applyBorder="1"/>
    <xf numFmtId="10" fontId="1" fillId="0" borderId="12" xfId="0" applyNumberFormat="1" applyFont="1" applyFill="1" applyBorder="1"/>
    <xf numFmtId="0" fontId="1" fillId="0" borderId="12" xfId="0" applyFont="1" applyFill="1" applyBorder="1"/>
    <xf numFmtId="2" fontId="0" fillId="0" borderId="12" xfId="0" applyNumberFormat="1" applyFill="1" applyBorder="1"/>
    <xf numFmtId="2" fontId="1" fillId="0" borderId="12" xfId="0" applyNumberFormat="1" applyFont="1" applyFill="1" applyBorder="1"/>
    <xf numFmtId="0" fontId="0" fillId="0" borderId="14" xfId="0" applyBorder="1"/>
    <xf numFmtId="2" fontId="0" fillId="0" borderId="0" xfId="0" applyNumberFormat="1" applyBorder="1"/>
    <xf numFmtId="2" fontId="1" fillId="0" borderId="0" xfId="0" applyNumberFormat="1" applyFont="1" applyBorder="1"/>
    <xf numFmtId="0" fontId="0" fillId="0" borderId="13" xfId="0" applyNumberFormat="1" applyFont="1" applyFill="1" applyBorder="1"/>
    <xf numFmtId="0" fontId="0" fillId="0" borderId="12" xfId="0" applyNumberFormat="1" applyFill="1" applyBorder="1"/>
    <xf numFmtId="0" fontId="1" fillId="0" borderId="12" xfId="0" applyNumberFormat="1" applyFont="1" applyFill="1" applyBorder="1"/>
    <xf numFmtId="0" fontId="0" fillId="0" borderId="0" xfId="0" applyNumberFormat="1" applyFill="1" applyBorder="1"/>
    <xf numFmtId="0" fontId="0" fillId="0" borderId="13" xfId="0" applyNumberFormat="1" applyFill="1" applyBorder="1"/>
    <xf numFmtId="0" fontId="0" fillId="0" borderId="15" xfId="0" applyNumberFormat="1" applyFill="1" applyBorder="1"/>
    <xf numFmtId="2" fontId="0" fillId="0" borderId="1" xfId="0" applyNumberFormat="1" applyFill="1" applyBorder="1"/>
    <xf numFmtId="0" fontId="1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13" xfId="0" applyFont="1" applyFill="1" applyBorder="1" applyAlignment="1"/>
    <xf numFmtId="14" fontId="0" fillId="0" borderId="3" xfId="0" applyNumberFormat="1" applyFont="1" applyFill="1" applyBorder="1"/>
    <xf numFmtId="4" fontId="0" fillId="0" borderId="0" xfId="0" applyNumberFormat="1" applyFont="1" applyFill="1" applyBorder="1"/>
    <xf numFmtId="0" fontId="0" fillId="0" borderId="14" xfId="0" applyFont="1" applyFill="1" applyBorder="1" applyAlignment="1"/>
    <xf numFmtId="10" fontId="0" fillId="0" borderId="13" xfId="0" applyNumberFormat="1" applyFont="1" applyFill="1" applyBorder="1"/>
    <xf numFmtId="0" fontId="0" fillId="0" borderId="0" xfId="0" applyFont="1" applyFill="1" applyBorder="1" applyAlignment="1"/>
    <xf numFmtId="2" fontId="0" fillId="0" borderId="0" xfId="0" applyNumberFormat="1"/>
    <xf numFmtId="3" fontId="0" fillId="0" borderId="13" xfId="0" applyNumberFormat="1" applyFill="1" applyBorder="1"/>
    <xf numFmtId="0" fontId="0" fillId="0" borderId="13" xfId="0" applyFont="1" applyBorder="1"/>
    <xf numFmtId="0" fontId="0" fillId="0" borderId="0" xfId="0" applyFont="1" applyBorder="1"/>
    <xf numFmtId="2" fontId="0" fillId="0" borderId="12" xfId="0" applyNumberFormat="1" applyFont="1" applyFill="1" applyBorder="1"/>
    <xf numFmtId="0" fontId="0" fillId="0" borderId="14" xfId="0" applyFont="1" applyBorder="1"/>
    <xf numFmtId="2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6" xfId="0" applyFont="1" applyBorder="1"/>
    <xf numFmtId="0" fontId="0" fillId="0" borderId="12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3" fontId="0" fillId="0" borderId="0" xfId="0" applyNumberFormat="1" applyFont="1" applyBorder="1"/>
    <xf numFmtId="10" fontId="0" fillId="0" borderId="0" xfId="0" applyNumberFormat="1" applyFont="1" applyBorder="1"/>
    <xf numFmtId="0" fontId="0" fillId="0" borderId="1" xfId="0" applyNumberFormat="1" applyFill="1" applyBorder="1"/>
    <xf numFmtId="2" fontId="0" fillId="0" borderId="0" xfId="37" applyNumberFormat="1" applyFont="1" applyFill="1" applyBorder="1"/>
    <xf numFmtId="10" fontId="1" fillId="0" borderId="0" xfId="0" applyNumberFormat="1" applyFont="1" applyBorder="1"/>
    <xf numFmtId="3" fontId="0" fillId="0" borderId="13" xfId="0" applyNumberFormat="1" applyBorder="1"/>
    <xf numFmtId="3" fontId="1" fillId="0" borderId="13" xfId="0" applyNumberFormat="1" applyFont="1" applyBorder="1"/>
    <xf numFmtId="3" fontId="1" fillId="0" borderId="13" xfId="0" applyNumberFormat="1" applyFont="1" applyFill="1" applyBorder="1"/>
    <xf numFmtId="10" fontId="1" fillId="0" borderId="12" xfId="0" applyNumberFormat="1" applyFont="1" applyBorder="1"/>
    <xf numFmtId="2" fontId="0" fillId="0" borderId="13" xfId="0" applyNumberFormat="1" applyBorder="1"/>
    <xf numFmtId="2" fontId="1" fillId="0" borderId="13" xfId="0" applyNumberFormat="1" applyFont="1" applyBorder="1"/>
    <xf numFmtId="2" fontId="0" fillId="0" borderId="12" xfId="37" applyNumberFormat="1" applyFont="1" applyFill="1" applyBorder="1"/>
    <xf numFmtId="0" fontId="1" fillId="0" borderId="13" xfId="0" applyNumberFormat="1" applyFont="1" applyFill="1" applyBorder="1"/>
    <xf numFmtId="2" fontId="0" fillId="0" borderId="13" xfId="37" applyNumberFormat="1" applyFont="1" applyFill="1" applyBorder="1"/>
    <xf numFmtId="2" fontId="1" fillId="0" borderId="13" xfId="0" applyNumberFormat="1" applyFont="1" applyFill="1" applyBorder="1"/>
    <xf numFmtId="2" fontId="0" fillId="0" borderId="13" xfId="0" applyNumberFormat="1" applyFill="1" applyBorder="1"/>
    <xf numFmtId="3" fontId="1" fillId="0" borderId="11" xfId="0" applyNumberFormat="1" applyFont="1" applyBorder="1"/>
    <xf numFmtId="3" fontId="0" fillId="0" borderId="13" xfId="0" applyNumberFormat="1" applyFont="1" applyBorder="1"/>
    <xf numFmtId="0" fontId="1" fillId="0" borderId="15" xfId="0" applyFont="1" applyBorder="1"/>
    <xf numFmtId="0" fontId="0" fillId="0" borderId="10" xfId="0" applyNumberFormat="1" applyFill="1" applyBorder="1"/>
    <xf numFmtId="3" fontId="0" fillId="0" borderId="15" xfId="0" applyNumberFormat="1" applyFont="1" applyBorder="1"/>
    <xf numFmtId="2" fontId="0" fillId="0" borderId="1" xfId="0" applyNumberFormat="1" applyFont="1" applyFill="1" applyBorder="1"/>
    <xf numFmtId="3" fontId="0" fillId="0" borderId="15" xfId="0" applyNumberFormat="1" applyBorder="1"/>
    <xf numFmtId="2" fontId="0" fillId="0" borderId="10" xfId="0" applyNumberFormat="1" applyFill="1" applyBorder="1"/>
    <xf numFmtId="0" fontId="1" fillId="0" borderId="1" xfId="0" applyNumberFormat="1" applyFont="1" applyFill="1" applyBorder="1"/>
    <xf numFmtId="0" fontId="0" fillId="0" borderId="13" xfId="0" applyFont="1" applyFill="1" applyBorder="1"/>
    <xf numFmtId="0" fontId="0" fillId="0" borderId="15" xfId="0" applyFont="1" applyBorder="1"/>
    <xf numFmtId="0" fontId="1" fillId="0" borderId="7" xfId="0" applyFont="1" applyBorder="1"/>
    <xf numFmtId="0" fontId="0" fillId="0" borderId="14" xfId="0" applyFont="1" applyFill="1" applyBorder="1"/>
    <xf numFmtId="2" fontId="0" fillId="0" borderId="6" xfId="0" applyNumberFormat="1" applyFont="1" applyFill="1" applyBorder="1"/>
    <xf numFmtId="14" fontId="0" fillId="0" borderId="7" xfId="0" applyNumberFormat="1" applyFont="1" applyFill="1" applyBorder="1"/>
    <xf numFmtId="0" fontId="0" fillId="0" borderId="6" xfId="0" applyFont="1" applyFill="1" applyBorder="1"/>
    <xf numFmtId="2" fontId="0" fillId="0" borderId="9" xfId="0" applyNumberFormat="1" applyFont="1" applyFill="1" applyBorder="1"/>
    <xf numFmtId="0" fontId="0" fillId="0" borderId="13" xfId="0" applyFont="1" applyBorder="1" applyAlignment="1"/>
    <xf numFmtId="14" fontId="0" fillId="0" borderId="3" xfId="0" applyNumberFormat="1" applyFont="1" applyBorder="1"/>
    <xf numFmtId="0" fontId="0" fillId="0" borderId="15" xfId="0" applyFont="1" applyFill="1" applyBorder="1" applyAlignment="1"/>
    <xf numFmtId="0" fontId="0" fillId="0" borderId="1" xfId="0" applyFont="1" applyBorder="1"/>
    <xf numFmtId="14" fontId="0" fillId="0" borderId="5" xfId="0" applyNumberFormat="1" applyFont="1" applyBorder="1"/>
    <xf numFmtId="0" fontId="0" fillId="0" borderId="10" xfId="0" applyFont="1" applyBorder="1"/>
    <xf numFmtId="0" fontId="0" fillId="0" borderId="3" xfId="0" applyFont="1" applyBorder="1"/>
    <xf numFmtId="0" fontId="0" fillId="0" borderId="5" xfId="0" applyFont="1" applyBorder="1"/>
    <xf numFmtId="14" fontId="0" fillId="0" borderId="7" xfId="0" applyNumberFormat="1" applyFont="1" applyBorder="1"/>
    <xf numFmtId="2" fontId="0" fillId="0" borderId="6" xfId="0" applyNumberFormat="1" applyFont="1" applyBorder="1"/>
    <xf numFmtId="0" fontId="0" fillId="0" borderId="8" xfId="0" applyFont="1" applyBorder="1"/>
    <xf numFmtId="2" fontId="0" fillId="0" borderId="0" xfId="0" applyNumberFormat="1" applyFont="1" applyBorder="1"/>
    <xf numFmtId="0" fontId="0" fillId="0" borderId="2" xfId="0" applyFont="1" applyFill="1" applyBorder="1"/>
    <xf numFmtId="0" fontId="0" fillId="0" borderId="12" xfId="0" applyFont="1" applyFill="1" applyBorder="1"/>
    <xf numFmtId="0" fontId="0" fillId="0" borderId="12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Font="1" applyFill="1" applyBorder="1"/>
    <xf numFmtId="0" fontId="0" fillId="0" borderId="10" xfId="0" applyFont="1" applyFill="1" applyBorder="1"/>
    <xf numFmtId="0" fontId="0" fillId="0" borderId="15" xfId="0" applyNumberFormat="1" applyFont="1" applyFill="1" applyBorder="1"/>
    <xf numFmtId="14" fontId="0" fillId="0" borderId="5" xfId="0" applyNumberFormat="1" applyFont="1" applyFill="1" applyBorder="1"/>
    <xf numFmtId="0" fontId="0" fillId="0" borderId="10" xfId="0" applyNumberFormat="1" applyFont="1" applyFill="1" applyBorder="1"/>
    <xf numFmtId="2" fontId="0" fillId="0" borderId="0" xfId="0" applyNumberFormat="1" applyFont="1"/>
    <xf numFmtId="14" fontId="0" fillId="0" borderId="0" xfId="0" applyNumberFormat="1" applyFont="1" applyBorder="1"/>
    <xf numFmtId="0" fontId="0" fillId="0" borderId="7" xfId="0" applyFont="1" applyBorder="1"/>
    <xf numFmtId="0" fontId="0" fillId="0" borderId="9" xfId="0" applyFont="1" applyBorder="1"/>
    <xf numFmtId="14" fontId="0" fillId="0" borderId="6" xfId="0" applyNumberFormat="1" applyFont="1" applyBorder="1"/>
    <xf numFmtId="0" fontId="0" fillId="0" borderId="4" xfId="0" applyFont="1" applyBorder="1"/>
    <xf numFmtId="3" fontId="1" fillId="2" borderId="13" xfId="0" applyNumberFormat="1" applyFont="1" applyFill="1" applyBorder="1"/>
    <xf numFmtId="0" fontId="1" fillId="2" borderId="0" xfId="0" applyNumberFormat="1" applyFont="1" applyFill="1" applyBorder="1"/>
    <xf numFmtId="0" fontId="1" fillId="2" borderId="12" xfId="0" applyNumberFormat="1" applyFont="1" applyFill="1" applyBorder="1"/>
    <xf numFmtId="2" fontId="1" fillId="2" borderId="0" xfId="0" applyNumberFormat="1" applyFont="1" applyFill="1" applyBorder="1"/>
    <xf numFmtId="2" fontId="1" fillId="2" borderId="12" xfId="0" applyNumberFormat="1" applyFont="1" applyFill="1" applyBorder="1"/>
    <xf numFmtId="0" fontId="1" fillId="2" borderId="0" xfId="0" applyFont="1" applyFill="1" applyBorder="1"/>
    <xf numFmtId="0" fontId="0" fillId="0" borderId="7" xfId="0" applyFill="1" applyBorder="1"/>
    <xf numFmtId="10" fontId="0" fillId="0" borderId="8" xfId="0" applyNumberFormat="1" applyBorder="1"/>
    <xf numFmtId="3" fontId="0" fillId="0" borderId="7" xfId="0" applyNumberFormat="1" applyBorder="1"/>
    <xf numFmtId="10" fontId="0" fillId="0" borderId="8" xfId="0" applyNumberFormat="1" applyFill="1" applyBorder="1"/>
    <xf numFmtId="3" fontId="0" fillId="0" borderId="7" xfId="0" applyNumberFormat="1" applyFill="1" applyBorder="1"/>
    <xf numFmtId="10" fontId="7" fillId="0" borderId="0" xfId="0" applyNumberFormat="1" applyFont="1"/>
    <xf numFmtId="1" fontId="0" fillId="0" borderId="12" xfId="0" applyNumberFormat="1" applyFont="1" applyFill="1" applyBorder="1"/>
    <xf numFmtId="10" fontId="7" fillId="0" borderId="10" xfId="0" applyNumberFormat="1" applyFont="1" applyBorder="1"/>
    <xf numFmtId="167" fontId="0" fillId="0" borderId="3" xfId="0" applyNumberFormat="1" applyBorder="1"/>
    <xf numFmtId="3" fontId="0" fillId="0" borderId="7" xfId="0" applyNumberFormat="1" applyFont="1" applyBorder="1"/>
    <xf numFmtId="165" fontId="0" fillId="0" borderId="3" xfId="0" applyNumberFormat="1" applyBorder="1"/>
    <xf numFmtId="10" fontId="0" fillId="0" borderId="8" xfId="0" applyNumberFormat="1" applyFont="1" applyBorder="1"/>
    <xf numFmtId="10" fontId="7" fillId="0" borderId="5" xfId="0" applyNumberFormat="1" applyFont="1" applyBorder="1"/>
    <xf numFmtId="10" fontId="7" fillId="0" borderId="4" xfId="0" applyNumberFormat="1" applyFont="1" applyBorder="1"/>
    <xf numFmtId="0" fontId="0" fillId="0" borderId="25" xfId="0" applyNumberFormat="1" applyBorder="1"/>
    <xf numFmtId="0" fontId="0" fillId="0" borderId="26" xfId="0" applyBorder="1"/>
    <xf numFmtId="0" fontId="1" fillId="0" borderId="26" xfId="0" applyNumberFormat="1" applyFont="1" applyBorder="1"/>
    <xf numFmtId="0" fontId="0" fillId="0" borderId="25" xfId="0" applyFont="1" applyBorder="1"/>
    <xf numFmtId="0" fontId="0" fillId="0" borderId="23" xfId="0" applyFont="1" applyBorder="1"/>
    <xf numFmtId="0" fontId="0" fillId="0" borderId="26" xfId="0" applyFont="1" applyBorder="1"/>
    <xf numFmtId="0" fontId="1" fillId="0" borderId="19" xfId="0" applyFont="1" applyBorder="1"/>
    <xf numFmtId="0" fontId="0" fillId="0" borderId="23" xfId="0" applyBorder="1"/>
    <xf numFmtId="0" fontId="0" fillId="0" borderId="23" xfId="0" applyFill="1" applyBorder="1"/>
    <xf numFmtId="0" fontId="0" fillId="0" borderId="26" xfId="0" applyFill="1" applyBorder="1"/>
    <xf numFmtId="0" fontId="1" fillId="0" borderId="23" xfId="0" applyFont="1" applyBorder="1"/>
    <xf numFmtId="0" fontId="1" fillId="0" borderId="26" xfId="0" applyFont="1" applyBorder="1"/>
    <xf numFmtId="0" fontId="0" fillId="3" borderId="0" xfId="0" applyFill="1" applyBorder="1"/>
    <xf numFmtId="0" fontId="0" fillId="3" borderId="3" xfId="0" applyFill="1" applyBorder="1"/>
    <xf numFmtId="10" fontId="0" fillId="3" borderId="2" xfId="0" applyNumberFormat="1" applyFill="1" applyBorder="1"/>
    <xf numFmtId="3" fontId="0" fillId="3" borderId="3" xfId="0" applyNumberFormat="1" applyFill="1" applyBorder="1"/>
    <xf numFmtId="0" fontId="0" fillId="3" borderId="24" xfId="0" applyFill="1" applyBorder="1"/>
    <xf numFmtId="0" fontId="0" fillId="3" borderId="21" xfId="0" applyFill="1" applyBorder="1"/>
    <xf numFmtId="10" fontId="0" fillId="3" borderId="20" xfId="0" applyNumberFormat="1" applyFill="1" applyBorder="1"/>
    <xf numFmtId="3" fontId="0" fillId="3" borderId="21" xfId="0" applyNumberFormat="1" applyFill="1" applyBorder="1"/>
    <xf numFmtId="10" fontId="1" fillId="3" borderId="20" xfId="0" applyNumberFormat="1" applyFont="1" applyFill="1" applyBorder="1"/>
    <xf numFmtId="3" fontId="1" fillId="3" borderId="21" xfId="0" applyNumberFormat="1" applyFont="1" applyFill="1" applyBorder="1"/>
    <xf numFmtId="0" fontId="0" fillId="3" borderId="20" xfId="0" applyFill="1" applyBorder="1"/>
    <xf numFmtId="3" fontId="0" fillId="3" borderId="22" xfId="0" applyNumberFormat="1" applyFill="1" applyBorder="1"/>
    <xf numFmtId="3" fontId="7" fillId="0" borderId="5" xfId="0" applyNumberFormat="1" applyFont="1" applyBorder="1"/>
    <xf numFmtId="2" fontId="0" fillId="0" borderId="10" xfId="0" applyNumberFormat="1" applyFont="1" applyBorder="1"/>
    <xf numFmtId="0" fontId="1" fillId="0" borderId="25" xfId="0" applyFont="1" applyBorder="1"/>
    <xf numFmtId="0" fontId="7" fillId="0" borderId="10" xfId="0" applyFont="1" applyBorder="1"/>
    <xf numFmtId="0" fontId="7" fillId="0" borderId="4" xfId="0" applyFont="1" applyBorder="1"/>
    <xf numFmtId="14" fontId="7" fillId="0" borderId="1" xfId="0" applyNumberFormat="1" applyFont="1" applyBorder="1"/>
    <xf numFmtId="0" fontId="7" fillId="0" borderId="1" xfId="0" applyFont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14" fontId="7" fillId="0" borderId="6" xfId="0" applyNumberFormat="1" applyFont="1" applyBorder="1"/>
    <xf numFmtId="0" fontId="7" fillId="0" borderId="6" xfId="0" applyFont="1" applyBorder="1"/>
    <xf numFmtId="0" fontId="7" fillId="0" borderId="14" xfId="0" applyFont="1" applyBorder="1"/>
    <xf numFmtId="2" fontId="7" fillId="0" borderId="6" xfId="0" applyNumberFormat="1" applyFont="1" applyBorder="1"/>
    <xf numFmtId="14" fontId="0" fillId="0" borderId="1" xfId="0" applyNumberFormat="1" applyFont="1" applyBorder="1"/>
    <xf numFmtId="0" fontId="0" fillId="0" borderId="15" xfId="0" applyFont="1" applyFill="1" applyBorder="1"/>
    <xf numFmtId="2" fontId="0" fillId="0" borderId="10" xfId="0" applyNumberFormat="1" applyFont="1" applyFill="1" applyBorder="1"/>
    <xf numFmtId="3" fontId="0" fillId="0" borderId="6" xfId="0" applyNumberFormat="1" applyFont="1" applyFill="1" applyBorder="1"/>
    <xf numFmtId="10" fontId="0" fillId="0" borderId="14" xfId="0" applyNumberFormat="1" applyFont="1" applyFill="1" applyBorder="1"/>
    <xf numFmtId="0" fontId="1" fillId="0" borderId="22" xfId="0" applyFont="1" applyBorder="1"/>
    <xf numFmtId="0" fontId="1" fillId="0" borderId="24" xfId="0" applyFont="1" applyBorder="1"/>
    <xf numFmtId="0" fontId="1" fillId="0" borderId="27" xfId="0" applyFont="1" applyBorder="1"/>
    <xf numFmtId="0" fontId="0" fillId="0" borderId="4" xfId="0" applyFont="1" applyFill="1" applyBorder="1"/>
    <xf numFmtId="0" fontId="1" fillId="0" borderId="23" xfId="0" applyFont="1" applyBorder="1" applyAlignment="1">
      <alignment horizontal="center"/>
    </xf>
    <xf numFmtId="4" fontId="0" fillId="0" borderId="0" xfId="0" applyNumberFormat="1" applyFont="1" applyBorder="1"/>
    <xf numFmtId="4" fontId="0" fillId="0" borderId="6" xfId="0" applyNumberFormat="1" applyFont="1" applyFill="1" applyBorder="1"/>
    <xf numFmtId="4" fontId="0" fillId="0" borderId="1" xfId="0" applyNumberFormat="1" applyFont="1" applyFill="1" applyBorder="1"/>
    <xf numFmtId="0" fontId="8" fillId="0" borderId="23" xfId="0" applyFont="1" applyBorder="1"/>
    <xf numFmtId="0" fontId="2" fillId="0" borderId="16" xfId="23" applyNumberFormat="1" applyBorder="1" applyAlignment="1">
      <alignment horizontal="center"/>
    </xf>
    <xf numFmtId="0" fontId="2" fillId="0" borderId="18" xfId="23" applyNumberFormat="1" applyBorder="1" applyAlignment="1">
      <alignment horizontal="center"/>
    </xf>
    <xf numFmtId="0" fontId="0" fillId="0" borderId="17" xfId="0" quotePrefix="1" applyNumberFormat="1" applyBorder="1" applyAlignment="1">
      <alignment horizontal="center"/>
    </xf>
    <xf numFmtId="0" fontId="0" fillId="0" borderId="18" xfId="0" quotePrefix="1" applyNumberFormat="1" applyBorder="1" applyAlignment="1">
      <alignment horizontal="center"/>
    </xf>
    <xf numFmtId="0" fontId="2" fillId="0" borderId="16" xfId="23" applyNumberFormat="1" applyBorder="1" applyAlignment="1">
      <alignment horizontal="left"/>
    </xf>
    <xf numFmtId="0" fontId="2" fillId="0" borderId="18" xfId="23" applyNumberForma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90">
    <cellStyle name="Currency" xfId="3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corder.maricopa.gov/electionarchives/2006/11-07-2006%20Final%20Summary%20Report.pdf" TargetMode="External"/><Relationship Id="rId4" Type="http://schemas.openxmlformats.org/officeDocument/2006/relationships/hyperlink" Target="http://recorder.maricopa.gov/electionarchives/2002/11-05-2002%20Final%20Summary%20Report.pdf" TargetMode="External"/><Relationship Id="rId5" Type="http://schemas.openxmlformats.org/officeDocument/2006/relationships/hyperlink" Target="http://recorder.maricopa.gov/electionarchives/2008/11-04-2008%20Final%20Summary%20Report.pdf" TargetMode="External"/><Relationship Id="rId6" Type="http://schemas.openxmlformats.org/officeDocument/2006/relationships/hyperlink" Target="http://recorder.maricopa.gov/electionarchives/2008/11-04-2008%20Final%20Summary%20Report.pdf" TargetMode="External"/><Relationship Id="rId7" Type="http://schemas.openxmlformats.org/officeDocument/2006/relationships/hyperlink" Target="http://recorder.maricopa.gov/electionarchives/2002/11-05-2002%20Final%20Summary%20Report.pdf" TargetMode="External"/><Relationship Id="rId8" Type="http://schemas.openxmlformats.org/officeDocument/2006/relationships/hyperlink" Target="http://recorder.maricopa.gov/electionarchives/2004/11-04-2004%20Final%20Summary%20Report.pdf" TargetMode="External"/><Relationship Id="rId9" Type="http://schemas.openxmlformats.org/officeDocument/2006/relationships/hyperlink" Target="http://recorder.maricopa.gov/electionarchives/2004/11-04-2004%20Final%20Summary%20Report.pdf" TargetMode="External"/><Relationship Id="rId1" Type="http://schemas.openxmlformats.org/officeDocument/2006/relationships/hyperlink" Target="http://recorder.maricopa.gov/electionarchives/2012/11-06-2012%20Final%20Summary%20Report.pdf" TargetMode="External"/><Relationship Id="rId2" Type="http://schemas.openxmlformats.org/officeDocument/2006/relationships/hyperlink" Target="http://recorder.maricopa.gov/electionarchives/2010/11-02-2010%20Final%20Summary%20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1535"/>
  <sheetViews>
    <sheetView zoomScale="96" zoomScaleNormal="96" zoomScalePageLayoutView="96" workbookViewId="0">
      <selection activeCell="Q46" sqref="Q46"/>
    </sheetView>
  </sheetViews>
  <sheetFormatPr baseColWidth="10" defaultColWidth="10.6640625" defaultRowHeight="15" x14ac:dyDescent="0"/>
  <cols>
    <col min="1" max="1" width="39.6640625" style="28" customWidth="1"/>
    <col min="2" max="2" width="8.1640625" style="23" customWidth="1"/>
    <col min="3" max="3" width="7.83203125" style="28" customWidth="1"/>
    <col min="4" max="4" width="7.83203125" style="3" customWidth="1"/>
    <col min="5" max="5" width="7.83203125" style="4" customWidth="1"/>
    <col min="6" max="6" width="7.83203125" style="3" customWidth="1"/>
    <col min="7" max="7" width="7.83203125" style="4" customWidth="1"/>
    <col min="8" max="8" width="7.83203125" style="3" customWidth="1"/>
    <col min="9" max="9" width="7.83203125" style="4" customWidth="1"/>
    <col min="10" max="10" width="7.83203125" style="3" customWidth="1"/>
    <col min="11" max="11" width="7.83203125" style="4" customWidth="1"/>
    <col min="12" max="12" width="7.83203125" style="3" customWidth="1"/>
    <col min="13" max="13" width="7.83203125" style="4" customWidth="1"/>
    <col min="14" max="14" width="7.83203125" style="23" customWidth="1"/>
    <col min="15" max="15" width="7.83203125" style="4" customWidth="1"/>
    <col min="16" max="16" width="7.83203125" style="3" customWidth="1"/>
    <col min="17" max="17" width="7.83203125" style="28" customWidth="1"/>
  </cols>
  <sheetData>
    <row r="1" spans="1:259" s="35" customFormat="1">
      <c r="A1" s="180"/>
      <c r="B1" s="234" t="s">
        <v>27</v>
      </c>
      <c r="C1" s="235"/>
      <c r="D1" s="232" t="s">
        <v>18</v>
      </c>
      <c r="E1" s="233"/>
      <c r="F1" s="232" t="s">
        <v>20</v>
      </c>
      <c r="G1" s="233"/>
      <c r="H1" s="236" t="s">
        <v>19</v>
      </c>
      <c r="I1" s="237"/>
      <c r="J1" s="232" t="s">
        <v>21</v>
      </c>
      <c r="K1" s="233"/>
      <c r="L1" s="232" t="s">
        <v>22</v>
      </c>
      <c r="M1" s="233"/>
      <c r="N1" s="232" t="s">
        <v>24</v>
      </c>
      <c r="O1" s="233"/>
      <c r="P1" s="232" t="s">
        <v>23</v>
      </c>
      <c r="Q1" s="233"/>
      <c r="R1" s="61"/>
    </row>
    <row r="2" spans="1:259" s="2" customFormat="1" ht="16" thickBot="1">
      <c r="A2" s="181"/>
      <c r="B2" s="2" t="s">
        <v>0</v>
      </c>
      <c r="C2" s="32" t="s">
        <v>1</v>
      </c>
      <c r="D2" s="15" t="s">
        <v>0</v>
      </c>
      <c r="E2" s="20" t="s">
        <v>1</v>
      </c>
      <c r="F2" s="15" t="s">
        <v>0</v>
      </c>
      <c r="G2" s="20" t="s">
        <v>1</v>
      </c>
      <c r="H2" s="15" t="s">
        <v>0</v>
      </c>
      <c r="I2" s="20" t="s">
        <v>1</v>
      </c>
      <c r="J2" s="15" t="s">
        <v>0</v>
      </c>
      <c r="K2" s="20" t="s">
        <v>1</v>
      </c>
      <c r="L2" s="15" t="s">
        <v>0</v>
      </c>
      <c r="M2" s="20" t="s">
        <v>1</v>
      </c>
      <c r="N2" s="15" t="s">
        <v>0</v>
      </c>
      <c r="O2" s="20" t="s">
        <v>1</v>
      </c>
      <c r="P2" s="15" t="s">
        <v>0</v>
      </c>
      <c r="Q2" s="20" t="s">
        <v>1</v>
      </c>
      <c r="R2" s="54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</row>
    <row r="3" spans="1:259" s="33" customFormat="1" ht="16" thickBot="1">
      <c r="A3" s="182" t="s">
        <v>693</v>
      </c>
      <c r="B3" s="192" t="s">
        <v>695</v>
      </c>
      <c r="C3" s="193"/>
      <c r="D3" s="194"/>
      <c r="E3" s="195"/>
      <c r="F3" s="194"/>
      <c r="G3" s="195"/>
      <c r="H3" s="194"/>
      <c r="I3" s="195"/>
      <c r="J3" s="194"/>
      <c r="K3" s="195"/>
      <c r="L3" s="194"/>
      <c r="M3" s="195"/>
      <c r="N3" s="194"/>
      <c r="O3" s="195"/>
      <c r="P3" s="194"/>
      <c r="Q3" s="195"/>
      <c r="R3" s="54"/>
    </row>
    <row r="4" spans="1:259">
      <c r="A4" s="183" t="s">
        <v>6</v>
      </c>
      <c r="B4" s="42"/>
      <c r="C4" s="166"/>
      <c r="D4" s="167">
        <v>0.1328</v>
      </c>
      <c r="E4" s="168">
        <v>21218</v>
      </c>
      <c r="F4" s="169"/>
      <c r="G4" s="170"/>
      <c r="H4" s="169"/>
      <c r="I4" s="170"/>
      <c r="J4" s="169"/>
      <c r="K4" s="170"/>
      <c r="L4" s="167"/>
      <c r="M4" s="168"/>
      <c r="N4" s="169"/>
      <c r="O4" s="170"/>
      <c r="P4" s="169"/>
      <c r="Q4" s="166"/>
      <c r="R4" s="54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</row>
    <row r="5" spans="1:259">
      <c r="A5" s="184" t="s">
        <v>3</v>
      </c>
      <c r="B5" s="47"/>
      <c r="C5" s="37"/>
      <c r="D5" s="5">
        <v>0.20250000000000001</v>
      </c>
      <c r="E5" s="6">
        <v>32367</v>
      </c>
      <c r="F5" s="7"/>
      <c r="G5" s="8"/>
      <c r="H5" s="7"/>
      <c r="I5" s="8"/>
      <c r="J5" s="7"/>
      <c r="K5" s="8"/>
      <c r="N5" s="7"/>
      <c r="O5" s="8"/>
      <c r="P5" s="7"/>
      <c r="Q5" s="27"/>
      <c r="R5" s="54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</row>
    <row r="6" spans="1:259">
      <c r="A6" s="184" t="s">
        <v>4</v>
      </c>
      <c r="B6" s="47"/>
      <c r="C6" s="37"/>
      <c r="D6" s="5">
        <v>0.2157</v>
      </c>
      <c r="E6" s="6">
        <v>34475</v>
      </c>
      <c r="F6" s="3">
        <v>0.22589999999999999</v>
      </c>
      <c r="G6" s="4">
        <v>21141</v>
      </c>
      <c r="H6" s="7"/>
      <c r="I6" s="8"/>
      <c r="J6" s="7"/>
      <c r="K6" s="8"/>
      <c r="N6" s="21"/>
      <c r="O6" s="8"/>
      <c r="P6" s="7"/>
      <c r="Q6" s="27"/>
      <c r="R6" s="54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  <c r="IX6" s="33"/>
      <c r="IY6" s="33"/>
    </row>
    <row r="7" spans="1:259">
      <c r="A7" s="184" t="s">
        <v>7</v>
      </c>
      <c r="B7" s="33"/>
      <c r="C7" s="27"/>
      <c r="D7" s="3">
        <v>0.1888</v>
      </c>
      <c r="E7" s="4">
        <v>30170</v>
      </c>
      <c r="F7" s="3">
        <v>0.17810000000000001</v>
      </c>
      <c r="G7" s="4">
        <v>16662</v>
      </c>
      <c r="H7" s="7"/>
      <c r="I7" s="8"/>
      <c r="J7" s="7"/>
      <c r="K7" s="8"/>
      <c r="N7" s="21"/>
      <c r="O7" s="8"/>
      <c r="P7" s="7"/>
      <c r="Q7" s="27"/>
      <c r="R7" s="54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</row>
    <row r="8" spans="1:259">
      <c r="A8" s="184" t="s">
        <v>8</v>
      </c>
      <c r="B8" s="47"/>
      <c r="C8" s="37"/>
      <c r="D8" s="7"/>
      <c r="E8" s="8"/>
      <c r="F8" s="5">
        <v>0.2445</v>
      </c>
      <c r="G8" s="6">
        <v>22874</v>
      </c>
      <c r="H8" s="7"/>
      <c r="I8" s="8"/>
      <c r="J8" s="7"/>
      <c r="K8" s="8"/>
      <c r="N8" s="21"/>
      <c r="O8" s="8"/>
      <c r="P8" s="7"/>
      <c r="Q8" s="27"/>
      <c r="R8" s="54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</row>
    <row r="9" spans="1:259">
      <c r="A9" s="184" t="s">
        <v>10</v>
      </c>
      <c r="B9" s="33"/>
      <c r="C9" s="27"/>
      <c r="D9" s="7"/>
      <c r="E9" s="8"/>
      <c r="F9" s="3">
        <v>7.9799999999999996E-2</v>
      </c>
      <c r="G9" s="4">
        <v>7465</v>
      </c>
      <c r="H9" s="7"/>
      <c r="I9" s="8"/>
      <c r="J9" s="7"/>
      <c r="K9" s="8"/>
      <c r="N9" s="7"/>
      <c r="O9" s="8"/>
      <c r="P9" s="7"/>
      <c r="Q9" s="27"/>
      <c r="R9" s="54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</row>
    <row r="10" spans="1:259">
      <c r="A10" s="184" t="s">
        <v>11</v>
      </c>
      <c r="B10" s="33"/>
      <c r="C10" s="27"/>
      <c r="D10" s="9"/>
      <c r="E10" s="10"/>
      <c r="F10" s="7"/>
      <c r="G10" s="8"/>
      <c r="H10" s="3">
        <v>0.1598</v>
      </c>
      <c r="I10" s="4">
        <v>26832</v>
      </c>
      <c r="J10" s="7"/>
      <c r="K10" s="8"/>
      <c r="N10" s="7"/>
      <c r="O10" s="8"/>
      <c r="P10" s="7"/>
      <c r="Q10" s="27"/>
      <c r="R10" s="54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</row>
    <row r="11" spans="1:259">
      <c r="A11" s="184" t="s">
        <v>684</v>
      </c>
      <c r="B11" s="33"/>
      <c r="C11" s="27" t="s">
        <v>17</v>
      </c>
      <c r="D11" s="7"/>
      <c r="E11" s="8"/>
      <c r="F11" s="7"/>
      <c r="G11" s="8"/>
      <c r="H11" s="5">
        <v>0.16220000000000001</v>
      </c>
      <c r="I11" s="6">
        <v>27235</v>
      </c>
      <c r="J11" s="9"/>
      <c r="K11" s="10"/>
      <c r="L11" s="5"/>
      <c r="M11" s="6"/>
      <c r="N11" s="21"/>
      <c r="O11" s="8"/>
      <c r="P11" s="7"/>
      <c r="Q11" s="27"/>
      <c r="R11" s="54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</row>
    <row r="12" spans="1:259">
      <c r="A12" s="184" t="s">
        <v>5</v>
      </c>
      <c r="B12" s="47"/>
      <c r="C12" s="37"/>
      <c r="D12" s="5">
        <v>0.25619999999999998</v>
      </c>
      <c r="E12" s="6">
        <v>40947</v>
      </c>
      <c r="F12" s="7"/>
      <c r="G12" s="8"/>
      <c r="H12" s="5">
        <v>0.28310000000000002</v>
      </c>
      <c r="I12" s="6">
        <v>47531</v>
      </c>
      <c r="J12" s="7"/>
      <c r="K12" s="8"/>
      <c r="L12" s="5">
        <v>0.2354</v>
      </c>
      <c r="M12" s="6">
        <v>38405</v>
      </c>
      <c r="N12" s="21"/>
      <c r="O12" s="8"/>
      <c r="P12" s="7"/>
      <c r="Q12" s="27"/>
      <c r="R12" s="5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</row>
    <row r="13" spans="1:259">
      <c r="A13" s="184" t="s">
        <v>31</v>
      </c>
      <c r="B13" s="33"/>
      <c r="C13" s="27"/>
      <c r="D13" s="7"/>
      <c r="E13" s="8"/>
      <c r="F13" s="7"/>
      <c r="G13" s="8"/>
      <c r="H13" s="5"/>
      <c r="I13" s="6"/>
      <c r="J13" s="9"/>
      <c r="K13" s="10"/>
      <c r="L13" s="17">
        <v>0.184</v>
      </c>
      <c r="M13" s="13">
        <v>30010</v>
      </c>
      <c r="N13" s="21"/>
      <c r="O13" s="8"/>
      <c r="P13" s="7"/>
      <c r="Q13" s="27"/>
      <c r="R13" s="54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</row>
    <row r="14" spans="1:259">
      <c r="A14" s="184" t="s">
        <v>12</v>
      </c>
      <c r="B14" s="33"/>
      <c r="C14" s="27"/>
      <c r="D14" s="9"/>
      <c r="E14" s="10"/>
      <c r="F14" s="7"/>
      <c r="G14" s="8"/>
      <c r="H14" s="5">
        <v>0.24690000000000001</v>
      </c>
      <c r="I14" s="6">
        <v>41462</v>
      </c>
      <c r="J14" s="7"/>
      <c r="K14" s="8"/>
      <c r="L14" s="5">
        <v>0.20069999999999999</v>
      </c>
      <c r="M14" s="6">
        <v>32738</v>
      </c>
      <c r="N14" s="22">
        <v>65.760000000000005</v>
      </c>
      <c r="O14" s="10">
        <v>28588</v>
      </c>
      <c r="P14" s="7"/>
      <c r="Q14" s="27"/>
      <c r="R14" s="54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</row>
    <row r="15" spans="1:259">
      <c r="A15" s="184" t="s">
        <v>14</v>
      </c>
      <c r="B15" s="33"/>
      <c r="C15" s="27"/>
      <c r="D15" s="7"/>
      <c r="E15" s="8"/>
      <c r="F15" s="7"/>
      <c r="G15" s="8"/>
      <c r="H15" s="7"/>
      <c r="I15" s="8"/>
      <c r="J15" s="7"/>
      <c r="K15" s="8"/>
      <c r="N15" s="23">
        <v>33.75</v>
      </c>
      <c r="O15" s="4">
        <v>14673</v>
      </c>
      <c r="P15" s="7"/>
      <c r="Q15" s="27"/>
      <c r="R15" s="54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</row>
    <row r="16" spans="1:259">
      <c r="A16" s="184" t="s">
        <v>2</v>
      </c>
      <c r="B16" s="47"/>
      <c r="C16" s="37"/>
      <c r="D16" s="7"/>
      <c r="E16" s="8"/>
      <c r="F16" s="5">
        <v>0.26819999999999999</v>
      </c>
      <c r="G16" s="6">
        <v>25096</v>
      </c>
      <c r="H16" s="7"/>
      <c r="I16" s="8"/>
      <c r="J16" s="5">
        <v>0.52229999999999999</v>
      </c>
      <c r="K16" s="6">
        <v>36811</v>
      </c>
      <c r="L16" s="5"/>
      <c r="M16" s="6"/>
      <c r="N16" s="21"/>
      <c r="O16" s="8"/>
      <c r="P16" s="5">
        <v>0.2858</v>
      </c>
      <c r="Q16" s="6">
        <v>22974</v>
      </c>
      <c r="R16" s="54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</row>
    <row r="17" spans="1:259">
      <c r="A17" s="184" t="s">
        <v>9</v>
      </c>
      <c r="B17" s="33"/>
      <c r="C17" s="27" t="s">
        <v>17</v>
      </c>
      <c r="D17" s="7"/>
      <c r="E17" s="8"/>
      <c r="F17" s="7"/>
      <c r="G17" s="8"/>
      <c r="H17" s="7"/>
      <c r="I17" s="8"/>
      <c r="J17" s="5">
        <v>0.4703</v>
      </c>
      <c r="K17" s="6">
        <v>33145</v>
      </c>
      <c r="L17" s="5"/>
      <c r="M17" s="6"/>
      <c r="N17" s="21"/>
      <c r="O17" s="8"/>
      <c r="P17" s="5">
        <v>0.2681</v>
      </c>
      <c r="Q17" s="6">
        <v>21554</v>
      </c>
      <c r="R17" s="54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</row>
    <row r="18" spans="1:259">
      <c r="A18" s="184" t="s">
        <v>13</v>
      </c>
      <c r="B18" s="33"/>
      <c r="C18" s="27"/>
      <c r="D18" s="9"/>
      <c r="E18" s="10"/>
      <c r="F18" s="7"/>
      <c r="G18" s="8"/>
      <c r="H18" s="3">
        <v>0.14380000000000001</v>
      </c>
      <c r="I18" s="4">
        <v>24153</v>
      </c>
      <c r="J18" s="7"/>
      <c r="K18" s="8"/>
      <c r="L18" s="3">
        <v>0.16200000000000001</v>
      </c>
      <c r="M18" s="4">
        <v>26422</v>
      </c>
      <c r="N18" s="21"/>
      <c r="O18" s="8"/>
      <c r="P18" s="3">
        <v>0.18690000000000001</v>
      </c>
      <c r="Q18" s="4">
        <v>15024</v>
      </c>
      <c r="R18" s="54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</row>
    <row r="19" spans="1:259" s="2" customFormat="1" ht="16" thickBot="1">
      <c r="A19" s="185" t="s">
        <v>25</v>
      </c>
      <c r="C19" s="38"/>
      <c r="D19" s="11"/>
      <c r="E19" s="12"/>
      <c r="F19" s="11"/>
      <c r="G19" s="12"/>
      <c r="H19" s="11"/>
      <c r="I19" s="12"/>
      <c r="J19" s="11"/>
      <c r="K19" s="12"/>
      <c r="L19" s="29">
        <v>0.215</v>
      </c>
      <c r="M19" s="30">
        <v>35066</v>
      </c>
      <c r="N19" s="24"/>
      <c r="O19" s="12"/>
      <c r="P19" s="15">
        <v>0.25580000000000003</v>
      </c>
      <c r="Q19" s="20">
        <v>20566</v>
      </c>
      <c r="R19" s="54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</row>
    <row r="20" spans="1:259" s="33" customFormat="1" ht="16" thickBot="1">
      <c r="A20" s="186" t="s">
        <v>694</v>
      </c>
      <c r="B20" s="196" t="s">
        <v>695</v>
      </c>
      <c r="C20" s="197"/>
      <c r="D20" s="198"/>
      <c r="E20" s="199"/>
      <c r="F20" s="198"/>
      <c r="G20" s="199"/>
      <c r="H20" s="198"/>
      <c r="I20" s="199"/>
      <c r="J20" s="198"/>
      <c r="K20" s="199"/>
      <c r="L20" s="200"/>
      <c r="M20" s="201"/>
      <c r="N20" s="202"/>
      <c r="O20" s="199"/>
      <c r="P20" s="198"/>
      <c r="Q20" s="203"/>
    </row>
    <row r="21" spans="1:259">
      <c r="A21" s="183" t="s">
        <v>26</v>
      </c>
      <c r="B21" s="50"/>
      <c r="C21" s="126"/>
      <c r="D21" s="167">
        <f>E21/E24</f>
        <v>0.45463907261218972</v>
      </c>
      <c r="E21" s="175">
        <v>159817</v>
      </c>
      <c r="F21" s="177">
        <f>G21/G24</f>
        <v>0.54279548434254954</v>
      </c>
      <c r="G21" s="175">
        <v>93566</v>
      </c>
      <c r="H21" s="177">
        <f>I21/I24</f>
        <v>0.45803159120726855</v>
      </c>
      <c r="I21" s="175">
        <v>167924</v>
      </c>
      <c r="J21" s="177">
        <f>K21/K24</f>
        <v>0.42831271118457837</v>
      </c>
      <c r="K21" s="175">
        <v>70478</v>
      </c>
      <c r="L21" s="177">
        <f>M21/M24</f>
        <v>0.46130745346884067</v>
      </c>
      <c r="M21" s="175">
        <f>M12+M13+M14+M18+M19+493</f>
        <v>163134</v>
      </c>
      <c r="N21" s="177">
        <f>O21/O24</f>
        <v>0.60930985915492952</v>
      </c>
      <c r="O21" s="175">
        <f>O15+O14</f>
        <v>43261</v>
      </c>
      <c r="P21" s="167">
        <f>Q21/Q24</f>
        <v>0.56061464827759933</v>
      </c>
      <c r="Q21" s="43">
        <f>Q16+Q18+Q17+Q19</f>
        <v>80118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</row>
    <row r="22" spans="1:259">
      <c r="A22" s="187" t="s">
        <v>15</v>
      </c>
      <c r="B22" s="33"/>
      <c r="E22" s="13">
        <v>191708</v>
      </c>
      <c r="F22" s="17"/>
      <c r="G22" s="13">
        <v>78812</v>
      </c>
      <c r="H22" s="17"/>
      <c r="I22" s="13">
        <v>198697</v>
      </c>
      <c r="J22" s="17"/>
      <c r="K22" s="13">
        <v>94070</v>
      </c>
      <c r="L22" s="17"/>
      <c r="M22" s="13">
        <v>190500</v>
      </c>
      <c r="N22" s="25"/>
      <c r="O22" s="13">
        <v>27739</v>
      </c>
      <c r="Q22" s="40">
        <v>62793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</row>
    <row r="23" spans="1:259">
      <c r="A23" s="187" t="s">
        <v>16</v>
      </c>
      <c r="B23" s="33"/>
      <c r="E23" s="13">
        <v>333</v>
      </c>
      <c r="F23" s="17"/>
      <c r="G23" s="13">
        <v>420</v>
      </c>
      <c r="H23" s="17"/>
      <c r="I23" s="13">
        <v>282</v>
      </c>
      <c r="J23" s="17"/>
      <c r="K23" s="13">
        <v>188</v>
      </c>
      <c r="L23" s="17"/>
      <c r="M23" s="13">
        <v>1893</v>
      </c>
      <c r="N23" s="25"/>
      <c r="O23" s="13">
        <v>507</v>
      </c>
      <c r="Q23" s="41">
        <v>258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</row>
    <row r="24" spans="1:259">
      <c r="A24" s="187" t="s">
        <v>687</v>
      </c>
      <c r="B24" s="33"/>
      <c r="C24" s="4"/>
      <c r="E24" s="13">
        <f>E21+E22</f>
        <v>351525</v>
      </c>
      <c r="F24" s="17"/>
      <c r="G24" s="13">
        <f>G21+G22</f>
        <v>172378</v>
      </c>
      <c r="H24" s="17"/>
      <c r="I24" s="13">
        <f>I21+I22</f>
        <v>366621</v>
      </c>
      <c r="J24" s="17"/>
      <c r="K24" s="13">
        <f>K21+K22</f>
        <v>164548</v>
      </c>
      <c r="L24" s="17"/>
      <c r="M24" s="13">
        <f>M22+M21</f>
        <v>353634</v>
      </c>
      <c r="N24" s="25"/>
      <c r="O24" s="13">
        <f>O22+O21</f>
        <v>71000</v>
      </c>
      <c r="Q24" s="40">
        <f>Q21+Q22</f>
        <v>142911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</row>
    <row r="25" spans="1:259" s="1" customFormat="1">
      <c r="A25" s="188" t="s">
        <v>29</v>
      </c>
      <c r="B25" s="45"/>
      <c r="C25" s="27"/>
      <c r="D25" s="7">
        <f>23.67/76.51</f>
        <v>0.30937132400993334</v>
      </c>
      <c r="E25" s="14"/>
      <c r="F25" s="18">
        <f>18.53/54.22</f>
        <v>0.34175580966433056</v>
      </c>
      <c r="G25" s="14"/>
      <c r="H25" s="18">
        <f>35.83/79.76</f>
        <v>0.449222668004012</v>
      </c>
      <c r="I25" s="14"/>
      <c r="J25" s="18">
        <f>30.84/60.59</f>
        <v>0.50899488364416567</v>
      </c>
      <c r="K25" s="14"/>
      <c r="L25" s="18">
        <f>(21870+18722+14989+19952+17565+240+110497)/M24</f>
        <v>0.57640102478834043</v>
      </c>
      <c r="M25" s="14"/>
      <c r="N25" s="18" t="s">
        <v>242</v>
      </c>
      <c r="O25" s="26"/>
      <c r="P25" s="18" t="s">
        <v>242</v>
      </c>
      <c r="Q25" s="39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</row>
    <row r="26" spans="1:259" s="1" customFormat="1">
      <c r="A26" s="188" t="s">
        <v>30</v>
      </c>
      <c r="B26" s="45"/>
      <c r="C26" s="27"/>
      <c r="D26" s="7">
        <f>52.83/76.51</f>
        <v>0.69049797412102987</v>
      </c>
      <c r="E26" s="14"/>
      <c r="F26" s="18">
        <f>35.68/54.22</f>
        <v>0.65805975654739945</v>
      </c>
      <c r="G26" s="14"/>
      <c r="H26" s="18">
        <f>43.92/79.76</f>
        <v>0.55065195586760285</v>
      </c>
      <c r="I26" s="14"/>
      <c r="J26" s="18">
        <f>29.75/60.59</f>
        <v>0.49100511635583427</v>
      </c>
      <c r="K26" s="14"/>
      <c r="L26" s="18">
        <f>(15048+12755+10478+13761+11107+224+1014+69836)/M24</f>
        <v>0.37955343660394647</v>
      </c>
      <c r="M26" s="14"/>
      <c r="N26" s="18" t="s">
        <v>242</v>
      </c>
      <c r="O26" s="26"/>
      <c r="P26" s="18" t="s">
        <v>242</v>
      </c>
      <c r="Q26" s="39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</row>
    <row r="27" spans="1:259" s="1" customFormat="1">
      <c r="A27" s="187" t="s">
        <v>28</v>
      </c>
      <c r="B27" s="45"/>
      <c r="C27" s="27">
        <v>2</v>
      </c>
      <c r="D27" s="7"/>
      <c r="E27" s="14">
        <v>3</v>
      </c>
      <c r="F27" s="18"/>
      <c r="G27" s="14">
        <v>2</v>
      </c>
      <c r="H27" s="18"/>
      <c r="I27" s="14">
        <v>3</v>
      </c>
      <c r="J27" s="18"/>
      <c r="K27" s="14">
        <v>2</v>
      </c>
      <c r="L27" s="18"/>
      <c r="M27" s="14">
        <v>3</v>
      </c>
      <c r="N27" s="18"/>
      <c r="O27" s="31">
        <v>1</v>
      </c>
      <c r="P27" s="18"/>
      <c r="Q27" s="172">
        <v>2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</row>
    <row r="28" spans="1:259" s="2" customFormat="1" ht="16" thickBot="1">
      <c r="A28" s="187" t="s">
        <v>685</v>
      </c>
      <c r="B28" s="33"/>
      <c r="C28" s="174">
        <v>5</v>
      </c>
      <c r="D28" s="3"/>
      <c r="E28" s="13">
        <v>5</v>
      </c>
      <c r="F28" s="17"/>
      <c r="G28" s="13">
        <v>5</v>
      </c>
      <c r="H28" s="17"/>
      <c r="I28" s="13">
        <v>5</v>
      </c>
      <c r="J28" s="17"/>
      <c r="K28" s="13">
        <v>2</v>
      </c>
      <c r="L28" s="17"/>
      <c r="M28" s="13">
        <v>5</v>
      </c>
      <c r="N28" s="17"/>
      <c r="O28" s="13">
        <v>2</v>
      </c>
      <c r="P28" s="3"/>
      <c r="Q28" s="40">
        <v>4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</row>
    <row r="29" spans="1:259" s="33" customFormat="1">
      <c r="A29" s="187" t="s">
        <v>686</v>
      </c>
      <c r="C29" s="174">
        <f>((E29+G29+I29+K29+M29+O29+Q29)/7)</f>
        <v>1.7952380952380953</v>
      </c>
      <c r="D29" s="3"/>
      <c r="E29" s="176">
        <v>1.7</v>
      </c>
      <c r="F29" s="3"/>
      <c r="G29" s="176">
        <f>G28/G27</f>
        <v>2.5</v>
      </c>
      <c r="H29" s="3"/>
      <c r="I29" s="176">
        <v>1.7</v>
      </c>
      <c r="J29" s="3"/>
      <c r="K29" s="4">
        <v>1</v>
      </c>
      <c r="L29" s="3"/>
      <c r="M29" s="176">
        <f>M28/M27</f>
        <v>1.6666666666666667</v>
      </c>
      <c r="N29" s="23"/>
      <c r="O29" s="4">
        <f>O28/O27</f>
        <v>2</v>
      </c>
      <c r="P29" s="3"/>
      <c r="Q29" s="41">
        <f>Q28/Q27</f>
        <v>2</v>
      </c>
    </row>
    <row r="30" spans="1:259" s="33" customFormat="1">
      <c r="A30" s="187" t="s">
        <v>692</v>
      </c>
      <c r="C30" s="4">
        <f>((Q30+O30+K30+G30)/4)</f>
        <v>23903.05</v>
      </c>
      <c r="D30" s="3"/>
      <c r="E30" s="4">
        <f>E21/E28</f>
        <v>31963.4</v>
      </c>
      <c r="F30" s="3"/>
      <c r="G30" s="4">
        <f>G21/G28</f>
        <v>18713.2</v>
      </c>
      <c r="H30" s="3"/>
      <c r="I30" s="4">
        <f>I21/I28</f>
        <v>33584.800000000003</v>
      </c>
      <c r="J30" s="3"/>
      <c r="K30" s="4">
        <f>K21/K28</f>
        <v>35239</v>
      </c>
      <c r="L30" s="3"/>
      <c r="M30" s="4">
        <f>M21/M28</f>
        <v>32626.799999999999</v>
      </c>
      <c r="N30" s="23"/>
      <c r="O30" s="4">
        <f>O21/O28</f>
        <v>21630.5</v>
      </c>
      <c r="P30" s="3"/>
      <c r="Q30" s="40">
        <f>Q21/Q28</f>
        <v>20029.5</v>
      </c>
    </row>
    <row r="31" spans="1:259" s="33" customFormat="1" ht="16" thickBot="1">
      <c r="A31" s="189" t="s">
        <v>696</v>
      </c>
      <c r="B31" s="2"/>
      <c r="C31" s="16">
        <v>162147</v>
      </c>
      <c r="D31" s="15"/>
      <c r="E31" s="20">
        <v>157779</v>
      </c>
      <c r="F31" s="19"/>
      <c r="G31" s="16">
        <v>160681</v>
      </c>
      <c r="H31" s="19"/>
      <c r="I31" s="204">
        <v>131188</v>
      </c>
      <c r="J31" s="179"/>
      <c r="K31" s="204">
        <v>140400</v>
      </c>
      <c r="L31" s="19"/>
      <c r="M31" s="204">
        <v>131917</v>
      </c>
      <c r="N31" s="179"/>
      <c r="O31" s="178" t="s">
        <v>242</v>
      </c>
      <c r="P31" s="15"/>
      <c r="Q31" s="173" t="s">
        <v>242</v>
      </c>
      <c r="R31" s="171"/>
      <c r="S31" s="171"/>
    </row>
    <row r="32" spans="1:259" s="33" customFormat="1">
      <c r="A32" s="36"/>
      <c r="B32" s="23"/>
      <c r="C32" s="28"/>
      <c r="D32" s="3"/>
      <c r="E32" s="4"/>
      <c r="F32" s="3"/>
      <c r="G32" s="4"/>
      <c r="H32" s="3"/>
      <c r="I32" s="4"/>
      <c r="J32" s="3"/>
      <c r="K32" s="4"/>
      <c r="L32" s="3"/>
      <c r="M32" s="4"/>
      <c r="N32" s="23"/>
      <c r="O32" s="4"/>
      <c r="P32" s="3"/>
      <c r="Q32" s="28"/>
      <c r="S32" s="171"/>
    </row>
    <row r="33" spans="1:259">
      <c r="A33" s="33"/>
      <c r="R33" s="33"/>
      <c r="S33" s="171"/>
    </row>
    <row r="34" spans="1:259" s="33" customFormat="1">
      <c r="B34" s="23"/>
      <c r="C34" s="28"/>
      <c r="D34" s="3"/>
      <c r="E34" s="4"/>
      <c r="F34" s="3"/>
      <c r="G34" s="4"/>
      <c r="H34" s="3"/>
      <c r="I34" s="4"/>
      <c r="J34" s="3"/>
      <c r="K34" s="4"/>
      <c r="L34" s="3"/>
      <c r="M34" s="4"/>
      <c r="N34" s="23"/>
      <c r="O34" s="4"/>
      <c r="P34" s="3"/>
      <c r="Q34" s="28"/>
    </row>
    <row r="35" spans="1:259">
      <c r="A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</row>
    <row r="36" spans="1:259">
      <c r="A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</row>
    <row r="37" spans="1:259">
      <c r="A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</row>
    <row r="38" spans="1:259">
      <c r="A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</row>
    <row r="39" spans="1:259">
      <c r="A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</row>
    <row r="40" spans="1:259">
      <c r="A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</row>
    <row r="41" spans="1:259">
      <c r="A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</row>
    <row r="42" spans="1:259">
      <c r="A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</row>
    <row r="43" spans="1:259">
      <c r="A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</row>
    <row r="44" spans="1:259">
      <c r="A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</row>
    <row r="45" spans="1:259">
      <c r="A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</row>
    <row r="46" spans="1:259">
      <c r="A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</row>
    <row r="47" spans="1:259">
      <c r="A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</row>
    <row r="48" spans="1:259" s="2" customFormat="1" ht="16" thickBot="1">
      <c r="A48" s="33"/>
      <c r="B48" s="23"/>
      <c r="C48" s="28"/>
      <c r="D48" s="3"/>
      <c r="E48" s="4"/>
      <c r="F48" s="3"/>
      <c r="G48" s="4"/>
      <c r="H48" s="3"/>
      <c r="I48" s="4"/>
      <c r="J48" s="3"/>
      <c r="K48" s="4"/>
      <c r="L48" s="3"/>
      <c r="M48" s="4"/>
      <c r="N48" s="23"/>
      <c r="O48" s="4"/>
      <c r="P48" s="3"/>
      <c r="Q48" s="28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</row>
    <row r="49" spans="1:259">
      <c r="A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</row>
    <row r="50" spans="1:259" s="2" customFormat="1" ht="16" thickBot="1">
      <c r="A50" s="33"/>
      <c r="B50" s="23"/>
      <c r="C50" s="28"/>
      <c r="D50" s="3"/>
      <c r="E50" s="4"/>
      <c r="F50" s="3"/>
      <c r="G50" s="4"/>
      <c r="H50" s="3"/>
      <c r="I50" s="4"/>
      <c r="J50" s="3"/>
      <c r="K50" s="4"/>
      <c r="L50" s="3"/>
      <c r="M50" s="4"/>
      <c r="N50" s="23"/>
      <c r="O50" s="4"/>
      <c r="P50" s="3"/>
      <c r="Q50" s="28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</row>
    <row r="51" spans="1:259">
      <c r="A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</row>
    <row r="52" spans="1:259">
      <c r="A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</row>
    <row r="53" spans="1:259">
      <c r="A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</row>
    <row r="54" spans="1:259">
      <c r="A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</row>
    <row r="55" spans="1:259">
      <c r="A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</row>
    <row r="56" spans="1:259">
      <c r="A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</row>
    <row r="57" spans="1:259">
      <c r="A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</row>
    <row r="58" spans="1:259">
      <c r="A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</row>
    <row r="59" spans="1:259">
      <c r="A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</row>
    <row r="60" spans="1:259">
      <c r="A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</row>
    <row r="61" spans="1:259">
      <c r="A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</row>
    <row r="62" spans="1:259">
      <c r="A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</row>
    <row r="63" spans="1:259">
      <c r="A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</row>
    <row r="64" spans="1:259">
      <c r="A64" s="33"/>
      <c r="R64" s="33"/>
      <c r="S64" s="33"/>
    </row>
    <row r="65" spans="1:19">
      <c r="A65" s="33"/>
      <c r="R65" s="33"/>
      <c r="S65" s="33"/>
    </row>
    <row r="66" spans="1:19">
      <c r="A66" s="33"/>
      <c r="R66" s="33"/>
      <c r="S66" s="33"/>
    </row>
    <row r="67" spans="1:19">
      <c r="A67" s="33"/>
      <c r="R67" s="33"/>
      <c r="S67" s="33"/>
    </row>
    <row r="68" spans="1:19">
      <c r="A68" s="33"/>
      <c r="R68" s="33"/>
      <c r="S68" s="33"/>
    </row>
    <row r="69" spans="1:19">
      <c r="A69" s="33"/>
      <c r="R69" s="33"/>
      <c r="S69" s="33"/>
    </row>
    <row r="70" spans="1:19">
      <c r="A70" s="33"/>
      <c r="R70" s="33"/>
      <c r="S70" s="33"/>
    </row>
    <row r="71" spans="1:19">
      <c r="A71" s="33"/>
      <c r="R71" s="33"/>
      <c r="S71" s="33"/>
    </row>
    <row r="72" spans="1:19">
      <c r="A72" s="33"/>
      <c r="R72" s="33"/>
      <c r="S72" s="33"/>
    </row>
    <row r="73" spans="1:19">
      <c r="A73" s="33"/>
      <c r="R73" s="33"/>
      <c r="S73" s="33"/>
    </row>
    <row r="74" spans="1:19">
      <c r="A74" s="33"/>
      <c r="R74" s="33"/>
      <c r="S74" s="33"/>
    </row>
    <row r="75" spans="1:19">
      <c r="A75" s="33"/>
      <c r="R75" s="33"/>
      <c r="S75" s="33"/>
    </row>
    <row r="76" spans="1:19">
      <c r="A76" s="33"/>
      <c r="R76" s="33"/>
      <c r="S76" s="33"/>
    </row>
    <row r="77" spans="1:19">
      <c r="A77" s="33"/>
      <c r="R77" s="33"/>
      <c r="S77" s="33"/>
    </row>
    <row r="78" spans="1:19">
      <c r="A78" s="33"/>
      <c r="R78" s="33"/>
      <c r="S78" s="33"/>
    </row>
    <row r="79" spans="1:19">
      <c r="A79" s="33"/>
      <c r="R79" s="33"/>
      <c r="S79" s="33"/>
    </row>
    <row r="80" spans="1:19">
      <c r="A80" s="33"/>
      <c r="R80" s="33"/>
      <c r="S80" s="33"/>
    </row>
    <row r="81" spans="1:19">
      <c r="A81" s="33"/>
      <c r="R81" s="33"/>
      <c r="S81" s="33"/>
    </row>
    <row r="82" spans="1:19">
      <c r="A82" s="33"/>
      <c r="R82" s="33"/>
      <c r="S82" s="33"/>
    </row>
    <row r="83" spans="1:19">
      <c r="A83" s="33"/>
      <c r="R83" s="33"/>
      <c r="S83" s="33"/>
    </row>
    <row r="84" spans="1:19">
      <c r="A84" s="33"/>
      <c r="R84" s="33"/>
      <c r="S84" s="33"/>
    </row>
    <row r="85" spans="1:19">
      <c r="A85" s="33"/>
      <c r="R85" s="33"/>
      <c r="S85" s="33"/>
    </row>
    <row r="86" spans="1:19">
      <c r="A86" s="33"/>
      <c r="R86" s="33"/>
      <c r="S86" s="33"/>
    </row>
    <row r="87" spans="1:19">
      <c r="A87" s="33"/>
      <c r="R87" s="33"/>
      <c r="S87" s="33"/>
    </row>
    <row r="88" spans="1:19">
      <c r="A88" s="33"/>
      <c r="R88" s="33"/>
      <c r="S88" s="33"/>
    </row>
    <row r="89" spans="1:19">
      <c r="A89" s="33"/>
      <c r="R89" s="33"/>
      <c r="S89" s="33"/>
    </row>
    <row r="90" spans="1:19">
      <c r="A90" s="33"/>
      <c r="R90" s="33"/>
      <c r="S90" s="33"/>
    </row>
    <row r="91" spans="1:19">
      <c r="A91" s="33"/>
      <c r="R91" s="33"/>
      <c r="S91" s="33"/>
    </row>
    <row r="92" spans="1:19">
      <c r="A92" s="33"/>
      <c r="R92" s="33"/>
      <c r="S92" s="33"/>
    </row>
    <row r="93" spans="1:19">
      <c r="A93" s="33"/>
      <c r="R93" s="33"/>
      <c r="S93" s="33"/>
    </row>
    <row r="94" spans="1:19">
      <c r="A94" s="33"/>
      <c r="R94" s="33"/>
      <c r="S94" s="33"/>
    </row>
    <row r="95" spans="1:19">
      <c r="A95" s="33"/>
      <c r="R95" s="33"/>
      <c r="S95" s="33"/>
    </row>
    <row r="96" spans="1:19">
      <c r="A96" s="33"/>
      <c r="R96" s="33"/>
      <c r="S96" s="33"/>
    </row>
    <row r="97" spans="1:19">
      <c r="A97" s="33"/>
      <c r="R97" s="33"/>
      <c r="S97" s="33"/>
    </row>
    <row r="98" spans="1:19">
      <c r="A98" s="33"/>
      <c r="R98" s="33"/>
      <c r="S98" s="33"/>
    </row>
    <row r="99" spans="1:19">
      <c r="A99" s="33"/>
      <c r="R99" s="33"/>
      <c r="S99" s="33"/>
    </row>
    <row r="100" spans="1:19">
      <c r="A100" s="33"/>
      <c r="R100" s="33"/>
      <c r="S100" s="33"/>
    </row>
    <row r="101" spans="1:19">
      <c r="A101" s="33"/>
      <c r="R101" s="33"/>
      <c r="S101" s="33"/>
    </row>
    <row r="102" spans="1:19">
      <c r="A102" s="33"/>
      <c r="R102" s="33"/>
      <c r="S102" s="33"/>
    </row>
    <row r="103" spans="1:19">
      <c r="A103" s="33"/>
      <c r="R103" s="33"/>
      <c r="S103" s="33"/>
    </row>
    <row r="104" spans="1:19">
      <c r="A104" s="33"/>
      <c r="R104" s="33"/>
      <c r="S104" s="33"/>
    </row>
    <row r="105" spans="1:19">
      <c r="A105" s="33"/>
      <c r="R105" s="33"/>
      <c r="S105" s="33"/>
    </row>
    <row r="106" spans="1:19">
      <c r="A106" s="33"/>
      <c r="R106" s="33"/>
      <c r="S106" s="33"/>
    </row>
    <row r="107" spans="1:19">
      <c r="A107" s="33"/>
      <c r="R107" s="33"/>
      <c r="S107" s="33"/>
    </row>
    <row r="108" spans="1:19">
      <c r="A108" s="33"/>
      <c r="R108" s="33"/>
      <c r="S108" s="33"/>
    </row>
    <row r="109" spans="1:19">
      <c r="A109" s="33"/>
      <c r="R109" s="33"/>
      <c r="S109" s="33"/>
    </row>
    <row r="110" spans="1:19">
      <c r="A110" s="33"/>
      <c r="R110" s="33"/>
      <c r="S110" s="33"/>
    </row>
    <row r="111" spans="1:19">
      <c r="A111" s="33"/>
      <c r="R111" s="33"/>
      <c r="S111" s="33"/>
    </row>
    <row r="112" spans="1:19">
      <c r="A112" s="33"/>
      <c r="R112" s="33"/>
      <c r="S112" s="33"/>
    </row>
    <row r="113" spans="1:32">
      <c r="A113" s="33"/>
      <c r="R113" s="33"/>
      <c r="S113" s="33"/>
    </row>
    <row r="114" spans="1:32">
      <c r="A114" s="33"/>
      <c r="R114" s="33"/>
      <c r="S114" s="33"/>
    </row>
    <row r="115" spans="1:32">
      <c r="A115" s="33"/>
      <c r="R115" s="33"/>
      <c r="S115" s="33"/>
    </row>
    <row r="116" spans="1:32">
      <c r="A116" s="33"/>
      <c r="R116" s="33"/>
      <c r="S116" s="33"/>
    </row>
    <row r="117" spans="1:32">
      <c r="A117" s="33"/>
      <c r="R117" s="33"/>
      <c r="S117" s="33"/>
    </row>
    <row r="118" spans="1:32">
      <c r="A118" s="33"/>
      <c r="R118" s="33"/>
      <c r="S118" s="33"/>
    </row>
    <row r="119" spans="1:32">
      <c r="A119" s="33"/>
      <c r="R119" s="33"/>
      <c r="S119" s="33"/>
    </row>
    <row r="120" spans="1:32">
      <c r="A120" s="33"/>
      <c r="R120" s="33"/>
      <c r="S120" s="33"/>
    </row>
    <row r="121" spans="1:32">
      <c r="A121" s="33"/>
      <c r="R121" s="33"/>
      <c r="S121" s="33"/>
    </row>
    <row r="122" spans="1:32">
      <c r="A122" s="33"/>
      <c r="R122" s="33"/>
      <c r="S122" s="33"/>
    </row>
    <row r="123" spans="1:32">
      <c r="A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</row>
    <row r="124" spans="1:32">
      <c r="A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</row>
    <row r="125" spans="1:32">
      <c r="A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</row>
    <row r="126" spans="1:32">
      <c r="A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1:32">
      <c r="A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</row>
    <row r="128" spans="1:32">
      <c r="A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</row>
    <row r="129" spans="1:32">
      <c r="A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</row>
    <row r="130" spans="1:32">
      <c r="A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</row>
    <row r="131" spans="1:32">
      <c r="A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</row>
    <row r="132" spans="1:32">
      <c r="A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</row>
    <row r="133" spans="1:32">
      <c r="A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</row>
    <row r="134" spans="1:32">
      <c r="A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</row>
    <row r="135" spans="1:32">
      <c r="A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</row>
    <row r="136" spans="1:32">
      <c r="A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</row>
    <row r="137" spans="1:32">
      <c r="A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</row>
    <row r="138" spans="1:32">
      <c r="A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</row>
    <row r="139" spans="1:32">
      <c r="A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</row>
    <row r="140" spans="1:32">
      <c r="A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</row>
    <row r="141" spans="1:32">
      <c r="A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</row>
    <row r="142" spans="1:32">
      <c r="A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</row>
    <row r="143" spans="1:32">
      <c r="A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</row>
    <row r="144" spans="1:32">
      <c r="A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</row>
    <row r="145" spans="1:32">
      <c r="A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</row>
    <row r="146" spans="1:32">
      <c r="A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</row>
    <row r="147" spans="1:32">
      <c r="A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</row>
    <row r="148" spans="1:32">
      <c r="A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</row>
    <row r="149" spans="1:32">
      <c r="A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</row>
    <row r="150" spans="1:32">
      <c r="A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</row>
    <row r="151" spans="1:32">
      <c r="A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</row>
    <row r="152" spans="1:32">
      <c r="A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</row>
    <row r="153" spans="1:32">
      <c r="A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</row>
    <row r="154" spans="1:32">
      <c r="A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</row>
    <row r="155" spans="1:32">
      <c r="A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</row>
    <row r="156" spans="1:32">
      <c r="A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</row>
    <row r="157" spans="1:32">
      <c r="A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1:32">
      <c r="A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</row>
    <row r="159" spans="1:32">
      <c r="A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</row>
    <row r="160" spans="1:32">
      <c r="A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</row>
    <row r="161" spans="1:32">
      <c r="A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</row>
    <row r="162" spans="1:32">
      <c r="A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</row>
    <row r="163" spans="1:32">
      <c r="A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</row>
    <row r="164" spans="1:32">
      <c r="A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</row>
    <row r="165" spans="1:32">
      <c r="A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</row>
    <row r="166" spans="1:32">
      <c r="A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</row>
    <row r="167" spans="1:32">
      <c r="A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</row>
    <row r="168" spans="1:32">
      <c r="A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</row>
    <row r="169" spans="1:32">
      <c r="A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</row>
    <row r="170" spans="1:32">
      <c r="A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</row>
    <row r="171" spans="1:32">
      <c r="A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</row>
    <row r="172" spans="1:32">
      <c r="A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</row>
    <row r="173" spans="1:32">
      <c r="A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</row>
    <row r="174" spans="1:32">
      <c r="A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</row>
    <row r="175" spans="1:32">
      <c r="A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</row>
    <row r="176" spans="1:32">
      <c r="A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</row>
    <row r="177" spans="1:32">
      <c r="A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</row>
    <row r="178" spans="1:32">
      <c r="A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</row>
    <row r="179" spans="1:32">
      <c r="A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</row>
    <row r="180" spans="1:32">
      <c r="A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</row>
    <row r="181" spans="1:32">
      <c r="A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</row>
    <row r="182" spans="1:32">
      <c r="A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</row>
    <row r="183" spans="1:32">
      <c r="A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</row>
    <row r="184" spans="1:32">
      <c r="A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</row>
    <row r="185" spans="1:32">
      <c r="A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</row>
    <row r="186" spans="1:32">
      <c r="A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</row>
    <row r="187" spans="1:32">
      <c r="A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</row>
    <row r="188" spans="1:32">
      <c r="A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  <row r="189" spans="1:32">
      <c r="A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</row>
    <row r="190" spans="1:32">
      <c r="A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</row>
    <row r="191" spans="1:32">
      <c r="A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</row>
    <row r="192" spans="1:32">
      <c r="A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</row>
    <row r="193" spans="1:32">
      <c r="A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</row>
    <row r="194" spans="1:32">
      <c r="A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</row>
    <row r="195" spans="1:32">
      <c r="A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</row>
    <row r="196" spans="1:32">
      <c r="A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</row>
    <row r="197" spans="1:32">
      <c r="A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</row>
    <row r="198" spans="1:32">
      <c r="A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</row>
    <row r="199" spans="1:32">
      <c r="A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</row>
    <row r="200" spans="1:32">
      <c r="A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</row>
    <row r="201" spans="1:32">
      <c r="A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</row>
    <row r="202" spans="1:32">
      <c r="A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</row>
    <row r="203" spans="1:32">
      <c r="A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</row>
    <row r="204" spans="1:32">
      <c r="A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</row>
    <row r="205" spans="1:32">
      <c r="A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</row>
    <row r="206" spans="1:32">
      <c r="A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</row>
    <row r="207" spans="1:32">
      <c r="A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</row>
    <row r="208" spans="1:32">
      <c r="A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</row>
    <row r="209" spans="1:32">
      <c r="A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</row>
    <row r="210" spans="1:32">
      <c r="A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</row>
    <row r="211" spans="1:32">
      <c r="A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</row>
    <row r="212" spans="1:32">
      <c r="A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</row>
    <row r="213" spans="1:32">
      <c r="A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</row>
    <row r="214" spans="1:32">
      <c r="A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</row>
    <row r="215" spans="1:32">
      <c r="A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</row>
    <row r="216" spans="1:32">
      <c r="A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</row>
    <row r="217" spans="1:32">
      <c r="A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</row>
    <row r="218" spans="1:32">
      <c r="A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</row>
    <row r="219" spans="1:32">
      <c r="A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</row>
    <row r="220" spans="1:32">
      <c r="A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</row>
    <row r="221" spans="1:32">
      <c r="A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</row>
    <row r="222" spans="1:32">
      <c r="A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</row>
    <row r="223" spans="1:32">
      <c r="A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</row>
    <row r="224" spans="1:32">
      <c r="A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</row>
    <row r="225" spans="1:32">
      <c r="A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</row>
    <row r="226" spans="1:32">
      <c r="A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</row>
    <row r="227" spans="1:32">
      <c r="A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</row>
    <row r="228" spans="1:32">
      <c r="A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</row>
    <row r="229" spans="1:32">
      <c r="A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</row>
    <row r="230" spans="1:32">
      <c r="A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</row>
    <row r="231" spans="1:32">
      <c r="A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</row>
    <row r="232" spans="1:32">
      <c r="A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</row>
    <row r="233" spans="1:32">
      <c r="A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</row>
    <row r="234" spans="1:32">
      <c r="A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</row>
    <row r="235" spans="1:32">
      <c r="A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</row>
    <row r="236" spans="1:32">
      <c r="A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</row>
    <row r="237" spans="1:32">
      <c r="A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</row>
    <row r="238" spans="1:32">
      <c r="A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</row>
    <row r="239" spans="1:32">
      <c r="A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</row>
    <row r="240" spans="1:32">
      <c r="A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</row>
    <row r="241" spans="1:32">
      <c r="A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</row>
    <row r="242" spans="1:32">
      <c r="A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</row>
    <row r="243" spans="1:32">
      <c r="A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</row>
    <row r="244" spans="1:32">
      <c r="A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</row>
    <row r="245" spans="1:32">
      <c r="A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</row>
    <row r="246" spans="1:32">
      <c r="A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</row>
    <row r="247" spans="1:32">
      <c r="A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</row>
    <row r="248" spans="1:32">
      <c r="A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</row>
    <row r="249" spans="1:32">
      <c r="A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</row>
    <row r="250" spans="1:32">
      <c r="A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</row>
    <row r="251" spans="1:32">
      <c r="A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</row>
    <row r="252" spans="1:32">
      <c r="A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</row>
    <row r="253" spans="1:32">
      <c r="A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</row>
    <row r="254" spans="1:32">
      <c r="A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</row>
    <row r="255" spans="1:32">
      <c r="A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</row>
    <row r="256" spans="1:32">
      <c r="A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</row>
    <row r="257" spans="1:32">
      <c r="A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</row>
    <row r="258" spans="1:32">
      <c r="A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</row>
    <row r="259" spans="1:32">
      <c r="A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</row>
    <row r="260" spans="1:32">
      <c r="A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</row>
    <row r="261" spans="1:32">
      <c r="A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</row>
    <row r="262" spans="1:32">
      <c r="A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</row>
    <row r="263" spans="1:32">
      <c r="A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</row>
    <row r="264" spans="1:32">
      <c r="A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</row>
    <row r="265" spans="1:32">
      <c r="A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</row>
    <row r="266" spans="1:32">
      <c r="A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</row>
    <row r="267" spans="1:32">
      <c r="A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</row>
    <row r="268" spans="1:32">
      <c r="A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</row>
    <row r="269" spans="1:32">
      <c r="A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</row>
    <row r="270" spans="1:32">
      <c r="A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</row>
    <row r="271" spans="1:32">
      <c r="A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</row>
    <row r="272" spans="1:32">
      <c r="A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</row>
    <row r="273" spans="1:32">
      <c r="A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</row>
    <row r="274" spans="1:32">
      <c r="A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</row>
    <row r="275" spans="1:32">
      <c r="A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</row>
    <row r="276" spans="1:32">
      <c r="A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</row>
    <row r="277" spans="1:32">
      <c r="A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</row>
    <row r="278" spans="1:32">
      <c r="A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</row>
    <row r="279" spans="1:32">
      <c r="A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</row>
    <row r="280" spans="1:32">
      <c r="A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</row>
    <row r="281" spans="1:32">
      <c r="A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</row>
    <row r="282" spans="1:32">
      <c r="A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</row>
    <row r="283" spans="1:32">
      <c r="A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</row>
    <row r="284" spans="1:32">
      <c r="A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</row>
    <row r="285" spans="1:32">
      <c r="A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</row>
    <row r="286" spans="1:32">
      <c r="A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</row>
    <row r="287" spans="1:32">
      <c r="A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</row>
    <row r="288" spans="1:32">
      <c r="A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</row>
    <row r="289" spans="1:32">
      <c r="A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</row>
    <row r="290" spans="1:32">
      <c r="A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</row>
    <row r="291" spans="1:32">
      <c r="A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</row>
    <row r="292" spans="1:32">
      <c r="A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</row>
    <row r="293" spans="1:32">
      <c r="A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</row>
    <row r="294" spans="1:32">
      <c r="A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</row>
    <row r="295" spans="1:32">
      <c r="A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</row>
    <row r="296" spans="1:32">
      <c r="A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</row>
    <row r="297" spans="1:32">
      <c r="A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</row>
    <row r="298" spans="1:32">
      <c r="A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</row>
    <row r="299" spans="1:32">
      <c r="A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</row>
    <row r="300" spans="1:32">
      <c r="A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</row>
    <row r="301" spans="1:32">
      <c r="A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</row>
    <row r="302" spans="1:32">
      <c r="A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</row>
    <row r="303" spans="1:32">
      <c r="A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</row>
    <row r="304" spans="1:32">
      <c r="A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</row>
    <row r="305" spans="1:32">
      <c r="A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</row>
    <row r="306" spans="1:32">
      <c r="A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</row>
    <row r="307" spans="1:32">
      <c r="A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</row>
    <row r="308" spans="1:32">
      <c r="A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</row>
    <row r="309" spans="1:32">
      <c r="A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</row>
    <row r="310" spans="1:32">
      <c r="A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</row>
    <row r="311" spans="1:32">
      <c r="A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</row>
    <row r="312" spans="1:32">
      <c r="A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</row>
    <row r="313" spans="1:32">
      <c r="A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</row>
    <row r="314" spans="1:32">
      <c r="A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</row>
    <row r="315" spans="1:32">
      <c r="A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</row>
    <row r="316" spans="1:32">
      <c r="A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</row>
    <row r="317" spans="1:32">
      <c r="A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</row>
    <row r="318" spans="1:32">
      <c r="A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</row>
    <row r="319" spans="1:32">
      <c r="A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</row>
    <row r="320" spans="1:32">
      <c r="A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</row>
    <row r="321" spans="1:32">
      <c r="A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</row>
    <row r="322" spans="1:32">
      <c r="A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</row>
    <row r="323" spans="1:32">
      <c r="A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</row>
    <row r="324" spans="1:32">
      <c r="A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</row>
    <row r="325" spans="1:32">
      <c r="A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</row>
    <row r="326" spans="1:32">
      <c r="A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</row>
    <row r="327" spans="1:32">
      <c r="A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</row>
    <row r="328" spans="1:32">
      <c r="A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</row>
    <row r="329" spans="1:32">
      <c r="A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</row>
    <row r="330" spans="1:32">
      <c r="A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</row>
    <row r="331" spans="1:32">
      <c r="A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</row>
    <row r="332" spans="1:32">
      <c r="A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</row>
    <row r="333" spans="1:32">
      <c r="A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</row>
    <row r="334" spans="1:32">
      <c r="A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</row>
    <row r="335" spans="1:32">
      <c r="A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</row>
    <row r="336" spans="1:32">
      <c r="A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</row>
    <row r="337" spans="1:32">
      <c r="A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</row>
    <row r="338" spans="1:32">
      <c r="A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</row>
    <row r="339" spans="1:32">
      <c r="A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</row>
    <row r="340" spans="1:32">
      <c r="A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</row>
    <row r="341" spans="1:32">
      <c r="A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</row>
    <row r="342" spans="1:32">
      <c r="A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</row>
    <row r="343" spans="1:32">
      <c r="A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</row>
    <row r="344" spans="1:32">
      <c r="A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</row>
    <row r="345" spans="1:32">
      <c r="A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</row>
    <row r="346" spans="1:32">
      <c r="A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</row>
    <row r="347" spans="1:32">
      <c r="A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</row>
    <row r="348" spans="1:32">
      <c r="A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</row>
    <row r="349" spans="1:32">
      <c r="A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</row>
    <row r="350" spans="1:32">
      <c r="A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</row>
    <row r="351" spans="1:32">
      <c r="A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</row>
    <row r="352" spans="1:32">
      <c r="A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</row>
    <row r="353" spans="1:32">
      <c r="A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</row>
    <row r="354" spans="1:32">
      <c r="A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</row>
    <row r="355" spans="1:32">
      <c r="A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</row>
    <row r="356" spans="1:32">
      <c r="A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</row>
    <row r="357" spans="1:32">
      <c r="A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</row>
    <row r="358" spans="1:32">
      <c r="A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</row>
    <row r="359" spans="1:32">
      <c r="A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</row>
    <row r="360" spans="1:32">
      <c r="A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</row>
    <row r="361" spans="1:32">
      <c r="A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</row>
    <row r="362" spans="1:32">
      <c r="A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</row>
    <row r="363" spans="1:32">
      <c r="A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</row>
    <row r="364" spans="1:32">
      <c r="A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</row>
    <row r="365" spans="1:32">
      <c r="A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</row>
    <row r="366" spans="1:32">
      <c r="A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</row>
    <row r="367" spans="1:32">
      <c r="A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</row>
    <row r="368" spans="1:32">
      <c r="A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</row>
    <row r="369" spans="1:32">
      <c r="A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</row>
    <row r="370" spans="1:32">
      <c r="A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</row>
    <row r="371" spans="1:32">
      <c r="A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</row>
    <row r="372" spans="1:32">
      <c r="A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</row>
    <row r="373" spans="1:32">
      <c r="A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</row>
    <row r="374" spans="1:32">
      <c r="A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</row>
    <row r="375" spans="1:32">
      <c r="A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</row>
    <row r="376" spans="1:32">
      <c r="A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</row>
    <row r="377" spans="1:32">
      <c r="A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</row>
    <row r="378" spans="1:32">
      <c r="A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</row>
    <row r="379" spans="1:32">
      <c r="A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</row>
    <row r="380" spans="1:32">
      <c r="A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</row>
    <row r="381" spans="1:32">
      <c r="A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</row>
    <row r="382" spans="1:32">
      <c r="A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</row>
    <row r="383" spans="1:32">
      <c r="A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</row>
    <row r="384" spans="1:32">
      <c r="A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</row>
    <row r="385" spans="1:32">
      <c r="A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</row>
    <row r="386" spans="1:32">
      <c r="A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</row>
    <row r="387" spans="1:32">
      <c r="A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</row>
    <row r="388" spans="1:32">
      <c r="A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</row>
    <row r="389" spans="1:32">
      <c r="A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</row>
    <row r="390" spans="1:32">
      <c r="A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</row>
    <row r="391" spans="1:32">
      <c r="A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</row>
    <row r="392" spans="1:32">
      <c r="A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</row>
    <row r="393" spans="1:32">
      <c r="A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</row>
    <row r="394" spans="1:32">
      <c r="A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</row>
    <row r="395" spans="1:32">
      <c r="A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</row>
    <row r="396" spans="1:32">
      <c r="A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</row>
    <row r="397" spans="1:32">
      <c r="A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</row>
    <row r="398" spans="1:32">
      <c r="A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</row>
    <row r="399" spans="1:32">
      <c r="A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</row>
    <row r="400" spans="1:32">
      <c r="A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</row>
    <row r="401" spans="1:32">
      <c r="A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</row>
    <row r="402" spans="1:32">
      <c r="A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</row>
    <row r="403" spans="1:32">
      <c r="A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</row>
    <row r="404" spans="1:32">
      <c r="A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</row>
    <row r="405" spans="1:32">
      <c r="A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</row>
    <row r="406" spans="1:32">
      <c r="A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</row>
    <row r="407" spans="1:32">
      <c r="A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</row>
    <row r="408" spans="1:32">
      <c r="A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</row>
    <row r="409" spans="1:32">
      <c r="A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</row>
    <row r="410" spans="1:32">
      <c r="A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</row>
    <row r="411" spans="1:32">
      <c r="A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</row>
    <row r="412" spans="1:32">
      <c r="A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</row>
    <row r="413" spans="1:32">
      <c r="A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</row>
    <row r="414" spans="1:32">
      <c r="A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</row>
    <row r="415" spans="1:32">
      <c r="A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</row>
    <row r="416" spans="1:32">
      <c r="A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</row>
    <row r="417" spans="1:32">
      <c r="A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</row>
    <row r="418" spans="1:32">
      <c r="A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</row>
    <row r="419" spans="1:32">
      <c r="A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</row>
    <row r="420" spans="1:32">
      <c r="A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</row>
    <row r="421" spans="1:32">
      <c r="A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</row>
    <row r="422" spans="1:32">
      <c r="A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</row>
    <row r="423" spans="1:32">
      <c r="A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</row>
    <row r="424" spans="1:32">
      <c r="A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</row>
    <row r="425" spans="1:32">
      <c r="A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</row>
    <row r="426" spans="1:32">
      <c r="A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</row>
    <row r="427" spans="1:32">
      <c r="A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</row>
    <row r="428" spans="1:32">
      <c r="A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</row>
    <row r="429" spans="1:32">
      <c r="A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</row>
    <row r="430" spans="1:32">
      <c r="A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</row>
    <row r="431" spans="1:32">
      <c r="A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</row>
    <row r="432" spans="1:32">
      <c r="A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</row>
    <row r="433" spans="1:32">
      <c r="A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</row>
    <row r="434" spans="1:32">
      <c r="A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</row>
    <row r="435" spans="1:32">
      <c r="A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</row>
    <row r="436" spans="1:32">
      <c r="A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</row>
    <row r="437" spans="1:32">
      <c r="A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</row>
    <row r="438" spans="1:32">
      <c r="A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</row>
    <row r="439" spans="1:32">
      <c r="A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</row>
    <row r="440" spans="1:32">
      <c r="A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</row>
    <row r="441" spans="1:32">
      <c r="A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</row>
    <row r="442" spans="1:32">
      <c r="A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</row>
    <row r="443" spans="1:32">
      <c r="A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</row>
    <row r="444" spans="1:32">
      <c r="A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</row>
    <row r="445" spans="1:32">
      <c r="A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</row>
    <row r="446" spans="1:32">
      <c r="A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</row>
    <row r="447" spans="1:32">
      <c r="A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</row>
    <row r="448" spans="1:32">
      <c r="A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</row>
    <row r="449" spans="1:32">
      <c r="A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</row>
    <row r="450" spans="1:32">
      <c r="A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</row>
    <row r="451" spans="1:32">
      <c r="A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</row>
    <row r="452" spans="1:32">
      <c r="A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</row>
    <row r="453" spans="1:32">
      <c r="A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</row>
    <row r="454" spans="1:32">
      <c r="A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</row>
    <row r="455" spans="1:32">
      <c r="A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</row>
    <row r="456" spans="1:32">
      <c r="A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</row>
    <row r="457" spans="1:32">
      <c r="A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</row>
    <row r="458" spans="1:32">
      <c r="A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</row>
    <row r="459" spans="1:32">
      <c r="A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</row>
    <row r="460" spans="1:32">
      <c r="A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</row>
    <row r="461" spans="1:32">
      <c r="A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</row>
    <row r="462" spans="1:32">
      <c r="A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</row>
    <row r="463" spans="1:32">
      <c r="A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</row>
    <row r="464" spans="1:32">
      <c r="A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</row>
    <row r="465" spans="1:32">
      <c r="A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</row>
    <row r="466" spans="1:32">
      <c r="A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</row>
    <row r="467" spans="1:32">
      <c r="A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</row>
    <row r="468" spans="1:32">
      <c r="A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</row>
    <row r="469" spans="1:32">
      <c r="A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</row>
    <row r="470" spans="1:32">
      <c r="A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</row>
    <row r="471" spans="1:32">
      <c r="A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</row>
    <row r="472" spans="1:32">
      <c r="A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</row>
    <row r="473" spans="1:32">
      <c r="A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</row>
    <row r="474" spans="1:32">
      <c r="A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</row>
    <row r="475" spans="1:32">
      <c r="A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</row>
    <row r="476" spans="1:32">
      <c r="A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</row>
    <row r="477" spans="1:32">
      <c r="A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</row>
    <row r="478" spans="1:32">
      <c r="A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</row>
    <row r="479" spans="1:32">
      <c r="A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</row>
    <row r="480" spans="1:32">
      <c r="A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</row>
    <row r="481" spans="1:32">
      <c r="A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</row>
    <row r="482" spans="1:32">
      <c r="A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</row>
    <row r="483" spans="1:32">
      <c r="A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</row>
    <row r="484" spans="1:32">
      <c r="A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</row>
    <row r="485" spans="1:32">
      <c r="A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</row>
    <row r="486" spans="1:32">
      <c r="A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</row>
    <row r="487" spans="1:32">
      <c r="A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</row>
    <row r="488" spans="1:32">
      <c r="A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</row>
    <row r="489" spans="1:32">
      <c r="A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</row>
    <row r="490" spans="1:32">
      <c r="A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</row>
    <row r="491" spans="1:32">
      <c r="A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</row>
    <row r="492" spans="1:32">
      <c r="A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</row>
    <row r="493" spans="1:32">
      <c r="A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</row>
    <row r="494" spans="1:32">
      <c r="A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</row>
    <row r="495" spans="1:32">
      <c r="A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</row>
    <row r="496" spans="1:32">
      <c r="A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</row>
    <row r="497" spans="1:32">
      <c r="A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</row>
    <row r="498" spans="1:32">
      <c r="A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</row>
    <row r="499" spans="1:32">
      <c r="A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</row>
    <row r="500" spans="1:32">
      <c r="A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</row>
    <row r="501" spans="1:32">
      <c r="A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</row>
    <row r="502" spans="1:32">
      <c r="A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</row>
    <row r="503" spans="1:32">
      <c r="A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</row>
    <row r="504" spans="1:32">
      <c r="A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</row>
    <row r="505" spans="1:32">
      <c r="A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</row>
    <row r="506" spans="1:32">
      <c r="A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</row>
    <row r="507" spans="1:32">
      <c r="A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</row>
    <row r="508" spans="1:32">
      <c r="A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</row>
    <row r="509" spans="1:32">
      <c r="A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</row>
    <row r="510" spans="1:32">
      <c r="A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</row>
    <row r="511" spans="1:32">
      <c r="A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</row>
    <row r="512" spans="1:32">
      <c r="A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</row>
    <row r="513" spans="1:32">
      <c r="A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</row>
    <row r="514" spans="1:32">
      <c r="A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</row>
    <row r="515" spans="1:32">
      <c r="A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</row>
    <row r="516" spans="1:32">
      <c r="A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</row>
    <row r="517" spans="1:32">
      <c r="A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</row>
    <row r="518" spans="1:32">
      <c r="A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</row>
    <row r="519" spans="1:32">
      <c r="A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</row>
    <row r="520" spans="1:32">
      <c r="A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</row>
    <row r="521" spans="1:32">
      <c r="A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</row>
    <row r="522" spans="1:32">
      <c r="A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</row>
    <row r="523" spans="1:32">
      <c r="A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</row>
    <row r="524" spans="1:32">
      <c r="A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</row>
    <row r="525" spans="1:32">
      <c r="A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</row>
    <row r="526" spans="1:32">
      <c r="A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</row>
    <row r="527" spans="1:32">
      <c r="A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</row>
    <row r="528" spans="1:32">
      <c r="A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</row>
    <row r="529" spans="1:32">
      <c r="A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</row>
    <row r="530" spans="1:32">
      <c r="A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</row>
    <row r="531" spans="1:32">
      <c r="A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</row>
    <row r="532" spans="1:32">
      <c r="A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</row>
    <row r="533" spans="1:32">
      <c r="A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</row>
    <row r="534" spans="1:32">
      <c r="A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</row>
    <row r="535" spans="1:32">
      <c r="A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</row>
    <row r="536" spans="1:32">
      <c r="A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</row>
    <row r="537" spans="1:32">
      <c r="A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</row>
    <row r="538" spans="1:32">
      <c r="A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</row>
    <row r="539" spans="1:32">
      <c r="A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</row>
    <row r="540" spans="1:32">
      <c r="A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</row>
    <row r="541" spans="1:32">
      <c r="A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</row>
    <row r="542" spans="1:32">
      <c r="A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</row>
    <row r="543" spans="1:32">
      <c r="A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</row>
    <row r="544" spans="1:32">
      <c r="A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</row>
    <row r="545" spans="1:32">
      <c r="A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</row>
    <row r="546" spans="1:32">
      <c r="A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</row>
    <row r="547" spans="1:32">
      <c r="A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</row>
    <row r="548" spans="1:32">
      <c r="A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</row>
    <row r="549" spans="1:32">
      <c r="A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</row>
    <row r="550" spans="1:32">
      <c r="A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</row>
    <row r="551" spans="1:32">
      <c r="A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</row>
    <row r="552" spans="1:32">
      <c r="A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</row>
    <row r="553" spans="1:32">
      <c r="A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</row>
    <row r="554" spans="1:32">
      <c r="A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</row>
    <row r="555" spans="1:32">
      <c r="A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</row>
    <row r="556" spans="1:32">
      <c r="A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</row>
    <row r="557" spans="1:32">
      <c r="A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</row>
    <row r="558" spans="1:32">
      <c r="A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</row>
    <row r="559" spans="1:32">
      <c r="A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</row>
    <row r="560" spans="1:32">
      <c r="A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</row>
    <row r="561" spans="1:32">
      <c r="A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</row>
    <row r="562" spans="1:32">
      <c r="A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</row>
    <row r="563" spans="1:32">
      <c r="A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</row>
    <row r="564" spans="1:32">
      <c r="A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</row>
    <row r="565" spans="1:32">
      <c r="A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</row>
    <row r="566" spans="1:32">
      <c r="A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</row>
    <row r="567" spans="1:32">
      <c r="A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</row>
    <row r="568" spans="1:32">
      <c r="A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</row>
    <row r="569" spans="1:32">
      <c r="A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</row>
    <row r="570" spans="1:32">
      <c r="A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</row>
    <row r="571" spans="1:32">
      <c r="A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</row>
    <row r="572" spans="1:32">
      <c r="A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</row>
    <row r="573" spans="1:32">
      <c r="A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</row>
    <row r="574" spans="1:32">
      <c r="A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</row>
    <row r="575" spans="1:32">
      <c r="A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</row>
    <row r="576" spans="1:32">
      <c r="A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</row>
    <row r="577" spans="1:32">
      <c r="A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</row>
    <row r="578" spans="1:32">
      <c r="A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</row>
    <row r="579" spans="1:32">
      <c r="A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</row>
    <row r="580" spans="1:32">
      <c r="A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</row>
    <row r="581" spans="1:32">
      <c r="A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</row>
    <row r="582" spans="1:32">
      <c r="A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</row>
    <row r="583" spans="1:32">
      <c r="A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</row>
    <row r="584" spans="1:32">
      <c r="A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</row>
    <row r="585" spans="1:32">
      <c r="A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</row>
    <row r="586" spans="1:32">
      <c r="A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</row>
    <row r="587" spans="1:32">
      <c r="A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</row>
    <row r="588" spans="1:32">
      <c r="A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</row>
    <row r="589" spans="1:32">
      <c r="A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</row>
    <row r="590" spans="1:32">
      <c r="A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</row>
    <row r="591" spans="1:32">
      <c r="A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</row>
    <row r="592" spans="1:32">
      <c r="A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</row>
    <row r="593" spans="1:32">
      <c r="A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</row>
    <row r="594" spans="1:32">
      <c r="A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</row>
    <row r="595" spans="1:32">
      <c r="A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</row>
    <row r="596" spans="1:32">
      <c r="A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</row>
    <row r="597" spans="1:32">
      <c r="A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</row>
    <row r="598" spans="1:32">
      <c r="A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</row>
    <row r="599" spans="1:32">
      <c r="A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</row>
    <row r="600" spans="1:32">
      <c r="A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</row>
    <row r="601" spans="1:32">
      <c r="A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</row>
    <row r="602" spans="1:32">
      <c r="A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</row>
    <row r="603" spans="1:32">
      <c r="A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</row>
    <row r="604" spans="1:32">
      <c r="A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</row>
    <row r="605" spans="1:32">
      <c r="A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</row>
    <row r="606" spans="1:32">
      <c r="A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</row>
    <row r="607" spans="1:32">
      <c r="A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</row>
    <row r="608" spans="1:32">
      <c r="A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</row>
    <row r="609" spans="1:32">
      <c r="A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</row>
    <row r="610" spans="1:32">
      <c r="A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</row>
    <row r="611" spans="1:32">
      <c r="A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</row>
    <row r="612" spans="1:32">
      <c r="A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</row>
    <row r="613" spans="1:32">
      <c r="A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</row>
    <row r="614" spans="1:32">
      <c r="A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</row>
    <row r="615" spans="1:32">
      <c r="A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</row>
    <row r="616" spans="1:32">
      <c r="A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</row>
    <row r="617" spans="1:32">
      <c r="A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</row>
    <row r="618" spans="1:32">
      <c r="A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</row>
    <row r="619" spans="1:32">
      <c r="A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</row>
    <row r="620" spans="1:32">
      <c r="A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</row>
    <row r="621" spans="1:32">
      <c r="A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</row>
    <row r="622" spans="1:32">
      <c r="A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</row>
    <row r="623" spans="1:32">
      <c r="A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</row>
    <row r="624" spans="1:32">
      <c r="A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</row>
    <row r="625" spans="1:32">
      <c r="A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</row>
    <row r="626" spans="1:32">
      <c r="A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</row>
    <row r="627" spans="1:32">
      <c r="A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</row>
    <row r="628" spans="1:32">
      <c r="A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</row>
    <row r="629" spans="1:32">
      <c r="A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</row>
    <row r="630" spans="1:32">
      <c r="A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</row>
    <row r="631" spans="1:32">
      <c r="A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</row>
    <row r="632" spans="1:32">
      <c r="A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</row>
    <row r="633" spans="1:32">
      <c r="A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</row>
    <row r="634" spans="1:32">
      <c r="A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</row>
    <row r="635" spans="1:32">
      <c r="A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</row>
    <row r="636" spans="1:32">
      <c r="A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</row>
    <row r="637" spans="1:32">
      <c r="A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</row>
    <row r="638" spans="1:32">
      <c r="A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</row>
    <row r="639" spans="1:32">
      <c r="A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</row>
    <row r="640" spans="1:32">
      <c r="A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</row>
    <row r="641" spans="1:32">
      <c r="A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</row>
    <row r="642" spans="1:32">
      <c r="A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</row>
    <row r="643" spans="1:32">
      <c r="A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</row>
    <row r="644" spans="1:32">
      <c r="A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</row>
    <row r="645" spans="1:32">
      <c r="A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</row>
    <row r="646" spans="1:32">
      <c r="A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</row>
    <row r="647" spans="1:32">
      <c r="A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</row>
    <row r="648" spans="1:32">
      <c r="A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</row>
    <row r="649" spans="1:32">
      <c r="A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</row>
    <row r="650" spans="1:32">
      <c r="A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</row>
    <row r="651" spans="1:32">
      <c r="A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</row>
    <row r="652" spans="1:32">
      <c r="A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</row>
    <row r="653" spans="1:32">
      <c r="A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</row>
    <row r="654" spans="1:32">
      <c r="A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</row>
    <row r="655" spans="1:32">
      <c r="A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</row>
    <row r="656" spans="1:32">
      <c r="A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</row>
    <row r="657" spans="1:32">
      <c r="A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</row>
    <row r="658" spans="1:32">
      <c r="A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</row>
    <row r="659" spans="1:32">
      <c r="A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</row>
    <row r="660" spans="1:32">
      <c r="A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</row>
    <row r="661" spans="1:32">
      <c r="A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</row>
    <row r="662" spans="1:32">
      <c r="A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</row>
    <row r="663" spans="1:32">
      <c r="A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</row>
    <row r="664" spans="1:32">
      <c r="A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</row>
    <row r="665" spans="1:32">
      <c r="A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</row>
    <row r="666" spans="1:32">
      <c r="A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</row>
    <row r="667" spans="1:32">
      <c r="A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</row>
    <row r="668" spans="1:32">
      <c r="A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</row>
    <row r="669" spans="1:32">
      <c r="A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</row>
    <row r="670" spans="1:32">
      <c r="A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</row>
    <row r="671" spans="1:32">
      <c r="A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</row>
    <row r="672" spans="1:32">
      <c r="A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</row>
    <row r="673" spans="1:32">
      <c r="A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</row>
    <row r="674" spans="1:32">
      <c r="A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</row>
    <row r="675" spans="1:32">
      <c r="A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</row>
    <row r="676" spans="1:32">
      <c r="A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</row>
    <row r="677" spans="1:32">
      <c r="A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</row>
    <row r="678" spans="1:32">
      <c r="A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</row>
    <row r="679" spans="1:32">
      <c r="A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</row>
    <row r="680" spans="1:32">
      <c r="A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</row>
    <row r="681" spans="1:32">
      <c r="A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</row>
    <row r="682" spans="1:32">
      <c r="A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</row>
    <row r="683" spans="1:32">
      <c r="A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</row>
    <row r="684" spans="1:32">
      <c r="A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</row>
    <row r="685" spans="1:32">
      <c r="A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</row>
    <row r="686" spans="1:32">
      <c r="A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</row>
    <row r="687" spans="1:32">
      <c r="A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</row>
    <row r="688" spans="1:32">
      <c r="A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</row>
    <row r="689" spans="1:32">
      <c r="A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</row>
    <row r="690" spans="1:32">
      <c r="A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</row>
    <row r="691" spans="1:32">
      <c r="A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</row>
    <row r="692" spans="1:32">
      <c r="A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</row>
    <row r="693" spans="1:32">
      <c r="A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</row>
    <row r="694" spans="1:32">
      <c r="A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</row>
    <row r="695" spans="1:32">
      <c r="A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</row>
    <row r="696" spans="1:32">
      <c r="A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</row>
    <row r="697" spans="1:32">
      <c r="A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</row>
    <row r="698" spans="1:32">
      <c r="A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</row>
    <row r="699" spans="1:32">
      <c r="A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</row>
    <row r="700" spans="1:32">
      <c r="A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</row>
    <row r="701" spans="1:32">
      <c r="A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</row>
    <row r="702" spans="1:32">
      <c r="A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</row>
    <row r="703" spans="1:32">
      <c r="A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</row>
    <row r="704" spans="1:32">
      <c r="A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</row>
    <row r="705" spans="1:32">
      <c r="A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</row>
    <row r="706" spans="1:32">
      <c r="A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</row>
    <row r="707" spans="1:32">
      <c r="A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</row>
    <row r="708" spans="1:32">
      <c r="A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</row>
    <row r="709" spans="1:32">
      <c r="A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</row>
    <row r="710" spans="1:32">
      <c r="A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</row>
    <row r="711" spans="1:32">
      <c r="A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</row>
    <row r="712" spans="1:32">
      <c r="A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</row>
    <row r="713" spans="1:32">
      <c r="A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</row>
    <row r="714" spans="1:32">
      <c r="A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</row>
    <row r="715" spans="1:32">
      <c r="A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</row>
    <row r="716" spans="1:32">
      <c r="A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</row>
    <row r="717" spans="1:32">
      <c r="A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</row>
    <row r="718" spans="1:32">
      <c r="A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</row>
    <row r="719" spans="1:32">
      <c r="A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</row>
    <row r="720" spans="1:32">
      <c r="A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</row>
    <row r="721" spans="1:32">
      <c r="A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</row>
    <row r="722" spans="1:32">
      <c r="A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</row>
    <row r="723" spans="1:32">
      <c r="A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</row>
    <row r="724" spans="1:32">
      <c r="A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</row>
    <row r="725" spans="1:32">
      <c r="A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</row>
    <row r="726" spans="1:32">
      <c r="A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</row>
    <row r="727" spans="1:32">
      <c r="A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</row>
    <row r="728" spans="1:32">
      <c r="A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</row>
    <row r="729" spans="1:32">
      <c r="A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</row>
    <row r="730" spans="1:32">
      <c r="A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</row>
    <row r="731" spans="1:32">
      <c r="A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</row>
    <row r="732" spans="1:32">
      <c r="A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</row>
    <row r="733" spans="1:32">
      <c r="A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</row>
    <row r="734" spans="1:32">
      <c r="A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</row>
    <row r="735" spans="1:32">
      <c r="A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</row>
    <row r="736" spans="1:32">
      <c r="A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</row>
    <row r="737" spans="1:32">
      <c r="A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</row>
    <row r="738" spans="1:32">
      <c r="A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</row>
    <row r="739" spans="1:32">
      <c r="A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</row>
    <row r="740" spans="1:32">
      <c r="A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</row>
    <row r="741" spans="1:32">
      <c r="A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</row>
    <row r="742" spans="1:32">
      <c r="A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</row>
    <row r="743" spans="1:32">
      <c r="A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</row>
    <row r="744" spans="1:32">
      <c r="A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</row>
    <row r="745" spans="1:32">
      <c r="A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</row>
    <row r="746" spans="1:32">
      <c r="A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</row>
    <row r="747" spans="1:32">
      <c r="A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</row>
    <row r="748" spans="1:32">
      <c r="A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</row>
    <row r="749" spans="1:32">
      <c r="A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</row>
    <row r="750" spans="1:32">
      <c r="A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</row>
    <row r="751" spans="1:32">
      <c r="A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</row>
    <row r="752" spans="1:32">
      <c r="A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</row>
    <row r="753" spans="1:32">
      <c r="A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</row>
    <row r="754" spans="1:32">
      <c r="A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</row>
    <row r="755" spans="1:32">
      <c r="A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</row>
    <row r="756" spans="1:32">
      <c r="A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</row>
    <row r="757" spans="1:32">
      <c r="A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</row>
    <row r="758" spans="1:32">
      <c r="A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</row>
    <row r="759" spans="1:32">
      <c r="A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</row>
    <row r="760" spans="1:32">
      <c r="A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</row>
    <row r="761" spans="1:32">
      <c r="A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</row>
    <row r="762" spans="1:32">
      <c r="A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</row>
    <row r="763" spans="1:32">
      <c r="A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</row>
    <row r="764" spans="1:32">
      <c r="A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</row>
    <row r="765" spans="1:32">
      <c r="A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</row>
    <row r="766" spans="1:32">
      <c r="A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</row>
    <row r="767" spans="1:32">
      <c r="A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</row>
    <row r="768" spans="1:32">
      <c r="A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</row>
    <row r="769" spans="1:32">
      <c r="A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</row>
    <row r="770" spans="1:32">
      <c r="A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</row>
    <row r="771" spans="1:32">
      <c r="A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</row>
    <row r="772" spans="1:32">
      <c r="A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</row>
    <row r="773" spans="1:32">
      <c r="A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</row>
    <row r="774" spans="1:32">
      <c r="A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</row>
    <row r="775" spans="1:32">
      <c r="A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</row>
    <row r="776" spans="1:32">
      <c r="A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</row>
    <row r="777" spans="1:32">
      <c r="A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</row>
    <row r="778" spans="1:32">
      <c r="A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</row>
    <row r="779" spans="1:32">
      <c r="A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</row>
    <row r="780" spans="1:32">
      <c r="A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</row>
    <row r="781" spans="1:32">
      <c r="A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</row>
    <row r="782" spans="1:32">
      <c r="A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</row>
    <row r="783" spans="1:32">
      <c r="A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</row>
    <row r="784" spans="1:32">
      <c r="A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</row>
    <row r="785" spans="1:32">
      <c r="A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</row>
    <row r="786" spans="1:32">
      <c r="A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</row>
    <row r="787" spans="1:32">
      <c r="A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</row>
    <row r="788" spans="1:32">
      <c r="A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</row>
    <row r="789" spans="1:32">
      <c r="A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</row>
    <row r="790" spans="1:32">
      <c r="A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</row>
    <row r="791" spans="1:32">
      <c r="A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</row>
    <row r="792" spans="1:32">
      <c r="A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</row>
    <row r="793" spans="1:32">
      <c r="A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</row>
    <row r="794" spans="1:32">
      <c r="A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</row>
    <row r="795" spans="1:32">
      <c r="A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</row>
    <row r="796" spans="1:32">
      <c r="A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</row>
    <row r="797" spans="1:32">
      <c r="A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</row>
    <row r="798" spans="1:32">
      <c r="A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</row>
    <row r="799" spans="1:32">
      <c r="A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</row>
    <row r="800" spans="1:32">
      <c r="A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</row>
    <row r="801" spans="1:32">
      <c r="A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</row>
    <row r="802" spans="1:32">
      <c r="A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</row>
    <row r="803" spans="1:32">
      <c r="A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</row>
    <row r="804" spans="1:32">
      <c r="A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</row>
    <row r="805" spans="1:32">
      <c r="A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</row>
    <row r="806" spans="1:32">
      <c r="A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</row>
    <row r="807" spans="1:32">
      <c r="A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</row>
    <row r="808" spans="1:32">
      <c r="A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</row>
    <row r="809" spans="1:32">
      <c r="A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</row>
    <row r="810" spans="1:32">
      <c r="A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</row>
    <row r="811" spans="1:32">
      <c r="A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</row>
    <row r="812" spans="1:32">
      <c r="A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</row>
    <row r="813" spans="1:32">
      <c r="A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</row>
    <row r="814" spans="1:32">
      <c r="A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</row>
    <row r="815" spans="1:32">
      <c r="A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</row>
    <row r="816" spans="1:32">
      <c r="A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</row>
    <row r="817" spans="1:32">
      <c r="A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</row>
    <row r="818" spans="1:32">
      <c r="A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</row>
    <row r="819" spans="1:32">
      <c r="A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</row>
    <row r="820" spans="1:32">
      <c r="A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</row>
    <row r="821" spans="1:32">
      <c r="A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</row>
    <row r="822" spans="1:32">
      <c r="A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</row>
    <row r="823" spans="1:32">
      <c r="A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</row>
    <row r="824" spans="1:32">
      <c r="A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</row>
    <row r="825" spans="1:32">
      <c r="A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</row>
    <row r="826" spans="1:32">
      <c r="A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</row>
    <row r="827" spans="1:32">
      <c r="A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</row>
    <row r="828" spans="1:32">
      <c r="A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</row>
    <row r="829" spans="1:32">
      <c r="A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</row>
    <row r="830" spans="1:32">
      <c r="A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</row>
    <row r="831" spans="1:32">
      <c r="A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</row>
    <row r="832" spans="1:32">
      <c r="A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</row>
    <row r="833" spans="1:32">
      <c r="A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</row>
    <row r="834" spans="1:32">
      <c r="A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</row>
    <row r="835" spans="1:32">
      <c r="A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</row>
    <row r="836" spans="1:32">
      <c r="A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</row>
    <row r="837" spans="1:32">
      <c r="A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</row>
    <row r="838" spans="1:32">
      <c r="A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</row>
    <row r="839" spans="1:32">
      <c r="A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</row>
    <row r="840" spans="1:32">
      <c r="A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</row>
    <row r="841" spans="1:32">
      <c r="A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</row>
    <row r="842" spans="1:32">
      <c r="A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</row>
    <row r="843" spans="1:32">
      <c r="A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</row>
    <row r="844" spans="1:32">
      <c r="A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</row>
    <row r="845" spans="1:32">
      <c r="A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</row>
    <row r="846" spans="1:32">
      <c r="A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</row>
    <row r="847" spans="1:32">
      <c r="A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</row>
    <row r="848" spans="1:32">
      <c r="A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</row>
    <row r="849" spans="1:32">
      <c r="A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</row>
    <row r="850" spans="1:32">
      <c r="A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</row>
    <row r="851" spans="1:32">
      <c r="A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</row>
    <row r="852" spans="1:32">
      <c r="A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</row>
    <row r="853" spans="1:32">
      <c r="A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</row>
    <row r="854" spans="1:32">
      <c r="A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</row>
    <row r="855" spans="1:32">
      <c r="A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</row>
    <row r="856" spans="1:32">
      <c r="A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</row>
    <row r="857" spans="1:32">
      <c r="A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</row>
    <row r="858" spans="1:32">
      <c r="A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</row>
    <row r="859" spans="1:32">
      <c r="A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</row>
    <row r="860" spans="1:32">
      <c r="A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</row>
    <row r="861" spans="1:32">
      <c r="A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</row>
    <row r="862" spans="1:32">
      <c r="A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</row>
    <row r="863" spans="1:32">
      <c r="A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</row>
    <row r="864" spans="1:32">
      <c r="A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</row>
    <row r="865" spans="1:32">
      <c r="A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</row>
    <row r="866" spans="1:32">
      <c r="A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</row>
    <row r="867" spans="1:32">
      <c r="A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</row>
    <row r="868" spans="1:32">
      <c r="A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</row>
    <row r="869" spans="1:32">
      <c r="A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</row>
    <row r="870" spans="1:32">
      <c r="A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</row>
    <row r="871" spans="1:32">
      <c r="A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</row>
    <row r="872" spans="1:32">
      <c r="A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</row>
    <row r="873" spans="1:32">
      <c r="A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</row>
    <row r="874" spans="1:32">
      <c r="A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</row>
    <row r="875" spans="1:32">
      <c r="A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</row>
    <row r="876" spans="1:32">
      <c r="A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</row>
    <row r="877" spans="1:32">
      <c r="A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</row>
    <row r="878" spans="1:32">
      <c r="A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</row>
    <row r="879" spans="1:32">
      <c r="A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</row>
    <row r="880" spans="1:32">
      <c r="A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</row>
    <row r="881" spans="1:32">
      <c r="A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</row>
    <row r="882" spans="1:32">
      <c r="A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</row>
    <row r="883" spans="1:32">
      <c r="A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</row>
    <row r="884" spans="1:32">
      <c r="A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</row>
    <row r="885" spans="1:32">
      <c r="A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</row>
    <row r="886" spans="1:32">
      <c r="A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</row>
    <row r="887" spans="1:32">
      <c r="A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</row>
    <row r="888" spans="1:32">
      <c r="A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</row>
    <row r="889" spans="1:32">
      <c r="A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</row>
    <row r="890" spans="1:32">
      <c r="A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</row>
    <row r="891" spans="1:32">
      <c r="A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</row>
    <row r="892" spans="1:32">
      <c r="A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</row>
    <row r="893" spans="1:32">
      <c r="A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</row>
    <row r="894" spans="1:32">
      <c r="A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</row>
    <row r="895" spans="1:32">
      <c r="A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</row>
    <row r="896" spans="1:32">
      <c r="A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</row>
    <row r="897" spans="1:32">
      <c r="A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</row>
    <row r="898" spans="1:32">
      <c r="A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</row>
    <row r="899" spans="1:32">
      <c r="A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</row>
    <row r="900" spans="1:32">
      <c r="A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</row>
    <row r="901" spans="1:32">
      <c r="A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</row>
    <row r="902" spans="1:32">
      <c r="A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</row>
    <row r="903" spans="1:32">
      <c r="A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</row>
    <row r="904" spans="1:32">
      <c r="A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</row>
    <row r="905" spans="1:32">
      <c r="A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</row>
    <row r="906" spans="1:32">
      <c r="A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</row>
    <row r="907" spans="1:32">
      <c r="A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</row>
    <row r="908" spans="1:32">
      <c r="A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</row>
    <row r="909" spans="1:32">
      <c r="A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</row>
    <row r="910" spans="1:32">
      <c r="A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</row>
    <row r="911" spans="1:32">
      <c r="A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</row>
    <row r="912" spans="1:32">
      <c r="A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</row>
    <row r="913" spans="1:32">
      <c r="A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</row>
    <row r="914" spans="1:32">
      <c r="A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</row>
    <row r="915" spans="1:32">
      <c r="A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</row>
    <row r="916" spans="1:32">
      <c r="A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</row>
    <row r="917" spans="1:32">
      <c r="A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</row>
    <row r="918" spans="1:32">
      <c r="A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</row>
    <row r="919" spans="1:32">
      <c r="A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</row>
    <row r="920" spans="1:32">
      <c r="A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</row>
    <row r="921" spans="1:32">
      <c r="A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</row>
    <row r="922" spans="1:32">
      <c r="A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</row>
    <row r="923" spans="1:32">
      <c r="A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</row>
    <row r="924" spans="1:32">
      <c r="A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</row>
    <row r="925" spans="1:32">
      <c r="A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</row>
    <row r="926" spans="1:32">
      <c r="A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</row>
    <row r="927" spans="1:32">
      <c r="A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</row>
    <row r="928" spans="1:32">
      <c r="A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</row>
    <row r="929" spans="1:32">
      <c r="A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</row>
    <row r="930" spans="1:32">
      <c r="A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</row>
    <row r="931" spans="1:32">
      <c r="A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</row>
    <row r="932" spans="1:32">
      <c r="A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</row>
    <row r="933" spans="1:32">
      <c r="A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</row>
    <row r="934" spans="1:32">
      <c r="A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</row>
    <row r="935" spans="1:32">
      <c r="A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</row>
    <row r="936" spans="1:32">
      <c r="A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</row>
    <row r="937" spans="1:32">
      <c r="A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</row>
    <row r="938" spans="1:32">
      <c r="A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</row>
    <row r="939" spans="1:32">
      <c r="A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</row>
    <row r="940" spans="1:32">
      <c r="A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</row>
    <row r="941" spans="1:32">
      <c r="A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</row>
    <row r="942" spans="1:32">
      <c r="A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</row>
    <row r="943" spans="1:32">
      <c r="A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</row>
    <row r="944" spans="1:32">
      <c r="A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</row>
    <row r="945" spans="1:32">
      <c r="A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</row>
    <row r="946" spans="1:32">
      <c r="A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</row>
    <row r="947" spans="1:32">
      <c r="A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</row>
    <row r="948" spans="1:32">
      <c r="A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</row>
    <row r="949" spans="1:32">
      <c r="A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</row>
    <row r="950" spans="1:32">
      <c r="A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</row>
    <row r="951" spans="1:32">
      <c r="A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</row>
    <row r="952" spans="1:32">
      <c r="A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</row>
    <row r="953" spans="1:32">
      <c r="A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</row>
    <row r="954" spans="1:32">
      <c r="A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</row>
    <row r="955" spans="1:32">
      <c r="A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</row>
    <row r="956" spans="1:32">
      <c r="A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</row>
    <row r="957" spans="1:32">
      <c r="A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</row>
    <row r="958" spans="1:32">
      <c r="A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</row>
    <row r="959" spans="1:32">
      <c r="A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</row>
    <row r="960" spans="1:32">
      <c r="A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</row>
    <row r="961" spans="1:32">
      <c r="A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</row>
    <row r="962" spans="1:32">
      <c r="A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</row>
    <row r="963" spans="1:32">
      <c r="A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</row>
    <row r="964" spans="1:32">
      <c r="A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</row>
    <row r="965" spans="1:32">
      <c r="A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</row>
    <row r="966" spans="1:32">
      <c r="A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</row>
    <row r="967" spans="1:32">
      <c r="A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</row>
    <row r="968" spans="1:32">
      <c r="A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</row>
    <row r="969" spans="1:32">
      <c r="A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</row>
    <row r="970" spans="1:32">
      <c r="A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</row>
    <row r="971" spans="1:32">
      <c r="A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</row>
    <row r="972" spans="1:32">
      <c r="A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</row>
    <row r="973" spans="1:32">
      <c r="A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</row>
    <row r="974" spans="1:32">
      <c r="A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</row>
    <row r="975" spans="1:32">
      <c r="A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</row>
    <row r="976" spans="1:32">
      <c r="A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</row>
    <row r="977" spans="1:32">
      <c r="A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</row>
    <row r="978" spans="1:32">
      <c r="A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</row>
    <row r="979" spans="1:32">
      <c r="A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</row>
    <row r="980" spans="1:32">
      <c r="A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</row>
    <row r="981" spans="1:32">
      <c r="A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</row>
    <row r="982" spans="1:32">
      <c r="A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</row>
    <row r="983" spans="1:32">
      <c r="A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</row>
    <row r="984" spans="1:32">
      <c r="A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</row>
    <row r="985" spans="1:32">
      <c r="A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</row>
    <row r="986" spans="1:32">
      <c r="A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</row>
    <row r="987" spans="1:32">
      <c r="A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</row>
    <row r="988" spans="1:32">
      <c r="A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</row>
    <row r="989" spans="1:32">
      <c r="A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</row>
    <row r="990" spans="1:32">
      <c r="A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</row>
    <row r="991" spans="1:32">
      <c r="A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</row>
    <row r="992" spans="1:32">
      <c r="A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</row>
    <row r="993" spans="1:32">
      <c r="A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</row>
    <row r="994" spans="1:32">
      <c r="A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</row>
    <row r="995" spans="1:32">
      <c r="A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</row>
    <row r="996" spans="1:32">
      <c r="A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</row>
    <row r="997" spans="1:32">
      <c r="A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</row>
    <row r="998" spans="1:32">
      <c r="A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</row>
    <row r="999" spans="1:32">
      <c r="A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</row>
    <row r="1000" spans="1:32">
      <c r="A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</row>
    <row r="1001" spans="1:32">
      <c r="A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</row>
    <row r="1002" spans="1:32">
      <c r="A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</row>
    <row r="1003" spans="1:32">
      <c r="A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</row>
    <row r="1004" spans="1:32">
      <c r="A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</row>
    <row r="1005" spans="1:32">
      <c r="A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/>
    </row>
    <row r="1006" spans="1:32">
      <c r="A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/>
    </row>
    <row r="1007" spans="1:32">
      <c r="A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/>
    </row>
    <row r="1008" spans="1:32">
      <c r="A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/>
    </row>
    <row r="1009" spans="1:32">
      <c r="A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  <c r="AE1009" s="33"/>
      <c r="AF1009" s="33"/>
    </row>
    <row r="1010" spans="1:32">
      <c r="A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  <c r="AE1010" s="33"/>
      <c r="AF1010" s="33"/>
    </row>
    <row r="1011" spans="1:32">
      <c r="A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  <c r="AE1011" s="33"/>
      <c r="AF1011" s="33"/>
    </row>
    <row r="1012" spans="1:32">
      <c r="A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  <c r="AE1012" s="33"/>
      <c r="AF1012" s="33"/>
    </row>
    <row r="1013" spans="1:32">
      <c r="A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  <c r="AE1013" s="33"/>
      <c r="AF1013" s="33"/>
    </row>
    <row r="1014" spans="1:32">
      <c r="A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/>
    </row>
    <row r="1015" spans="1:32">
      <c r="A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  <c r="AC1015" s="33"/>
      <c r="AD1015" s="33"/>
      <c r="AE1015" s="33"/>
      <c r="AF1015" s="33"/>
    </row>
    <row r="1016" spans="1:32">
      <c r="A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  <c r="AC1016" s="33"/>
      <c r="AD1016" s="33"/>
      <c r="AE1016" s="33"/>
      <c r="AF1016" s="33"/>
    </row>
    <row r="1017" spans="1:32">
      <c r="A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  <c r="AC1017" s="33"/>
      <c r="AD1017" s="33"/>
      <c r="AE1017" s="33"/>
      <c r="AF1017" s="33"/>
    </row>
    <row r="1018" spans="1:32">
      <c r="A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  <c r="AE1018" s="33"/>
      <c r="AF1018" s="33"/>
    </row>
    <row r="1019" spans="1:32">
      <c r="A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  <c r="AE1019" s="33"/>
      <c r="AF1019" s="33"/>
    </row>
    <row r="1020" spans="1:32">
      <c r="A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  <c r="AE1020" s="33"/>
      <c r="AF1020" s="33"/>
    </row>
    <row r="1021" spans="1:32">
      <c r="A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</row>
    <row r="1022" spans="1:32">
      <c r="A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  <c r="AE1022" s="33"/>
      <c r="AF1022" s="33"/>
    </row>
    <row r="1023" spans="1:32">
      <c r="A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  <c r="AB1023" s="33"/>
      <c r="AC1023" s="33"/>
      <c r="AD1023" s="33"/>
      <c r="AE1023" s="33"/>
      <c r="AF1023" s="33"/>
    </row>
    <row r="1024" spans="1:32">
      <c r="A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  <c r="AB1024" s="33"/>
      <c r="AC1024" s="33"/>
      <c r="AD1024" s="33"/>
      <c r="AE1024" s="33"/>
      <c r="AF1024" s="33"/>
    </row>
    <row r="1025" spans="1:32">
      <c r="A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  <c r="AB1025" s="33"/>
      <c r="AC1025" s="33"/>
      <c r="AD1025" s="33"/>
      <c r="AE1025" s="33"/>
      <c r="AF1025" s="33"/>
    </row>
    <row r="1026" spans="1:32">
      <c r="A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3"/>
      <c r="AD1026" s="33"/>
      <c r="AE1026" s="33"/>
      <c r="AF1026" s="33"/>
    </row>
    <row r="1027" spans="1:32">
      <c r="A1027" s="33"/>
      <c r="R1027" s="33"/>
      <c r="S1027" s="33"/>
      <c r="T1027" s="33"/>
      <c r="U1027" s="33"/>
      <c r="V1027" s="33"/>
      <c r="W1027" s="33"/>
      <c r="X1027" s="33"/>
      <c r="Y1027" s="33"/>
      <c r="Z1027" s="33"/>
      <c r="AA1027" s="33"/>
      <c r="AB1027" s="33"/>
      <c r="AC1027" s="33"/>
      <c r="AD1027" s="33"/>
      <c r="AE1027" s="33"/>
      <c r="AF1027" s="33"/>
    </row>
    <row r="1028" spans="1:32">
      <c r="A1028" s="33"/>
      <c r="R1028" s="33"/>
      <c r="S1028" s="33"/>
      <c r="T1028" s="33"/>
      <c r="U1028" s="33"/>
      <c r="V1028" s="33"/>
      <c r="W1028" s="33"/>
      <c r="X1028" s="33"/>
      <c r="Y1028" s="33"/>
      <c r="Z1028" s="33"/>
      <c r="AA1028" s="33"/>
      <c r="AB1028" s="33"/>
      <c r="AC1028" s="33"/>
      <c r="AD1028" s="33"/>
      <c r="AE1028" s="33"/>
      <c r="AF1028" s="33"/>
    </row>
    <row r="1029" spans="1:32">
      <c r="A1029" s="33"/>
      <c r="R1029" s="33"/>
      <c r="S1029" s="33"/>
      <c r="T1029" s="33"/>
      <c r="U1029" s="33"/>
      <c r="V1029" s="33"/>
      <c r="W1029" s="33"/>
      <c r="X1029" s="33"/>
      <c r="Y1029" s="33"/>
      <c r="Z1029" s="33"/>
      <c r="AA1029" s="33"/>
      <c r="AB1029" s="33"/>
      <c r="AC1029" s="33"/>
      <c r="AD1029" s="33"/>
      <c r="AE1029" s="33"/>
      <c r="AF1029" s="33"/>
    </row>
    <row r="1030" spans="1:32">
      <c r="A1030" s="33"/>
      <c r="R1030" s="33"/>
      <c r="S1030" s="33"/>
      <c r="T1030" s="33"/>
      <c r="U1030" s="33"/>
      <c r="V1030" s="33"/>
      <c r="W1030" s="33"/>
      <c r="X1030" s="33"/>
      <c r="Y1030" s="33"/>
      <c r="Z1030" s="33"/>
      <c r="AA1030" s="33"/>
      <c r="AB1030" s="33"/>
      <c r="AC1030" s="33"/>
      <c r="AD1030" s="33"/>
      <c r="AE1030" s="33"/>
      <c r="AF1030" s="33"/>
    </row>
    <row r="1031" spans="1:32">
      <c r="A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  <c r="AE1031" s="33"/>
      <c r="AF1031" s="33"/>
    </row>
    <row r="1032" spans="1:32">
      <c r="A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3"/>
      <c r="AD1032" s="33"/>
      <c r="AE1032" s="33"/>
      <c r="AF1032" s="33"/>
    </row>
    <row r="1033" spans="1:32">
      <c r="A1033" s="33"/>
      <c r="R1033" s="33"/>
      <c r="S1033" s="33"/>
      <c r="T1033" s="33"/>
      <c r="U1033" s="33"/>
      <c r="V1033" s="33"/>
      <c r="W1033" s="33"/>
      <c r="X1033" s="33"/>
      <c r="Y1033" s="33"/>
      <c r="Z1033" s="33"/>
      <c r="AA1033" s="33"/>
      <c r="AB1033" s="33"/>
      <c r="AC1033" s="33"/>
      <c r="AD1033" s="33"/>
      <c r="AE1033" s="33"/>
      <c r="AF1033" s="33"/>
    </row>
    <row r="1034" spans="1:32">
      <c r="A1034" s="33"/>
      <c r="R1034" s="33"/>
      <c r="S1034" s="33"/>
      <c r="T1034" s="33"/>
      <c r="U1034" s="33"/>
      <c r="V1034" s="33"/>
      <c r="W1034" s="33"/>
      <c r="X1034" s="33"/>
      <c r="Y1034" s="33"/>
      <c r="Z1034" s="33"/>
      <c r="AA1034" s="33"/>
      <c r="AB1034" s="33"/>
      <c r="AC1034" s="33"/>
      <c r="AD1034" s="33"/>
      <c r="AE1034" s="33"/>
      <c r="AF1034" s="33"/>
    </row>
    <row r="1035" spans="1:32">
      <c r="A1035" s="33"/>
      <c r="R1035" s="33"/>
      <c r="S1035" s="33"/>
      <c r="T1035" s="33"/>
      <c r="U1035" s="33"/>
      <c r="V1035" s="33"/>
      <c r="W1035" s="33"/>
      <c r="X1035" s="33"/>
      <c r="Y1035" s="33"/>
      <c r="Z1035" s="33"/>
      <c r="AA1035" s="33"/>
      <c r="AB1035" s="33"/>
      <c r="AC1035" s="33"/>
      <c r="AD1035" s="33"/>
      <c r="AE1035" s="33"/>
      <c r="AF1035" s="33"/>
    </row>
    <row r="1036" spans="1:32">
      <c r="A1036" s="33"/>
      <c r="R1036" s="33"/>
      <c r="S1036" s="33"/>
      <c r="T1036" s="33"/>
      <c r="U1036" s="33"/>
      <c r="V1036" s="33"/>
      <c r="W1036" s="33"/>
      <c r="X1036" s="33"/>
      <c r="Y1036" s="33"/>
      <c r="Z1036" s="33"/>
      <c r="AA1036" s="33"/>
      <c r="AB1036" s="33"/>
      <c r="AC1036" s="33"/>
      <c r="AD1036" s="33"/>
      <c r="AE1036" s="33"/>
      <c r="AF1036" s="33"/>
    </row>
    <row r="1037" spans="1:32">
      <c r="A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3"/>
      <c r="AD1037" s="33"/>
      <c r="AE1037" s="33"/>
      <c r="AF1037" s="33"/>
    </row>
    <row r="1038" spans="1:32">
      <c r="A1038" s="33"/>
      <c r="R1038" s="33"/>
      <c r="S1038" s="33"/>
      <c r="T1038" s="33"/>
      <c r="U1038" s="33"/>
      <c r="V1038" s="33"/>
      <c r="W1038" s="33"/>
      <c r="X1038" s="33"/>
      <c r="Y1038" s="33"/>
      <c r="Z1038" s="33"/>
      <c r="AA1038" s="33"/>
      <c r="AB1038" s="33"/>
      <c r="AC1038" s="33"/>
      <c r="AD1038" s="33"/>
      <c r="AE1038" s="33"/>
      <c r="AF1038" s="33"/>
    </row>
    <row r="1039" spans="1:32">
      <c r="A1039" s="33"/>
      <c r="R1039" s="33"/>
      <c r="S1039" s="33"/>
      <c r="T1039" s="33"/>
      <c r="U1039" s="33"/>
      <c r="V1039" s="33"/>
      <c r="W1039" s="33"/>
      <c r="X1039" s="33"/>
      <c r="Y1039" s="33"/>
      <c r="Z1039" s="33"/>
      <c r="AA1039" s="33"/>
      <c r="AB1039" s="33"/>
      <c r="AC1039" s="33"/>
      <c r="AD1039" s="33"/>
      <c r="AE1039" s="33"/>
      <c r="AF1039" s="33"/>
    </row>
    <row r="1040" spans="1:32">
      <c r="A1040" s="33"/>
      <c r="R1040" s="33"/>
      <c r="S1040" s="33"/>
      <c r="T1040" s="33"/>
      <c r="U1040" s="33"/>
      <c r="V1040" s="33"/>
      <c r="W1040" s="33"/>
      <c r="X1040" s="33"/>
      <c r="Y1040" s="33"/>
      <c r="Z1040" s="33"/>
      <c r="AA1040" s="33"/>
      <c r="AB1040" s="33"/>
      <c r="AC1040" s="33"/>
      <c r="AD1040" s="33"/>
      <c r="AE1040" s="33"/>
      <c r="AF1040" s="33"/>
    </row>
    <row r="1041" spans="1:32">
      <c r="A1041" s="33"/>
      <c r="R1041" s="33"/>
      <c r="S1041" s="33"/>
      <c r="T1041" s="33"/>
      <c r="U1041" s="33"/>
      <c r="V1041" s="33"/>
      <c r="W1041" s="33"/>
      <c r="X1041" s="33"/>
      <c r="Y1041" s="33"/>
      <c r="Z1041" s="33"/>
      <c r="AA1041" s="33"/>
      <c r="AB1041" s="33"/>
      <c r="AC1041" s="33"/>
      <c r="AD1041" s="33"/>
      <c r="AE1041" s="33"/>
      <c r="AF1041" s="33"/>
    </row>
    <row r="1042" spans="1:32">
      <c r="A1042" s="33"/>
      <c r="R1042" s="33"/>
      <c r="S1042" s="33"/>
      <c r="T1042" s="33"/>
      <c r="U1042" s="33"/>
      <c r="V1042" s="33"/>
      <c r="W1042" s="33"/>
      <c r="X1042" s="33"/>
      <c r="Y1042" s="33"/>
      <c r="Z1042" s="33"/>
      <c r="AA1042" s="33"/>
      <c r="AB1042" s="33"/>
      <c r="AC1042" s="33"/>
      <c r="AD1042" s="33"/>
      <c r="AE1042" s="33"/>
      <c r="AF1042" s="33"/>
    </row>
    <row r="1043" spans="1:32">
      <c r="A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  <c r="AE1043" s="33"/>
      <c r="AF1043" s="33"/>
    </row>
    <row r="1044" spans="1:32">
      <c r="A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  <c r="AE1044" s="33"/>
      <c r="AF1044" s="33"/>
    </row>
    <row r="1045" spans="1:32">
      <c r="A1045" s="33"/>
      <c r="R1045" s="33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  <c r="AE1045" s="33"/>
      <c r="AF1045" s="33"/>
    </row>
    <row r="1046" spans="1:32">
      <c r="A1046" s="33"/>
      <c r="R1046" s="33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  <c r="AE1046" s="33"/>
      <c r="AF1046" s="33"/>
    </row>
    <row r="1047" spans="1:32">
      <c r="A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  <c r="AD1047" s="33"/>
      <c r="AE1047" s="33"/>
      <c r="AF1047" s="33"/>
    </row>
    <row r="1048" spans="1:32">
      <c r="A1048" s="33"/>
      <c r="R1048" s="33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  <c r="AD1048" s="33"/>
      <c r="AE1048" s="33"/>
      <c r="AF1048" s="33"/>
    </row>
    <row r="1049" spans="1:32">
      <c r="A1049" s="33"/>
      <c r="R1049" s="33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  <c r="AD1049" s="33"/>
      <c r="AE1049" s="33"/>
      <c r="AF1049" s="33"/>
    </row>
    <row r="1050" spans="1:32">
      <c r="A1050" s="33"/>
      <c r="R1050" s="33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  <c r="AD1050" s="33"/>
      <c r="AE1050" s="33"/>
      <c r="AF1050" s="33"/>
    </row>
    <row r="1051" spans="1:32">
      <c r="A1051" s="33"/>
      <c r="R1051" s="33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  <c r="AD1051" s="33"/>
      <c r="AE1051" s="33"/>
      <c r="AF1051" s="33"/>
    </row>
    <row r="1052" spans="1:32">
      <c r="A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  <c r="AD1052" s="33"/>
      <c r="AE1052" s="33"/>
      <c r="AF1052" s="33"/>
    </row>
    <row r="1053" spans="1:32">
      <c r="A1053" s="33"/>
      <c r="R1053" s="33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  <c r="AD1053" s="33"/>
      <c r="AE1053" s="33"/>
      <c r="AF1053" s="33"/>
    </row>
    <row r="1054" spans="1:32">
      <c r="A1054" s="33"/>
      <c r="R1054" s="33"/>
      <c r="S1054" s="33"/>
      <c r="T1054" s="33"/>
      <c r="U1054" s="33"/>
      <c r="V1054" s="33"/>
      <c r="W1054" s="33"/>
      <c r="X1054" s="33"/>
      <c r="Y1054" s="33"/>
      <c r="Z1054" s="33"/>
      <c r="AA1054" s="33"/>
      <c r="AB1054" s="33"/>
      <c r="AC1054" s="33"/>
      <c r="AD1054" s="33"/>
      <c r="AE1054" s="33"/>
      <c r="AF1054" s="33"/>
    </row>
    <row r="1055" spans="1:32">
      <c r="A1055" s="33"/>
      <c r="R1055" s="33"/>
      <c r="S1055" s="33"/>
      <c r="T1055" s="33"/>
      <c r="U1055" s="33"/>
      <c r="V1055" s="33"/>
      <c r="W1055" s="33"/>
      <c r="X1055" s="33"/>
      <c r="Y1055" s="33"/>
      <c r="Z1055" s="33"/>
      <c r="AA1055" s="33"/>
      <c r="AB1055" s="33"/>
      <c r="AC1055" s="33"/>
      <c r="AD1055" s="33"/>
      <c r="AE1055" s="33"/>
      <c r="AF1055" s="33"/>
    </row>
    <row r="1056" spans="1:32">
      <c r="A1056" s="33"/>
      <c r="R1056" s="33"/>
      <c r="S1056" s="33"/>
      <c r="T1056" s="33"/>
      <c r="U1056" s="33"/>
      <c r="V1056" s="33"/>
      <c r="W1056" s="33"/>
      <c r="X1056" s="33"/>
      <c r="Y1056" s="33"/>
      <c r="Z1056" s="33"/>
      <c r="AA1056" s="33"/>
      <c r="AB1056" s="33"/>
      <c r="AC1056" s="33"/>
      <c r="AD1056" s="33"/>
      <c r="AE1056" s="33"/>
      <c r="AF1056" s="33"/>
    </row>
    <row r="1057" spans="1:32">
      <c r="A1057" s="33"/>
      <c r="R1057" s="33"/>
      <c r="S1057" s="33"/>
      <c r="T1057" s="33"/>
      <c r="U1057" s="33"/>
      <c r="V1057" s="33"/>
      <c r="W1057" s="33"/>
      <c r="X1057" s="33"/>
      <c r="Y1057" s="33"/>
      <c r="Z1057" s="33"/>
      <c r="AA1057" s="33"/>
      <c r="AB1057" s="33"/>
      <c r="AC1057" s="33"/>
      <c r="AD1057" s="33"/>
      <c r="AE1057" s="33"/>
      <c r="AF1057" s="33"/>
    </row>
    <row r="1058" spans="1:32">
      <c r="A1058" s="33"/>
      <c r="R1058" s="33"/>
      <c r="S1058" s="33"/>
      <c r="T1058" s="33"/>
      <c r="U1058" s="33"/>
      <c r="V1058" s="33"/>
      <c r="W1058" s="33"/>
      <c r="X1058" s="33"/>
      <c r="Y1058" s="33"/>
      <c r="Z1058" s="33"/>
      <c r="AA1058" s="33"/>
      <c r="AB1058" s="33"/>
      <c r="AC1058" s="33"/>
      <c r="AD1058" s="33"/>
      <c r="AE1058" s="33"/>
      <c r="AF1058" s="33"/>
    </row>
    <row r="1059" spans="1:32">
      <c r="A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3"/>
      <c r="AD1059" s="33"/>
      <c r="AE1059" s="33"/>
      <c r="AF1059" s="33"/>
    </row>
    <row r="1060" spans="1:32">
      <c r="A1060" s="33"/>
      <c r="R1060" s="33"/>
      <c r="S1060" s="33"/>
      <c r="T1060" s="33"/>
      <c r="U1060" s="33"/>
      <c r="V1060" s="33"/>
      <c r="W1060" s="33"/>
      <c r="X1060" s="33"/>
      <c r="Y1060" s="33"/>
      <c r="Z1060" s="33"/>
      <c r="AA1060" s="33"/>
      <c r="AB1060" s="33"/>
      <c r="AC1060" s="33"/>
      <c r="AD1060" s="33"/>
      <c r="AE1060" s="33"/>
      <c r="AF1060" s="33"/>
    </row>
    <row r="1061" spans="1:32">
      <c r="A1061" s="33"/>
      <c r="R1061" s="33"/>
      <c r="S1061" s="33"/>
      <c r="T1061" s="33"/>
      <c r="U1061" s="33"/>
      <c r="V1061" s="33"/>
      <c r="W1061" s="33"/>
      <c r="X1061" s="33"/>
      <c r="Y1061" s="33"/>
      <c r="Z1061" s="33"/>
      <c r="AA1061" s="33"/>
      <c r="AB1061" s="33"/>
      <c r="AC1061" s="33"/>
      <c r="AD1061" s="33"/>
      <c r="AE1061" s="33"/>
      <c r="AF1061" s="33"/>
    </row>
    <row r="1062" spans="1:32">
      <c r="A1062" s="33"/>
      <c r="R1062" s="33"/>
      <c r="S1062" s="33"/>
      <c r="T1062" s="33"/>
      <c r="U1062" s="33"/>
      <c r="V1062" s="33"/>
      <c r="W1062" s="33"/>
      <c r="X1062" s="33"/>
      <c r="Y1062" s="33"/>
      <c r="Z1062" s="33"/>
      <c r="AA1062" s="33"/>
      <c r="AB1062" s="33"/>
      <c r="AC1062" s="33"/>
      <c r="AD1062" s="33"/>
      <c r="AE1062" s="33"/>
      <c r="AF1062" s="33"/>
    </row>
    <row r="1063" spans="1:32">
      <c r="A1063" s="33"/>
      <c r="R1063" s="33"/>
      <c r="S1063" s="33"/>
      <c r="T1063" s="33"/>
      <c r="U1063" s="33"/>
      <c r="V1063" s="33"/>
      <c r="W1063" s="33"/>
      <c r="X1063" s="33"/>
      <c r="Y1063" s="33"/>
      <c r="Z1063" s="33"/>
      <c r="AA1063" s="33"/>
      <c r="AB1063" s="33"/>
      <c r="AC1063" s="33"/>
      <c r="AD1063" s="33"/>
      <c r="AE1063" s="33"/>
      <c r="AF1063" s="33"/>
    </row>
    <row r="1064" spans="1:32">
      <c r="A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3"/>
      <c r="AD1064" s="33"/>
      <c r="AE1064" s="33"/>
      <c r="AF1064" s="33"/>
    </row>
    <row r="1065" spans="1:32">
      <c r="A1065" s="33"/>
      <c r="R1065" s="33"/>
      <c r="S1065" s="33"/>
      <c r="T1065" s="33"/>
      <c r="U1065" s="33"/>
      <c r="V1065" s="33"/>
      <c r="W1065" s="33"/>
      <c r="X1065" s="33"/>
      <c r="Y1065" s="33"/>
      <c r="Z1065" s="33"/>
      <c r="AA1065" s="33"/>
      <c r="AB1065" s="33"/>
      <c r="AC1065" s="33"/>
      <c r="AD1065" s="33"/>
      <c r="AE1065" s="33"/>
      <c r="AF1065" s="33"/>
    </row>
    <row r="1066" spans="1:32">
      <c r="A1066" s="33"/>
      <c r="R1066" s="33"/>
      <c r="S1066" s="33"/>
      <c r="T1066" s="33"/>
      <c r="U1066" s="33"/>
      <c r="V1066" s="33"/>
      <c r="W1066" s="33"/>
      <c r="X1066" s="33"/>
      <c r="Y1066" s="33"/>
      <c r="Z1066" s="33"/>
      <c r="AA1066" s="33"/>
      <c r="AB1066" s="33"/>
      <c r="AC1066" s="33"/>
      <c r="AD1066" s="33"/>
      <c r="AE1066" s="33"/>
      <c r="AF1066" s="33"/>
    </row>
    <row r="1067" spans="1:32">
      <c r="A1067" s="33"/>
      <c r="R1067" s="33"/>
      <c r="S1067" s="33"/>
      <c r="T1067" s="33"/>
      <c r="U1067" s="33"/>
      <c r="V1067" s="33"/>
      <c r="W1067" s="33"/>
      <c r="X1067" s="33"/>
      <c r="Y1067" s="33"/>
      <c r="Z1067" s="33"/>
      <c r="AA1067" s="33"/>
      <c r="AB1067" s="33"/>
      <c r="AC1067" s="33"/>
      <c r="AD1067" s="33"/>
      <c r="AE1067" s="33"/>
      <c r="AF1067" s="33"/>
    </row>
    <row r="1068" spans="1:32">
      <c r="A1068" s="33"/>
      <c r="R1068" s="33"/>
      <c r="S1068" s="33"/>
      <c r="T1068" s="33"/>
      <c r="U1068" s="33"/>
      <c r="V1068" s="33"/>
      <c r="W1068" s="33"/>
      <c r="X1068" s="33"/>
      <c r="Y1068" s="33"/>
      <c r="Z1068" s="33"/>
      <c r="AA1068" s="33"/>
      <c r="AB1068" s="33"/>
      <c r="AC1068" s="33"/>
      <c r="AD1068" s="33"/>
      <c r="AE1068" s="33"/>
      <c r="AF1068" s="33"/>
    </row>
    <row r="1069" spans="1:32">
      <c r="A1069" s="33"/>
      <c r="R1069" s="33"/>
      <c r="S1069" s="33"/>
      <c r="T1069" s="33"/>
      <c r="U1069" s="33"/>
      <c r="V1069" s="33"/>
      <c r="W1069" s="33"/>
      <c r="X1069" s="33"/>
      <c r="Y1069" s="33"/>
      <c r="Z1069" s="33"/>
      <c r="AA1069" s="33"/>
      <c r="AB1069" s="33"/>
      <c r="AC1069" s="33"/>
      <c r="AD1069" s="33"/>
      <c r="AE1069" s="33"/>
      <c r="AF1069" s="33"/>
    </row>
    <row r="1070" spans="1:32">
      <c r="A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3"/>
      <c r="AD1070" s="33"/>
      <c r="AE1070" s="33"/>
      <c r="AF1070" s="33"/>
    </row>
    <row r="1071" spans="1:32">
      <c r="A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  <c r="AD1071" s="33"/>
      <c r="AE1071" s="33"/>
      <c r="AF1071" s="33"/>
    </row>
    <row r="1072" spans="1:32">
      <c r="A1072" s="33"/>
      <c r="R1072" s="33"/>
      <c r="S1072" s="33"/>
      <c r="T1072" s="33"/>
      <c r="U1072" s="33"/>
      <c r="V1072" s="33"/>
      <c r="W1072" s="33"/>
      <c r="X1072" s="33"/>
      <c r="Y1072" s="33"/>
      <c r="Z1072" s="33"/>
      <c r="AA1072" s="33"/>
      <c r="AB1072" s="33"/>
      <c r="AC1072" s="33"/>
      <c r="AD1072" s="33"/>
      <c r="AE1072" s="33"/>
      <c r="AF1072" s="33"/>
    </row>
    <row r="1073" spans="1:32">
      <c r="A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  <c r="AD1073" s="33"/>
      <c r="AE1073" s="33"/>
      <c r="AF1073" s="33"/>
    </row>
    <row r="1074" spans="1:32">
      <c r="A1074" s="33"/>
      <c r="R1074" s="33"/>
      <c r="S1074" s="33"/>
      <c r="T1074" s="33"/>
      <c r="U1074" s="33"/>
      <c r="V1074" s="33"/>
      <c r="W1074" s="33"/>
      <c r="X1074" s="33"/>
      <c r="Y1074" s="33"/>
      <c r="Z1074" s="33"/>
      <c r="AA1074" s="33"/>
      <c r="AB1074" s="33"/>
      <c r="AC1074" s="33"/>
      <c r="AD1074" s="33"/>
      <c r="AE1074" s="33"/>
      <c r="AF1074" s="33"/>
    </row>
    <row r="1075" spans="1:32">
      <c r="A1075" s="33"/>
      <c r="R1075" s="33"/>
      <c r="S1075" s="33"/>
      <c r="T1075" s="33"/>
      <c r="U1075" s="33"/>
      <c r="V1075" s="33"/>
      <c r="W1075" s="33"/>
      <c r="X1075" s="33"/>
      <c r="Y1075" s="33"/>
      <c r="Z1075" s="33"/>
      <c r="AA1075" s="33"/>
      <c r="AB1075" s="33"/>
      <c r="AC1075" s="33"/>
      <c r="AD1075" s="33"/>
      <c r="AE1075" s="33"/>
      <c r="AF1075" s="33"/>
    </row>
    <row r="1076" spans="1:32">
      <c r="A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3"/>
      <c r="AD1076" s="33"/>
      <c r="AE1076" s="33"/>
      <c r="AF1076" s="33"/>
    </row>
    <row r="1077" spans="1:32">
      <c r="A1077" s="33"/>
      <c r="R1077" s="33"/>
      <c r="S1077" s="33"/>
      <c r="T1077" s="33"/>
      <c r="U1077" s="33"/>
      <c r="V1077" s="33"/>
      <c r="W1077" s="33"/>
      <c r="X1077" s="33"/>
      <c r="Y1077" s="33"/>
      <c r="Z1077" s="33"/>
      <c r="AA1077" s="33"/>
      <c r="AB1077" s="33"/>
      <c r="AC1077" s="33"/>
      <c r="AD1077" s="33"/>
      <c r="AE1077" s="33"/>
      <c r="AF1077" s="33"/>
    </row>
    <row r="1078" spans="1:32">
      <c r="A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  <c r="AD1078" s="33"/>
      <c r="AE1078" s="33"/>
      <c r="AF1078" s="33"/>
    </row>
    <row r="1079" spans="1:32">
      <c r="A1079" s="33"/>
      <c r="R1079" s="33"/>
      <c r="S1079" s="33"/>
      <c r="T1079" s="33"/>
      <c r="U1079" s="33"/>
      <c r="V1079" s="33"/>
      <c r="W1079" s="33"/>
      <c r="X1079" s="33"/>
      <c r="Y1079" s="33"/>
      <c r="Z1079" s="33"/>
      <c r="AA1079" s="33"/>
      <c r="AB1079" s="33"/>
      <c r="AC1079" s="33"/>
      <c r="AD1079" s="33"/>
      <c r="AE1079" s="33"/>
      <c r="AF1079" s="33"/>
    </row>
    <row r="1080" spans="1:32">
      <c r="A1080" s="33"/>
      <c r="R1080" s="33"/>
      <c r="S1080" s="33"/>
      <c r="T1080" s="33"/>
      <c r="U1080" s="33"/>
      <c r="V1080" s="33"/>
      <c r="W1080" s="33"/>
      <c r="X1080" s="33"/>
      <c r="Y1080" s="33"/>
      <c r="Z1080" s="33"/>
      <c r="AA1080" s="33"/>
      <c r="AB1080" s="33"/>
      <c r="AC1080" s="33"/>
      <c r="AD1080" s="33"/>
      <c r="AE1080" s="33"/>
      <c r="AF1080" s="33"/>
    </row>
    <row r="1081" spans="1:32">
      <c r="A1081" s="33"/>
      <c r="R1081" s="33"/>
      <c r="S1081" s="33"/>
      <c r="T1081" s="33"/>
      <c r="U1081" s="33"/>
      <c r="V1081" s="33"/>
      <c r="W1081" s="33"/>
      <c r="X1081" s="33"/>
      <c r="Y1081" s="33"/>
      <c r="Z1081" s="33"/>
      <c r="AA1081" s="33"/>
      <c r="AB1081" s="33"/>
      <c r="AC1081" s="33"/>
      <c r="AD1081" s="33"/>
      <c r="AE1081" s="33"/>
      <c r="AF1081" s="33"/>
    </row>
    <row r="1082" spans="1:32">
      <c r="A1082" s="33"/>
      <c r="R1082" s="33"/>
      <c r="S1082" s="33"/>
      <c r="T1082" s="33"/>
      <c r="U1082" s="33"/>
      <c r="V1082" s="33"/>
      <c r="W1082" s="33"/>
      <c r="X1082" s="33"/>
      <c r="Y1082" s="33"/>
      <c r="Z1082" s="33"/>
      <c r="AA1082" s="33"/>
      <c r="AB1082" s="33"/>
      <c r="AC1082" s="33"/>
      <c r="AD1082" s="33"/>
      <c r="AE1082" s="33"/>
      <c r="AF1082" s="33"/>
    </row>
    <row r="1083" spans="1:32">
      <c r="A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3"/>
      <c r="AC1083" s="33"/>
      <c r="AD1083" s="33"/>
      <c r="AE1083" s="33"/>
      <c r="AF1083" s="33"/>
    </row>
    <row r="1084" spans="1:32">
      <c r="A1084" s="33"/>
      <c r="R1084" s="33"/>
      <c r="S1084" s="33"/>
      <c r="T1084" s="33"/>
      <c r="U1084" s="33"/>
      <c r="V1084" s="33"/>
      <c r="W1084" s="33"/>
      <c r="X1084" s="33"/>
      <c r="Y1084" s="33"/>
      <c r="Z1084" s="33"/>
      <c r="AA1084" s="33"/>
      <c r="AB1084" s="33"/>
      <c r="AC1084" s="33"/>
      <c r="AD1084" s="33"/>
      <c r="AE1084" s="33"/>
      <c r="AF1084" s="33"/>
    </row>
    <row r="1085" spans="1:32">
      <c r="A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3"/>
      <c r="AD1085" s="33"/>
      <c r="AE1085" s="33"/>
      <c r="AF1085" s="33"/>
    </row>
    <row r="1086" spans="1:32">
      <c r="A1086" s="33"/>
      <c r="R1086" s="33"/>
      <c r="S1086" s="33"/>
      <c r="T1086" s="33"/>
      <c r="U1086" s="33"/>
      <c r="V1086" s="33"/>
      <c r="W1086" s="33"/>
      <c r="X1086" s="33"/>
      <c r="Y1086" s="33"/>
      <c r="Z1086" s="33"/>
      <c r="AA1086" s="33"/>
      <c r="AB1086" s="33"/>
      <c r="AC1086" s="33"/>
      <c r="AD1086" s="33"/>
      <c r="AE1086" s="33"/>
      <c r="AF1086" s="33"/>
    </row>
    <row r="1087" spans="1:32">
      <c r="A1087" s="33"/>
      <c r="R1087" s="33"/>
      <c r="S1087" s="33"/>
      <c r="T1087" s="33"/>
      <c r="U1087" s="33"/>
      <c r="V1087" s="33"/>
      <c r="W1087" s="33"/>
      <c r="X1087" s="33"/>
      <c r="Y1087" s="33"/>
      <c r="Z1087" s="33"/>
      <c r="AA1087" s="33"/>
      <c r="AB1087" s="33"/>
      <c r="AC1087" s="33"/>
      <c r="AD1087" s="33"/>
      <c r="AE1087" s="33"/>
      <c r="AF1087" s="33"/>
    </row>
    <row r="1088" spans="1:32">
      <c r="A1088" s="33"/>
      <c r="R1088" s="33"/>
      <c r="S1088" s="33"/>
      <c r="T1088" s="33"/>
      <c r="U1088" s="33"/>
      <c r="V1088" s="33"/>
      <c r="W1088" s="33"/>
      <c r="X1088" s="33"/>
      <c r="Y1088" s="33"/>
      <c r="Z1088" s="33"/>
      <c r="AA1088" s="33"/>
      <c r="AB1088" s="33"/>
      <c r="AC1088" s="33"/>
      <c r="AD1088" s="33"/>
      <c r="AE1088" s="33"/>
      <c r="AF1088" s="33"/>
    </row>
    <row r="1089" spans="1:32">
      <c r="A1089" s="33"/>
      <c r="R1089" s="33"/>
      <c r="S1089" s="33"/>
      <c r="T1089" s="33"/>
      <c r="U1089" s="33"/>
      <c r="V1089" s="33"/>
      <c r="W1089" s="33"/>
      <c r="X1089" s="33"/>
      <c r="Y1089" s="33"/>
      <c r="Z1089" s="33"/>
      <c r="AA1089" s="33"/>
      <c r="AB1089" s="33"/>
      <c r="AC1089" s="33"/>
      <c r="AD1089" s="33"/>
      <c r="AE1089" s="33"/>
      <c r="AF1089" s="33"/>
    </row>
    <row r="1090" spans="1:32">
      <c r="A1090" s="33"/>
      <c r="R1090" s="33"/>
      <c r="S1090" s="33"/>
      <c r="T1090" s="33"/>
      <c r="U1090" s="33"/>
      <c r="V1090" s="33"/>
      <c r="W1090" s="33"/>
      <c r="X1090" s="33"/>
      <c r="Y1090" s="33"/>
      <c r="Z1090" s="33"/>
      <c r="AA1090" s="33"/>
      <c r="AB1090" s="33"/>
      <c r="AC1090" s="33"/>
      <c r="AD1090" s="33"/>
      <c r="AE1090" s="33"/>
      <c r="AF1090" s="33"/>
    </row>
    <row r="1091" spans="1:32">
      <c r="A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3"/>
      <c r="AD1091" s="33"/>
      <c r="AE1091" s="33"/>
      <c r="AF1091" s="33"/>
    </row>
    <row r="1092" spans="1:32">
      <c r="A1092" s="33"/>
      <c r="R1092" s="33"/>
      <c r="S1092" s="33"/>
      <c r="T1092" s="33"/>
      <c r="U1092" s="33"/>
      <c r="V1092" s="33"/>
      <c r="W1092" s="33"/>
      <c r="X1092" s="33"/>
      <c r="Y1092" s="33"/>
      <c r="Z1092" s="33"/>
      <c r="AA1092" s="33"/>
      <c r="AB1092" s="33"/>
      <c r="AC1092" s="33"/>
      <c r="AD1092" s="33"/>
      <c r="AE1092" s="33"/>
      <c r="AF1092" s="33"/>
    </row>
    <row r="1093" spans="1:32">
      <c r="A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3"/>
      <c r="AC1093" s="33"/>
      <c r="AD1093" s="33"/>
      <c r="AE1093" s="33"/>
      <c r="AF1093" s="33"/>
    </row>
    <row r="1094" spans="1:32">
      <c r="A1094" s="33"/>
      <c r="R1094" s="33"/>
      <c r="S1094" s="33"/>
      <c r="T1094" s="33"/>
      <c r="U1094" s="33"/>
      <c r="V1094" s="33"/>
      <c r="W1094" s="33"/>
      <c r="X1094" s="33"/>
      <c r="Y1094" s="33"/>
      <c r="Z1094" s="33"/>
      <c r="AA1094" s="33"/>
      <c r="AB1094" s="33"/>
      <c r="AC1094" s="33"/>
      <c r="AD1094" s="33"/>
      <c r="AE1094" s="33"/>
      <c r="AF1094" s="33"/>
    </row>
    <row r="1095" spans="1:32">
      <c r="A1095" s="33"/>
      <c r="R1095" s="33"/>
      <c r="S1095" s="33"/>
      <c r="T1095" s="33"/>
      <c r="U1095" s="33"/>
      <c r="V1095" s="33"/>
      <c r="W1095" s="33"/>
      <c r="X1095" s="33"/>
      <c r="Y1095" s="33"/>
      <c r="Z1095" s="33"/>
      <c r="AA1095" s="33"/>
      <c r="AB1095" s="33"/>
      <c r="AC1095" s="33"/>
      <c r="AD1095" s="33"/>
      <c r="AE1095" s="33"/>
      <c r="AF1095" s="33"/>
    </row>
    <row r="1096" spans="1:32">
      <c r="A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  <c r="AD1096" s="33"/>
      <c r="AE1096" s="33"/>
      <c r="AF1096" s="33"/>
    </row>
    <row r="1097" spans="1:32">
      <c r="A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3"/>
      <c r="AD1097" s="33"/>
      <c r="AE1097" s="33"/>
      <c r="AF1097" s="33"/>
    </row>
    <row r="1098" spans="1:32">
      <c r="A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3"/>
      <c r="AC1098" s="33"/>
      <c r="AD1098" s="33"/>
      <c r="AE1098" s="33"/>
      <c r="AF1098" s="33"/>
    </row>
    <row r="1099" spans="1:32">
      <c r="A1099" s="33"/>
      <c r="R1099" s="33"/>
      <c r="S1099" s="33"/>
      <c r="T1099" s="33"/>
      <c r="U1099" s="33"/>
      <c r="V1099" s="33"/>
      <c r="W1099" s="33"/>
      <c r="X1099" s="33"/>
      <c r="Y1099" s="33"/>
      <c r="Z1099" s="33"/>
      <c r="AA1099" s="33"/>
      <c r="AB1099" s="33"/>
      <c r="AC1099" s="33"/>
      <c r="AD1099" s="33"/>
      <c r="AE1099" s="33"/>
      <c r="AF1099" s="33"/>
    </row>
    <row r="1100" spans="1:32">
      <c r="A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</row>
    <row r="1101" spans="1:32">
      <c r="A1101" s="33"/>
      <c r="R1101" s="33"/>
      <c r="S1101" s="33"/>
      <c r="T1101" s="33"/>
      <c r="U1101" s="33"/>
      <c r="V1101" s="33"/>
      <c r="W1101" s="33"/>
      <c r="X1101" s="33"/>
      <c r="Y1101" s="33"/>
      <c r="Z1101" s="33"/>
      <c r="AA1101" s="33"/>
      <c r="AB1101" s="33"/>
      <c r="AC1101" s="33"/>
      <c r="AD1101" s="33"/>
      <c r="AE1101" s="33"/>
      <c r="AF1101" s="33"/>
    </row>
    <row r="1102" spans="1:32">
      <c r="A1102" s="33"/>
      <c r="R1102" s="33"/>
      <c r="S1102" s="33"/>
      <c r="T1102" s="33"/>
      <c r="U1102" s="33"/>
      <c r="V1102" s="33"/>
      <c r="W1102" s="33"/>
      <c r="X1102" s="33"/>
      <c r="Y1102" s="33"/>
      <c r="Z1102" s="33"/>
      <c r="AA1102" s="33"/>
      <c r="AB1102" s="33"/>
      <c r="AC1102" s="33"/>
      <c r="AD1102" s="33"/>
      <c r="AE1102" s="33"/>
      <c r="AF1102" s="33"/>
    </row>
    <row r="1103" spans="1:32">
      <c r="A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3"/>
      <c r="AD1103" s="33"/>
      <c r="AE1103" s="33"/>
      <c r="AF1103" s="33"/>
    </row>
    <row r="1104" spans="1:32">
      <c r="A1104" s="33"/>
      <c r="R1104" s="33"/>
      <c r="S1104" s="33"/>
      <c r="T1104" s="33"/>
      <c r="U1104" s="33"/>
      <c r="V1104" s="33"/>
      <c r="W1104" s="33"/>
      <c r="X1104" s="33"/>
      <c r="Y1104" s="33"/>
      <c r="Z1104" s="33"/>
      <c r="AA1104" s="33"/>
      <c r="AB1104" s="33"/>
      <c r="AC1104" s="33"/>
      <c r="AD1104" s="33"/>
      <c r="AE1104" s="33"/>
      <c r="AF1104" s="33"/>
    </row>
    <row r="1105" spans="1:32">
      <c r="A1105" s="33"/>
      <c r="R1105" s="33"/>
      <c r="S1105" s="33"/>
      <c r="T1105" s="33"/>
      <c r="U1105" s="33"/>
      <c r="V1105" s="33"/>
      <c r="W1105" s="33"/>
      <c r="X1105" s="33"/>
      <c r="Y1105" s="33"/>
      <c r="Z1105" s="33"/>
      <c r="AA1105" s="33"/>
      <c r="AB1105" s="33"/>
      <c r="AC1105" s="33"/>
      <c r="AD1105" s="33"/>
      <c r="AE1105" s="33"/>
      <c r="AF1105" s="33"/>
    </row>
    <row r="1106" spans="1:32">
      <c r="A1106" s="33"/>
      <c r="R1106" s="33"/>
      <c r="S1106" s="33"/>
      <c r="T1106" s="33"/>
      <c r="U1106" s="33"/>
      <c r="V1106" s="33"/>
      <c r="W1106" s="33"/>
      <c r="X1106" s="33"/>
      <c r="Y1106" s="33"/>
      <c r="Z1106" s="33"/>
      <c r="AA1106" s="33"/>
      <c r="AB1106" s="33"/>
      <c r="AC1106" s="33"/>
      <c r="AD1106" s="33"/>
      <c r="AE1106" s="33"/>
      <c r="AF1106" s="33"/>
    </row>
    <row r="1107" spans="1:32">
      <c r="A1107" s="33"/>
      <c r="R1107" s="33"/>
      <c r="S1107" s="33"/>
      <c r="T1107" s="33"/>
      <c r="U1107" s="33"/>
      <c r="V1107" s="33"/>
      <c r="W1107" s="33"/>
      <c r="X1107" s="33"/>
      <c r="Y1107" s="33"/>
      <c r="Z1107" s="33"/>
      <c r="AA1107" s="33"/>
      <c r="AB1107" s="33"/>
      <c r="AC1107" s="33"/>
      <c r="AD1107" s="33"/>
      <c r="AE1107" s="33"/>
      <c r="AF1107" s="33"/>
    </row>
    <row r="1108" spans="1:32">
      <c r="A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  <c r="AD1108" s="33"/>
      <c r="AE1108" s="33"/>
      <c r="AF1108" s="33"/>
    </row>
    <row r="1109" spans="1:32">
      <c r="A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3"/>
      <c r="AD1109" s="33"/>
      <c r="AE1109" s="33"/>
      <c r="AF1109" s="33"/>
    </row>
    <row r="1110" spans="1:32">
      <c r="A1110" s="33"/>
      <c r="R1110" s="33"/>
      <c r="S1110" s="33"/>
      <c r="T1110" s="33"/>
      <c r="U1110" s="33"/>
      <c r="V1110" s="33"/>
      <c r="W1110" s="33"/>
      <c r="X1110" s="33"/>
      <c r="Y1110" s="33"/>
      <c r="Z1110" s="33"/>
      <c r="AA1110" s="33"/>
      <c r="AB1110" s="33"/>
      <c r="AC1110" s="33"/>
      <c r="AD1110" s="33"/>
      <c r="AE1110" s="33"/>
      <c r="AF1110" s="33"/>
    </row>
    <row r="1111" spans="1:32">
      <c r="A1111" s="33"/>
      <c r="R1111" s="33"/>
      <c r="S1111" s="33"/>
      <c r="T1111" s="33"/>
      <c r="U1111" s="33"/>
      <c r="V1111" s="33"/>
      <c r="W1111" s="33"/>
      <c r="X1111" s="33"/>
      <c r="Y1111" s="33"/>
      <c r="Z1111" s="33"/>
      <c r="AA1111" s="33"/>
      <c r="AB1111" s="33"/>
      <c r="AC1111" s="33"/>
      <c r="AD1111" s="33"/>
      <c r="AE1111" s="33"/>
      <c r="AF1111" s="33"/>
    </row>
    <row r="1112" spans="1:32">
      <c r="A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3"/>
      <c r="AC1112" s="33"/>
      <c r="AD1112" s="33"/>
      <c r="AE1112" s="33"/>
      <c r="AF1112" s="33"/>
    </row>
    <row r="1113" spans="1:32">
      <c r="A1113" s="33"/>
      <c r="R1113" s="33"/>
      <c r="S1113" s="33"/>
      <c r="T1113" s="33"/>
      <c r="U1113" s="33"/>
      <c r="V1113" s="33"/>
      <c r="W1113" s="33"/>
      <c r="X1113" s="33"/>
      <c r="Y1113" s="33"/>
      <c r="Z1113" s="33"/>
      <c r="AA1113" s="33"/>
      <c r="AB1113" s="33"/>
      <c r="AC1113" s="33"/>
      <c r="AD1113" s="33"/>
      <c r="AE1113" s="33"/>
      <c r="AF1113" s="33"/>
    </row>
    <row r="1114" spans="1:32">
      <c r="A1114" s="33"/>
      <c r="R1114" s="33"/>
      <c r="S1114" s="33"/>
      <c r="T1114" s="33"/>
      <c r="U1114" s="33"/>
      <c r="V1114" s="33"/>
      <c r="W1114" s="33"/>
      <c r="X1114" s="33"/>
      <c r="Y1114" s="33"/>
      <c r="Z1114" s="33"/>
      <c r="AA1114" s="33"/>
      <c r="AB1114" s="33"/>
      <c r="AC1114" s="33"/>
      <c r="AD1114" s="33"/>
      <c r="AE1114" s="33"/>
      <c r="AF1114" s="33"/>
    </row>
    <row r="1115" spans="1:32">
      <c r="A1115" s="33"/>
      <c r="R1115" s="33"/>
      <c r="S1115" s="33"/>
      <c r="T1115" s="33"/>
      <c r="U1115" s="33"/>
      <c r="V1115" s="33"/>
      <c r="W1115" s="33"/>
      <c r="X1115" s="33"/>
      <c r="Y1115" s="33"/>
      <c r="Z1115" s="33"/>
      <c r="AA1115" s="33"/>
      <c r="AB1115" s="33"/>
      <c r="AC1115" s="33"/>
      <c r="AD1115" s="33"/>
      <c r="AE1115" s="33"/>
      <c r="AF1115" s="33"/>
    </row>
    <row r="1116" spans="1:32">
      <c r="A1116" s="33"/>
      <c r="R1116" s="33"/>
      <c r="S1116" s="33"/>
      <c r="T1116" s="33"/>
      <c r="U1116" s="33"/>
      <c r="V1116" s="33"/>
      <c r="W1116" s="33"/>
      <c r="X1116" s="33"/>
      <c r="Y1116" s="33"/>
      <c r="Z1116" s="33"/>
      <c r="AA1116" s="33"/>
      <c r="AB1116" s="33"/>
      <c r="AC1116" s="33"/>
      <c r="AD1116" s="33"/>
      <c r="AE1116" s="33"/>
      <c r="AF1116" s="33"/>
    </row>
    <row r="1117" spans="1:32">
      <c r="A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3"/>
      <c r="AD1117" s="33"/>
      <c r="AE1117" s="33"/>
      <c r="AF1117" s="33"/>
    </row>
    <row r="1118" spans="1:32">
      <c r="A1118" s="33"/>
      <c r="R1118" s="33"/>
      <c r="S1118" s="33"/>
      <c r="T1118" s="33"/>
      <c r="U1118" s="33"/>
      <c r="V1118" s="33"/>
      <c r="W1118" s="33"/>
      <c r="X1118" s="33"/>
      <c r="Y1118" s="33"/>
      <c r="Z1118" s="33"/>
      <c r="AA1118" s="33"/>
      <c r="AB1118" s="33"/>
      <c r="AC1118" s="33"/>
      <c r="AD1118" s="33"/>
      <c r="AE1118" s="33"/>
      <c r="AF1118" s="33"/>
    </row>
    <row r="1119" spans="1:32">
      <c r="A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3"/>
      <c r="AC1119" s="33"/>
      <c r="AD1119" s="33"/>
      <c r="AE1119" s="33"/>
      <c r="AF1119" s="33"/>
    </row>
    <row r="1120" spans="1:32">
      <c r="A1120" s="33"/>
      <c r="R1120" s="33"/>
      <c r="S1120" s="33"/>
      <c r="T1120" s="33"/>
      <c r="U1120" s="33"/>
      <c r="V1120" s="33"/>
      <c r="W1120" s="33"/>
      <c r="X1120" s="33"/>
      <c r="Y1120" s="33"/>
      <c r="Z1120" s="33"/>
      <c r="AA1120" s="33"/>
      <c r="AB1120" s="33"/>
      <c r="AC1120" s="33"/>
      <c r="AD1120" s="33"/>
      <c r="AE1120" s="33"/>
      <c r="AF1120" s="33"/>
    </row>
    <row r="1121" spans="1:32">
      <c r="A1121" s="33"/>
      <c r="R1121" s="33"/>
      <c r="S1121" s="33"/>
      <c r="T1121" s="33"/>
      <c r="U1121" s="33"/>
      <c r="V1121" s="33"/>
      <c r="W1121" s="33"/>
      <c r="X1121" s="33"/>
      <c r="Y1121" s="33"/>
      <c r="Z1121" s="33"/>
      <c r="AA1121" s="33"/>
      <c r="AB1121" s="33"/>
      <c r="AC1121" s="33"/>
      <c r="AD1121" s="33"/>
      <c r="AE1121" s="33"/>
      <c r="AF1121" s="33"/>
    </row>
    <row r="1122" spans="1:32">
      <c r="A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3"/>
      <c r="AD1122" s="33"/>
      <c r="AE1122" s="33"/>
      <c r="AF1122" s="33"/>
    </row>
    <row r="1123" spans="1:32">
      <c r="A1123" s="33"/>
      <c r="R1123" s="33"/>
      <c r="S1123" s="33"/>
      <c r="T1123" s="33"/>
      <c r="U1123" s="33"/>
      <c r="V1123" s="33"/>
      <c r="W1123" s="33"/>
      <c r="X1123" s="33"/>
      <c r="Y1123" s="33"/>
      <c r="Z1123" s="33"/>
      <c r="AA1123" s="33"/>
      <c r="AB1123" s="33"/>
      <c r="AC1123" s="33"/>
      <c r="AD1123" s="33"/>
      <c r="AE1123" s="33"/>
      <c r="AF1123" s="33"/>
    </row>
    <row r="1124" spans="1:32">
      <c r="A1124" s="33"/>
      <c r="R1124" s="33"/>
      <c r="S1124" s="33"/>
      <c r="T1124" s="33"/>
      <c r="U1124" s="33"/>
      <c r="V1124" s="33"/>
      <c r="W1124" s="33"/>
      <c r="X1124" s="33"/>
      <c r="Y1124" s="33"/>
      <c r="Z1124" s="33"/>
      <c r="AA1124" s="33"/>
      <c r="AB1124" s="33"/>
      <c r="AC1124" s="33"/>
      <c r="AD1124" s="33"/>
      <c r="AE1124" s="33"/>
      <c r="AF1124" s="33"/>
    </row>
    <row r="1125" spans="1:32">
      <c r="A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3"/>
      <c r="AD1125" s="33"/>
      <c r="AE1125" s="33"/>
      <c r="AF1125" s="33"/>
    </row>
    <row r="1126" spans="1:32">
      <c r="A1126" s="33"/>
      <c r="R1126" s="33"/>
      <c r="S1126" s="33"/>
      <c r="T1126" s="33"/>
      <c r="U1126" s="33"/>
      <c r="V1126" s="33"/>
      <c r="W1126" s="33"/>
      <c r="X1126" s="33"/>
      <c r="Y1126" s="33"/>
      <c r="Z1126" s="33"/>
      <c r="AA1126" s="33"/>
      <c r="AB1126" s="33"/>
      <c r="AC1126" s="33"/>
      <c r="AD1126" s="33"/>
      <c r="AE1126" s="33"/>
      <c r="AF1126" s="33"/>
    </row>
    <row r="1127" spans="1:32">
      <c r="A1127" s="33"/>
      <c r="R1127" s="33"/>
      <c r="S1127" s="33"/>
      <c r="T1127" s="33"/>
      <c r="U1127" s="33"/>
      <c r="V1127" s="33"/>
      <c r="W1127" s="33"/>
      <c r="X1127" s="33"/>
      <c r="Y1127" s="33"/>
      <c r="Z1127" s="33"/>
      <c r="AA1127" s="33"/>
      <c r="AB1127" s="33"/>
      <c r="AC1127" s="33"/>
      <c r="AD1127" s="33"/>
      <c r="AE1127" s="33"/>
      <c r="AF1127" s="33"/>
    </row>
    <row r="1128" spans="1:32">
      <c r="A1128" s="33"/>
      <c r="R1128" s="33"/>
      <c r="S1128" s="33"/>
      <c r="T1128" s="33"/>
      <c r="U1128" s="33"/>
      <c r="V1128" s="33"/>
      <c r="W1128" s="33"/>
      <c r="X1128" s="33"/>
      <c r="Y1128" s="33"/>
      <c r="Z1128" s="33"/>
      <c r="AA1128" s="33"/>
      <c r="AB1128" s="33"/>
      <c r="AC1128" s="33"/>
      <c r="AD1128" s="33"/>
      <c r="AE1128" s="33"/>
      <c r="AF1128" s="33"/>
    </row>
    <row r="1129" spans="1:32">
      <c r="A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  <c r="AD1129" s="33"/>
      <c r="AE1129" s="33"/>
      <c r="AF1129" s="33"/>
    </row>
    <row r="1130" spans="1:32">
      <c r="A1130" s="33"/>
      <c r="R1130" s="33"/>
      <c r="S1130" s="33"/>
      <c r="T1130" s="33"/>
      <c r="U1130" s="33"/>
      <c r="V1130" s="33"/>
      <c r="W1130" s="33"/>
      <c r="X1130" s="33"/>
      <c r="Y1130" s="33"/>
      <c r="Z1130" s="33"/>
      <c r="AA1130" s="33"/>
      <c r="AB1130" s="33"/>
      <c r="AC1130" s="33"/>
      <c r="AD1130" s="33"/>
      <c r="AE1130" s="33"/>
      <c r="AF1130" s="33"/>
    </row>
    <row r="1131" spans="1:32">
      <c r="A1131" s="33"/>
      <c r="R1131" s="33"/>
      <c r="S1131" s="33"/>
      <c r="T1131" s="33"/>
      <c r="U1131" s="33"/>
      <c r="V1131" s="33"/>
      <c r="W1131" s="33"/>
      <c r="X1131" s="33"/>
      <c r="Y1131" s="33"/>
      <c r="Z1131" s="33"/>
      <c r="AA1131" s="33"/>
      <c r="AB1131" s="33"/>
      <c r="AC1131" s="33"/>
      <c r="AD1131" s="33"/>
      <c r="AE1131" s="33"/>
      <c r="AF1131" s="33"/>
    </row>
    <row r="1132" spans="1:32">
      <c r="A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3"/>
      <c r="AD1132" s="33"/>
      <c r="AE1132" s="33"/>
      <c r="AF1132" s="33"/>
    </row>
    <row r="1133" spans="1:32">
      <c r="A1133" s="33"/>
      <c r="R1133" s="33"/>
      <c r="S1133" s="33"/>
      <c r="T1133" s="33"/>
      <c r="U1133" s="33"/>
      <c r="V1133" s="33"/>
      <c r="W1133" s="33"/>
      <c r="X1133" s="33"/>
      <c r="Y1133" s="33"/>
      <c r="Z1133" s="33"/>
      <c r="AA1133" s="33"/>
      <c r="AB1133" s="33"/>
      <c r="AC1133" s="33"/>
      <c r="AD1133" s="33"/>
      <c r="AE1133" s="33"/>
      <c r="AF1133" s="33"/>
    </row>
    <row r="1134" spans="1:32">
      <c r="A1134" s="33"/>
      <c r="R1134" s="33"/>
      <c r="S1134" s="33"/>
      <c r="T1134" s="33"/>
      <c r="U1134" s="33"/>
      <c r="V1134" s="33"/>
      <c r="W1134" s="33"/>
      <c r="X1134" s="33"/>
      <c r="Y1134" s="33"/>
      <c r="Z1134" s="33"/>
      <c r="AA1134" s="33"/>
      <c r="AB1134" s="33"/>
      <c r="AC1134" s="33"/>
      <c r="AD1134" s="33"/>
      <c r="AE1134" s="33"/>
      <c r="AF1134" s="33"/>
    </row>
    <row r="1135" spans="1:32">
      <c r="A1135" s="33"/>
      <c r="R1135" s="33"/>
      <c r="S1135" s="33"/>
      <c r="T1135" s="33"/>
      <c r="U1135" s="33"/>
      <c r="V1135" s="33"/>
      <c r="W1135" s="33"/>
      <c r="X1135" s="33"/>
      <c r="Y1135" s="33"/>
      <c r="Z1135" s="33"/>
      <c r="AA1135" s="33"/>
      <c r="AB1135" s="33"/>
      <c r="AC1135" s="33"/>
      <c r="AD1135" s="33"/>
      <c r="AE1135" s="33"/>
      <c r="AF1135" s="33"/>
    </row>
    <row r="1136" spans="1:32">
      <c r="A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3"/>
      <c r="AC1136" s="33"/>
      <c r="AD1136" s="33"/>
      <c r="AE1136" s="33"/>
      <c r="AF1136" s="33"/>
    </row>
    <row r="1137" spans="1:32">
      <c r="A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3"/>
      <c r="AD1137" s="33"/>
      <c r="AE1137" s="33"/>
      <c r="AF1137" s="33"/>
    </row>
    <row r="1138" spans="1:32">
      <c r="A1138" s="33"/>
      <c r="R1138" s="33"/>
      <c r="S1138" s="33"/>
      <c r="T1138" s="33"/>
      <c r="U1138" s="33"/>
      <c r="V1138" s="33"/>
      <c r="W1138" s="33"/>
      <c r="X1138" s="33"/>
      <c r="Y1138" s="33"/>
      <c r="Z1138" s="33"/>
      <c r="AA1138" s="33"/>
      <c r="AB1138" s="33"/>
      <c r="AC1138" s="33"/>
      <c r="AD1138" s="33"/>
      <c r="AE1138" s="33"/>
      <c r="AF1138" s="33"/>
    </row>
    <row r="1139" spans="1:32">
      <c r="A1139" s="33"/>
      <c r="R1139" s="33"/>
      <c r="S1139" s="33"/>
      <c r="T1139" s="33"/>
      <c r="U1139" s="33"/>
      <c r="V1139" s="33"/>
      <c r="W1139" s="33"/>
      <c r="X1139" s="33"/>
      <c r="Y1139" s="33"/>
      <c r="Z1139" s="33"/>
      <c r="AA1139" s="33"/>
      <c r="AB1139" s="33"/>
      <c r="AC1139" s="33"/>
      <c r="AD1139" s="33"/>
      <c r="AE1139" s="33"/>
      <c r="AF1139" s="33"/>
    </row>
    <row r="1140" spans="1:32">
      <c r="A1140" s="33"/>
      <c r="R1140" s="33"/>
      <c r="S1140" s="33"/>
      <c r="T1140" s="33"/>
      <c r="U1140" s="33"/>
      <c r="V1140" s="33"/>
      <c r="W1140" s="33"/>
      <c r="X1140" s="33"/>
      <c r="Y1140" s="33"/>
      <c r="Z1140" s="33"/>
      <c r="AA1140" s="33"/>
      <c r="AB1140" s="33"/>
      <c r="AC1140" s="33"/>
      <c r="AD1140" s="33"/>
      <c r="AE1140" s="33"/>
      <c r="AF1140" s="33"/>
    </row>
    <row r="1141" spans="1:32">
      <c r="A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3"/>
      <c r="AD1141" s="33"/>
      <c r="AE1141" s="33"/>
      <c r="AF1141" s="33"/>
    </row>
    <row r="1142" spans="1:32">
      <c r="A1142" s="33"/>
      <c r="R1142" s="33"/>
      <c r="S1142" s="33"/>
      <c r="T1142" s="33"/>
      <c r="U1142" s="33"/>
      <c r="V1142" s="33"/>
      <c r="W1142" s="33"/>
      <c r="X1142" s="33"/>
      <c r="Y1142" s="33"/>
      <c r="Z1142" s="33"/>
      <c r="AA1142" s="33"/>
      <c r="AB1142" s="33"/>
      <c r="AC1142" s="33"/>
      <c r="AD1142" s="33"/>
      <c r="AE1142" s="33"/>
      <c r="AF1142" s="33"/>
    </row>
    <row r="1143" spans="1:32">
      <c r="A1143" s="33"/>
      <c r="R1143" s="33"/>
      <c r="S1143" s="33"/>
      <c r="T1143" s="33"/>
      <c r="U1143" s="33"/>
      <c r="V1143" s="33"/>
      <c r="W1143" s="33"/>
      <c r="X1143" s="33"/>
      <c r="Y1143" s="33"/>
      <c r="Z1143" s="33"/>
      <c r="AA1143" s="33"/>
      <c r="AB1143" s="33"/>
      <c r="AC1143" s="33"/>
      <c r="AD1143" s="33"/>
      <c r="AE1143" s="33"/>
      <c r="AF1143" s="33"/>
    </row>
    <row r="1144" spans="1:32">
      <c r="A1144" s="33"/>
      <c r="R1144" s="33"/>
      <c r="S1144" s="33"/>
      <c r="T1144" s="33"/>
      <c r="U1144" s="33"/>
      <c r="V1144" s="33"/>
      <c r="W1144" s="33"/>
      <c r="X1144" s="33"/>
      <c r="Y1144" s="33"/>
      <c r="Z1144" s="33"/>
      <c r="AA1144" s="33"/>
      <c r="AB1144" s="33"/>
      <c r="AC1144" s="33"/>
      <c r="AD1144" s="33"/>
      <c r="AE1144" s="33"/>
      <c r="AF1144" s="33"/>
    </row>
    <row r="1145" spans="1:32">
      <c r="A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3"/>
      <c r="AC1145" s="33"/>
      <c r="AD1145" s="33"/>
      <c r="AE1145" s="33"/>
      <c r="AF1145" s="33"/>
    </row>
    <row r="1146" spans="1:32">
      <c r="A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3"/>
      <c r="AD1146" s="33"/>
      <c r="AE1146" s="33"/>
      <c r="AF1146" s="33"/>
    </row>
    <row r="1147" spans="1:32">
      <c r="A1147" s="33"/>
      <c r="R1147" s="33"/>
      <c r="S1147" s="33"/>
      <c r="T1147" s="33"/>
      <c r="U1147" s="33"/>
      <c r="V1147" s="33"/>
      <c r="W1147" s="33"/>
      <c r="X1147" s="33"/>
      <c r="Y1147" s="33"/>
      <c r="Z1147" s="33"/>
      <c r="AA1147" s="33"/>
      <c r="AB1147" s="33"/>
      <c r="AC1147" s="33"/>
      <c r="AD1147" s="33"/>
      <c r="AE1147" s="33"/>
      <c r="AF1147" s="33"/>
    </row>
    <row r="1148" spans="1:32">
      <c r="A1148" s="33"/>
      <c r="R1148" s="33"/>
      <c r="S1148" s="33"/>
      <c r="T1148" s="33"/>
      <c r="U1148" s="33"/>
      <c r="V1148" s="33"/>
      <c r="W1148" s="33"/>
      <c r="X1148" s="33"/>
      <c r="Y1148" s="33"/>
      <c r="Z1148" s="33"/>
      <c r="AA1148" s="33"/>
      <c r="AB1148" s="33"/>
      <c r="AC1148" s="33"/>
      <c r="AD1148" s="33"/>
      <c r="AE1148" s="33"/>
      <c r="AF1148" s="33"/>
    </row>
    <row r="1149" spans="1:32">
      <c r="A1149" s="33"/>
      <c r="R1149" s="33"/>
      <c r="S1149" s="33"/>
      <c r="T1149" s="33"/>
      <c r="U1149" s="33"/>
      <c r="V1149" s="33"/>
      <c r="W1149" s="33"/>
      <c r="X1149" s="33"/>
      <c r="Y1149" s="33"/>
      <c r="Z1149" s="33"/>
      <c r="AA1149" s="33"/>
      <c r="AB1149" s="33"/>
      <c r="AC1149" s="33"/>
      <c r="AD1149" s="33"/>
      <c r="AE1149" s="33"/>
      <c r="AF1149" s="33"/>
    </row>
    <row r="1150" spans="1:32">
      <c r="A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3"/>
      <c r="AD1150" s="33"/>
      <c r="AE1150" s="33"/>
      <c r="AF1150" s="33"/>
    </row>
    <row r="1151" spans="1:32">
      <c r="A1151" s="33"/>
      <c r="R1151" s="33"/>
      <c r="S1151" s="33"/>
      <c r="T1151" s="33"/>
      <c r="U1151" s="33"/>
      <c r="V1151" s="33"/>
      <c r="W1151" s="33"/>
      <c r="X1151" s="33"/>
      <c r="Y1151" s="33"/>
      <c r="Z1151" s="33"/>
      <c r="AA1151" s="33"/>
      <c r="AB1151" s="33"/>
      <c r="AC1151" s="33"/>
      <c r="AD1151" s="33"/>
      <c r="AE1151" s="33"/>
      <c r="AF1151" s="33"/>
    </row>
    <row r="1152" spans="1:32">
      <c r="A1152" s="33"/>
      <c r="R1152" s="33"/>
      <c r="S1152" s="33"/>
      <c r="T1152" s="33"/>
      <c r="U1152" s="33"/>
      <c r="V1152" s="33"/>
      <c r="W1152" s="33"/>
      <c r="X1152" s="33"/>
      <c r="Y1152" s="33"/>
      <c r="Z1152" s="33"/>
      <c r="AA1152" s="33"/>
      <c r="AB1152" s="33"/>
      <c r="AC1152" s="33"/>
      <c r="AD1152" s="33"/>
      <c r="AE1152" s="33"/>
      <c r="AF1152" s="33"/>
    </row>
    <row r="1153" spans="1:32">
      <c r="A1153" s="33"/>
      <c r="R1153" s="33"/>
      <c r="S1153" s="33"/>
      <c r="T1153" s="33"/>
      <c r="U1153" s="33"/>
      <c r="V1153" s="33"/>
      <c r="W1153" s="33"/>
      <c r="X1153" s="33"/>
      <c r="Y1153" s="33"/>
      <c r="Z1153" s="33"/>
      <c r="AA1153" s="33"/>
      <c r="AB1153" s="33"/>
      <c r="AC1153" s="33"/>
      <c r="AD1153" s="33"/>
      <c r="AE1153" s="33"/>
      <c r="AF1153" s="33"/>
    </row>
    <row r="1154" spans="1:32">
      <c r="A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3"/>
      <c r="AD1154" s="33"/>
      <c r="AE1154" s="33"/>
      <c r="AF1154" s="33"/>
    </row>
    <row r="1155" spans="1:32">
      <c r="A1155" s="33"/>
      <c r="R1155" s="33"/>
      <c r="S1155" s="33"/>
      <c r="T1155" s="33"/>
      <c r="U1155" s="33"/>
      <c r="V1155" s="33"/>
      <c r="W1155" s="33"/>
      <c r="X1155" s="33"/>
      <c r="Y1155" s="33"/>
      <c r="Z1155" s="33"/>
      <c r="AA1155" s="33"/>
      <c r="AB1155" s="33"/>
      <c r="AC1155" s="33"/>
      <c r="AD1155" s="33"/>
      <c r="AE1155" s="33"/>
      <c r="AF1155" s="33"/>
    </row>
    <row r="1156" spans="1:32">
      <c r="A1156" s="33"/>
      <c r="R1156" s="33"/>
      <c r="S1156" s="33"/>
      <c r="T1156" s="33"/>
      <c r="U1156" s="33"/>
      <c r="V1156" s="33"/>
      <c r="W1156" s="33"/>
      <c r="X1156" s="33"/>
      <c r="Y1156" s="33"/>
      <c r="Z1156" s="33"/>
      <c r="AA1156" s="33"/>
      <c r="AB1156" s="33"/>
      <c r="AC1156" s="33"/>
      <c r="AD1156" s="33"/>
      <c r="AE1156" s="33"/>
      <c r="AF1156" s="33"/>
    </row>
    <row r="1157" spans="1:32">
      <c r="A1157" s="33"/>
      <c r="R1157" s="33"/>
      <c r="S1157" s="33"/>
      <c r="T1157" s="33"/>
      <c r="U1157" s="33"/>
      <c r="V1157" s="33"/>
      <c r="W1157" s="33"/>
      <c r="X1157" s="33"/>
      <c r="Y1157" s="33"/>
      <c r="Z1157" s="33"/>
      <c r="AA1157" s="33"/>
      <c r="AB1157" s="33"/>
      <c r="AC1157" s="33"/>
      <c r="AD1157" s="33"/>
      <c r="AE1157" s="33"/>
      <c r="AF1157" s="33"/>
    </row>
    <row r="1158" spans="1:32">
      <c r="A1158" s="33"/>
      <c r="R1158" s="33"/>
      <c r="S1158" s="33"/>
      <c r="T1158" s="33"/>
      <c r="U1158" s="33"/>
      <c r="V1158" s="33"/>
      <c r="W1158" s="33"/>
      <c r="X1158" s="33"/>
      <c r="Y1158" s="33"/>
      <c r="Z1158" s="33"/>
      <c r="AA1158" s="33"/>
      <c r="AB1158" s="33"/>
      <c r="AC1158" s="33"/>
      <c r="AD1158" s="33"/>
      <c r="AE1158" s="33"/>
      <c r="AF1158" s="33"/>
    </row>
    <row r="1159" spans="1:32">
      <c r="A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3"/>
      <c r="AD1159" s="33"/>
      <c r="AE1159" s="33"/>
      <c r="AF1159" s="33"/>
    </row>
    <row r="1160" spans="1:32">
      <c r="A1160" s="33"/>
      <c r="R1160" s="33"/>
      <c r="S1160" s="33"/>
      <c r="T1160" s="33"/>
      <c r="U1160" s="33"/>
      <c r="V1160" s="33"/>
      <c r="W1160" s="33"/>
      <c r="X1160" s="33"/>
      <c r="Y1160" s="33"/>
      <c r="Z1160" s="33"/>
      <c r="AA1160" s="33"/>
      <c r="AB1160" s="33"/>
      <c r="AC1160" s="33"/>
      <c r="AD1160" s="33"/>
      <c r="AE1160" s="33"/>
      <c r="AF1160" s="33"/>
    </row>
    <row r="1161" spans="1:32">
      <c r="A1161" s="33"/>
      <c r="R1161" s="33"/>
      <c r="S1161" s="33"/>
      <c r="T1161" s="33"/>
      <c r="U1161" s="33"/>
      <c r="V1161" s="33"/>
      <c r="W1161" s="33"/>
      <c r="X1161" s="33"/>
      <c r="Y1161" s="33"/>
      <c r="Z1161" s="33"/>
      <c r="AA1161" s="33"/>
      <c r="AB1161" s="33"/>
      <c r="AC1161" s="33"/>
      <c r="AD1161" s="33"/>
      <c r="AE1161" s="33"/>
      <c r="AF1161" s="33"/>
    </row>
    <row r="1162" spans="1:32">
      <c r="A1162" s="33"/>
      <c r="R1162" s="33"/>
      <c r="S1162" s="33"/>
      <c r="T1162" s="33"/>
      <c r="U1162" s="33"/>
      <c r="V1162" s="33"/>
      <c r="W1162" s="33"/>
      <c r="X1162" s="33"/>
      <c r="Y1162" s="33"/>
      <c r="Z1162" s="33"/>
      <c r="AA1162" s="33"/>
      <c r="AB1162" s="33"/>
      <c r="AC1162" s="33"/>
      <c r="AD1162" s="33"/>
      <c r="AE1162" s="33"/>
      <c r="AF1162" s="33"/>
    </row>
    <row r="1163" spans="1:32">
      <c r="A1163" s="33"/>
      <c r="R1163" s="33"/>
      <c r="S1163" s="33"/>
      <c r="T1163" s="33"/>
      <c r="U1163" s="33"/>
      <c r="V1163" s="33"/>
      <c r="W1163" s="33"/>
      <c r="X1163" s="33"/>
      <c r="Y1163" s="33"/>
      <c r="Z1163" s="33"/>
      <c r="AA1163" s="33"/>
      <c r="AB1163" s="33"/>
      <c r="AC1163" s="33"/>
      <c r="AD1163" s="33"/>
      <c r="AE1163" s="33"/>
      <c r="AF1163" s="33"/>
    </row>
    <row r="1164" spans="1:32">
      <c r="A1164" s="33"/>
      <c r="R1164" s="33"/>
      <c r="S1164" s="33"/>
      <c r="T1164" s="33"/>
      <c r="U1164" s="33"/>
      <c r="V1164" s="33"/>
      <c r="W1164" s="33"/>
      <c r="X1164" s="33"/>
      <c r="Y1164" s="33"/>
      <c r="Z1164" s="33"/>
      <c r="AA1164" s="33"/>
      <c r="AB1164" s="33"/>
      <c r="AC1164" s="33"/>
      <c r="AD1164" s="33"/>
      <c r="AE1164" s="33"/>
      <c r="AF1164" s="33"/>
    </row>
    <row r="1165" spans="1:32">
      <c r="A1165" s="33"/>
      <c r="R1165" s="33"/>
      <c r="S1165" s="33"/>
      <c r="T1165" s="33"/>
      <c r="U1165" s="33"/>
      <c r="V1165" s="33"/>
      <c r="W1165" s="33"/>
      <c r="X1165" s="33"/>
      <c r="Y1165" s="33"/>
      <c r="Z1165" s="33"/>
      <c r="AA1165" s="33"/>
      <c r="AB1165" s="33"/>
      <c r="AC1165" s="33"/>
      <c r="AD1165" s="33"/>
      <c r="AE1165" s="33"/>
      <c r="AF1165" s="33"/>
    </row>
    <row r="1166" spans="1:32">
      <c r="A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3"/>
      <c r="AD1166" s="33"/>
      <c r="AE1166" s="33"/>
      <c r="AF1166" s="33"/>
    </row>
    <row r="1167" spans="1:32">
      <c r="A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3"/>
      <c r="AC1167" s="33"/>
      <c r="AD1167" s="33"/>
      <c r="AE1167" s="33"/>
      <c r="AF1167" s="33"/>
    </row>
    <row r="1168" spans="1:32">
      <c r="A1168" s="33"/>
      <c r="R1168" s="33"/>
      <c r="S1168" s="33"/>
      <c r="T1168" s="33"/>
      <c r="U1168" s="33"/>
      <c r="V1168" s="33"/>
      <c r="W1168" s="33"/>
      <c r="X1168" s="33"/>
      <c r="Y1168" s="33"/>
      <c r="Z1168" s="33"/>
      <c r="AA1168" s="33"/>
      <c r="AB1168" s="33"/>
      <c r="AC1168" s="33"/>
      <c r="AD1168" s="33"/>
      <c r="AE1168" s="33"/>
      <c r="AF1168" s="33"/>
    </row>
    <row r="1169" spans="1:32">
      <c r="A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3"/>
      <c r="AC1169" s="33"/>
      <c r="AD1169" s="33"/>
      <c r="AE1169" s="33"/>
      <c r="AF1169" s="33"/>
    </row>
    <row r="1170" spans="1:32">
      <c r="A1170" s="33"/>
      <c r="R1170" s="33"/>
      <c r="S1170" s="33"/>
      <c r="T1170" s="33"/>
      <c r="U1170" s="33"/>
      <c r="V1170" s="33"/>
      <c r="W1170" s="33"/>
      <c r="X1170" s="33"/>
      <c r="Y1170" s="33"/>
      <c r="Z1170" s="33"/>
      <c r="AA1170" s="33"/>
      <c r="AB1170" s="33"/>
      <c r="AC1170" s="33"/>
      <c r="AD1170" s="33"/>
      <c r="AE1170" s="33"/>
      <c r="AF1170" s="33"/>
    </row>
    <row r="1171" spans="1:32">
      <c r="A1171" s="33"/>
      <c r="R1171" s="33"/>
      <c r="S1171" s="33"/>
      <c r="T1171" s="33"/>
      <c r="U1171" s="33"/>
      <c r="V1171" s="33"/>
      <c r="W1171" s="33"/>
      <c r="X1171" s="33"/>
      <c r="Y1171" s="33"/>
      <c r="Z1171" s="33"/>
      <c r="AA1171" s="33"/>
      <c r="AB1171" s="33"/>
      <c r="AC1171" s="33"/>
      <c r="AD1171" s="33"/>
      <c r="AE1171" s="33"/>
      <c r="AF1171" s="33"/>
    </row>
    <row r="1172" spans="1:32">
      <c r="A1172" s="33"/>
      <c r="R1172" s="33"/>
      <c r="S1172" s="33"/>
      <c r="T1172" s="33"/>
      <c r="U1172" s="33"/>
      <c r="V1172" s="33"/>
      <c r="W1172" s="33"/>
      <c r="X1172" s="33"/>
      <c r="Y1172" s="33"/>
      <c r="Z1172" s="33"/>
      <c r="AA1172" s="33"/>
      <c r="AB1172" s="33"/>
      <c r="AC1172" s="33"/>
      <c r="AD1172" s="33"/>
      <c r="AE1172" s="33"/>
      <c r="AF1172" s="33"/>
    </row>
    <row r="1173" spans="1:32">
      <c r="A1173" s="33"/>
      <c r="R1173" s="33"/>
      <c r="S1173" s="33"/>
      <c r="T1173" s="33"/>
      <c r="U1173" s="33"/>
      <c r="V1173" s="33"/>
      <c r="W1173" s="33"/>
      <c r="X1173" s="33"/>
      <c r="Y1173" s="33"/>
      <c r="Z1173" s="33"/>
      <c r="AA1173" s="33"/>
      <c r="AB1173" s="33"/>
      <c r="AC1173" s="33"/>
      <c r="AD1173" s="33"/>
      <c r="AE1173" s="33"/>
      <c r="AF1173" s="33"/>
    </row>
    <row r="1174" spans="1:32">
      <c r="A1174" s="33"/>
      <c r="R1174" s="33"/>
      <c r="S1174" s="33"/>
      <c r="T1174" s="33"/>
      <c r="U1174" s="33"/>
      <c r="V1174" s="33"/>
      <c r="W1174" s="33"/>
      <c r="X1174" s="33"/>
      <c r="Y1174" s="33"/>
      <c r="Z1174" s="33"/>
      <c r="AA1174" s="33"/>
      <c r="AB1174" s="33"/>
      <c r="AC1174" s="33"/>
      <c r="AD1174" s="33"/>
      <c r="AE1174" s="33"/>
      <c r="AF1174" s="33"/>
    </row>
    <row r="1175" spans="1:32">
      <c r="A1175" s="33"/>
      <c r="R1175" s="33"/>
      <c r="S1175" s="33"/>
      <c r="T1175" s="33"/>
      <c r="U1175" s="33"/>
      <c r="V1175" s="33"/>
      <c r="W1175" s="33"/>
      <c r="X1175" s="33"/>
      <c r="Y1175" s="33"/>
      <c r="Z1175" s="33"/>
      <c r="AA1175" s="33"/>
      <c r="AB1175" s="33"/>
      <c r="AC1175" s="33"/>
      <c r="AD1175" s="33"/>
      <c r="AE1175" s="33"/>
      <c r="AF1175" s="33"/>
    </row>
    <row r="1176" spans="1:32">
      <c r="A1176" s="33"/>
      <c r="R1176" s="33"/>
      <c r="S1176" s="33"/>
      <c r="T1176" s="33"/>
      <c r="U1176" s="33"/>
      <c r="V1176" s="33"/>
      <c r="W1176" s="33"/>
      <c r="X1176" s="33"/>
      <c r="Y1176" s="33"/>
      <c r="Z1176" s="33"/>
      <c r="AA1176" s="33"/>
      <c r="AB1176" s="33"/>
      <c r="AC1176" s="33"/>
      <c r="AD1176" s="33"/>
      <c r="AE1176" s="33"/>
      <c r="AF1176" s="33"/>
    </row>
    <row r="1177" spans="1:32">
      <c r="A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3"/>
      <c r="AD1177" s="33"/>
      <c r="AE1177" s="33"/>
      <c r="AF1177" s="33"/>
    </row>
    <row r="1178" spans="1:32">
      <c r="A1178" s="33"/>
      <c r="R1178" s="33"/>
      <c r="S1178" s="33"/>
      <c r="T1178" s="33"/>
      <c r="U1178" s="33"/>
      <c r="V1178" s="33"/>
      <c r="W1178" s="33"/>
      <c r="X1178" s="33"/>
      <c r="Y1178" s="33"/>
      <c r="Z1178" s="33"/>
      <c r="AA1178" s="33"/>
      <c r="AB1178" s="33"/>
      <c r="AC1178" s="33"/>
      <c r="AD1178" s="33"/>
      <c r="AE1178" s="33"/>
      <c r="AF1178" s="33"/>
    </row>
    <row r="1179" spans="1:32">
      <c r="A1179" s="33"/>
      <c r="R1179" s="33"/>
      <c r="S1179" s="33"/>
      <c r="T1179" s="33"/>
      <c r="U1179" s="33"/>
      <c r="V1179" s="33"/>
      <c r="W1179" s="33"/>
      <c r="X1179" s="33"/>
      <c r="Y1179" s="33"/>
      <c r="Z1179" s="33"/>
      <c r="AA1179" s="33"/>
      <c r="AB1179" s="33"/>
      <c r="AC1179" s="33"/>
      <c r="AD1179" s="33"/>
      <c r="AE1179" s="33"/>
      <c r="AF1179" s="33"/>
    </row>
    <row r="1180" spans="1:32">
      <c r="A1180" s="33"/>
      <c r="R1180" s="33"/>
      <c r="S1180" s="33"/>
      <c r="T1180" s="33"/>
      <c r="U1180" s="33"/>
      <c r="V1180" s="33"/>
      <c r="W1180" s="33"/>
      <c r="X1180" s="33"/>
      <c r="Y1180" s="33"/>
      <c r="Z1180" s="33"/>
      <c r="AA1180" s="33"/>
      <c r="AB1180" s="33"/>
      <c r="AC1180" s="33"/>
      <c r="AD1180" s="33"/>
      <c r="AE1180" s="33"/>
      <c r="AF1180" s="33"/>
    </row>
    <row r="1181" spans="1:32">
      <c r="A1181" s="33"/>
      <c r="R1181" s="33"/>
      <c r="S1181" s="33"/>
      <c r="T1181" s="33"/>
      <c r="U1181" s="33"/>
      <c r="V1181" s="33"/>
      <c r="W1181" s="33"/>
      <c r="X1181" s="33"/>
      <c r="Y1181" s="33"/>
      <c r="Z1181" s="33"/>
      <c r="AA1181" s="33"/>
      <c r="AB1181" s="33"/>
      <c r="AC1181" s="33"/>
      <c r="AD1181" s="33"/>
      <c r="AE1181" s="33"/>
      <c r="AF1181" s="33"/>
    </row>
    <row r="1182" spans="1:32">
      <c r="A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3"/>
      <c r="AD1182" s="33"/>
      <c r="AE1182" s="33"/>
      <c r="AF1182" s="33"/>
    </row>
    <row r="1183" spans="1:32">
      <c r="A1183" s="33"/>
      <c r="R1183" s="33"/>
      <c r="S1183" s="33"/>
      <c r="T1183" s="33"/>
      <c r="U1183" s="33"/>
      <c r="V1183" s="33"/>
      <c r="W1183" s="33"/>
      <c r="X1183" s="33"/>
      <c r="Y1183" s="33"/>
      <c r="Z1183" s="33"/>
      <c r="AA1183" s="33"/>
      <c r="AB1183" s="33"/>
      <c r="AC1183" s="33"/>
      <c r="AD1183" s="33"/>
      <c r="AE1183" s="33"/>
      <c r="AF1183" s="33"/>
    </row>
    <row r="1184" spans="1:32">
      <c r="A1184" s="33"/>
      <c r="R1184" s="33"/>
      <c r="S1184" s="33"/>
      <c r="T1184" s="33"/>
      <c r="U1184" s="33"/>
      <c r="V1184" s="33"/>
      <c r="W1184" s="33"/>
      <c r="X1184" s="33"/>
      <c r="Y1184" s="33"/>
      <c r="Z1184" s="33"/>
      <c r="AA1184" s="33"/>
      <c r="AB1184" s="33"/>
      <c r="AC1184" s="33"/>
      <c r="AD1184" s="33"/>
      <c r="AE1184" s="33"/>
      <c r="AF1184" s="33"/>
    </row>
    <row r="1185" spans="1:32">
      <c r="A1185" s="33"/>
      <c r="R1185" s="33"/>
      <c r="S1185" s="33"/>
      <c r="T1185" s="33"/>
      <c r="U1185" s="33"/>
      <c r="V1185" s="33"/>
      <c r="W1185" s="33"/>
      <c r="X1185" s="33"/>
      <c r="Y1185" s="33"/>
      <c r="Z1185" s="33"/>
      <c r="AA1185" s="33"/>
      <c r="AB1185" s="33"/>
      <c r="AC1185" s="33"/>
      <c r="AD1185" s="33"/>
      <c r="AE1185" s="33"/>
      <c r="AF1185" s="33"/>
    </row>
    <row r="1186" spans="1:32">
      <c r="A1186" s="33"/>
      <c r="R1186" s="33"/>
      <c r="S1186" s="33"/>
      <c r="T1186" s="33"/>
      <c r="U1186" s="33"/>
      <c r="V1186" s="33"/>
      <c r="W1186" s="33"/>
      <c r="X1186" s="33"/>
      <c r="Y1186" s="33"/>
      <c r="Z1186" s="33"/>
      <c r="AA1186" s="33"/>
      <c r="AB1186" s="33"/>
      <c r="AC1186" s="33"/>
      <c r="AD1186" s="33"/>
      <c r="AE1186" s="33"/>
      <c r="AF1186" s="33"/>
    </row>
    <row r="1187" spans="1:32">
      <c r="A1187" s="33"/>
      <c r="R1187" s="33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3"/>
      <c r="AC1187" s="33"/>
      <c r="AD1187" s="33"/>
      <c r="AE1187" s="33"/>
      <c r="AF1187" s="33"/>
    </row>
    <row r="1188" spans="1:32">
      <c r="A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3"/>
      <c r="AD1188" s="33"/>
      <c r="AE1188" s="33"/>
      <c r="AF1188" s="33"/>
    </row>
    <row r="1189" spans="1:32">
      <c r="A1189" s="33"/>
      <c r="R1189" s="33"/>
      <c r="S1189" s="33"/>
      <c r="T1189" s="33"/>
      <c r="U1189" s="33"/>
      <c r="V1189" s="33"/>
      <c r="W1189" s="33"/>
      <c r="X1189" s="33"/>
      <c r="Y1189" s="33"/>
      <c r="Z1189" s="33"/>
      <c r="AA1189" s="33"/>
      <c r="AB1189" s="33"/>
      <c r="AC1189" s="33"/>
      <c r="AD1189" s="33"/>
      <c r="AE1189" s="33"/>
      <c r="AF1189" s="33"/>
    </row>
    <row r="1190" spans="1:32">
      <c r="A1190" s="33"/>
      <c r="R1190" s="33"/>
      <c r="S1190" s="33"/>
      <c r="T1190" s="33"/>
      <c r="U1190" s="33"/>
      <c r="V1190" s="33"/>
      <c r="W1190" s="33"/>
      <c r="X1190" s="33"/>
      <c r="Y1190" s="33"/>
      <c r="Z1190" s="33"/>
      <c r="AA1190" s="33"/>
      <c r="AB1190" s="33"/>
      <c r="AC1190" s="33"/>
      <c r="AD1190" s="33"/>
      <c r="AE1190" s="33"/>
      <c r="AF1190" s="33"/>
    </row>
    <row r="1191" spans="1:32">
      <c r="A1191" s="33"/>
      <c r="R1191" s="33"/>
      <c r="S1191" s="33"/>
      <c r="T1191" s="33"/>
      <c r="U1191" s="33"/>
      <c r="V1191" s="33"/>
      <c r="W1191" s="33"/>
      <c r="X1191" s="33"/>
      <c r="Y1191" s="33"/>
      <c r="Z1191" s="33"/>
      <c r="AA1191" s="33"/>
      <c r="AB1191" s="33"/>
      <c r="AC1191" s="33"/>
      <c r="AD1191" s="33"/>
      <c r="AE1191" s="33"/>
      <c r="AF1191" s="33"/>
    </row>
    <row r="1192" spans="1:32">
      <c r="A1192" s="33"/>
      <c r="R1192" s="33"/>
      <c r="S1192" s="33"/>
      <c r="T1192" s="33"/>
      <c r="U1192" s="33"/>
      <c r="V1192" s="33"/>
      <c r="W1192" s="33"/>
      <c r="X1192" s="33"/>
      <c r="Y1192" s="33"/>
      <c r="Z1192" s="33"/>
      <c r="AA1192" s="33"/>
      <c r="AB1192" s="33"/>
      <c r="AC1192" s="33"/>
      <c r="AD1192" s="33"/>
      <c r="AE1192" s="33"/>
      <c r="AF1192" s="33"/>
    </row>
    <row r="1193" spans="1:32">
      <c r="A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3"/>
      <c r="AD1193" s="33"/>
      <c r="AE1193" s="33"/>
      <c r="AF1193" s="33"/>
    </row>
    <row r="1194" spans="1:32">
      <c r="A1194" s="33"/>
      <c r="R1194" s="33"/>
      <c r="S1194" s="33"/>
      <c r="T1194" s="33"/>
      <c r="U1194" s="33"/>
      <c r="V1194" s="33"/>
      <c r="W1194" s="33"/>
      <c r="X1194" s="33"/>
      <c r="Y1194" s="33"/>
      <c r="Z1194" s="33"/>
      <c r="AA1194" s="33"/>
      <c r="AB1194" s="33"/>
      <c r="AC1194" s="33"/>
      <c r="AD1194" s="33"/>
      <c r="AE1194" s="33"/>
      <c r="AF1194" s="33"/>
    </row>
    <row r="1195" spans="1:32">
      <c r="A1195" s="33"/>
      <c r="R1195" s="33"/>
      <c r="S1195" s="33"/>
      <c r="T1195" s="33"/>
      <c r="U1195" s="33"/>
      <c r="V1195" s="33"/>
      <c r="W1195" s="33"/>
      <c r="X1195" s="33"/>
      <c r="Y1195" s="33"/>
      <c r="Z1195" s="33"/>
      <c r="AA1195" s="33"/>
      <c r="AB1195" s="33"/>
      <c r="AC1195" s="33"/>
      <c r="AD1195" s="33"/>
      <c r="AE1195" s="33"/>
      <c r="AF1195" s="33"/>
    </row>
    <row r="1196" spans="1:32">
      <c r="A1196" s="33"/>
      <c r="R1196" s="33"/>
      <c r="S1196" s="33"/>
      <c r="T1196" s="33"/>
      <c r="U1196" s="33"/>
      <c r="V1196" s="33"/>
      <c r="W1196" s="33"/>
      <c r="X1196" s="33"/>
      <c r="Y1196" s="33"/>
      <c r="Z1196" s="33"/>
      <c r="AA1196" s="33"/>
      <c r="AB1196" s="33"/>
      <c r="AC1196" s="33"/>
      <c r="AD1196" s="33"/>
      <c r="AE1196" s="33"/>
      <c r="AF1196" s="33"/>
    </row>
    <row r="1197" spans="1:32">
      <c r="A1197" s="33"/>
      <c r="R1197" s="33"/>
      <c r="S1197" s="33"/>
      <c r="T1197" s="33"/>
      <c r="U1197" s="33"/>
      <c r="V1197" s="33"/>
      <c r="W1197" s="33"/>
      <c r="X1197" s="33"/>
      <c r="Y1197" s="33"/>
      <c r="Z1197" s="33"/>
      <c r="AA1197" s="33"/>
      <c r="AB1197" s="33"/>
      <c r="AC1197" s="33"/>
      <c r="AD1197" s="33"/>
      <c r="AE1197" s="33"/>
      <c r="AF1197" s="33"/>
    </row>
    <row r="1198" spans="1:32">
      <c r="A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3"/>
      <c r="AD1198" s="33"/>
      <c r="AE1198" s="33"/>
      <c r="AF1198" s="33"/>
    </row>
    <row r="1199" spans="1:32">
      <c r="A1199" s="33"/>
      <c r="R1199" s="33"/>
      <c r="S1199" s="33"/>
      <c r="T1199" s="33"/>
      <c r="U1199" s="33"/>
      <c r="V1199" s="33"/>
      <c r="W1199" s="33"/>
      <c r="X1199" s="33"/>
      <c r="Y1199" s="33"/>
      <c r="Z1199" s="33"/>
      <c r="AA1199" s="33"/>
      <c r="AB1199" s="33"/>
      <c r="AC1199" s="33"/>
      <c r="AD1199" s="33"/>
      <c r="AE1199" s="33"/>
      <c r="AF1199" s="33"/>
    </row>
    <row r="1200" spans="1:32">
      <c r="A1200" s="33"/>
      <c r="R1200" s="33"/>
      <c r="S1200" s="33"/>
      <c r="T1200" s="33"/>
      <c r="U1200" s="33"/>
      <c r="V1200" s="33"/>
      <c r="W1200" s="33"/>
      <c r="X1200" s="33"/>
      <c r="Y1200" s="33"/>
      <c r="Z1200" s="33"/>
      <c r="AA1200" s="33"/>
      <c r="AB1200" s="33"/>
      <c r="AC1200" s="33"/>
      <c r="AD1200" s="33"/>
      <c r="AE1200" s="33"/>
      <c r="AF1200" s="33"/>
    </row>
    <row r="1201" spans="1:32">
      <c r="A1201" s="33"/>
      <c r="R1201" s="33"/>
      <c r="S1201" s="33"/>
      <c r="T1201" s="33"/>
      <c r="U1201" s="33"/>
      <c r="V1201" s="33"/>
      <c r="W1201" s="33"/>
      <c r="X1201" s="33"/>
      <c r="Y1201" s="33"/>
      <c r="Z1201" s="33"/>
      <c r="AA1201" s="33"/>
      <c r="AB1201" s="33"/>
      <c r="AC1201" s="33"/>
      <c r="AD1201" s="33"/>
      <c r="AE1201" s="33"/>
      <c r="AF1201" s="33"/>
    </row>
    <row r="1202" spans="1:32">
      <c r="A1202" s="33"/>
      <c r="R1202" s="33"/>
      <c r="S1202" s="33"/>
      <c r="T1202" s="33"/>
      <c r="U1202" s="33"/>
      <c r="V1202" s="33"/>
      <c r="W1202" s="33"/>
      <c r="X1202" s="33"/>
      <c r="Y1202" s="33"/>
      <c r="Z1202" s="33"/>
      <c r="AA1202" s="33"/>
      <c r="AB1202" s="33"/>
      <c r="AC1202" s="33"/>
      <c r="AD1202" s="33"/>
      <c r="AE1202" s="33"/>
      <c r="AF1202" s="33"/>
    </row>
    <row r="1203" spans="1:32">
      <c r="A1203" s="33"/>
      <c r="R1203" s="33"/>
      <c r="S1203" s="33"/>
      <c r="T1203" s="33"/>
      <c r="U1203" s="33"/>
      <c r="V1203" s="33"/>
      <c r="W1203" s="33"/>
      <c r="X1203" s="33"/>
      <c r="Y1203" s="33"/>
      <c r="Z1203" s="33"/>
      <c r="AA1203" s="33"/>
      <c r="AB1203" s="33"/>
      <c r="AC1203" s="33"/>
      <c r="AD1203" s="33"/>
      <c r="AE1203" s="33"/>
      <c r="AF1203" s="33"/>
    </row>
    <row r="1204" spans="1:32">
      <c r="A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3"/>
      <c r="AD1204" s="33"/>
      <c r="AE1204" s="33"/>
      <c r="AF1204" s="33"/>
    </row>
    <row r="1205" spans="1:32">
      <c r="A1205" s="33"/>
      <c r="R1205" s="33"/>
      <c r="S1205" s="33"/>
      <c r="T1205" s="33"/>
      <c r="U1205" s="33"/>
      <c r="V1205" s="33"/>
      <c r="W1205" s="33"/>
      <c r="X1205" s="33"/>
      <c r="Y1205" s="33"/>
      <c r="Z1205" s="33"/>
      <c r="AA1205" s="33"/>
      <c r="AB1205" s="33"/>
      <c r="AC1205" s="33"/>
      <c r="AD1205" s="33"/>
      <c r="AE1205" s="33"/>
      <c r="AF1205" s="33"/>
    </row>
    <row r="1206" spans="1:32">
      <c r="A1206" s="33"/>
      <c r="R1206" s="33"/>
      <c r="S1206" s="33"/>
      <c r="T1206" s="33"/>
      <c r="U1206" s="33"/>
      <c r="V1206" s="33"/>
      <c r="W1206" s="33"/>
      <c r="X1206" s="33"/>
      <c r="Y1206" s="33"/>
      <c r="Z1206" s="33"/>
      <c r="AA1206" s="33"/>
      <c r="AB1206" s="33"/>
      <c r="AC1206" s="33"/>
      <c r="AD1206" s="33"/>
      <c r="AE1206" s="33"/>
      <c r="AF1206" s="33"/>
    </row>
    <row r="1207" spans="1:32">
      <c r="A1207" s="33"/>
      <c r="R1207" s="33"/>
      <c r="S1207" s="33"/>
      <c r="T1207" s="33"/>
      <c r="U1207" s="33"/>
      <c r="V1207" s="33"/>
      <c r="W1207" s="33"/>
      <c r="X1207" s="33"/>
      <c r="Y1207" s="33"/>
      <c r="Z1207" s="33"/>
      <c r="AA1207" s="33"/>
      <c r="AB1207" s="33"/>
      <c r="AC1207" s="33"/>
      <c r="AD1207" s="33"/>
      <c r="AE1207" s="33"/>
      <c r="AF1207" s="33"/>
    </row>
    <row r="1208" spans="1:32">
      <c r="A1208" s="33"/>
      <c r="R1208" s="33"/>
      <c r="S1208" s="33"/>
      <c r="T1208" s="33"/>
      <c r="U1208" s="33"/>
      <c r="V1208" s="33"/>
      <c r="W1208" s="33"/>
      <c r="X1208" s="33"/>
      <c r="Y1208" s="33"/>
      <c r="Z1208" s="33"/>
      <c r="AA1208" s="33"/>
      <c r="AB1208" s="33"/>
      <c r="AC1208" s="33"/>
      <c r="AD1208" s="33"/>
      <c r="AE1208" s="33"/>
      <c r="AF1208" s="33"/>
    </row>
    <row r="1209" spans="1:32">
      <c r="A1209" s="33"/>
      <c r="R1209" s="33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3"/>
      <c r="AC1209" s="33"/>
      <c r="AD1209" s="33"/>
      <c r="AE1209" s="33"/>
      <c r="AF1209" s="33"/>
    </row>
    <row r="1210" spans="1:32">
      <c r="A1210" s="33"/>
      <c r="R1210" s="33"/>
      <c r="S1210" s="33"/>
      <c r="T1210" s="33"/>
      <c r="U1210" s="33"/>
      <c r="V1210" s="33"/>
      <c r="W1210" s="33"/>
      <c r="X1210" s="33"/>
      <c r="Y1210" s="33"/>
      <c r="Z1210" s="33"/>
      <c r="AA1210" s="33"/>
      <c r="AB1210" s="33"/>
      <c r="AC1210" s="33"/>
      <c r="AD1210" s="33"/>
      <c r="AE1210" s="33"/>
      <c r="AF1210" s="33"/>
    </row>
    <row r="1211" spans="1:32">
      <c r="A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3"/>
      <c r="AD1211" s="33"/>
      <c r="AE1211" s="33"/>
      <c r="AF1211" s="33"/>
    </row>
    <row r="1212" spans="1:32">
      <c r="A1212" s="33"/>
      <c r="R1212" s="33"/>
      <c r="S1212" s="33"/>
      <c r="T1212" s="33"/>
      <c r="U1212" s="33"/>
      <c r="V1212" s="33"/>
      <c r="W1212" s="33"/>
      <c r="X1212" s="33"/>
      <c r="Y1212" s="33"/>
      <c r="Z1212" s="33"/>
      <c r="AA1212" s="33"/>
      <c r="AB1212" s="33"/>
      <c r="AC1212" s="33"/>
      <c r="AD1212" s="33"/>
      <c r="AE1212" s="33"/>
      <c r="AF1212" s="33"/>
    </row>
    <row r="1213" spans="1:32">
      <c r="A1213" s="33"/>
      <c r="R1213" s="33"/>
      <c r="S1213" s="33"/>
      <c r="T1213" s="33"/>
      <c r="U1213" s="33"/>
      <c r="V1213" s="33"/>
      <c r="W1213" s="33"/>
      <c r="X1213" s="33"/>
      <c r="Y1213" s="33"/>
      <c r="Z1213" s="33"/>
      <c r="AA1213" s="33"/>
      <c r="AB1213" s="33"/>
      <c r="AC1213" s="33"/>
      <c r="AD1213" s="33"/>
      <c r="AE1213" s="33"/>
      <c r="AF1213" s="33"/>
    </row>
    <row r="1214" spans="1:32">
      <c r="A1214" s="33"/>
      <c r="R1214" s="33"/>
      <c r="S1214" s="33"/>
      <c r="T1214" s="33"/>
      <c r="U1214" s="33"/>
      <c r="V1214" s="33"/>
      <c r="W1214" s="33"/>
      <c r="X1214" s="33"/>
      <c r="Y1214" s="33"/>
      <c r="Z1214" s="33"/>
      <c r="AA1214" s="33"/>
      <c r="AB1214" s="33"/>
      <c r="AC1214" s="33"/>
      <c r="AD1214" s="33"/>
      <c r="AE1214" s="33"/>
      <c r="AF1214" s="33"/>
    </row>
    <row r="1215" spans="1:32">
      <c r="A1215" s="33"/>
      <c r="R1215" s="33"/>
      <c r="S1215" s="33"/>
      <c r="T1215" s="33"/>
      <c r="U1215" s="33"/>
      <c r="V1215" s="33"/>
      <c r="W1215" s="33"/>
      <c r="X1215" s="33"/>
      <c r="Y1215" s="33"/>
      <c r="Z1215" s="33"/>
      <c r="AA1215" s="33"/>
      <c r="AB1215" s="33"/>
      <c r="AC1215" s="33"/>
      <c r="AD1215" s="33"/>
      <c r="AE1215" s="33"/>
      <c r="AF1215" s="33"/>
    </row>
    <row r="1216" spans="1:32">
      <c r="A1216" s="33"/>
      <c r="R1216" s="33"/>
      <c r="S1216" s="33"/>
      <c r="T1216" s="33"/>
      <c r="U1216" s="33"/>
      <c r="V1216" s="33"/>
      <c r="W1216" s="33"/>
      <c r="X1216" s="33"/>
      <c r="Y1216" s="33"/>
      <c r="Z1216" s="33"/>
      <c r="AA1216" s="33"/>
      <c r="AB1216" s="33"/>
      <c r="AC1216" s="33"/>
      <c r="AD1216" s="33"/>
      <c r="AE1216" s="33"/>
      <c r="AF1216" s="33"/>
    </row>
    <row r="1217" spans="1:32">
      <c r="A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3"/>
      <c r="AD1217" s="33"/>
      <c r="AE1217" s="33"/>
      <c r="AF1217" s="33"/>
    </row>
    <row r="1218" spans="1:32">
      <c r="A1218" s="33"/>
      <c r="R1218" s="33"/>
      <c r="S1218" s="33"/>
      <c r="T1218" s="33"/>
      <c r="U1218" s="33"/>
      <c r="V1218" s="33"/>
      <c r="W1218" s="33"/>
      <c r="X1218" s="33"/>
      <c r="Y1218" s="33"/>
      <c r="Z1218" s="33"/>
      <c r="AA1218" s="33"/>
      <c r="AB1218" s="33"/>
      <c r="AC1218" s="33"/>
      <c r="AD1218" s="33"/>
      <c r="AE1218" s="33"/>
      <c r="AF1218" s="33"/>
    </row>
    <row r="1219" spans="1:32">
      <c r="A1219" s="33"/>
      <c r="R1219" s="33"/>
      <c r="S1219" s="33"/>
      <c r="T1219" s="33"/>
      <c r="U1219" s="33"/>
      <c r="V1219" s="33"/>
      <c r="W1219" s="33"/>
      <c r="X1219" s="33"/>
      <c r="Y1219" s="33"/>
      <c r="Z1219" s="33"/>
      <c r="AA1219" s="33"/>
      <c r="AB1219" s="33"/>
      <c r="AC1219" s="33"/>
      <c r="AD1219" s="33"/>
      <c r="AE1219" s="33"/>
      <c r="AF1219" s="33"/>
    </row>
    <row r="1220" spans="1:32">
      <c r="A1220" s="33"/>
      <c r="R1220" s="33"/>
      <c r="S1220" s="33"/>
      <c r="T1220" s="33"/>
      <c r="U1220" s="33"/>
      <c r="V1220" s="33"/>
      <c r="W1220" s="33"/>
      <c r="X1220" s="33"/>
      <c r="Y1220" s="33"/>
      <c r="Z1220" s="33"/>
      <c r="AA1220" s="33"/>
      <c r="AB1220" s="33"/>
      <c r="AC1220" s="33"/>
      <c r="AD1220" s="33"/>
      <c r="AE1220" s="33"/>
      <c r="AF1220" s="33"/>
    </row>
    <row r="1221" spans="1:32">
      <c r="A1221" s="33"/>
      <c r="R1221" s="33"/>
      <c r="S1221" s="33"/>
      <c r="T1221" s="33"/>
      <c r="U1221" s="33"/>
      <c r="V1221" s="33"/>
      <c r="W1221" s="33"/>
      <c r="X1221" s="33"/>
      <c r="Y1221" s="33"/>
      <c r="Z1221" s="33"/>
      <c r="AA1221" s="33"/>
      <c r="AB1221" s="33"/>
      <c r="AC1221" s="33"/>
      <c r="AD1221" s="33"/>
      <c r="AE1221" s="33"/>
      <c r="AF1221" s="33"/>
    </row>
    <row r="1222" spans="1:32">
      <c r="A1222" s="33"/>
      <c r="R1222" s="33"/>
      <c r="S1222" s="33"/>
      <c r="T1222" s="33"/>
      <c r="U1222" s="33"/>
      <c r="V1222" s="33"/>
      <c r="W1222" s="33"/>
      <c r="X1222" s="33"/>
      <c r="Y1222" s="33"/>
      <c r="Z1222" s="33"/>
      <c r="AA1222" s="33"/>
      <c r="AB1222" s="33"/>
      <c r="AC1222" s="33"/>
      <c r="AD1222" s="33"/>
      <c r="AE1222" s="33"/>
      <c r="AF1222" s="33"/>
    </row>
    <row r="1223" spans="1:32">
      <c r="A1223" s="33"/>
      <c r="R1223" s="33"/>
      <c r="S1223" s="33"/>
      <c r="T1223" s="33"/>
      <c r="U1223" s="33"/>
      <c r="V1223" s="33"/>
      <c r="W1223" s="33"/>
      <c r="X1223" s="33"/>
      <c r="Y1223" s="33"/>
      <c r="Z1223" s="33"/>
      <c r="AA1223" s="33"/>
      <c r="AB1223" s="33"/>
      <c r="AC1223" s="33"/>
      <c r="AD1223" s="33"/>
      <c r="AE1223" s="33"/>
      <c r="AF1223" s="33"/>
    </row>
    <row r="1224" spans="1:32">
      <c r="A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3"/>
      <c r="AD1224" s="33"/>
      <c r="AE1224" s="33"/>
      <c r="AF1224" s="33"/>
    </row>
    <row r="1225" spans="1:32">
      <c r="A1225" s="33"/>
      <c r="R1225" s="33"/>
      <c r="S1225" s="33"/>
      <c r="T1225" s="33"/>
      <c r="U1225" s="33"/>
      <c r="V1225" s="33"/>
      <c r="W1225" s="33"/>
      <c r="X1225" s="33"/>
      <c r="Y1225" s="33"/>
      <c r="Z1225" s="33"/>
      <c r="AA1225" s="33"/>
      <c r="AB1225" s="33"/>
      <c r="AC1225" s="33"/>
      <c r="AD1225" s="33"/>
      <c r="AE1225" s="33"/>
      <c r="AF1225" s="33"/>
    </row>
    <row r="1226" spans="1:32">
      <c r="A1226" s="33"/>
      <c r="R1226" s="33"/>
      <c r="S1226" s="33"/>
      <c r="T1226" s="33"/>
      <c r="U1226" s="33"/>
      <c r="V1226" s="33"/>
      <c r="W1226" s="33"/>
      <c r="X1226" s="33"/>
      <c r="Y1226" s="33"/>
      <c r="Z1226" s="33"/>
      <c r="AA1226" s="33"/>
      <c r="AB1226" s="33"/>
      <c r="AC1226" s="33"/>
      <c r="AD1226" s="33"/>
      <c r="AE1226" s="33"/>
      <c r="AF1226" s="33"/>
    </row>
    <row r="1227" spans="1:32">
      <c r="A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/>
    </row>
    <row r="1228" spans="1:32">
      <c r="A1228" s="33"/>
      <c r="R1228" s="33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3"/>
      <c r="AC1228" s="33"/>
      <c r="AD1228" s="33"/>
      <c r="AE1228" s="33"/>
      <c r="AF1228" s="33"/>
    </row>
    <row r="1229" spans="1:32">
      <c r="A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3"/>
      <c r="AD1229" s="33"/>
      <c r="AE1229" s="33"/>
      <c r="AF1229" s="33"/>
    </row>
    <row r="1230" spans="1:32">
      <c r="A1230" s="33"/>
      <c r="R1230" s="33"/>
      <c r="S1230" s="33"/>
      <c r="T1230" s="33"/>
      <c r="U1230" s="33"/>
      <c r="V1230" s="33"/>
      <c r="W1230" s="33"/>
      <c r="X1230" s="33"/>
      <c r="Y1230" s="33"/>
      <c r="Z1230" s="33"/>
      <c r="AA1230" s="33"/>
      <c r="AB1230" s="33"/>
      <c r="AC1230" s="33"/>
      <c r="AD1230" s="33"/>
      <c r="AE1230" s="33"/>
      <c r="AF1230" s="33"/>
    </row>
    <row r="1231" spans="1:32">
      <c r="A1231" s="33"/>
      <c r="R1231" s="33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3"/>
      <c r="AC1231" s="33"/>
      <c r="AD1231" s="33"/>
      <c r="AE1231" s="33"/>
      <c r="AF1231" s="33"/>
    </row>
    <row r="1232" spans="1:32">
      <c r="A1232" s="33"/>
      <c r="R1232" s="33"/>
      <c r="S1232" s="33"/>
      <c r="T1232" s="33"/>
      <c r="U1232" s="33"/>
      <c r="V1232" s="33"/>
      <c r="W1232" s="33"/>
      <c r="X1232" s="33"/>
      <c r="Y1232" s="33"/>
      <c r="Z1232" s="33"/>
      <c r="AA1232" s="33"/>
      <c r="AB1232" s="33"/>
      <c r="AC1232" s="33"/>
      <c r="AD1232" s="33"/>
      <c r="AE1232" s="33"/>
      <c r="AF1232" s="33"/>
    </row>
    <row r="1233" spans="1:32">
      <c r="A1233" s="33"/>
      <c r="R1233" s="33"/>
      <c r="S1233" s="33"/>
      <c r="T1233" s="33"/>
      <c r="U1233" s="33"/>
      <c r="V1233" s="33"/>
      <c r="W1233" s="33"/>
      <c r="X1233" s="33"/>
      <c r="Y1233" s="33"/>
      <c r="Z1233" s="33"/>
      <c r="AA1233" s="33"/>
      <c r="AB1233" s="33"/>
      <c r="AC1233" s="33"/>
      <c r="AD1233" s="33"/>
      <c r="AE1233" s="33"/>
      <c r="AF1233" s="33"/>
    </row>
    <row r="1234" spans="1:32">
      <c r="A1234" s="33"/>
      <c r="R1234" s="33"/>
      <c r="S1234" s="33"/>
      <c r="T1234" s="33"/>
      <c r="U1234" s="33"/>
      <c r="V1234" s="33"/>
      <c r="W1234" s="33"/>
      <c r="X1234" s="33"/>
      <c r="Y1234" s="33"/>
      <c r="Z1234" s="33"/>
      <c r="AA1234" s="33"/>
      <c r="AB1234" s="33"/>
      <c r="AC1234" s="33"/>
      <c r="AD1234" s="33"/>
      <c r="AE1234" s="33"/>
      <c r="AF1234" s="33"/>
    </row>
    <row r="1235" spans="1:32">
      <c r="A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3"/>
      <c r="AD1235" s="33"/>
      <c r="AE1235" s="33"/>
      <c r="AF1235" s="33"/>
    </row>
    <row r="1236" spans="1:32">
      <c r="A1236" s="33"/>
      <c r="R1236" s="33"/>
      <c r="S1236" s="33"/>
      <c r="T1236" s="33"/>
      <c r="U1236" s="33"/>
      <c r="V1236" s="33"/>
      <c r="W1236" s="33"/>
      <c r="X1236" s="33"/>
      <c r="Y1236" s="33"/>
      <c r="Z1236" s="33"/>
      <c r="AA1236" s="33"/>
      <c r="AB1236" s="33"/>
      <c r="AC1236" s="33"/>
      <c r="AD1236" s="33"/>
      <c r="AE1236" s="33"/>
      <c r="AF1236" s="33"/>
    </row>
    <row r="1237" spans="1:32">
      <c r="A1237" s="33"/>
      <c r="R1237" s="33"/>
      <c r="S1237" s="33"/>
      <c r="T1237" s="33"/>
      <c r="U1237" s="33"/>
      <c r="V1237" s="33"/>
      <c r="W1237" s="33"/>
      <c r="X1237" s="33"/>
      <c r="Y1237" s="33"/>
      <c r="Z1237" s="33"/>
      <c r="AA1237" s="33"/>
      <c r="AB1237" s="33"/>
      <c r="AC1237" s="33"/>
      <c r="AD1237" s="33"/>
      <c r="AE1237" s="33"/>
      <c r="AF1237" s="33"/>
    </row>
    <row r="1238" spans="1:32">
      <c r="A1238" s="33"/>
      <c r="R1238" s="33"/>
      <c r="S1238" s="33"/>
      <c r="T1238" s="33"/>
      <c r="U1238" s="33"/>
      <c r="V1238" s="33"/>
      <c r="W1238" s="33"/>
      <c r="X1238" s="33"/>
      <c r="Y1238" s="33"/>
      <c r="Z1238" s="33"/>
      <c r="AA1238" s="33"/>
      <c r="AB1238" s="33"/>
      <c r="AC1238" s="33"/>
      <c r="AD1238" s="33"/>
      <c r="AE1238" s="33"/>
      <c r="AF1238" s="33"/>
    </row>
    <row r="1239" spans="1:32">
      <c r="A1239" s="33"/>
      <c r="R1239" s="33"/>
      <c r="S1239" s="33"/>
      <c r="T1239" s="33"/>
      <c r="U1239" s="33"/>
      <c r="V1239" s="33"/>
      <c r="W1239" s="33"/>
      <c r="X1239" s="33"/>
      <c r="Y1239" s="33"/>
      <c r="Z1239" s="33"/>
      <c r="AA1239" s="33"/>
      <c r="AB1239" s="33"/>
      <c r="AC1239" s="33"/>
      <c r="AD1239" s="33"/>
      <c r="AE1239" s="33"/>
      <c r="AF1239" s="33"/>
    </row>
    <row r="1240" spans="1:32">
      <c r="A1240" s="33"/>
      <c r="R1240" s="33"/>
      <c r="S1240" s="33"/>
      <c r="T1240" s="33"/>
      <c r="U1240" s="33"/>
      <c r="V1240" s="33"/>
      <c r="W1240" s="33"/>
      <c r="X1240" s="33"/>
      <c r="Y1240" s="33"/>
      <c r="Z1240" s="33"/>
      <c r="AA1240" s="33"/>
      <c r="AB1240" s="33"/>
      <c r="AC1240" s="33"/>
      <c r="AD1240" s="33"/>
      <c r="AE1240" s="33"/>
      <c r="AF1240" s="33"/>
    </row>
    <row r="1241" spans="1:32">
      <c r="A1241" s="33"/>
      <c r="R1241" s="33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3"/>
      <c r="AC1241" s="33"/>
      <c r="AD1241" s="33"/>
      <c r="AE1241" s="33"/>
      <c r="AF1241" s="33"/>
    </row>
    <row r="1242" spans="1:32">
      <c r="A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3"/>
      <c r="AD1242" s="33"/>
      <c r="AE1242" s="33"/>
      <c r="AF1242" s="33"/>
    </row>
    <row r="1243" spans="1:32">
      <c r="A1243" s="33"/>
      <c r="R1243" s="33"/>
      <c r="S1243" s="33"/>
      <c r="T1243" s="33"/>
      <c r="U1243" s="33"/>
      <c r="V1243" s="33"/>
      <c r="W1243" s="33"/>
      <c r="X1243" s="33"/>
      <c r="Y1243" s="33"/>
      <c r="Z1243" s="33"/>
      <c r="AA1243" s="33"/>
      <c r="AB1243" s="33"/>
      <c r="AC1243" s="33"/>
      <c r="AD1243" s="33"/>
      <c r="AE1243" s="33"/>
      <c r="AF1243" s="33"/>
    </row>
    <row r="1244" spans="1:32">
      <c r="A1244" s="33"/>
      <c r="R1244" s="33"/>
      <c r="S1244" s="33"/>
      <c r="T1244" s="33"/>
      <c r="U1244" s="33"/>
      <c r="V1244" s="33"/>
      <c r="W1244" s="33"/>
      <c r="X1244" s="33"/>
      <c r="Y1244" s="33"/>
      <c r="Z1244" s="33"/>
      <c r="AA1244" s="33"/>
      <c r="AB1244" s="33"/>
      <c r="AC1244" s="33"/>
      <c r="AD1244" s="33"/>
      <c r="AE1244" s="33"/>
      <c r="AF1244" s="33"/>
    </row>
    <row r="1245" spans="1:32">
      <c r="A1245" s="33"/>
      <c r="R1245" s="33"/>
      <c r="S1245" s="33"/>
      <c r="T1245" s="33"/>
      <c r="U1245" s="33"/>
      <c r="V1245" s="33"/>
      <c r="W1245" s="33"/>
      <c r="X1245" s="33"/>
      <c r="Y1245" s="33"/>
      <c r="Z1245" s="33"/>
      <c r="AA1245" s="33"/>
      <c r="AB1245" s="33"/>
      <c r="AC1245" s="33"/>
      <c r="AD1245" s="33"/>
      <c r="AE1245" s="33"/>
      <c r="AF1245" s="33"/>
    </row>
    <row r="1246" spans="1:32">
      <c r="A1246" s="33"/>
      <c r="R1246" s="33"/>
      <c r="S1246" s="33"/>
      <c r="T1246" s="33"/>
      <c r="U1246" s="33"/>
      <c r="V1246" s="33"/>
      <c r="W1246" s="33"/>
      <c r="X1246" s="33"/>
      <c r="Y1246" s="33"/>
      <c r="Z1246" s="33"/>
      <c r="AA1246" s="33"/>
      <c r="AB1246" s="33"/>
      <c r="AC1246" s="33"/>
      <c r="AD1246" s="33"/>
      <c r="AE1246" s="33"/>
      <c r="AF1246" s="33"/>
    </row>
    <row r="1247" spans="1:32">
      <c r="A1247" s="33"/>
      <c r="R1247" s="33"/>
      <c r="S1247" s="33"/>
      <c r="T1247" s="33"/>
      <c r="U1247" s="33"/>
      <c r="V1247" s="33"/>
      <c r="W1247" s="33"/>
      <c r="X1247" s="33"/>
      <c r="Y1247" s="33"/>
      <c r="Z1247" s="33"/>
      <c r="AA1247" s="33"/>
      <c r="AB1247" s="33"/>
      <c r="AC1247" s="33"/>
      <c r="AD1247" s="33"/>
      <c r="AE1247" s="33"/>
      <c r="AF1247" s="33"/>
    </row>
    <row r="1248" spans="1:32">
      <c r="A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3"/>
      <c r="AD1248" s="33"/>
      <c r="AE1248" s="33"/>
      <c r="AF1248" s="33"/>
    </row>
    <row r="1249" spans="1:32">
      <c r="A1249" s="33"/>
      <c r="R1249" s="33"/>
      <c r="S1249" s="33"/>
      <c r="T1249" s="33"/>
      <c r="U1249" s="33"/>
      <c r="V1249" s="33"/>
      <c r="W1249" s="33"/>
      <c r="X1249" s="33"/>
      <c r="Y1249" s="33"/>
      <c r="Z1249" s="33"/>
      <c r="AA1249" s="33"/>
      <c r="AB1249" s="33"/>
      <c r="AC1249" s="33"/>
      <c r="AD1249" s="33"/>
      <c r="AE1249" s="33"/>
      <c r="AF1249" s="33"/>
    </row>
    <row r="1250" spans="1:32">
      <c r="A1250" s="33"/>
      <c r="R1250" s="33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3"/>
      <c r="AC1250" s="33"/>
      <c r="AD1250" s="33"/>
      <c r="AE1250" s="33"/>
      <c r="AF1250" s="33"/>
    </row>
    <row r="1251" spans="1:32">
      <c r="A1251" s="33"/>
      <c r="R1251" s="33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3"/>
      <c r="AC1251" s="33"/>
      <c r="AD1251" s="33"/>
      <c r="AE1251" s="33"/>
      <c r="AF1251" s="33"/>
    </row>
    <row r="1252" spans="1:32">
      <c r="A1252" s="33"/>
      <c r="R1252" s="33"/>
      <c r="S1252" s="33"/>
      <c r="T1252" s="33"/>
      <c r="U1252" s="33"/>
      <c r="V1252" s="33"/>
      <c r="W1252" s="33"/>
      <c r="X1252" s="33"/>
      <c r="Y1252" s="33"/>
      <c r="Z1252" s="33"/>
      <c r="AA1252" s="33"/>
      <c r="AB1252" s="33"/>
      <c r="AC1252" s="33"/>
      <c r="AD1252" s="33"/>
      <c r="AE1252" s="33"/>
      <c r="AF1252" s="33"/>
    </row>
    <row r="1253" spans="1:32">
      <c r="A1253" s="33"/>
      <c r="R1253" s="33"/>
      <c r="S1253" s="33"/>
      <c r="T1253" s="33"/>
      <c r="U1253" s="33"/>
      <c r="V1253" s="33"/>
      <c r="W1253" s="33"/>
      <c r="X1253" s="33"/>
      <c r="Y1253" s="33"/>
      <c r="Z1253" s="33"/>
      <c r="AA1253" s="33"/>
      <c r="AB1253" s="33"/>
      <c r="AC1253" s="33"/>
      <c r="AD1253" s="33"/>
      <c r="AE1253" s="33"/>
      <c r="AF1253" s="33"/>
    </row>
    <row r="1254" spans="1:32">
      <c r="A1254" s="33"/>
      <c r="R1254" s="33"/>
      <c r="S1254" s="33"/>
      <c r="T1254" s="33"/>
      <c r="U1254" s="33"/>
      <c r="V1254" s="33"/>
      <c r="W1254" s="33"/>
      <c r="X1254" s="33"/>
      <c r="Y1254" s="33"/>
      <c r="Z1254" s="33"/>
      <c r="AA1254" s="33"/>
      <c r="AB1254" s="33"/>
      <c r="AC1254" s="33"/>
      <c r="AD1254" s="33"/>
      <c r="AE1254" s="33"/>
      <c r="AF1254" s="33"/>
    </row>
    <row r="1255" spans="1:32">
      <c r="A1255" s="33"/>
      <c r="R1255" s="33"/>
      <c r="S1255" s="33"/>
      <c r="T1255" s="33"/>
      <c r="U1255" s="33"/>
      <c r="V1255" s="33"/>
      <c r="W1255" s="33"/>
      <c r="X1255" s="33"/>
      <c r="Y1255" s="33"/>
      <c r="Z1255" s="33"/>
      <c r="AA1255" s="33"/>
      <c r="AB1255" s="33"/>
      <c r="AC1255" s="33"/>
      <c r="AD1255" s="33"/>
      <c r="AE1255" s="33"/>
      <c r="AF1255" s="33"/>
    </row>
    <row r="1256" spans="1:32">
      <c r="A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3"/>
      <c r="AD1256" s="33"/>
      <c r="AE1256" s="33"/>
      <c r="AF1256" s="33"/>
    </row>
    <row r="1257" spans="1:32">
      <c r="A1257" s="33"/>
      <c r="R1257" s="33"/>
      <c r="S1257" s="33"/>
      <c r="T1257" s="33"/>
      <c r="U1257" s="33"/>
      <c r="V1257" s="33"/>
      <c r="W1257" s="33"/>
      <c r="X1257" s="33"/>
      <c r="Y1257" s="33"/>
      <c r="Z1257" s="33"/>
      <c r="AA1257" s="33"/>
      <c r="AB1257" s="33"/>
      <c r="AC1257" s="33"/>
      <c r="AD1257" s="33"/>
      <c r="AE1257" s="33"/>
      <c r="AF1257" s="33"/>
    </row>
    <row r="1258" spans="1:32">
      <c r="A1258" s="33"/>
      <c r="R1258" s="33"/>
      <c r="S1258" s="33"/>
      <c r="T1258" s="33"/>
      <c r="U1258" s="33"/>
      <c r="V1258" s="33"/>
      <c r="W1258" s="33"/>
      <c r="X1258" s="33"/>
      <c r="Y1258" s="33"/>
      <c r="Z1258" s="33"/>
      <c r="AA1258" s="33"/>
      <c r="AB1258" s="33"/>
      <c r="AC1258" s="33"/>
      <c r="AD1258" s="33"/>
      <c r="AE1258" s="33"/>
      <c r="AF1258" s="33"/>
    </row>
    <row r="1259" spans="1:32">
      <c r="A1259" s="33"/>
      <c r="R1259" s="33"/>
      <c r="S1259" s="33"/>
      <c r="T1259" s="33"/>
      <c r="U1259" s="33"/>
      <c r="V1259" s="33"/>
      <c r="W1259" s="33"/>
      <c r="X1259" s="33"/>
      <c r="Y1259" s="33"/>
      <c r="Z1259" s="33"/>
      <c r="AA1259" s="33"/>
      <c r="AB1259" s="33"/>
      <c r="AC1259" s="33"/>
      <c r="AD1259" s="33"/>
      <c r="AE1259" s="33"/>
      <c r="AF1259" s="33"/>
    </row>
    <row r="1260" spans="1:32">
      <c r="A1260" s="33"/>
      <c r="R1260" s="33"/>
      <c r="S1260" s="33"/>
      <c r="T1260" s="33"/>
      <c r="U1260" s="33"/>
      <c r="V1260" s="33"/>
      <c r="W1260" s="33"/>
      <c r="X1260" s="33"/>
      <c r="Y1260" s="33"/>
      <c r="Z1260" s="33"/>
      <c r="AA1260" s="33"/>
      <c r="AB1260" s="33"/>
      <c r="AC1260" s="33"/>
      <c r="AD1260" s="33"/>
      <c r="AE1260" s="33"/>
      <c r="AF1260" s="33"/>
    </row>
    <row r="1261" spans="1:32">
      <c r="A1261" s="33"/>
      <c r="R1261" s="33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3"/>
      <c r="AC1261" s="33"/>
      <c r="AD1261" s="33"/>
      <c r="AE1261" s="33"/>
      <c r="AF1261" s="33"/>
    </row>
    <row r="1262" spans="1:32">
      <c r="A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3"/>
      <c r="AD1262" s="33"/>
      <c r="AE1262" s="33"/>
      <c r="AF1262" s="33"/>
    </row>
    <row r="1263" spans="1:32">
      <c r="A1263" s="33"/>
      <c r="R1263" s="33"/>
      <c r="S1263" s="33"/>
      <c r="T1263" s="33"/>
      <c r="U1263" s="33"/>
      <c r="V1263" s="33"/>
      <c r="W1263" s="33"/>
      <c r="X1263" s="33"/>
      <c r="Y1263" s="33"/>
      <c r="Z1263" s="33"/>
      <c r="AA1263" s="33"/>
      <c r="AB1263" s="33"/>
      <c r="AC1263" s="33"/>
      <c r="AD1263" s="33"/>
      <c r="AE1263" s="33"/>
      <c r="AF1263" s="33"/>
    </row>
    <row r="1264" spans="1:32">
      <c r="A1264" s="33"/>
      <c r="R1264" s="33"/>
      <c r="S1264" s="33"/>
      <c r="T1264" s="33"/>
      <c r="U1264" s="33"/>
      <c r="V1264" s="33"/>
      <c r="W1264" s="33"/>
      <c r="X1264" s="33"/>
      <c r="Y1264" s="33"/>
      <c r="Z1264" s="33"/>
      <c r="AA1264" s="33"/>
      <c r="AB1264" s="33"/>
      <c r="AC1264" s="33"/>
      <c r="AD1264" s="33"/>
      <c r="AE1264" s="33"/>
      <c r="AF1264" s="33"/>
    </row>
    <row r="1265" spans="1:32">
      <c r="A1265" s="33"/>
      <c r="R1265" s="33"/>
      <c r="S1265" s="33"/>
      <c r="T1265" s="33"/>
      <c r="U1265" s="33"/>
      <c r="V1265" s="33"/>
      <c r="W1265" s="33"/>
      <c r="X1265" s="33"/>
      <c r="Y1265" s="33"/>
      <c r="Z1265" s="33"/>
      <c r="AA1265" s="33"/>
      <c r="AB1265" s="33"/>
      <c r="AC1265" s="33"/>
      <c r="AD1265" s="33"/>
      <c r="AE1265" s="33"/>
      <c r="AF1265" s="33"/>
    </row>
    <row r="1266" spans="1:32">
      <c r="A1266" s="33"/>
      <c r="R1266" s="33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3"/>
      <c r="AC1266" s="33"/>
      <c r="AD1266" s="33"/>
      <c r="AE1266" s="33"/>
      <c r="AF1266" s="33"/>
    </row>
    <row r="1267" spans="1:32">
      <c r="A1267" s="33"/>
      <c r="R1267" s="33"/>
      <c r="S1267" s="33"/>
      <c r="T1267" s="33"/>
      <c r="U1267" s="33"/>
      <c r="V1267" s="33"/>
      <c r="W1267" s="33"/>
      <c r="X1267" s="33"/>
      <c r="Y1267" s="33"/>
      <c r="Z1267" s="33"/>
      <c r="AA1267" s="33"/>
      <c r="AB1267" s="33"/>
      <c r="AC1267" s="33"/>
      <c r="AD1267" s="33"/>
      <c r="AE1267" s="33"/>
      <c r="AF1267" s="33"/>
    </row>
    <row r="1268" spans="1:32">
      <c r="A1268" s="33"/>
      <c r="R1268" s="33"/>
      <c r="S1268" s="33"/>
      <c r="T1268" s="33"/>
      <c r="U1268" s="33"/>
      <c r="V1268" s="33"/>
      <c r="W1268" s="33"/>
      <c r="X1268" s="33"/>
      <c r="Y1268" s="33"/>
      <c r="Z1268" s="33"/>
      <c r="AA1268" s="33"/>
      <c r="AB1268" s="33"/>
      <c r="AC1268" s="33"/>
      <c r="AD1268" s="33"/>
      <c r="AE1268" s="33"/>
      <c r="AF1268" s="33"/>
    </row>
    <row r="1269" spans="1:32">
      <c r="A1269" s="33"/>
      <c r="R1269" s="33"/>
      <c r="S1269" s="33"/>
      <c r="T1269" s="33"/>
      <c r="U1269" s="33"/>
      <c r="V1269" s="33"/>
      <c r="W1269" s="33"/>
      <c r="X1269" s="33"/>
      <c r="Y1269" s="33"/>
      <c r="Z1269" s="33"/>
      <c r="AA1269" s="33"/>
      <c r="AB1269" s="33"/>
      <c r="AC1269" s="33"/>
      <c r="AD1269" s="33"/>
      <c r="AE1269" s="33"/>
      <c r="AF1269" s="33"/>
    </row>
    <row r="1270" spans="1:32">
      <c r="A1270" s="33"/>
      <c r="R1270" s="33"/>
      <c r="S1270" s="33"/>
      <c r="T1270" s="33"/>
      <c r="U1270" s="33"/>
      <c r="V1270" s="33"/>
      <c r="W1270" s="33"/>
      <c r="X1270" s="33"/>
      <c r="Y1270" s="33"/>
      <c r="Z1270" s="33"/>
      <c r="AA1270" s="33"/>
      <c r="AB1270" s="33"/>
      <c r="AC1270" s="33"/>
      <c r="AD1270" s="33"/>
      <c r="AE1270" s="33"/>
      <c r="AF1270" s="33"/>
    </row>
    <row r="1271" spans="1:32">
      <c r="A1271" s="33"/>
      <c r="R1271" s="33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3"/>
      <c r="AC1271" s="33"/>
      <c r="AD1271" s="33"/>
      <c r="AE1271" s="33"/>
      <c r="AF1271" s="33"/>
    </row>
    <row r="1272" spans="1:32">
      <c r="A1272" s="33"/>
      <c r="R1272" s="33"/>
      <c r="S1272" s="33"/>
      <c r="T1272" s="33"/>
      <c r="U1272" s="33"/>
      <c r="V1272" s="33"/>
      <c r="W1272" s="33"/>
      <c r="X1272" s="33"/>
      <c r="Y1272" s="33"/>
      <c r="Z1272" s="33"/>
      <c r="AA1272" s="33"/>
      <c r="AB1272" s="33"/>
      <c r="AC1272" s="33"/>
      <c r="AD1272" s="33"/>
      <c r="AE1272" s="33"/>
      <c r="AF1272" s="33"/>
    </row>
    <row r="1273" spans="1:32">
      <c r="A1273" s="33"/>
      <c r="R1273" s="33"/>
      <c r="S1273" s="33"/>
      <c r="T1273" s="33"/>
      <c r="U1273" s="33"/>
      <c r="V1273" s="33"/>
      <c r="W1273" s="33"/>
      <c r="X1273" s="33"/>
      <c r="Y1273" s="33"/>
      <c r="Z1273" s="33"/>
      <c r="AA1273" s="33"/>
      <c r="AB1273" s="33"/>
      <c r="AC1273" s="33"/>
      <c r="AD1273" s="33"/>
      <c r="AE1273" s="33"/>
      <c r="AF1273" s="33"/>
    </row>
    <row r="1274" spans="1:32">
      <c r="A1274" s="33"/>
      <c r="R1274" s="33"/>
      <c r="S1274" s="33"/>
      <c r="T1274" s="33"/>
      <c r="U1274" s="33"/>
      <c r="V1274" s="33"/>
      <c r="W1274" s="33"/>
      <c r="X1274" s="33"/>
      <c r="Y1274" s="33"/>
      <c r="Z1274" s="33"/>
      <c r="AA1274" s="33"/>
      <c r="AB1274" s="33"/>
      <c r="AC1274" s="33"/>
      <c r="AD1274" s="33"/>
      <c r="AE1274" s="33"/>
      <c r="AF1274" s="33"/>
    </row>
    <row r="1275" spans="1:32">
      <c r="A1275" s="33"/>
      <c r="R1275" s="33"/>
      <c r="S1275" s="33"/>
      <c r="T1275" s="33"/>
      <c r="U1275" s="33"/>
      <c r="V1275" s="33"/>
      <c r="W1275" s="33"/>
      <c r="X1275" s="33"/>
      <c r="Y1275" s="33"/>
      <c r="Z1275" s="33"/>
      <c r="AA1275" s="33"/>
      <c r="AB1275" s="33"/>
      <c r="AC1275" s="33"/>
      <c r="AD1275" s="33"/>
      <c r="AE1275" s="33"/>
      <c r="AF1275" s="33"/>
    </row>
    <row r="1276" spans="1:32">
      <c r="A1276" s="33"/>
      <c r="R1276" s="33"/>
      <c r="S1276" s="33"/>
      <c r="T1276" s="33"/>
      <c r="U1276" s="33"/>
      <c r="V1276" s="33"/>
      <c r="W1276" s="33"/>
      <c r="X1276" s="33"/>
      <c r="Y1276" s="33"/>
      <c r="Z1276" s="33"/>
      <c r="AA1276" s="33"/>
      <c r="AB1276" s="33"/>
      <c r="AC1276" s="33"/>
      <c r="AD1276" s="33"/>
      <c r="AE1276" s="33"/>
      <c r="AF1276" s="33"/>
    </row>
    <row r="1277" spans="1:32">
      <c r="A1277" s="33"/>
      <c r="R1277" s="33"/>
      <c r="S1277" s="33"/>
      <c r="T1277" s="33"/>
      <c r="U1277" s="33"/>
      <c r="V1277" s="33"/>
      <c r="W1277" s="33"/>
      <c r="X1277" s="33"/>
      <c r="Y1277" s="33"/>
      <c r="Z1277" s="33"/>
      <c r="AA1277" s="33"/>
      <c r="AB1277" s="33"/>
      <c r="AC1277" s="33"/>
      <c r="AD1277" s="33"/>
      <c r="AE1277" s="33"/>
      <c r="AF1277" s="33"/>
    </row>
    <row r="1278" spans="1:32">
      <c r="A1278" s="33"/>
      <c r="R1278" s="33"/>
      <c r="S1278" s="33"/>
      <c r="T1278" s="33"/>
      <c r="U1278" s="33"/>
      <c r="V1278" s="33"/>
      <c r="W1278" s="33"/>
      <c r="X1278" s="33"/>
      <c r="Y1278" s="33"/>
      <c r="Z1278" s="33"/>
      <c r="AA1278" s="33"/>
      <c r="AB1278" s="33"/>
      <c r="AC1278" s="33"/>
      <c r="AD1278" s="33"/>
      <c r="AE1278" s="33"/>
      <c r="AF1278" s="33"/>
    </row>
    <row r="1279" spans="1:32">
      <c r="A1279" s="33"/>
      <c r="R1279" s="33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3"/>
      <c r="AC1279" s="33"/>
      <c r="AD1279" s="33"/>
      <c r="AE1279" s="33"/>
      <c r="AF1279" s="33"/>
    </row>
    <row r="1280" spans="1:32">
      <c r="A1280" s="33"/>
      <c r="R1280" s="33"/>
      <c r="S1280" s="33"/>
      <c r="T1280" s="33"/>
      <c r="U1280" s="33"/>
      <c r="V1280" s="33"/>
      <c r="W1280" s="33"/>
      <c r="X1280" s="33"/>
      <c r="Y1280" s="33"/>
      <c r="Z1280" s="33"/>
      <c r="AA1280" s="33"/>
      <c r="AB1280" s="33"/>
      <c r="AC1280" s="33"/>
      <c r="AD1280" s="33"/>
      <c r="AE1280" s="33"/>
      <c r="AF1280" s="33"/>
    </row>
    <row r="1281" spans="1:32">
      <c r="A1281" s="33"/>
      <c r="R1281" s="33"/>
      <c r="S1281" s="33"/>
      <c r="T1281" s="33"/>
      <c r="U1281" s="33"/>
      <c r="V1281" s="33"/>
      <c r="W1281" s="33"/>
      <c r="X1281" s="33"/>
      <c r="Y1281" s="33"/>
      <c r="Z1281" s="33"/>
      <c r="AA1281" s="33"/>
      <c r="AB1281" s="33"/>
      <c r="AC1281" s="33"/>
      <c r="AD1281" s="33"/>
      <c r="AE1281" s="33"/>
      <c r="AF1281" s="33"/>
    </row>
    <row r="1282" spans="1:32">
      <c r="A1282" s="33"/>
      <c r="R1282" s="33"/>
      <c r="S1282" s="33"/>
      <c r="T1282" s="33"/>
      <c r="U1282" s="33"/>
      <c r="V1282" s="33"/>
      <c r="W1282" s="33"/>
      <c r="X1282" s="33"/>
      <c r="Y1282" s="33"/>
      <c r="Z1282" s="33"/>
      <c r="AA1282" s="33"/>
      <c r="AB1282" s="33"/>
      <c r="AC1282" s="33"/>
      <c r="AD1282" s="33"/>
      <c r="AE1282" s="33"/>
      <c r="AF1282" s="33"/>
    </row>
    <row r="1283" spans="1:32">
      <c r="A1283" s="33"/>
      <c r="R1283" s="33"/>
      <c r="S1283" s="33"/>
      <c r="T1283" s="33"/>
      <c r="U1283" s="33"/>
      <c r="V1283" s="33"/>
      <c r="W1283" s="33"/>
      <c r="X1283" s="33"/>
      <c r="Y1283" s="33"/>
      <c r="Z1283" s="33"/>
      <c r="AA1283" s="33"/>
      <c r="AB1283" s="33"/>
      <c r="AC1283" s="33"/>
      <c r="AD1283" s="33"/>
      <c r="AE1283" s="33"/>
      <c r="AF1283" s="33"/>
    </row>
    <row r="1284" spans="1:32">
      <c r="A1284" s="33"/>
      <c r="R1284" s="33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3"/>
      <c r="AC1284" s="33"/>
      <c r="AD1284" s="33"/>
      <c r="AE1284" s="33"/>
      <c r="AF1284" s="33"/>
    </row>
    <row r="1285" spans="1:32">
      <c r="A1285" s="33"/>
      <c r="R1285" s="33"/>
      <c r="S1285" s="33"/>
      <c r="T1285" s="33"/>
      <c r="U1285" s="33"/>
      <c r="V1285" s="33"/>
      <c r="W1285" s="33"/>
      <c r="X1285" s="33"/>
      <c r="Y1285" s="33"/>
      <c r="Z1285" s="33"/>
      <c r="AA1285" s="33"/>
      <c r="AB1285" s="33"/>
      <c r="AC1285" s="33"/>
      <c r="AD1285" s="33"/>
      <c r="AE1285" s="33"/>
      <c r="AF1285" s="33"/>
    </row>
    <row r="1286" spans="1:32">
      <c r="A1286" s="33"/>
      <c r="R1286" s="33"/>
      <c r="S1286" s="33"/>
      <c r="T1286" s="33"/>
      <c r="U1286" s="33"/>
      <c r="V1286" s="33"/>
      <c r="W1286" s="33"/>
      <c r="X1286" s="33"/>
      <c r="Y1286" s="33"/>
      <c r="Z1286" s="33"/>
      <c r="AA1286" s="33"/>
      <c r="AB1286" s="33"/>
      <c r="AC1286" s="33"/>
      <c r="AD1286" s="33"/>
      <c r="AE1286" s="33"/>
      <c r="AF1286" s="33"/>
    </row>
    <row r="1287" spans="1:32">
      <c r="A1287" s="33"/>
      <c r="R1287" s="33"/>
      <c r="S1287" s="33"/>
      <c r="T1287" s="33"/>
      <c r="U1287" s="33"/>
      <c r="V1287" s="33"/>
      <c r="W1287" s="33"/>
      <c r="X1287" s="33"/>
      <c r="Y1287" s="33"/>
      <c r="Z1287" s="33"/>
      <c r="AA1287" s="33"/>
      <c r="AB1287" s="33"/>
      <c r="AC1287" s="33"/>
      <c r="AD1287" s="33"/>
      <c r="AE1287" s="33"/>
      <c r="AF1287" s="33"/>
    </row>
    <row r="1288" spans="1:32">
      <c r="A1288" s="33"/>
      <c r="R1288" s="33"/>
      <c r="S1288" s="33"/>
      <c r="T1288" s="33"/>
      <c r="U1288" s="33"/>
      <c r="V1288" s="33"/>
      <c r="W1288" s="33"/>
      <c r="X1288" s="33"/>
      <c r="Y1288" s="33"/>
      <c r="Z1288" s="33"/>
      <c r="AA1288" s="33"/>
      <c r="AB1288" s="33"/>
      <c r="AC1288" s="33"/>
      <c r="AD1288" s="33"/>
      <c r="AE1288" s="33"/>
      <c r="AF1288" s="33"/>
    </row>
    <row r="1289" spans="1:32">
      <c r="A1289" s="33"/>
      <c r="R1289" s="33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3"/>
      <c r="AC1289" s="33"/>
      <c r="AD1289" s="33"/>
      <c r="AE1289" s="33"/>
      <c r="AF1289" s="33"/>
    </row>
    <row r="1290" spans="1:32">
      <c r="A1290" s="33"/>
      <c r="R1290" s="33"/>
      <c r="S1290" s="33"/>
      <c r="T1290" s="33"/>
      <c r="U1290" s="33"/>
      <c r="V1290" s="33"/>
      <c r="W1290" s="33"/>
      <c r="X1290" s="33"/>
      <c r="Y1290" s="33"/>
      <c r="Z1290" s="33"/>
      <c r="AA1290" s="33"/>
      <c r="AB1290" s="33"/>
      <c r="AC1290" s="33"/>
      <c r="AD1290" s="33"/>
      <c r="AE1290" s="33"/>
      <c r="AF1290" s="33"/>
    </row>
    <row r="1291" spans="1:32">
      <c r="A1291" s="33"/>
      <c r="R1291" s="33"/>
      <c r="S1291" s="33"/>
      <c r="T1291" s="33"/>
      <c r="U1291" s="33"/>
      <c r="V1291" s="33"/>
      <c r="W1291" s="33"/>
      <c r="X1291" s="33"/>
      <c r="Y1291" s="33"/>
      <c r="Z1291" s="33"/>
      <c r="AA1291" s="33"/>
      <c r="AB1291" s="33"/>
      <c r="AC1291" s="33"/>
      <c r="AD1291" s="33"/>
      <c r="AE1291" s="33"/>
      <c r="AF1291" s="33"/>
    </row>
    <row r="1292" spans="1:32">
      <c r="A1292" s="33"/>
      <c r="R1292" s="33"/>
      <c r="S1292" s="33"/>
      <c r="T1292" s="33"/>
      <c r="U1292" s="33"/>
      <c r="V1292" s="33"/>
      <c r="W1292" s="33"/>
      <c r="X1292" s="33"/>
      <c r="Y1292" s="33"/>
      <c r="Z1292" s="33"/>
      <c r="AA1292" s="33"/>
      <c r="AB1292" s="33"/>
      <c r="AC1292" s="33"/>
      <c r="AD1292" s="33"/>
      <c r="AE1292" s="33"/>
      <c r="AF1292" s="33"/>
    </row>
    <row r="1293" spans="1:32">
      <c r="A1293" s="33"/>
      <c r="R1293" s="33"/>
      <c r="S1293" s="33"/>
      <c r="T1293" s="33"/>
      <c r="U1293" s="33"/>
      <c r="V1293" s="33"/>
      <c r="W1293" s="33"/>
      <c r="X1293" s="33"/>
      <c r="Y1293" s="33"/>
      <c r="Z1293" s="33"/>
      <c r="AA1293" s="33"/>
      <c r="AB1293" s="33"/>
      <c r="AC1293" s="33"/>
      <c r="AD1293" s="33"/>
      <c r="AE1293" s="33"/>
      <c r="AF1293" s="33"/>
    </row>
    <row r="1294" spans="1:32">
      <c r="A1294" s="33"/>
      <c r="R1294" s="33"/>
      <c r="S1294" s="33"/>
      <c r="T1294" s="33"/>
      <c r="U1294" s="33"/>
      <c r="V1294" s="33"/>
      <c r="W1294" s="33"/>
      <c r="X1294" s="33"/>
      <c r="Y1294" s="33"/>
      <c r="Z1294" s="33"/>
      <c r="AA1294" s="33"/>
      <c r="AB1294" s="33"/>
      <c r="AC1294" s="33"/>
      <c r="AD1294" s="33"/>
      <c r="AE1294" s="33"/>
      <c r="AF1294" s="33"/>
    </row>
    <row r="1295" spans="1:32">
      <c r="A1295" s="33"/>
      <c r="R1295" s="33"/>
      <c r="S1295" s="33"/>
      <c r="T1295" s="33"/>
      <c r="U1295" s="33"/>
      <c r="V1295" s="33"/>
      <c r="W1295" s="33"/>
      <c r="X1295" s="33"/>
      <c r="Y1295" s="33"/>
      <c r="Z1295" s="33"/>
      <c r="AA1295" s="33"/>
      <c r="AB1295" s="33"/>
      <c r="AC1295" s="33"/>
      <c r="AD1295" s="33"/>
      <c r="AE1295" s="33"/>
      <c r="AF1295" s="33"/>
    </row>
    <row r="1296" spans="1:32">
      <c r="A1296" s="33"/>
      <c r="R1296" s="33"/>
      <c r="S1296" s="33"/>
      <c r="T1296" s="33"/>
      <c r="U1296" s="33"/>
      <c r="V1296" s="33"/>
      <c r="W1296" s="33"/>
      <c r="X1296" s="33"/>
      <c r="Y1296" s="33"/>
      <c r="Z1296" s="33"/>
      <c r="AA1296" s="33"/>
      <c r="AB1296" s="33"/>
      <c r="AC1296" s="33"/>
      <c r="AD1296" s="33"/>
      <c r="AE1296" s="33"/>
      <c r="AF1296" s="33"/>
    </row>
    <row r="1297" spans="1:32">
      <c r="A1297" s="33"/>
      <c r="R1297" s="33"/>
      <c r="S1297" s="33"/>
      <c r="T1297" s="33"/>
      <c r="U1297" s="33"/>
      <c r="V1297" s="33"/>
      <c r="W1297" s="33"/>
      <c r="X1297" s="33"/>
      <c r="Y1297" s="33"/>
      <c r="Z1297" s="33"/>
      <c r="AA1297" s="33"/>
      <c r="AB1297" s="33"/>
      <c r="AC1297" s="33"/>
      <c r="AD1297" s="33"/>
      <c r="AE1297" s="33"/>
      <c r="AF1297" s="33"/>
    </row>
    <row r="1298" spans="1:32">
      <c r="A1298" s="33"/>
      <c r="R1298" s="33"/>
      <c r="S1298" s="33"/>
      <c r="T1298" s="33"/>
      <c r="U1298" s="33"/>
      <c r="V1298" s="33"/>
      <c r="W1298" s="33"/>
      <c r="X1298" s="33"/>
      <c r="Y1298" s="33"/>
      <c r="Z1298" s="33"/>
      <c r="AA1298" s="33"/>
      <c r="AB1298" s="33"/>
      <c r="AC1298" s="33"/>
      <c r="AD1298" s="33"/>
      <c r="AE1298" s="33"/>
      <c r="AF1298" s="33"/>
    </row>
    <row r="1299" spans="1:32">
      <c r="A1299" s="33"/>
      <c r="R1299" s="33"/>
      <c r="S1299" s="33"/>
      <c r="T1299" s="33"/>
      <c r="U1299" s="33"/>
      <c r="V1299" s="33"/>
      <c r="W1299" s="33"/>
      <c r="X1299" s="33"/>
      <c r="Y1299" s="33"/>
      <c r="Z1299" s="33"/>
      <c r="AA1299" s="33"/>
      <c r="AB1299" s="33"/>
      <c r="AC1299" s="33"/>
      <c r="AD1299" s="33"/>
      <c r="AE1299" s="33"/>
      <c r="AF1299" s="33"/>
    </row>
    <row r="1300" spans="1:32">
      <c r="A1300" s="33"/>
      <c r="R1300" s="33"/>
      <c r="S1300" s="33"/>
      <c r="T1300" s="33"/>
      <c r="U1300" s="33"/>
      <c r="V1300" s="33"/>
      <c r="W1300" s="33"/>
      <c r="X1300" s="33"/>
      <c r="Y1300" s="33"/>
      <c r="Z1300" s="33"/>
      <c r="AA1300" s="33"/>
      <c r="AB1300" s="33"/>
      <c r="AC1300" s="33"/>
      <c r="AD1300" s="33"/>
      <c r="AE1300" s="33"/>
      <c r="AF1300" s="33"/>
    </row>
    <row r="1301" spans="1:32">
      <c r="A1301" s="33"/>
      <c r="R1301" s="33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3"/>
      <c r="AC1301" s="33"/>
      <c r="AD1301" s="33"/>
      <c r="AE1301" s="33"/>
      <c r="AF1301" s="33"/>
    </row>
    <row r="1302" spans="1:32">
      <c r="A1302" s="33"/>
      <c r="R1302" s="33"/>
      <c r="S1302" s="33"/>
      <c r="T1302" s="33"/>
      <c r="U1302" s="33"/>
      <c r="V1302" s="33"/>
      <c r="W1302" s="33"/>
      <c r="X1302" s="33"/>
      <c r="Y1302" s="33"/>
      <c r="Z1302" s="33"/>
      <c r="AA1302" s="33"/>
      <c r="AB1302" s="33"/>
      <c r="AC1302" s="33"/>
      <c r="AD1302" s="33"/>
      <c r="AE1302" s="33"/>
      <c r="AF1302" s="33"/>
    </row>
    <row r="1303" spans="1:32">
      <c r="A1303" s="33"/>
      <c r="R1303" s="33"/>
      <c r="S1303" s="33"/>
      <c r="T1303" s="33"/>
      <c r="U1303" s="33"/>
      <c r="V1303" s="33"/>
      <c r="W1303" s="33"/>
      <c r="X1303" s="33"/>
      <c r="Y1303" s="33"/>
      <c r="Z1303" s="33"/>
      <c r="AA1303" s="33"/>
      <c r="AB1303" s="33"/>
      <c r="AC1303" s="33"/>
      <c r="AD1303" s="33"/>
      <c r="AE1303" s="33"/>
      <c r="AF1303" s="33"/>
    </row>
    <row r="1304" spans="1:32">
      <c r="A1304" s="33"/>
      <c r="R1304" s="33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3"/>
      <c r="AC1304" s="33"/>
      <c r="AD1304" s="33"/>
      <c r="AE1304" s="33"/>
      <c r="AF1304" s="33"/>
    </row>
    <row r="1305" spans="1:32">
      <c r="A1305" s="33"/>
      <c r="R1305" s="33"/>
      <c r="S1305" s="33"/>
      <c r="T1305" s="33"/>
      <c r="U1305" s="33"/>
      <c r="V1305" s="33"/>
      <c r="W1305" s="33"/>
      <c r="X1305" s="33"/>
      <c r="Y1305" s="33"/>
      <c r="Z1305" s="33"/>
      <c r="AA1305" s="33"/>
      <c r="AB1305" s="33"/>
      <c r="AC1305" s="33"/>
      <c r="AD1305" s="33"/>
      <c r="AE1305" s="33"/>
      <c r="AF1305" s="33"/>
    </row>
    <row r="1306" spans="1:32">
      <c r="A1306" s="33"/>
      <c r="R1306" s="33"/>
      <c r="S1306" s="33"/>
      <c r="T1306" s="33"/>
      <c r="U1306" s="33"/>
      <c r="V1306" s="33"/>
      <c r="W1306" s="33"/>
      <c r="X1306" s="33"/>
      <c r="Y1306" s="33"/>
      <c r="Z1306" s="33"/>
      <c r="AA1306" s="33"/>
      <c r="AB1306" s="33"/>
      <c r="AC1306" s="33"/>
      <c r="AD1306" s="33"/>
      <c r="AE1306" s="33"/>
      <c r="AF1306" s="33"/>
    </row>
    <row r="1307" spans="1:32">
      <c r="A1307" s="33"/>
      <c r="R1307" s="33"/>
      <c r="S1307" s="33"/>
      <c r="T1307" s="33"/>
      <c r="U1307" s="33"/>
      <c r="V1307" s="33"/>
      <c r="W1307" s="33"/>
      <c r="X1307" s="33"/>
      <c r="Y1307" s="33"/>
      <c r="Z1307" s="33"/>
      <c r="AA1307" s="33"/>
      <c r="AB1307" s="33"/>
      <c r="AC1307" s="33"/>
      <c r="AD1307" s="33"/>
      <c r="AE1307" s="33"/>
      <c r="AF1307" s="33"/>
    </row>
    <row r="1308" spans="1:32">
      <c r="A1308" s="33"/>
      <c r="R1308" s="33"/>
      <c r="S1308" s="33"/>
      <c r="T1308" s="33"/>
      <c r="U1308" s="33"/>
      <c r="V1308" s="33"/>
      <c r="W1308" s="33"/>
      <c r="X1308" s="33"/>
      <c r="Y1308" s="33"/>
      <c r="Z1308" s="33"/>
      <c r="AA1308" s="33"/>
      <c r="AB1308" s="33"/>
      <c r="AC1308" s="33"/>
      <c r="AD1308" s="33"/>
      <c r="AE1308" s="33"/>
      <c r="AF1308" s="33"/>
    </row>
    <row r="1309" spans="1:32">
      <c r="A1309" s="33"/>
      <c r="R1309" s="33"/>
      <c r="S1309" s="33"/>
      <c r="T1309" s="33"/>
      <c r="U1309" s="33"/>
      <c r="V1309" s="33"/>
      <c r="W1309" s="33"/>
      <c r="X1309" s="33"/>
      <c r="Y1309" s="33"/>
      <c r="Z1309" s="33"/>
      <c r="AA1309" s="33"/>
      <c r="AB1309" s="33"/>
      <c r="AC1309" s="33"/>
      <c r="AD1309" s="33"/>
      <c r="AE1309" s="33"/>
      <c r="AF1309" s="33"/>
    </row>
    <row r="1310" spans="1:32">
      <c r="A1310" s="33"/>
      <c r="R1310" s="33"/>
      <c r="S1310" s="33"/>
      <c r="T1310" s="33"/>
      <c r="U1310" s="33"/>
      <c r="V1310" s="33"/>
      <c r="W1310" s="33"/>
      <c r="X1310" s="33"/>
      <c r="Y1310" s="33"/>
      <c r="Z1310" s="33"/>
      <c r="AA1310" s="33"/>
      <c r="AB1310" s="33"/>
      <c r="AC1310" s="33"/>
      <c r="AD1310" s="33"/>
      <c r="AE1310" s="33"/>
      <c r="AF1310" s="33"/>
    </row>
    <row r="1311" spans="1:32">
      <c r="A1311" s="33"/>
      <c r="R1311" s="33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3"/>
      <c r="AC1311" s="33"/>
      <c r="AD1311" s="33"/>
      <c r="AE1311" s="33"/>
      <c r="AF1311" s="33"/>
    </row>
    <row r="1312" spans="1:32">
      <c r="A1312" s="33"/>
      <c r="R1312" s="33"/>
      <c r="S1312" s="33"/>
      <c r="T1312" s="33"/>
      <c r="U1312" s="33"/>
      <c r="V1312" s="33"/>
      <c r="W1312" s="33"/>
      <c r="X1312" s="33"/>
      <c r="Y1312" s="33"/>
      <c r="Z1312" s="33"/>
      <c r="AA1312" s="33"/>
      <c r="AB1312" s="33"/>
      <c r="AC1312" s="33"/>
      <c r="AD1312" s="33"/>
      <c r="AE1312" s="33"/>
      <c r="AF1312" s="33"/>
    </row>
    <row r="1313" spans="1:32">
      <c r="A1313" s="33"/>
      <c r="R1313" s="33"/>
      <c r="S1313" s="33"/>
      <c r="T1313" s="33"/>
      <c r="U1313" s="33"/>
      <c r="V1313" s="33"/>
      <c r="W1313" s="33"/>
      <c r="X1313" s="33"/>
      <c r="Y1313" s="33"/>
      <c r="Z1313" s="33"/>
      <c r="AA1313" s="33"/>
      <c r="AB1313" s="33"/>
      <c r="AC1313" s="33"/>
      <c r="AD1313" s="33"/>
      <c r="AE1313" s="33"/>
      <c r="AF1313" s="33"/>
    </row>
    <row r="1314" spans="1:32">
      <c r="A1314" s="33"/>
      <c r="R1314" s="33"/>
      <c r="S1314" s="33"/>
      <c r="T1314" s="33"/>
      <c r="U1314" s="33"/>
      <c r="V1314" s="33"/>
      <c r="W1314" s="33"/>
      <c r="X1314" s="33"/>
      <c r="Y1314" s="33"/>
      <c r="Z1314" s="33"/>
      <c r="AA1314" s="33"/>
      <c r="AB1314" s="33"/>
      <c r="AC1314" s="33"/>
      <c r="AD1314" s="33"/>
      <c r="AE1314" s="33"/>
      <c r="AF1314" s="33"/>
    </row>
    <row r="1315" spans="1:32">
      <c r="A1315" s="33"/>
      <c r="R1315" s="33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3"/>
      <c r="AC1315" s="33"/>
      <c r="AD1315" s="33"/>
      <c r="AE1315" s="33"/>
      <c r="AF1315" s="33"/>
    </row>
    <row r="1316" spans="1:32">
      <c r="A1316" s="33"/>
      <c r="R1316" s="33"/>
      <c r="S1316" s="33"/>
      <c r="T1316" s="33"/>
      <c r="U1316" s="33"/>
      <c r="V1316" s="33"/>
      <c r="W1316" s="33"/>
      <c r="X1316" s="33"/>
      <c r="Y1316" s="33"/>
      <c r="Z1316" s="33"/>
      <c r="AA1316" s="33"/>
      <c r="AB1316" s="33"/>
      <c r="AC1316" s="33"/>
      <c r="AD1316" s="33"/>
      <c r="AE1316" s="33"/>
      <c r="AF1316" s="33"/>
    </row>
    <row r="1317" spans="1:32">
      <c r="A1317" s="33"/>
      <c r="R1317" s="33"/>
      <c r="S1317" s="33"/>
      <c r="T1317" s="33"/>
      <c r="U1317" s="33"/>
      <c r="V1317" s="33"/>
      <c r="W1317" s="33"/>
      <c r="X1317" s="33"/>
      <c r="Y1317" s="33"/>
      <c r="Z1317" s="33"/>
      <c r="AA1317" s="33"/>
      <c r="AB1317" s="33"/>
      <c r="AC1317" s="33"/>
      <c r="AD1317" s="33"/>
      <c r="AE1317" s="33"/>
      <c r="AF1317" s="33"/>
    </row>
    <row r="1318" spans="1:32">
      <c r="A1318" s="33"/>
      <c r="R1318" s="33"/>
      <c r="S1318" s="33"/>
      <c r="T1318" s="33"/>
      <c r="U1318" s="33"/>
      <c r="V1318" s="33"/>
      <c r="W1318" s="33"/>
      <c r="X1318" s="33"/>
      <c r="Y1318" s="33"/>
      <c r="Z1318" s="33"/>
      <c r="AA1318" s="33"/>
      <c r="AB1318" s="33"/>
      <c r="AC1318" s="33"/>
      <c r="AD1318" s="33"/>
      <c r="AE1318" s="33"/>
      <c r="AF1318" s="33"/>
    </row>
    <row r="1319" spans="1:32">
      <c r="A1319" s="33"/>
      <c r="R1319" s="33"/>
      <c r="S1319" s="33"/>
      <c r="T1319" s="33"/>
      <c r="U1319" s="33"/>
      <c r="V1319" s="33"/>
      <c r="W1319" s="33"/>
      <c r="X1319" s="33"/>
      <c r="Y1319" s="33"/>
      <c r="Z1319" s="33"/>
      <c r="AA1319" s="33"/>
      <c r="AB1319" s="33"/>
      <c r="AC1319" s="33"/>
      <c r="AD1319" s="33"/>
      <c r="AE1319" s="33"/>
      <c r="AF1319" s="33"/>
    </row>
    <row r="1320" spans="1:32">
      <c r="A1320" s="33"/>
      <c r="R1320" s="33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3"/>
      <c r="AC1320" s="33"/>
      <c r="AD1320" s="33"/>
      <c r="AE1320" s="33"/>
      <c r="AF1320" s="33"/>
    </row>
    <row r="1321" spans="1:32">
      <c r="A1321" s="33"/>
      <c r="R1321" s="33"/>
      <c r="S1321" s="33"/>
      <c r="T1321" s="33"/>
      <c r="U1321" s="33"/>
      <c r="V1321" s="33"/>
      <c r="W1321" s="33"/>
      <c r="X1321" s="33"/>
      <c r="Y1321" s="33"/>
      <c r="Z1321" s="33"/>
      <c r="AA1321" s="33"/>
      <c r="AB1321" s="33"/>
      <c r="AC1321" s="33"/>
      <c r="AD1321" s="33"/>
      <c r="AE1321" s="33"/>
      <c r="AF1321" s="33"/>
    </row>
    <row r="1322" spans="1:32">
      <c r="A1322" s="33"/>
      <c r="R1322" s="33"/>
      <c r="S1322" s="33"/>
      <c r="T1322" s="33"/>
      <c r="U1322" s="33"/>
      <c r="V1322" s="33"/>
      <c r="W1322" s="33"/>
      <c r="X1322" s="33"/>
      <c r="Y1322" s="33"/>
      <c r="Z1322" s="33"/>
      <c r="AA1322" s="33"/>
      <c r="AB1322" s="33"/>
      <c r="AC1322" s="33"/>
      <c r="AD1322" s="33"/>
      <c r="AE1322" s="33"/>
      <c r="AF1322" s="33"/>
    </row>
    <row r="1323" spans="1:32">
      <c r="A1323" s="33"/>
      <c r="R1323" s="33"/>
      <c r="S1323" s="33"/>
      <c r="T1323" s="33"/>
      <c r="U1323" s="33"/>
      <c r="V1323" s="33"/>
      <c r="W1323" s="33"/>
      <c r="X1323" s="33"/>
      <c r="Y1323" s="33"/>
      <c r="Z1323" s="33"/>
      <c r="AA1323" s="33"/>
      <c r="AB1323" s="33"/>
      <c r="AC1323" s="33"/>
      <c r="AD1323" s="33"/>
      <c r="AE1323" s="33"/>
      <c r="AF1323" s="33"/>
    </row>
    <row r="1324" spans="1:32">
      <c r="A1324" s="33"/>
      <c r="R1324" s="33"/>
      <c r="S1324" s="33"/>
      <c r="T1324" s="33"/>
      <c r="U1324" s="33"/>
      <c r="V1324" s="33"/>
      <c r="W1324" s="33"/>
      <c r="X1324" s="33"/>
      <c r="Y1324" s="33"/>
      <c r="Z1324" s="33"/>
      <c r="AA1324" s="33"/>
      <c r="AB1324" s="33"/>
      <c r="AC1324" s="33"/>
      <c r="AD1324" s="33"/>
      <c r="AE1324" s="33"/>
      <c r="AF1324" s="33"/>
    </row>
    <row r="1325" spans="1:32">
      <c r="A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3"/>
      <c r="AD1325" s="33"/>
      <c r="AE1325" s="33"/>
      <c r="AF1325" s="33"/>
    </row>
    <row r="1326" spans="1:32">
      <c r="A1326" s="33"/>
      <c r="R1326" s="33"/>
      <c r="S1326" s="33"/>
      <c r="T1326" s="33"/>
      <c r="U1326" s="33"/>
      <c r="V1326" s="33"/>
      <c r="W1326" s="33"/>
      <c r="X1326" s="33"/>
      <c r="Y1326" s="33"/>
      <c r="Z1326" s="33"/>
      <c r="AA1326" s="33"/>
      <c r="AB1326" s="33"/>
      <c r="AC1326" s="33"/>
      <c r="AD1326" s="33"/>
      <c r="AE1326" s="33"/>
      <c r="AF1326" s="33"/>
    </row>
    <row r="1327" spans="1:32">
      <c r="A1327" s="33"/>
      <c r="R1327" s="33"/>
      <c r="S1327" s="33"/>
      <c r="T1327" s="33"/>
      <c r="U1327" s="33"/>
      <c r="V1327" s="33"/>
      <c r="W1327" s="33"/>
      <c r="X1327" s="33"/>
      <c r="Y1327" s="33"/>
      <c r="Z1327" s="33"/>
      <c r="AA1327" s="33"/>
      <c r="AB1327" s="33"/>
      <c r="AC1327" s="33"/>
      <c r="AD1327" s="33"/>
      <c r="AE1327" s="33"/>
      <c r="AF1327" s="33"/>
    </row>
    <row r="1328" spans="1:32">
      <c r="A1328" s="33"/>
      <c r="R1328" s="33"/>
      <c r="S1328" s="33"/>
      <c r="T1328" s="33"/>
      <c r="U1328" s="33"/>
      <c r="V1328" s="33"/>
      <c r="W1328" s="33"/>
      <c r="X1328" s="33"/>
      <c r="Y1328" s="33"/>
      <c r="Z1328" s="33"/>
      <c r="AA1328" s="33"/>
      <c r="AB1328" s="33"/>
      <c r="AC1328" s="33"/>
      <c r="AD1328" s="33"/>
      <c r="AE1328" s="33"/>
      <c r="AF1328" s="33"/>
    </row>
    <row r="1329" spans="1:32">
      <c r="A1329" s="33"/>
      <c r="R1329" s="33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3"/>
      <c r="AC1329" s="33"/>
      <c r="AD1329" s="33"/>
      <c r="AE1329" s="33"/>
      <c r="AF1329" s="33"/>
    </row>
    <row r="1330" spans="1:32">
      <c r="A1330" s="33"/>
      <c r="R1330" s="33"/>
      <c r="S1330" s="33"/>
      <c r="T1330" s="33"/>
      <c r="U1330" s="33"/>
      <c r="V1330" s="33"/>
      <c r="W1330" s="33"/>
      <c r="X1330" s="33"/>
      <c r="Y1330" s="33"/>
      <c r="Z1330" s="33"/>
      <c r="AA1330" s="33"/>
      <c r="AB1330" s="33"/>
      <c r="AC1330" s="33"/>
      <c r="AD1330" s="33"/>
      <c r="AE1330" s="33"/>
      <c r="AF1330" s="33"/>
    </row>
    <row r="1331" spans="1:32">
      <c r="A1331" s="33"/>
      <c r="R1331" s="33"/>
      <c r="S1331" s="33"/>
      <c r="T1331" s="33"/>
      <c r="U1331" s="33"/>
      <c r="V1331" s="33"/>
      <c r="W1331" s="33"/>
      <c r="X1331" s="33"/>
      <c r="Y1331" s="33"/>
      <c r="Z1331" s="33"/>
      <c r="AA1331" s="33"/>
      <c r="AB1331" s="33"/>
      <c r="AC1331" s="33"/>
      <c r="AD1331" s="33"/>
      <c r="AE1331" s="33"/>
      <c r="AF1331" s="33"/>
    </row>
    <row r="1332" spans="1:32">
      <c r="A1332" s="33"/>
      <c r="R1332" s="33"/>
      <c r="S1332" s="33"/>
      <c r="T1332" s="33"/>
      <c r="U1332" s="33"/>
      <c r="V1332" s="33"/>
      <c r="W1332" s="33"/>
      <c r="X1332" s="33"/>
      <c r="Y1332" s="33"/>
      <c r="Z1332" s="33"/>
      <c r="AA1332" s="33"/>
      <c r="AB1332" s="33"/>
      <c r="AC1332" s="33"/>
      <c r="AD1332" s="33"/>
      <c r="AE1332" s="33"/>
      <c r="AF1332" s="33"/>
    </row>
    <row r="1333" spans="1:32">
      <c r="A1333" s="33"/>
      <c r="R1333" s="33"/>
      <c r="S1333" s="33"/>
      <c r="T1333" s="33"/>
      <c r="U1333" s="33"/>
      <c r="V1333" s="33"/>
      <c r="W1333" s="33"/>
      <c r="X1333" s="33"/>
      <c r="Y1333" s="33"/>
      <c r="Z1333" s="33"/>
      <c r="AA1333" s="33"/>
      <c r="AB1333" s="33"/>
      <c r="AC1333" s="33"/>
      <c r="AD1333" s="33"/>
      <c r="AE1333" s="33"/>
      <c r="AF1333" s="33"/>
    </row>
    <row r="1334" spans="1:32">
      <c r="A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3"/>
      <c r="AD1334" s="33"/>
      <c r="AE1334" s="33"/>
      <c r="AF1334" s="33"/>
    </row>
    <row r="1335" spans="1:32">
      <c r="A1335" s="33"/>
      <c r="R1335" s="33"/>
      <c r="S1335" s="33"/>
      <c r="T1335" s="33"/>
      <c r="U1335" s="33"/>
      <c r="V1335" s="33"/>
      <c r="W1335" s="33"/>
      <c r="X1335" s="33"/>
      <c r="Y1335" s="33"/>
      <c r="Z1335" s="33"/>
      <c r="AA1335" s="33"/>
      <c r="AB1335" s="33"/>
      <c r="AC1335" s="33"/>
      <c r="AD1335" s="33"/>
      <c r="AE1335" s="33"/>
      <c r="AF1335" s="33"/>
    </row>
    <row r="1336" spans="1:32">
      <c r="A1336" s="33"/>
      <c r="R1336" s="33"/>
      <c r="S1336" s="33"/>
      <c r="T1336" s="33"/>
      <c r="U1336" s="33"/>
      <c r="V1336" s="33"/>
      <c r="W1336" s="33"/>
      <c r="X1336" s="33"/>
      <c r="Y1336" s="33"/>
      <c r="Z1336" s="33"/>
      <c r="AA1336" s="33"/>
      <c r="AB1336" s="33"/>
      <c r="AC1336" s="33"/>
      <c r="AD1336" s="33"/>
      <c r="AE1336" s="33"/>
      <c r="AF1336" s="33"/>
    </row>
    <row r="1337" spans="1:32">
      <c r="A1337" s="33"/>
      <c r="R1337" s="33"/>
      <c r="S1337" s="33"/>
      <c r="T1337" s="33"/>
      <c r="U1337" s="33"/>
      <c r="V1337" s="33"/>
      <c r="W1337" s="33"/>
      <c r="X1337" s="33"/>
      <c r="Y1337" s="33"/>
      <c r="Z1337" s="33"/>
      <c r="AA1337" s="33"/>
      <c r="AB1337" s="33"/>
      <c r="AC1337" s="33"/>
      <c r="AD1337" s="33"/>
      <c r="AE1337" s="33"/>
      <c r="AF1337" s="33"/>
    </row>
    <row r="1338" spans="1:32">
      <c r="A1338" s="33"/>
      <c r="R1338" s="33"/>
      <c r="S1338" s="33"/>
      <c r="T1338" s="33"/>
      <c r="U1338" s="33"/>
      <c r="V1338" s="33"/>
      <c r="W1338" s="33"/>
      <c r="X1338" s="33"/>
      <c r="Y1338" s="33"/>
      <c r="Z1338" s="33"/>
      <c r="AA1338" s="33"/>
      <c r="AB1338" s="33"/>
      <c r="AC1338" s="33"/>
      <c r="AD1338" s="33"/>
      <c r="AE1338" s="33"/>
      <c r="AF1338" s="33"/>
    </row>
    <row r="1339" spans="1:32">
      <c r="A1339" s="33"/>
      <c r="R1339" s="33"/>
      <c r="S1339" s="33"/>
      <c r="T1339" s="33"/>
      <c r="U1339" s="33"/>
      <c r="V1339" s="33"/>
      <c r="W1339" s="33"/>
      <c r="X1339" s="33"/>
      <c r="Y1339" s="33"/>
      <c r="Z1339" s="33"/>
      <c r="AA1339" s="33"/>
      <c r="AB1339" s="33"/>
      <c r="AC1339" s="33"/>
      <c r="AD1339" s="33"/>
      <c r="AE1339" s="33"/>
      <c r="AF1339" s="33"/>
    </row>
    <row r="1340" spans="1:32">
      <c r="A1340" s="33"/>
      <c r="R1340" s="33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3"/>
      <c r="AC1340" s="33"/>
      <c r="AD1340" s="33"/>
      <c r="AE1340" s="33"/>
      <c r="AF1340" s="33"/>
    </row>
    <row r="1341" spans="1:32">
      <c r="A1341" s="33"/>
      <c r="R1341" s="33"/>
      <c r="S1341" s="33"/>
      <c r="T1341" s="33"/>
      <c r="U1341" s="33"/>
      <c r="V1341" s="33"/>
      <c r="W1341" s="33"/>
      <c r="X1341" s="33"/>
      <c r="Y1341" s="33"/>
      <c r="Z1341" s="33"/>
      <c r="AA1341" s="33"/>
      <c r="AB1341" s="33"/>
      <c r="AC1341" s="33"/>
      <c r="AD1341" s="33"/>
      <c r="AE1341" s="33"/>
      <c r="AF1341" s="33"/>
    </row>
    <row r="1342" spans="1:32">
      <c r="A1342" s="33"/>
      <c r="R1342" s="33"/>
      <c r="S1342" s="33"/>
      <c r="T1342" s="33"/>
      <c r="U1342" s="33"/>
      <c r="V1342" s="33"/>
      <c r="W1342" s="33"/>
      <c r="X1342" s="33"/>
      <c r="Y1342" s="33"/>
      <c r="Z1342" s="33"/>
      <c r="AA1342" s="33"/>
      <c r="AB1342" s="33"/>
      <c r="AC1342" s="33"/>
      <c r="AD1342" s="33"/>
      <c r="AE1342" s="33"/>
      <c r="AF1342" s="33"/>
    </row>
    <row r="1343" spans="1:32">
      <c r="A1343" s="33"/>
      <c r="R1343" s="33"/>
      <c r="S1343" s="33"/>
      <c r="T1343" s="33"/>
      <c r="U1343" s="33"/>
      <c r="V1343" s="33"/>
      <c r="W1343" s="33"/>
      <c r="X1343" s="33"/>
      <c r="Y1343" s="33"/>
      <c r="Z1343" s="33"/>
      <c r="AA1343" s="33"/>
      <c r="AB1343" s="33"/>
      <c r="AC1343" s="33"/>
      <c r="AD1343" s="33"/>
      <c r="AE1343" s="33"/>
      <c r="AF1343" s="33"/>
    </row>
    <row r="1344" spans="1:32">
      <c r="A1344" s="33"/>
      <c r="R1344" s="33"/>
      <c r="S1344" s="33"/>
      <c r="T1344" s="33"/>
      <c r="U1344" s="33"/>
      <c r="V1344" s="33"/>
      <c r="W1344" s="33"/>
      <c r="X1344" s="33"/>
      <c r="Y1344" s="33"/>
      <c r="Z1344" s="33"/>
      <c r="AA1344" s="33"/>
      <c r="AB1344" s="33"/>
      <c r="AC1344" s="33"/>
      <c r="AD1344" s="33"/>
      <c r="AE1344" s="33"/>
      <c r="AF1344" s="33"/>
    </row>
    <row r="1345" spans="1:32">
      <c r="A1345" s="33"/>
      <c r="R1345" s="33"/>
      <c r="S1345" s="33"/>
      <c r="T1345" s="33"/>
      <c r="U1345" s="33"/>
      <c r="V1345" s="33"/>
      <c r="W1345" s="33"/>
      <c r="X1345" s="33"/>
      <c r="Y1345" s="33"/>
      <c r="Z1345" s="33"/>
      <c r="AA1345" s="33"/>
      <c r="AB1345" s="33"/>
      <c r="AC1345" s="33"/>
      <c r="AD1345" s="33"/>
      <c r="AE1345" s="33"/>
      <c r="AF1345" s="33"/>
    </row>
    <row r="1346" spans="1:32">
      <c r="A1346" s="33"/>
      <c r="R1346" s="33"/>
      <c r="S1346" s="33"/>
      <c r="T1346" s="33"/>
      <c r="U1346" s="33"/>
      <c r="V1346" s="33"/>
      <c r="W1346" s="33"/>
      <c r="X1346" s="33"/>
      <c r="Y1346" s="33"/>
      <c r="Z1346" s="33"/>
      <c r="AA1346" s="33"/>
      <c r="AB1346" s="33"/>
      <c r="AC1346" s="33"/>
      <c r="AD1346" s="33"/>
      <c r="AE1346" s="33"/>
      <c r="AF1346" s="33"/>
    </row>
    <row r="1347" spans="1:32">
      <c r="A1347" s="33"/>
      <c r="R1347" s="33"/>
      <c r="S1347" s="33"/>
      <c r="T1347" s="33"/>
      <c r="U1347" s="33"/>
      <c r="V1347" s="33"/>
      <c r="W1347" s="33"/>
      <c r="X1347" s="33"/>
      <c r="Y1347" s="33"/>
      <c r="Z1347" s="33"/>
      <c r="AA1347" s="33"/>
      <c r="AB1347" s="33"/>
      <c r="AC1347" s="33"/>
      <c r="AD1347" s="33"/>
      <c r="AE1347" s="33"/>
      <c r="AF1347" s="33"/>
    </row>
    <row r="1348" spans="1:32">
      <c r="A1348" s="33"/>
      <c r="R1348" s="33"/>
      <c r="S1348" s="33"/>
      <c r="T1348" s="33"/>
      <c r="U1348" s="33"/>
      <c r="V1348" s="33"/>
      <c r="W1348" s="33"/>
      <c r="X1348" s="33"/>
      <c r="Y1348" s="33"/>
      <c r="Z1348" s="33"/>
      <c r="AA1348" s="33"/>
      <c r="AB1348" s="33"/>
      <c r="AC1348" s="33"/>
      <c r="AD1348" s="33"/>
      <c r="AE1348" s="33"/>
      <c r="AF1348" s="33"/>
    </row>
    <row r="1349" spans="1:32">
      <c r="A1349" s="33"/>
      <c r="R1349" s="33"/>
      <c r="S1349" s="33"/>
      <c r="T1349" s="33"/>
      <c r="U1349" s="33"/>
      <c r="V1349" s="33"/>
      <c r="W1349" s="33"/>
      <c r="X1349" s="33"/>
      <c r="Y1349" s="33"/>
      <c r="Z1349" s="33"/>
      <c r="AA1349" s="33"/>
      <c r="AB1349" s="33"/>
      <c r="AC1349" s="33"/>
      <c r="AD1349" s="33"/>
      <c r="AE1349" s="33"/>
      <c r="AF1349" s="33"/>
    </row>
    <row r="1350" spans="1:32">
      <c r="A1350" s="33"/>
      <c r="R1350" s="33"/>
      <c r="S1350" s="33"/>
      <c r="T1350" s="33"/>
      <c r="U1350" s="33"/>
      <c r="V1350" s="33"/>
      <c r="W1350" s="33"/>
      <c r="X1350" s="33"/>
      <c r="Y1350" s="33"/>
      <c r="Z1350" s="33"/>
      <c r="AA1350" s="33"/>
      <c r="AB1350" s="33"/>
      <c r="AC1350" s="33"/>
      <c r="AD1350" s="33"/>
      <c r="AE1350" s="33"/>
      <c r="AF1350" s="33"/>
    </row>
    <row r="1351" spans="1:32">
      <c r="A1351" s="33"/>
      <c r="R1351" s="33"/>
      <c r="S1351" s="33"/>
      <c r="T1351" s="33"/>
      <c r="U1351" s="33"/>
      <c r="V1351" s="33"/>
      <c r="W1351" s="33"/>
      <c r="X1351" s="33"/>
      <c r="Y1351" s="33"/>
      <c r="Z1351" s="33"/>
      <c r="AA1351" s="33"/>
      <c r="AB1351" s="33"/>
      <c r="AC1351" s="33"/>
      <c r="AD1351" s="33"/>
      <c r="AE1351" s="33"/>
      <c r="AF1351" s="33"/>
    </row>
    <row r="1352" spans="1:32">
      <c r="A1352" s="33"/>
      <c r="R1352" s="33"/>
      <c r="S1352" s="33"/>
      <c r="T1352" s="33"/>
      <c r="U1352" s="33"/>
      <c r="V1352" s="33"/>
      <c r="W1352" s="33"/>
      <c r="X1352" s="33"/>
      <c r="Y1352" s="33"/>
      <c r="Z1352" s="33"/>
      <c r="AA1352" s="33"/>
      <c r="AB1352" s="33"/>
      <c r="AC1352" s="33"/>
      <c r="AD1352" s="33"/>
      <c r="AE1352" s="33"/>
      <c r="AF1352" s="33"/>
    </row>
    <row r="1353" spans="1:32">
      <c r="A1353" s="33"/>
      <c r="R1353" s="33"/>
      <c r="S1353" s="33"/>
      <c r="T1353" s="33"/>
      <c r="U1353" s="33"/>
      <c r="V1353" s="33"/>
      <c r="W1353" s="33"/>
      <c r="X1353" s="33"/>
      <c r="Y1353" s="33"/>
      <c r="Z1353" s="33"/>
      <c r="AA1353" s="33"/>
      <c r="AB1353" s="33"/>
      <c r="AC1353" s="33"/>
      <c r="AD1353" s="33"/>
      <c r="AE1353" s="33"/>
      <c r="AF1353" s="33"/>
    </row>
    <row r="1354" spans="1:32">
      <c r="A1354" s="33"/>
      <c r="R1354" s="33"/>
      <c r="S1354" s="33"/>
      <c r="T1354" s="33"/>
      <c r="U1354" s="33"/>
      <c r="V1354" s="33"/>
      <c r="W1354" s="33"/>
      <c r="X1354" s="33"/>
      <c r="Y1354" s="33"/>
      <c r="Z1354" s="33"/>
      <c r="AA1354" s="33"/>
      <c r="AB1354" s="33"/>
      <c r="AC1354" s="33"/>
      <c r="AD1354" s="33"/>
      <c r="AE1354" s="33"/>
      <c r="AF1354" s="33"/>
    </row>
    <row r="1355" spans="1:32">
      <c r="A1355" s="33"/>
      <c r="R1355" s="33"/>
      <c r="S1355" s="33"/>
      <c r="T1355" s="33"/>
      <c r="U1355" s="33"/>
      <c r="V1355" s="33"/>
      <c r="W1355" s="33"/>
      <c r="X1355" s="33"/>
      <c r="Y1355" s="33"/>
      <c r="Z1355" s="33"/>
      <c r="AA1355" s="33"/>
      <c r="AB1355" s="33"/>
      <c r="AC1355" s="33"/>
      <c r="AD1355" s="33"/>
      <c r="AE1355" s="33"/>
      <c r="AF1355" s="33"/>
    </row>
    <row r="1356" spans="1:32">
      <c r="A1356" s="33"/>
      <c r="R1356" s="33"/>
      <c r="S1356" s="33"/>
      <c r="T1356" s="33"/>
      <c r="U1356" s="33"/>
      <c r="V1356" s="33"/>
      <c r="W1356" s="33"/>
      <c r="X1356" s="33"/>
      <c r="Y1356" s="33"/>
      <c r="Z1356" s="33"/>
      <c r="AA1356" s="33"/>
      <c r="AB1356" s="33"/>
      <c r="AC1356" s="33"/>
      <c r="AD1356" s="33"/>
      <c r="AE1356" s="33"/>
      <c r="AF1356" s="33"/>
    </row>
    <row r="1357" spans="1:32">
      <c r="A1357" s="33"/>
      <c r="R1357" s="33"/>
      <c r="S1357" s="33"/>
      <c r="T1357" s="33"/>
      <c r="U1357" s="33"/>
      <c r="V1357" s="33"/>
      <c r="W1357" s="33"/>
      <c r="X1357" s="33"/>
      <c r="Y1357" s="33"/>
      <c r="Z1357" s="33"/>
      <c r="AA1357" s="33"/>
      <c r="AB1357" s="33"/>
      <c r="AC1357" s="33"/>
      <c r="AD1357" s="33"/>
      <c r="AE1357" s="33"/>
      <c r="AF1357" s="33"/>
    </row>
    <row r="1358" spans="1:32">
      <c r="A1358" s="33"/>
      <c r="R1358" s="33"/>
      <c r="S1358" s="33"/>
      <c r="T1358" s="33"/>
      <c r="U1358" s="33"/>
      <c r="V1358" s="33"/>
      <c r="W1358" s="33"/>
      <c r="X1358" s="33"/>
      <c r="Y1358" s="33"/>
      <c r="Z1358" s="33"/>
      <c r="AA1358" s="33"/>
      <c r="AB1358" s="33"/>
      <c r="AC1358" s="33"/>
      <c r="AD1358" s="33"/>
      <c r="AE1358" s="33"/>
      <c r="AF1358" s="33"/>
    </row>
    <row r="1359" spans="1:32">
      <c r="A1359" s="33"/>
      <c r="R1359" s="33"/>
      <c r="S1359" s="33"/>
      <c r="T1359" s="33"/>
      <c r="U1359" s="33"/>
      <c r="V1359" s="33"/>
      <c r="W1359" s="33"/>
      <c r="X1359" s="33"/>
      <c r="Y1359" s="33"/>
      <c r="Z1359" s="33"/>
      <c r="AA1359" s="33"/>
      <c r="AB1359" s="33"/>
      <c r="AC1359" s="33"/>
      <c r="AD1359" s="33"/>
      <c r="AE1359" s="33"/>
      <c r="AF1359" s="33"/>
    </row>
    <row r="1360" spans="1:32">
      <c r="A1360" s="33"/>
      <c r="R1360" s="33"/>
      <c r="S1360" s="33"/>
      <c r="T1360" s="33"/>
      <c r="U1360" s="33"/>
      <c r="V1360" s="33"/>
      <c r="W1360" s="33"/>
      <c r="X1360" s="33"/>
      <c r="Y1360" s="33"/>
      <c r="Z1360" s="33"/>
      <c r="AA1360" s="33"/>
      <c r="AB1360" s="33"/>
      <c r="AC1360" s="33"/>
      <c r="AD1360" s="33"/>
      <c r="AE1360" s="33"/>
      <c r="AF1360" s="33"/>
    </row>
    <row r="1361" spans="1:32">
      <c r="A1361" s="33"/>
      <c r="R1361" s="33"/>
      <c r="S1361" s="33"/>
      <c r="T1361" s="33"/>
      <c r="U1361" s="33"/>
      <c r="V1361" s="33"/>
      <c r="W1361" s="33"/>
      <c r="X1361" s="33"/>
      <c r="Y1361" s="33"/>
      <c r="Z1361" s="33"/>
      <c r="AA1361" s="33"/>
      <c r="AB1361" s="33"/>
      <c r="AC1361" s="33"/>
      <c r="AD1361" s="33"/>
      <c r="AE1361" s="33"/>
      <c r="AF1361" s="33"/>
    </row>
    <row r="1362" spans="1:32">
      <c r="A1362" s="33"/>
      <c r="R1362" s="33"/>
      <c r="S1362" s="33"/>
      <c r="T1362" s="33"/>
      <c r="U1362" s="33"/>
      <c r="V1362" s="33"/>
      <c r="W1362" s="33"/>
      <c r="X1362" s="33"/>
      <c r="Y1362" s="33"/>
      <c r="Z1362" s="33"/>
      <c r="AA1362" s="33"/>
      <c r="AB1362" s="33"/>
      <c r="AC1362" s="33"/>
      <c r="AD1362" s="33"/>
      <c r="AE1362" s="33"/>
      <c r="AF1362" s="33"/>
    </row>
    <row r="1363" spans="1:32">
      <c r="A1363" s="33"/>
      <c r="R1363" s="33"/>
      <c r="S1363" s="33"/>
      <c r="T1363" s="33"/>
      <c r="U1363" s="33"/>
      <c r="V1363" s="33"/>
      <c r="W1363" s="33"/>
      <c r="X1363" s="33"/>
      <c r="Y1363" s="33"/>
      <c r="Z1363" s="33"/>
      <c r="AA1363" s="33"/>
      <c r="AB1363" s="33"/>
      <c r="AC1363" s="33"/>
      <c r="AD1363" s="33"/>
      <c r="AE1363" s="33"/>
      <c r="AF1363" s="33"/>
    </row>
    <row r="1364" spans="1:32">
      <c r="A1364" s="33"/>
      <c r="R1364" s="33"/>
      <c r="S1364" s="33"/>
      <c r="T1364" s="33"/>
      <c r="U1364" s="33"/>
      <c r="V1364" s="33"/>
      <c r="W1364" s="33"/>
      <c r="X1364" s="33"/>
      <c r="Y1364" s="33"/>
      <c r="Z1364" s="33"/>
      <c r="AA1364" s="33"/>
      <c r="AB1364" s="33"/>
      <c r="AC1364" s="33"/>
      <c r="AD1364" s="33"/>
      <c r="AE1364" s="33"/>
      <c r="AF1364" s="33"/>
    </row>
    <row r="1365" spans="1:32">
      <c r="A1365" s="33"/>
      <c r="R1365" s="33"/>
      <c r="S1365" s="33"/>
      <c r="T1365" s="33"/>
      <c r="U1365" s="33"/>
      <c r="V1365" s="33"/>
      <c r="W1365" s="33"/>
      <c r="X1365" s="33"/>
      <c r="Y1365" s="33"/>
      <c r="Z1365" s="33"/>
      <c r="AA1365" s="33"/>
      <c r="AB1365" s="33"/>
      <c r="AC1365" s="33"/>
      <c r="AD1365" s="33"/>
      <c r="AE1365" s="33"/>
      <c r="AF1365" s="33"/>
    </row>
    <row r="1366" spans="1:32">
      <c r="A1366" s="33"/>
      <c r="R1366" s="33"/>
      <c r="S1366" s="33"/>
      <c r="T1366" s="33"/>
      <c r="U1366" s="33"/>
      <c r="V1366" s="33"/>
      <c r="W1366" s="33"/>
      <c r="X1366" s="33"/>
      <c r="Y1366" s="33"/>
      <c r="Z1366" s="33"/>
      <c r="AA1366" s="33"/>
      <c r="AB1366" s="33"/>
      <c r="AC1366" s="33"/>
      <c r="AD1366" s="33"/>
      <c r="AE1366" s="33"/>
      <c r="AF1366" s="33"/>
    </row>
    <row r="1367" spans="1:32">
      <c r="A1367" s="33"/>
      <c r="R1367" s="33"/>
      <c r="S1367" s="33"/>
      <c r="T1367" s="33"/>
      <c r="U1367" s="33"/>
      <c r="V1367" s="33"/>
      <c r="W1367" s="33"/>
      <c r="X1367" s="33"/>
      <c r="Y1367" s="33"/>
      <c r="Z1367" s="33"/>
      <c r="AA1367" s="33"/>
      <c r="AB1367" s="33"/>
      <c r="AC1367" s="33"/>
      <c r="AD1367" s="33"/>
      <c r="AE1367" s="33"/>
      <c r="AF1367" s="33"/>
    </row>
    <row r="1368" spans="1:32">
      <c r="A1368" s="33"/>
      <c r="R1368" s="33"/>
      <c r="S1368" s="33"/>
      <c r="T1368" s="33"/>
      <c r="U1368" s="33"/>
      <c r="V1368" s="33"/>
      <c r="W1368" s="33"/>
      <c r="X1368" s="33"/>
      <c r="Y1368" s="33"/>
      <c r="Z1368" s="33"/>
      <c r="AA1368" s="33"/>
      <c r="AB1368" s="33"/>
      <c r="AC1368" s="33"/>
      <c r="AD1368" s="33"/>
      <c r="AE1368" s="33"/>
      <c r="AF1368" s="33"/>
    </row>
    <row r="1369" spans="1:32">
      <c r="A1369" s="33"/>
      <c r="R1369" s="33"/>
      <c r="S1369" s="33"/>
      <c r="T1369" s="33"/>
      <c r="U1369" s="33"/>
      <c r="V1369" s="33"/>
      <c r="W1369" s="33"/>
      <c r="X1369" s="33"/>
      <c r="Y1369" s="33"/>
      <c r="Z1369" s="33"/>
      <c r="AA1369" s="33"/>
      <c r="AB1369" s="33"/>
      <c r="AC1369" s="33"/>
      <c r="AD1369" s="33"/>
      <c r="AE1369" s="33"/>
      <c r="AF1369" s="33"/>
    </row>
    <row r="1370" spans="1:32">
      <c r="A1370" s="33"/>
      <c r="R1370" s="33"/>
      <c r="S1370" s="33"/>
      <c r="T1370" s="33"/>
      <c r="U1370" s="33"/>
      <c r="V1370" s="33"/>
      <c r="W1370" s="33"/>
      <c r="X1370" s="33"/>
      <c r="Y1370" s="33"/>
      <c r="Z1370" s="33"/>
      <c r="AA1370" s="33"/>
      <c r="AB1370" s="33"/>
      <c r="AC1370" s="33"/>
      <c r="AD1370" s="33"/>
      <c r="AE1370" s="33"/>
      <c r="AF1370" s="33"/>
    </row>
    <row r="1371" spans="1:32">
      <c r="A1371" s="33"/>
      <c r="R1371" s="33"/>
      <c r="S1371" s="33"/>
      <c r="T1371" s="33"/>
      <c r="U1371" s="33"/>
      <c r="V1371" s="33"/>
      <c r="W1371" s="33"/>
      <c r="X1371" s="33"/>
      <c r="Y1371" s="33"/>
      <c r="Z1371" s="33"/>
      <c r="AA1371" s="33"/>
      <c r="AB1371" s="33"/>
      <c r="AC1371" s="33"/>
      <c r="AD1371" s="33"/>
      <c r="AE1371" s="33"/>
      <c r="AF1371" s="33"/>
    </row>
    <row r="1372" spans="1:32">
      <c r="A1372" s="33"/>
      <c r="R1372" s="33"/>
      <c r="S1372" s="33"/>
      <c r="T1372" s="33"/>
      <c r="U1372" s="33"/>
      <c r="V1372" s="33"/>
      <c r="W1372" s="33"/>
      <c r="X1372" s="33"/>
      <c r="Y1372" s="33"/>
      <c r="Z1372" s="33"/>
      <c r="AA1372" s="33"/>
      <c r="AB1372" s="33"/>
      <c r="AC1372" s="33"/>
      <c r="AD1372" s="33"/>
      <c r="AE1372" s="33"/>
      <c r="AF1372" s="33"/>
    </row>
    <row r="1373" spans="1:32">
      <c r="A1373" s="33"/>
      <c r="R1373" s="33"/>
      <c r="S1373" s="33"/>
      <c r="T1373" s="33"/>
      <c r="U1373" s="33"/>
      <c r="V1373" s="33"/>
      <c r="W1373" s="33"/>
      <c r="X1373" s="33"/>
      <c r="Y1373" s="33"/>
      <c r="Z1373" s="33"/>
      <c r="AA1373" s="33"/>
      <c r="AB1373" s="33"/>
      <c r="AC1373" s="33"/>
      <c r="AD1373" s="33"/>
      <c r="AE1373" s="33"/>
      <c r="AF1373" s="33"/>
    </row>
    <row r="1374" spans="1:32">
      <c r="A1374" s="33"/>
      <c r="R1374" s="33"/>
      <c r="S1374" s="33"/>
      <c r="T1374" s="33"/>
      <c r="U1374" s="33"/>
      <c r="V1374" s="33"/>
      <c r="W1374" s="33"/>
      <c r="X1374" s="33"/>
      <c r="Y1374" s="33"/>
      <c r="Z1374" s="33"/>
      <c r="AA1374" s="33"/>
      <c r="AB1374" s="33"/>
      <c r="AC1374" s="33"/>
      <c r="AD1374" s="33"/>
      <c r="AE1374" s="33"/>
      <c r="AF1374" s="33"/>
    </row>
    <row r="1375" spans="1:32">
      <c r="A1375" s="33"/>
      <c r="R1375" s="33"/>
      <c r="S1375" s="33"/>
      <c r="T1375" s="33"/>
      <c r="U1375" s="33"/>
      <c r="V1375" s="33"/>
      <c r="W1375" s="33"/>
      <c r="X1375" s="33"/>
      <c r="Y1375" s="33"/>
      <c r="Z1375" s="33"/>
      <c r="AA1375" s="33"/>
      <c r="AB1375" s="33"/>
      <c r="AC1375" s="33"/>
      <c r="AD1375" s="33"/>
      <c r="AE1375" s="33"/>
      <c r="AF1375" s="33"/>
    </row>
    <row r="1376" spans="1:32">
      <c r="A1376" s="33"/>
      <c r="R1376" s="33"/>
      <c r="S1376" s="33"/>
      <c r="T1376" s="33"/>
      <c r="U1376" s="33"/>
      <c r="V1376" s="33"/>
      <c r="W1376" s="33"/>
      <c r="X1376" s="33"/>
      <c r="Y1376" s="33"/>
      <c r="Z1376" s="33"/>
      <c r="AA1376" s="33"/>
      <c r="AB1376" s="33"/>
      <c r="AC1376" s="33"/>
      <c r="AD1376" s="33"/>
      <c r="AE1376" s="33"/>
      <c r="AF1376" s="33"/>
    </row>
    <row r="1377" spans="1:32">
      <c r="A1377" s="33"/>
      <c r="R1377" s="33"/>
      <c r="S1377" s="33"/>
      <c r="T1377" s="33"/>
      <c r="U1377" s="33"/>
      <c r="V1377" s="33"/>
      <c r="W1377" s="33"/>
      <c r="X1377" s="33"/>
      <c r="Y1377" s="33"/>
      <c r="Z1377" s="33"/>
      <c r="AA1377" s="33"/>
      <c r="AB1377" s="33"/>
      <c r="AC1377" s="33"/>
      <c r="AD1377" s="33"/>
      <c r="AE1377" s="33"/>
      <c r="AF1377" s="33"/>
    </row>
    <row r="1378" spans="1:32">
      <c r="A1378" s="33"/>
      <c r="R1378" s="33"/>
      <c r="S1378" s="33"/>
      <c r="T1378" s="33"/>
      <c r="U1378" s="33"/>
      <c r="V1378" s="33"/>
      <c r="W1378" s="33"/>
      <c r="X1378" s="33"/>
      <c r="Y1378" s="33"/>
      <c r="Z1378" s="33"/>
      <c r="AA1378" s="33"/>
      <c r="AB1378" s="33"/>
      <c r="AC1378" s="33"/>
      <c r="AD1378" s="33"/>
      <c r="AE1378" s="33"/>
      <c r="AF1378" s="33"/>
    </row>
    <row r="1379" spans="1:32">
      <c r="A1379" s="33"/>
      <c r="R1379" s="33"/>
      <c r="S1379" s="33"/>
      <c r="T1379" s="33"/>
      <c r="U1379" s="33"/>
      <c r="V1379" s="33"/>
      <c r="W1379" s="33"/>
      <c r="X1379" s="33"/>
      <c r="Y1379" s="33"/>
      <c r="Z1379" s="33"/>
      <c r="AA1379" s="33"/>
      <c r="AB1379" s="33"/>
      <c r="AC1379" s="33"/>
      <c r="AD1379" s="33"/>
      <c r="AE1379" s="33"/>
      <c r="AF1379" s="33"/>
    </row>
    <row r="1380" spans="1:32">
      <c r="A1380" s="33"/>
      <c r="R1380" s="33"/>
      <c r="S1380" s="33"/>
      <c r="T1380" s="33"/>
      <c r="U1380" s="33"/>
      <c r="V1380" s="33"/>
      <c r="W1380" s="33"/>
      <c r="X1380" s="33"/>
      <c r="Y1380" s="33"/>
      <c r="Z1380" s="33"/>
      <c r="AA1380" s="33"/>
      <c r="AB1380" s="33"/>
      <c r="AC1380" s="33"/>
      <c r="AD1380" s="33"/>
      <c r="AE1380" s="33"/>
      <c r="AF1380" s="33"/>
    </row>
    <row r="1381" spans="1:32">
      <c r="A1381" s="33"/>
      <c r="R1381" s="33"/>
      <c r="S1381" s="33"/>
      <c r="T1381" s="33"/>
      <c r="U1381" s="33"/>
      <c r="V1381" s="33"/>
      <c r="W1381" s="33"/>
      <c r="X1381" s="33"/>
      <c r="Y1381" s="33"/>
      <c r="Z1381" s="33"/>
      <c r="AA1381" s="33"/>
      <c r="AB1381" s="33"/>
      <c r="AC1381" s="33"/>
      <c r="AD1381" s="33"/>
      <c r="AE1381" s="33"/>
      <c r="AF1381" s="33"/>
    </row>
    <row r="1382" spans="1:32">
      <c r="A1382" s="33"/>
      <c r="R1382" s="33"/>
      <c r="S1382" s="33"/>
      <c r="T1382" s="33"/>
      <c r="U1382" s="33"/>
      <c r="V1382" s="33"/>
      <c r="W1382" s="33"/>
      <c r="X1382" s="33"/>
      <c r="Y1382" s="33"/>
      <c r="Z1382" s="33"/>
      <c r="AA1382" s="33"/>
      <c r="AB1382" s="33"/>
      <c r="AC1382" s="33"/>
      <c r="AD1382" s="33"/>
      <c r="AE1382" s="33"/>
      <c r="AF1382" s="33"/>
    </row>
    <row r="1383" spans="1:32">
      <c r="A1383" s="33"/>
      <c r="R1383" s="33"/>
      <c r="S1383" s="33"/>
      <c r="T1383" s="33"/>
      <c r="U1383" s="33"/>
      <c r="V1383" s="33"/>
      <c r="W1383" s="33"/>
      <c r="X1383" s="33"/>
      <c r="Y1383" s="33"/>
      <c r="Z1383" s="33"/>
      <c r="AA1383" s="33"/>
      <c r="AB1383" s="33"/>
      <c r="AC1383" s="33"/>
      <c r="AD1383" s="33"/>
      <c r="AE1383" s="33"/>
      <c r="AF1383" s="33"/>
    </row>
    <row r="1384" spans="1:32">
      <c r="A1384" s="33"/>
      <c r="R1384" s="33"/>
      <c r="S1384" s="33"/>
      <c r="T1384" s="33"/>
      <c r="U1384" s="33"/>
      <c r="V1384" s="33"/>
      <c r="W1384" s="33"/>
      <c r="X1384" s="33"/>
      <c r="Y1384" s="33"/>
      <c r="Z1384" s="33"/>
      <c r="AA1384" s="33"/>
      <c r="AB1384" s="33"/>
      <c r="AC1384" s="33"/>
      <c r="AD1384" s="33"/>
      <c r="AE1384" s="33"/>
      <c r="AF1384" s="33"/>
    </row>
    <row r="1385" spans="1:32">
      <c r="A1385" s="33"/>
      <c r="R1385" s="33"/>
      <c r="S1385" s="33"/>
      <c r="T1385" s="33"/>
      <c r="U1385" s="33"/>
      <c r="V1385" s="33"/>
      <c r="W1385" s="33"/>
      <c r="X1385" s="33"/>
      <c r="Y1385" s="33"/>
      <c r="Z1385" s="33"/>
      <c r="AA1385" s="33"/>
      <c r="AB1385" s="33"/>
      <c r="AC1385" s="33"/>
      <c r="AD1385" s="33"/>
      <c r="AE1385" s="33"/>
      <c r="AF1385" s="33"/>
    </row>
    <row r="1386" spans="1:32">
      <c r="A1386" s="33"/>
      <c r="R1386" s="33"/>
      <c r="S1386" s="33"/>
      <c r="T1386" s="33"/>
      <c r="U1386" s="33"/>
      <c r="V1386" s="33"/>
      <c r="W1386" s="33"/>
      <c r="X1386" s="33"/>
      <c r="Y1386" s="33"/>
      <c r="Z1386" s="33"/>
      <c r="AA1386" s="33"/>
      <c r="AB1386" s="33"/>
      <c r="AC1386" s="33"/>
      <c r="AD1386" s="33"/>
      <c r="AE1386" s="33"/>
      <c r="AF1386" s="33"/>
    </row>
    <row r="1387" spans="1:32">
      <c r="A1387" s="33"/>
      <c r="R1387" s="33"/>
      <c r="S1387" s="33"/>
      <c r="T1387" s="33"/>
      <c r="U1387" s="33"/>
      <c r="V1387" s="33"/>
      <c r="W1387" s="33"/>
      <c r="X1387" s="33"/>
      <c r="Y1387" s="33"/>
      <c r="Z1387" s="33"/>
      <c r="AA1387" s="33"/>
      <c r="AB1387" s="33"/>
      <c r="AC1387" s="33"/>
      <c r="AD1387" s="33"/>
      <c r="AE1387" s="33"/>
      <c r="AF1387" s="33"/>
    </row>
    <row r="1388" spans="1:32">
      <c r="A1388" s="33"/>
      <c r="R1388" s="33"/>
      <c r="S1388" s="33"/>
      <c r="T1388" s="33"/>
      <c r="U1388" s="33"/>
      <c r="V1388" s="33"/>
      <c r="W1388" s="33"/>
      <c r="X1388" s="33"/>
      <c r="Y1388" s="33"/>
      <c r="Z1388" s="33"/>
      <c r="AA1388" s="33"/>
      <c r="AB1388" s="33"/>
      <c r="AC1388" s="33"/>
      <c r="AD1388" s="33"/>
      <c r="AE1388" s="33"/>
      <c r="AF1388" s="33"/>
    </row>
    <row r="1389" spans="1:32">
      <c r="A1389" s="33"/>
      <c r="R1389" s="33"/>
      <c r="S1389" s="33"/>
      <c r="T1389" s="33"/>
      <c r="U1389" s="33"/>
      <c r="V1389" s="33"/>
      <c r="W1389" s="33"/>
      <c r="X1389" s="33"/>
      <c r="Y1389" s="33"/>
      <c r="Z1389" s="33"/>
      <c r="AA1389" s="33"/>
      <c r="AB1389" s="33"/>
      <c r="AC1389" s="33"/>
      <c r="AD1389" s="33"/>
      <c r="AE1389" s="33"/>
      <c r="AF1389" s="33"/>
    </row>
    <row r="1390" spans="1:32">
      <c r="A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  <c r="AD1390" s="33"/>
      <c r="AE1390" s="33"/>
      <c r="AF1390" s="33"/>
    </row>
    <row r="1391" spans="1:32">
      <c r="A1391" s="33"/>
      <c r="R1391" s="33"/>
      <c r="S1391" s="33"/>
      <c r="T1391" s="33"/>
      <c r="U1391" s="33"/>
      <c r="V1391" s="33"/>
      <c r="W1391" s="33"/>
      <c r="X1391" s="33"/>
      <c r="Y1391" s="33"/>
      <c r="Z1391" s="33"/>
      <c r="AA1391" s="33"/>
      <c r="AB1391" s="33"/>
      <c r="AC1391" s="33"/>
      <c r="AD1391" s="33"/>
      <c r="AE1391" s="33"/>
      <c r="AF1391" s="33"/>
    </row>
    <row r="1392" spans="1:32">
      <c r="A1392" s="33"/>
      <c r="R1392" s="33"/>
      <c r="S1392" s="33"/>
      <c r="T1392" s="33"/>
      <c r="U1392" s="33"/>
      <c r="V1392" s="33"/>
      <c r="W1392" s="33"/>
      <c r="X1392" s="33"/>
      <c r="Y1392" s="33"/>
      <c r="Z1392" s="33"/>
      <c r="AA1392" s="33"/>
      <c r="AB1392" s="33"/>
      <c r="AC1392" s="33"/>
      <c r="AD1392" s="33"/>
      <c r="AE1392" s="33"/>
      <c r="AF1392" s="33"/>
    </row>
    <row r="1393" spans="1:32">
      <c r="A1393" s="33"/>
      <c r="R1393" s="33"/>
      <c r="S1393" s="33"/>
      <c r="T1393" s="33"/>
      <c r="U1393" s="33"/>
      <c r="V1393" s="33"/>
      <c r="W1393" s="33"/>
      <c r="X1393" s="33"/>
      <c r="Y1393" s="33"/>
      <c r="Z1393" s="33"/>
      <c r="AA1393" s="33"/>
      <c r="AB1393" s="33"/>
      <c r="AC1393" s="33"/>
      <c r="AD1393" s="33"/>
      <c r="AE1393" s="33"/>
      <c r="AF1393" s="33"/>
    </row>
    <row r="1394" spans="1:32">
      <c r="A1394" s="33"/>
      <c r="R1394" s="33"/>
      <c r="S1394" s="33"/>
      <c r="T1394" s="33"/>
      <c r="U1394" s="33"/>
      <c r="V1394" s="33"/>
      <c r="W1394" s="33"/>
      <c r="X1394" s="33"/>
      <c r="Y1394" s="33"/>
      <c r="Z1394" s="33"/>
      <c r="AA1394" s="33"/>
      <c r="AB1394" s="33"/>
      <c r="AC1394" s="33"/>
      <c r="AD1394" s="33"/>
      <c r="AE1394" s="33"/>
      <c r="AF1394" s="33"/>
    </row>
    <row r="1395" spans="1:32">
      <c r="A1395" s="33"/>
      <c r="R1395" s="33"/>
      <c r="S1395" s="33"/>
      <c r="T1395" s="33"/>
      <c r="U1395" s="33"/>
      <c r="V1395" s="33"/>
      <c r="W1395" s="33"/>
      <c r="X1395" s="33"/>
      <c r="Y1395" s="33"/>
      <c r="Z1395" s="33"/>
      <c r="AA1395" s="33"/>
      <c r="AB1395" s="33"/>
      <c r="AC1395" s="33"/>
      <c r="AD1395" s="33"/>
      <c r="AE1395" s="33"/>
      <c r="AF1395" s="33"/>
    </row>
    <row r="1396" spans="1:32">
      <c r="A1396" s="33"/>
      <c r="R1396" s="33"/>
      <c r="S1396" s="33"/>
      <c r="T1396" s="33"/>
      <c r="U1396" s="33"/>
      <c r="V1396" s="33"/>
      <c r="W1396" s="33"/>
      <c r="X1396" s="33"/>
      <c r="Y1396" s="33"/>
      <c r="Z1396" s="33"/>
      <c r="AA1396" s="33"/>
      <c r="AB1396" s="33"/>
      <c r="AC1396" s="33"/>
      <c r="AD1396" s="33"/>
      <c r="AE1396" s="33"/>
      <c r="AF1396" s="33"/>
    </row>
    <row r="1397" spans="1:32">
      <c r="A1397" s="33"/>
      <c r="R1397" s="33"/>
      <c r="S1397" s="33"/>
      <c r="T1397" s="33"/>
      <c r="U1397" s="33"/>
      <c r="V1397" s="33"/>
      <c r="W1397" s="33"/>
      <c r="X1397" s="33"/>
      <c r="Y1397" s="33"/>
      <c r="Z1397" s="33"/>
      <c r="AA1397" s="33"/>
      <c r="AB1397" s="33"/>
      <c r="AC1397" s="33"/>
      <c r="AD1397" s="33"/>
      <c r="AE1397" s="33"/>
      <c r="AF1397" s="33"/>
    </row>
    <row r="1398" spans="1:32">
      <c r="A1398" s="33"/>
      <c r="R1398" s="33"/>
      <c r="S1398" s="33"/>
      <c r="T1398" s="33"/>
      <c r="U1398" s="33"/>
      <c r="V1398" s="33"/>
      <c r="W1398" s="33"/>
      <c r="X1398" s="33"/>
      <c r="Y1398" s="33"/>
      <c r="Z1398" s="33"/>
      <c r="AA1398" s="33"/>
      <c r="AB1398" s="33"/>
      <c r="AC1398" s="33"/>
      <c r="AD1398" s="33"/>
      <c r="AE1398" s="33"/>
      <c r="AF1398" s="33"/>
    </row>
    <row r="1399" spans="1:32">
      <c r="A1399" s="33"/>
      <c r="R1399" s="33"/>
      <c r="S1399" s="33"/>
      <c r="T1399" s="33"/>
      <c r="U1399" s="33"/>
      <c r="V1399" s="33"/>
      <c r="W1399" s="33"/>
      <c r="X1399" s="33"/>
      <c r="Y1399" s="33"/>
      <c r="Z1399" s="33"/>
      <c r="AA1399" s="33"/>
      <c r="AB1399" s="33"/>
      <c r="AC1399" s="33"/>
      <c r="AD1399" s="33"/>
      <c r="AE1399" s="33"/>
      <c r="AF1399" s="33"/>
    </row>
    <row r="1400" spans="1:32">
      <c r="A1400" s="33"/>
      <c r="R1400" s="33"/>
      <c r="S1400" s="33"/>
      <c r="T1400" s="33"/>
      <c r="U1400" s="33"/>
      <c r="V1400" s="33"/>
      <c r="W1400" s="33"/>
      <c r="X1400" s="33"/>
      <c r="Y1400" s="33"/>
      <c r="Z1400" s="33"/>
      <c r="AA1400" s="33"/>
      <c r="AB1400" s="33"/>
      <c r="AC1400" s="33"/>
      <c r="AD1400" s="33"/>
      <c r="AE1400" s="33"/>
      <c r="AF1400" s="33"/>
    </row>
    <row r="1401" spans="1:32">
      <c r="A1401" s="33"/>
      <c r="R1401" s="33"/>
      <c r="S1401" s="33"/>
      <c r="T1401" s="33"/>
      <c r="U1401" s="33"/>
      <c r="V1401" s="33"/>
      <c r="W1401" s="33"/>
      <c r="X1401" s="33"/>
      <c r="Y1401" s="33"/>
      <c r="Z1401" s="33"/>
      <c r="AA1401" s="33"/>
      <c r="AB1401" s="33"/>
      <c r="AC1401" s="33"/>
      <c r="AD1401" s="33"/>
      <c r="AE1401" s="33"/>
      <c r="AF1401" s="33"/>
    </row>
    <row r="1402" spans="1:32">
      <c r="A1402" s="33"/>
      <c r="R1402" s="33"/>
      <c r="S1402" s="33"/>
      <c r="T1402" s="33"/>
      <c r="U1402" s="33"/>
      <c r="V1402" s="33"/>
      <c r="W1402" s="33"/>
      <c r="X1402" s="33"/>
      <c r="Y1402" s="33"/>
      <c r="Z1402" s="33"/>
      <c r="AA1402" s="33"/>
      <c r="AB1402" s="33"/>
      <c r="AC1402" s="33"/>
      <c r="AD1402" s="33"/>
      <c r="AE1402" s="33"/>
      <c r="AF1402" s="33"/>
    </row>
    <row r="1403" spans="1:32">
      <c r="A1403" s="33"/>
      <c r="R1403" s="33"/>
      <c r="S1403" s="33"/>
      <c r="T1403" s="33"/>
      <c r="U1403" s="33"/>
      <c r="V1403" s="33"/>
      <c r="W1403" s="33"/>
      <c r="X1403" s="33"/>
      <c r="Y1403" s="33"/>
      <c r="Z1403" s="33"/>
      <c r="AA1403" s="33"/>
      <c r="AB1403" s="33"/>
      <c r="AC1403" s="33"/>
      <c r="AD1403" s="33"/>
      <c r="AE1403" s="33"/>
      <c r="AF1403" s="33"/>
    </row>
    <row r="1404" spans="1:32">
      <c r="A1404" s="33"/>
      <c r="R1404" s="33"/>
      <c r="S1404" s="33"/>
      <c r="T1404" s="33"/>
      <c r="U1404" s="33"/>
      <c r="V1404" s="33"/>
      <c r="W1404" s="33"/>
      <c r="X1404" s="33"/>
      <c r="Y1404" s="33"/>
      <c r="Z1404" s="33"/>
      <c r="AA1404" s="33"/>
      <c r="AB1404" s="33"/>
      <c r="AC1404" s="33"/>
      <c r="AD1404" s="33"/>
      <c r="AE1404" s="33"/>
      <c r="AF1404" s="33"/>
    </row>
    <row r="1405" spans="1:32">
      <c r="A1405" s="33"/>
      <c r="R1405" s="33"/>
      <c r="S1405" s="33"/>
      <c r="T1405" s="33"/>
      <c r="U1405" s="33"/>
      <c r="V1405" s="33"/>
      <c r="W1405" s="33"/>
      <c r="X1405" s="33"/>
      <c r="Y1405" s="33"/>
      <c r="Z1405" s="33"/>
      <c r="AA1405" s="33"/>
      <c r="AB1405" s="33"/>
      <c r="AC1405" s="33"/>
      <c r="AD1405" s="33"/>
      <c r="AE1405" s="33"/>
      <c r="AF1405" s="33"/>
    </row>
    <row r="1406" spans="1:32">
      <c r="A1406" s="33"/>
      <c r="R1406" s="33"/>
      <c r="S1406" s="33"/>
      <c r="T1406" s="33"/>
      <c r="U1406" s="33"/>
      <c r="V1406" s="33"/>
      <c r="W1406" s="33"/>
      <c r="X1406" s="33"/>
      <c r="Y1406" s="33"/>
      <c r="Z1406" s="33"/>
      <c r="AA1406" s="33"/>
      <c r="AB1406" s="33"/>
      <c r="AC1406" s="33"/>
      <c r="AD1406" s="33"/>
      <c r="AE1406" s="33"/>
      <c r="AF1406" s="33"/>
    </row>
    <row r="1407" spans="1:32">
      <c r="A1407" s="33"/>
      <c r="R1407" s="33"/>
      <c r="S1407" s="33"/>
      <c r="T1407" s="33"/>
      <c r="U1407" s="33"/>
      <c r="V1407" s="33"/>
      <c r="W1407" s="33"/>
      <c r="X1407" s="33"/>
      <c r="Y1407" s="33"/>
      <c r="Z1407" s="33"/>
      <c r="AA1407" s="33"/>
      <c r="AB1407" s="33"/>
      <c r="AC1407" s="33"/>
      <c r="AD1407" s="33"/>
      <c r="AE1407" s="33"/>
      <c r="AF1407" s="33"/>
    </row>
    <row r="1408" spans="1:32">
      <c r="A1408" s="33"/>
      <c r="R1408" s="33"/>
      <c r="S1408" s="33"/>
      <c r="T1408" s="33"/>
      <c r="U1408" s="33"/>
      <c r="V1408" s="33"/>
      <c r="W1408" s="33"/>
      <c r="X1408" s="33"/>
      <c r="Y1408" s="33"/>
      <c r="Z1408" s="33"/>
      <c r="AA1408" s="33"/>
      <c r="AB1408" s="33"/>
      <c r="AC1408" s="33"/>
      <c r="AD1408" s="33"/>
      <c r="AE1408" s="33"/>
      <c r="AF1408" s="33"/>
    </row>
    <row r="1409" spans="1:32">
      <c r="A1409" s="33"/>
      <c r="R1409" s="33"/>
      <c r="S1409" s="33"/>
      <c r="T1409" s="33"/>
      <c r="U1409" s="33"/>
      <c r="V1409" s="33"/>
      <c r="W1409" s="33"/>
      <c r="X1409" s="33"/>
      <c r="Y1409" s="33"/>
      <c r="Z1409" s="33"/>
      <c r="AA1409" s="33"/>
      <c r="AB1409" s="33"/>
      <c r="AC1409" s="33"/>
      <c r="AD1409" s="33"/>
      <c r="AE1409" s="33"/>
      <c r="AF1409" s="33"/>
    </row>
    <row r="1410" spans="1:32">
      <c r="A1410" s="33"/>
      <c r="R1410" s="33"/>
      <c r="S1410" s="33"/>
      <c r="T1410" s="33"/>
      <c r="U1410" s="33"/>
      <c r="V1410" s="33"/>
      <c r="W1410" s="33"/>
      <c r="X1410" s="33"/>
      <c r="Y1410" s="33"/>
      <c r="Z1410" s="33"/>
      <c r="AA1410" s="33"/>
      <c r="AB1410" s="33"/>
      <c r="AC1410" s="33"/>
      <c r="AD1410" s="33"/>
      <c r="AE1410" s="33"/>
      <c r="AF1410" s="33"/>
    </row>
    <row r="1411" spans="1:32">
      <c r="A1411" s="33"/>
      <c r="R1411" s="33"/>
      <c r="S1411" s="33"/>
      <c r="T1411" s="33"/>
      <c r="U1411" s="33"/>
      <c r="V1411" s="33"/>
      <c r="W1411" s="33"/>
      <c r="X1411" s="33"/>
      <c r="Y1411" s="33"/>
      <c r="Z1411" s="33"/>
      <c r="AA1411" s="33"/>
      <c r="AB1411" s="33"/>
      <c r="AC1411" s="33"/>
      <c r="AD1411" s="33"/>
      <c r="AE1411" s="33"/>
      <c r="AF1411" s="33"/>
    </row>
    <row r="1412" spans="1:32">
      <c r="A1412" s="33"/>
      <c r="R1412" s="33"/>
      <c r="S1412" s="33"/>
      <c r="T1412" s="33"/>
      <c r="U1412" s="33"/>
      <c r="V1412" s="33"/>
      <c r="W1412" s="33"/>
      <c r="X1412" s="33"/>
      <c r="Y1412" s="33"/>
      <c r="Z1412" s="33"/>
      <c r="AA1412" s="33"/>
      <c r="AB1412" s="33"/>
      <c r="AC1412" s="33"/>
      <c r="AD1412" s="33"/>
      <c r="AE1412" s="33"/>
      <c r="AF1412" s="33"/>
    </row>
    <row r="1413" spans="1:32">
      <c r="A1413" s="33"/>
      <c r="R1413" s="33"/>
      <c r="S1413" s="33"/>
      <c r="T1413" s="33"/>
      <c r="U1413" s="33"/>
      <c r="V1413" s="33"/>
      <c r="W1413" s="33"/>
      <c r="X1413" s="33"/>
      <c r="Y1413" s="33"/>
      <c r="Z1413" s="33"/>
      <c r="AA1413" s="33"/>
      <c r="AB1413" s="33"/>
      <c r="AC1413" s="33"/>
      <c r="AD1413" s="33"/>
      <c r="AE1413" s="33"/>
      <c r="AF1413" s="33"/>
    </row>
    <row r="1414" spans="1:32">
      <c r="A1414" s="33"/>
      <c r="R1414" s="33"/>
      <c r="S1414" s="33"/>
      <c r="T1414" s="33"/>
      <c r="U1414" s="33"/>
      <c r="V1414" s="33"/>
      <c r="W1414" s="33"/>
      <c r="X1414" s="33"/>
      <c r="Y1414" s="33"/>
      <c r="Z1414" s="33"/>
      <c r="AA1414" s="33"/>
      <c r="AB1414" s="33"/>
      <c r="AC1414" s="33"/>
      <c r="AD1414" s="33"/>
      <c r="AE1414" s="33"/>
      <c r="AF1414" s="33"/>
    </row>
    <row r="1415" spans="1:32">
      <c r="A1415" s="33"/>
      <c r="R1415" s="33"/>
      <c r="S1415" s="33"/>
      <c r="T1415" s="33"/>
      <c r="U1415" s="33"/>
      <c r="V1415" s="33"/>
      <c r="W1415" s="33"/>
      <c r="X1415" s="33"/>
      <c r="Y1415" s="33"/>
      <c r="Z1415" s="33"/>
      <c r="AA1415" s="33"/>
      <c r="AB1415" s="33"/>
      <c r="AC1415" s="33"/>
      <c r="AD1415" s="33"/>
      <c r="AE1415" s="33"/>
      <c r="AF1415" s="33"/>
    </row>
    <row r="1416" spans="1:32">
      <c r="A1416" s="33"/>
      <c r="R1416" s="33"/>
      <c r="S1416" s="33"/>
      <c r="T1416" s="33"/>
      <c r="U1416" s="33"/>
      <c r="V1416" s="33"/>
      <c r="W1416" s="33"/>
      <c r="X1416" s="33"/>
      <c r="Y1416" s="33"/>
      <c r="Z1416" s="33"/>
      <c r="AA1416" s="33"/>
      <c r="AB1416" s="33"/>
      <c r="AC1416" s="33"/>
      <c r="AD1416" s="33"/>
      <c r="AE1416" s="33"/>
      <c r="AF1416" s="33"/>
    </row>
    <row r="1417" spans="1:32">
      <c r="A1417" s="33"/>
      <c r="R1417" s="33"/>
      <c r="S1417" s="33"/>
      <c r="T1417" s="33"/>
      <c r="U1417" s="33"/>
      <c r="V1417" s="33"/>
      <c r="W1417" s="33"/>
      <c r="X1417" s="33"/>
      <c r="Y1417" s="33"/>
      <c r="Z1417" s="33"/>
      <c r="AA1417" s="33"/>
      <c r="AB1417" s="33"/>
      <c r="AC1417" s="33"/>
      <c r="AD1417" s="33"/>
      <c r="AE1417" s="33"/>
      <c r="AF1417" s="33"/>
    </row>
    <row r="1418" spans="1:32">
      <c r="A1418" s="33"/>
      <c r="R1418" s="33"/>
      <c r="S1418" s="33"/>
      <c r="T1418" s="33"/>
      <c r="U1418" s="33"/>
      <c r="V1418" s="33"/>
      <c r="W1418" s="33"/>
      <c r="X1418" s="33"/>
      <c r="Y1418" s="33"/>
      <c r="Z1418" s="33"/>
      <c r="AA1418" s="33"/>
      <c r="AB1418" s="33"/>
      <c r="AC1418" s="33"/>
      <c r="AD1418" s="33"/>
      <c r="AE1418" s="33"/>
      <c r="AF1418" s="33"/>
    </row>
    <row r="1419" spans="1:32">
      <c r="A1419" s="33"/>
      <c r="R1419" s="33"/>
      <c r="S1419" s="33"/>
      <c r="T1419" s="33"/>
      <c r="U1419" s="33"/>
      <c r="V1419" s="33"/>
      <c r="W1419" s="33"/>
      <c r="X1419" s="33"/>
      <c r="Y1419" s="33"/>
      <c r="Z1419" s="33"/>
      <c r="AA1419" s="33"/>
      <c r="AB1419" s="33"/>
      <c r="AC1419" s="33"/>
      <c r="AD1419" s="33"/>
      <c r="AE1419" s="33"/>
      <c r="AF1419" s="33"/>
    </row>
    <row r="1420" spans="1:32">
      <c r="A1420" s="33"/>
      <c r="R1420" s="33"/>
      <c r="S1420" s="33"/>
      <c r="T1420" s="33"/>
      <c r="U1420" s="33"/>
      <c r="V1420" s="33"/>
      <c r="W1420" s="33"/>
      <c r="X1420" s="33"/>
      <c r="Y1420" s="33"/>
      <c r="Z1420" s="33"/>
      <c r="AA1420" s="33"/>
      <c r="AB1420" s="33"/>
      <c r="AC1420" s="33"/>
      <c r="AD1420" s="33"/>
      <c r="AE1420" s="33"/>
      <c r="AF1420" s="33"/>
    </row>
    <row r="1421" spans="1:32">
      <c r="A1421" s="33"/>
      <c r="R1421" s="33"/>
      <c r="S1421" s="33"/>
      <c r="T1421" s="33"/>
      <c r="U1421" s="33"/>
      <c r="V1421" s="33"/>
      <c r="W1421" s="33"/>
      <c r="X1421" s="33"/>
      <c r="Y1421" s="33"/>
      <c r="Z1421" s="33"/>
      <c r="AA1421" s="33"/>
      <c r="AB1421" s="33"/>
      <c r="AC1421" s="33"/>
      <c r="AD1421" s="33"/>
      <c r="AE1421" s="33"/>
      <c r="AF1421" s="33"/>
    </row>
    <row r="1422" spans="1:32">
      <c r="A1422" s="33"/>
      <c r="R1422" s="33"/>
      <c r="S1422" s="33"/>
      <c r="T1422" s="33"/>
      <c r="U1422" s="33"/>
      <c r="V1422" s="33"/>
      <c r="W1422" s="33"/>
      <c r="X1422" s="33"/>
      <c r="Y1422" s="33"/>
      <c r="Z1422" s="33"/>
      <c r="AA1422" s="33"/>
      <c r="AB1422" s="33"/>
      <c r="AC1422" s="33"/>
      <c r="AD1422" s="33"/>
      <c r="AE1422" s="33"/>
      <c r="AF1422" s="33"/>
    </row>
    <row r="1423" spans="1:32">
      <c r="A1423" s="33"/>
      <c r="R1423" s="33"/>
      <c r="S1423" s="33"/>
      <c r="T1423" s="33"/>
      <c r="U1423" s="33"/>
      <c r="V1423" s="33"/>
      <c r="W1423" s="33"/>
      <c r="X1423" s="33"/>
      <c r="Y1423" s="33"/>
      <c r="Z1423" s="33"/>
      <c r="AA1423" s="33"/>
      <c r="AB1423" s="33"/>
      <c r="AC1423" s="33"/>
      <c r="AD1423" s="33"/>
      <c r="AE1423" s="33"/>
      <c r="AF1423" s="33"/>
    </row>
    <row r="1424" spans="1:32">
      <c r="A1424" s="33"/>
      <c r="R1424" s="33"/>
      <c r="S1424" s="33"/>
      <c r="T1424" s="33"/>
      <c r="U1424" s="33"/>
      <c r="V1424" s="33"/>
      <c r="W1424" s="33"/>
      <c r="X1424" s="33"/>
      <c r="Y1424" s="33"/>
      <c r="Z1424" s="33"/>
      <c r="AA1424" s="33"/>
      <c r="AB1424" s="33"/>
      <c r="AC1424" s="33"/>
      <c r="AD1424" s="33"/>
      <c r="AE1424" s="33"/>
      <c r="AF1424" s="33"/>
    </row>
    <row r="1425" spans="1:32">
      <c r="A1425" s="33"/>
      <c r="R1425" s="33"/>
      <c r="S1425" s="33"/>
      <c r="T1425" s="33"/>
      <c r="U1425" s="33"/>
      <c r="V1425" s="33"/>
      <c r="W1425" s="33"/>
      <c r="X1425" s="33"/>
      <c r="Y1425" s="33"/>
      <c r="Z1425" s="33"/>
      <c r="AA1425" s="33"/>
      <c r="AB1425" s="33"/>
      <c r="AC1425" s="33"/>
      <c r="AD1425" s="33"/>
      <c r="AE1425" s="33"/>
      <c r="AF1425" s="33"/>
    </row>
    <row r="1426" spans="1:32">
      <c r="A1426" s="33"/>
      <c r="R1426" s="33"/>
      <c r="S1426" s="33"/>
      <c r="T1426" s="33"/>
      <c r="U1426" s="33"/>
      <c r="V1426" s="33"/>
      <c r="W1426" s="33"/>
      <c r="X1426" s="33"/>
      <c r="Y1426" s="33"/>
      <c r="Z1426" s="33"/>
      <c r="AA1426" s="33"/>
      <c r="AB1426" s="33"/>
      <c r="AC1426" s="33"/>
      <c r="AD1426" s="33"/>
      <c r="AE1426" s="33"/>
      <c r="AF1426" s="33"/>
    </row>
    <row r="1427" spans="1:32">
      <c r="A1427" s="33"/>
      <c r="R1427" s="33"/>
      <c r="S1427" s="33"/>
      <c r="T1427" s="33"/>
      <c r="U1427" s="33"/>
      <c r="V1427" s="33"/>
      <c r="W1427" s="33"/>
      <c r="X1427" s="33"/>
      <c r="Y1427" s="33"/>
      <c r="Z1427" s="33"/>
      <c r="AA1427" s="33"/>
      <c r="AB1427" s="33"/>
      <c r="AC1427" s="33"/>
      <c r="AD1427" s="33"/>
      <c r="AE1427" s="33"/>
      <c r="AF1427" s="33"/>
    </row>
    <row r="1428" spans="1:32">
      <c r="A1428" s="33"/>
      <c r="R1428" s="33"/>
      <c r="S1428" s="33"/>
      <c r="T1428" s="33"/>
      <c r="U1428" s="33"/>
      <c r="V1428" s="33"/>
      <c r="W1428" s="33"/>
      <c r="X1428" s="33"/>
      <c r="Y1428" s="33"/>
      <c r="Z1428" s="33"/>
      <c r="AA1428" s="33"/>
      <c r="AB1428" s="33"/>
      <c r="AC1428" s="33"/>
      <c r="AD1428" s="33"/>
      <c r="AE1428" s="33"/>
      <c r="AF1428" s="33"/>
    </row>
    <row r="1429" spans="1:32">
      <c r="A1429" s="33"/>
      <c r="R1429" s="33"/>
      <c r="S1429" s="33"/>
      <c r="T1429" s="33"/>
      <c r="U1429" s="33"/>
      <c r="V1429" s="33"/>
      <c r="W1429" s="33"/>
      <c r="X1429" s="33"/>
      <c r="Y1429" s="33"/>
      <c r="Z1429" s="33"/>
      <c r="AA1429" s="33"/>
      <c r="AB1429" s="33"/>
      <c r="AC1429" s="33"/>
      <c r="AD1429" s="33"/>
      <c r="AE1429" s="33"/>
      <c r="AF1429" s="33"/>
    </row>
    <row r="1430" spans="1:32">
      <c r="A1430" s="33"/>
      <c r="R1430" s="33"/>
      <c r="S1430" s="33"/>
      <c r="T1430" s="33"/>
      <c r="U1430" s="33"/>
      <c r="V1430" s="33"/>
      <c r="W1430" s="33"/>
      <c r="X1430" s="33"/>
      <c r="Y1430" s="33"/>
      <c r="Z1430" s="33"/>
      <c r="AA1430" s="33"/>
      <c r="AB1430" s="33"/>
      <c r="AC1430" s="33"/>
      <c r="AD1430" s="33"/>
      <c r="AE1430" s="33"/>
      <c r="AF1430" s="33"/>
    </row>
    <row r="1431" spans="1:32">
      <c r="A1431" s="33"/>
      <c r="R1431" s="33"/>
      <c r="S1431" s="33"/>
      <c r="T1431" s="33"/>
      <c r="U1431" s="33"/>
      <c r="V1431" s="33"/>
      <c r="W1431" s="33"/>
      <c r="X1431" s="33"/>
      <c r="Y1431" s="33"/>
      <c r="Z1431" s="33"/>
      <c r="AA1431" s="33"/>
      <c r="AB1431" s="33"/>
      <c r="AC1431" s="33"/>
      <c r="AD1431" s="33"/>
      <c r="AE1431" s="33"/>
      <c r="AF1431" s="33"/>
    </row>
    <row r="1432" spans="1:32">
      <c r="A1432" s="33"/>
      <c r="R1432" s="33"/>
      <c r="S1432" s="33"/>
      <c r="T1432" s="33"/>
      <c r="U1432" s="33"/>
      <c r="V1432" s="33"/>
      <c r="W1432" s="33"/>
      <c r="X1432" s="33"/>
      <c r="Y1432" s="33"/>
      <c r="Z1432" s="33"/>
      <c r="AA1432" s="33"/>
      <c r="AB1432" s="33"/>
      <c r="AC1432" s="33"/>
      <c r="AD1432" s="33"/>
      <c r="AE1432" s="33"/>
      <c r="AF1432" s="33"/>
    </row>
    <row r="1433" spans="1:32">
      <c r="A1433" s="33"/>
      <c r="R1433" s="33"/>
      <c r="S1433" s="33"/>
      <c r="T1433" s="33"/>
      <c r="U1433" s="33"/>
      <c r="V1433" s="33"/>
      <c r="W1433" s="33"/>
      <c r="X1433" s="33"/>
      <c r="Y1433" s="33"/>
      <c r="Z1433" s="33"/>
      <c r="AA1433" s="33"/>
      <c r="AB1433" s="33"/>
      <c r="AC1433" s="33"/>
      <c r="AD1433" s="33"/>
      <c r="AE1433" s="33"/>
      <c r="AF1433" s="33"/>
    </row>
    <row r="1434" spans="1:32">
      <c r="A1434" s="33"/>
      <c r="R1434" s="33"/>
      <c r="S1434" s="33"/>
      <c r="T1434" s="33"/>
      <c r="U1434" s="33"/>
      <c r="V1434" s="33"/>
      <c r="W1434" s="33"/>
      <c r="X1434" s="33"/>
      <c r="Y1434" s="33"/>
      <c r="Z1434" s="33"/>
      <c r="AA1434" s="33"/>
      <c r="AB1434" s="33"/>
      <c r="AC1434" s="33"/>
      <c r="AD1434" s="33"/>
      <c r="AE1434" s="33"/>
      <c r="AF1434" s="33"/>
    </row>
    <row r="1435" spans="1:32">
      <c r="A1435" s="33"/>
      <c r="R1435" s="33"/>
      <c r="S1435" s="33"/>
      <c r="T1435" s="33"/>
      <c r="U1435" s="33"/>
      <c r="V1435" s="33"/>
      <c r="W1435" s="33"/>
      <c r="X1435" s="33"/>
      <c r="Y1435" s="33"/>
      <c r="Z1435" s="33"/>
      <c r="AA1435" s="33"/>
      <c r="AB1435" s="33"/>
      <c r="AC1435" s="33"/>
      <c r="AD1435" s="33"/>
      <c r="AE1435" s="33"/>
      <c r="AF1435" s="33"/>
    </row>
    <row r="1436" spans="1:32">
      <c r="A1436" s="33"/>
      <c r="R1436" s="33"/>
      <c r="S1436" s="33"/>
      <c r="T1436" s="33"/>
      <c r="U1436" s="33"/>
      <c r="V1436" s="33"/>
      <c r="W1436" s="33"/>
      <c r="X1436" s="33"/>
      <c r="Y1436" s="33"/>
      <c r="Z1436" s="33"/>
      <c r="AA1436" s="33"/>
      <c r="AB1436" s="33"/>
      <c r="AC1436" s="33"/>
      <c r="AD1436" s="33"/>
      <c r="AE1436" s="33"/>
      <c r="AF1436" s="33"/>
    </row>
    <row r="1437" spans="1:32">
      <c r="A1437" s="33"/>
      <c r="R1437" s="33"/>
      <c r="S1437" s="33"/>
      <c r="T1437" s="33"/>
      <c r="U1437" s="33"/>
      <c r="V1437" s="33"/>
      <c r="W1437" s="33"/>
      <c r="X1437" s="33"/>
      <c r="Y1437" s="33"/>
      <c r="Z1437" s="33"/>
      <c r="AA1437" s="33"/>
      <c r="AB1437" s="33"/>
      <c r="AC1437" s="33"/>
      <c r="AD1437" s="33"/>
      <c r="AE1437" s="33"/>
      <c r="AF1437" s="33"/>
    </row>
    <row r="1438" spans="1:32">
      <c r="A1438" s="33"/>
      <c r="R1438" s="33"/>
      <c r="S1438" s="33"/>
      <c r="T1438" s="33"/>
      <c r="U1438" s="33"/>
      <c r="V1438" s="33"/>
      <c r="W1438" s="33"/>
      <c r="X1438" s="33"/>
      <c r="Y1438" s="33"/>
      <c r="Z1438" s="33"/>
      <c r="AA1438" s="33"/>
      <c r="AB1438" s="33"/>
      <c r="AC1438" s="33"/>
      <c r="AD1438" s="33"/>
      <c r="AE1438" s="33"/>
      <c r="AF1438" s="33"/>
    </row>
    <row r="1439" spans="1:32">
      <c r="A1439" s="33"/>
      <c r="R1439" s="33"/>
      <c r="S1439" s="33"/>
      <c r="T1439" s="33"/>
      <c r="U1439" s="33"/>
      <c r="V1439" s="33"/>
      <c r="W1439" s="33"/>
      <c r="X1439" s="33"/>
      <c r="Y1439" s="33"/>
      <c r="Z1439" s="33"/>
      <c r="AA1439" s="33"/>
      <c r="AB1439" s="33"/>
      <c r="AC1439" s="33"/>
      <c r="AD1439" s="33"/>
      <c r="AE1439" s="33"/>
      <c r="AF1439" s="33"/>
    </row>
    <row r="1440" spans="1:32">
      <c r="A1440" s="33"/>
      <c r="R1440" s="33"/>
      <c r="S1440" s="33"/>
      <c r="T1440" s="33"/>
      <c r="U1440" s="33"/>
      <c r="V1440" s="33"/>
      <c r="W1440" s="33"/>
      <c r="X1440" s="33"/>
      <c r="Y1440" s="33"/>
      <c r="Z1440" s="33"/>
      <c r="AA1440" s="33"/>
      <c r="AB1440" s="33"/>
      <c r="AC1440" s="33"/>
      <c r="AD1440" s="33"/>
      <c r="AE1440" s="33"/>
      <c r="AF1440" s="33"/>
    </row>
    <row r="1441" spans="1:32">
      <c r="A1441" s="33"/>
      <c r="R1441" s="33"/>
      <c r="S1441" s="33"/>
      <c r="T1441" s="33"/>
      <c r="U1441" s="33"/>
      <c r="V1441" s="33"/>
      <c r="W1441" s="33"/>
      <c r="X1441" s="33"/>
      <c r="Y1441" s="33"/>
      <c r="Z1441" s="33"/>
      <c r="AA1441" s="33"/>
      <c r="AB1441" s="33"/>
      <c r="AC1441" s="33"/>
      <c r="AD1441" s="33"/>
      <c r="AE1441" s="33"/>
      <c r="AF1441" s="33"/>
    </row>
    <row r="1442" spans="1:32">
      <c r="A1442" s="33"/>
      <c r="R1442" s="33"/>
      <c r="S1442" s="33"/>
      <c r="T1442" s="33"/>
      <c r="U1442" s="33"/>
      <c r="V1442" s="33"/>
      <c r="W1442" s="33"/>
      <c r="X1442" s="33"/>
      <c r="Y1442" s="33"/>
      <c r="Z1442" s="33"/>
      <c r="AA1442" s="33"/>
      <c r="AB1442" s="33"/>
      <c r="AC1442" s="33"/>
      <c r="AD1442" s="33"/>
      <c r="AE1442" s="33"/>
      <c r="AF1442" s="33"/>
    </row>
    <row r="1443" spans="1:32">
      <c r="A1443" s="33"/>
      <c r="R1443" s="33"/>
      <c r="S1443" s="33"/>
      <c r="T1443" s="33"/>
      <c r="U1443" s="33"/>
      <c r="V1443" s="33"/>
      <c r="W1443" s="33"/>
      <c r="X1443" s="33"/>
      <c r="Y1443" s="33"/>
      <c r="Z1443" s="33"/>
      <c r="AA1443" s="33"/>
      <c r="AB1443" s="33"/>
      <c r="AC1443" s="33"/>
      <c r="AD1443" s="33"/>
      <c r="AE1443" s="33"/>
      <c r="AF1443" s="33"/>
    </row>
    <row r="1444" spans="1:32">
      <c r="A1444" s="33"/>
      <c r="R1444" s="33"/>
      <c r="S1444" s="33"/>
      <c r="T1444" s="33"/>
      <c r="U1444" s="33"/>
      <c r="V1444" s="33"/>
      <c r="W1444" s="33"/>
      <c r="X1444" s="33"/>
      <c r="Y1444" s="33"/>
      <c r="Z1444" s="33"/>
      <c r="AA1444" s="33"/>
      <c r="AB1444" s="33"/>
      <c r="AC1444" s="33"/>
      <c r="AD1444" s="33"/>
      <c r="AE1444" s="33"/>
      <c r="AF1444" s="33"/>
    </row>
    <row r="1445" spans="1:32">
      <c r="A1445" s="33"/>
      <c r="R1445" s="33"/>
      <c r="S1445" s="33"/>
      <c r="T1445" s="33"/>
      <c r="U1445" s="33"/>
      <c r="V1445" s="33"/>
      <c r="W1445" s="33"/>
      <c r="X1445" s="33"/>
      <c r="Y1445" s="33"/>
      <c r="Z1445" s="33"/>
      <c r="AA1445" s="33"/>
      <c r="AB1445" s="33"/>
      <c r="AC1445" s="33"/>
      <c r="AD1445" s="33"/>
      <c r="AE1445" s="33"/>
      <c r="AF1445" s="33"/>
    </row>
    <row r="1446" spans="1:32">
      <c r="A1446" s="33"/>
      <c r="R1446" s="33"/>
      <c r="S1446" s="33"/>
      <c r="T1446" s="33"/>
      <c r="U1446" s="33"/>
      <c r="V1446" s="33"/>
      <c r="W1446" s="33"/>
      <c r="X1446" s="33"/>
      <c r="Y1446" s="33"/>
      <c r="Z1446" s="33"/>
      <c r="AA1446" s="33"/>
      <c r="AB1446" s="33"/>
      <c r="AC1446" s="33"/>
      <c r="AD1446" s="33"/>
      <c r="AE1446" s="33"/>
      <c r="AF1446" s="33"/>
    </row>
    <row r="1447" spans="1:32">
      <c r="A1447" s="33"/>
      <c r="R1447" s="33"/>
      <c r="S1447" s="33"/>
      <c r="T1447" s="33"/>
      <c r="U1447" s="33"/>
      <c r="V1447" s="33"/>
      <c r="W1447" s="33"/>
      <c r="X1447" s="33"/>
      <c r="Y1447" s="33"/>
      <c r="Z1447" s="33"/>
      <c r="AA1447" s="33"/>
      <c r="AB1447" s="33"/>
      <c r="AC1447" s="33"/>
      <c r="AD1447" s="33"/>
      <c r="AE1447" s="33"/>
      <c r="AF1447" s="33"/>
    </row>
    <row r="1448" spans="1:32">
      <c r="A1448" s="33"/>
      <c r="R1448" s="33"/>
      <c r="S1448" s="33"/>
      <c r="T1448" s="33"/>
      <c r="U1448" s="33"/>
      <c r="V1448" s="33"/>
      <c r="W1448" s="33"/>
      <c r="X1448" s="33"/>
      <c r="Y1448" s="33"/>
      <c r="Z1448" s="33"/>
      <c r="AA1448" s="33"/>
      <c r="AB1448" s="33"/>
      <c r="AC1448" s="33"/>
      <c r="AD1448" s="33"/>
      <c r="AE1448" s="33"/>
      <c r="AF1448" s="33"/>
    </row>
    <row r="1449" spans="1:32">
      <c r="A1449" s="33"/>
      <c r="R1449" s="33"/>
      <c r="S1449" s="33"/>
      <c r="T1449" s="33"/>
      <c r="U1449" s="33"/>
      <c r="V1449" s="33"/>
      <c r="W1449" s="33"/>
      <c r="X1449" s="33"/>
      <c r="Y1449" s="33"/>
      <c r="Z1449" s="33"/>
      <c r="AA1449" s="33"/>
      <c r="AB1449" s="33"/>
      <c r="AC1449" s="33"/>
      <c r="AD1449" s="33"/>
      <c r="AE1449" s="33"/>
      <c r="AF1449" s="33"/>
    </row>
    <row r="1450" spans="1:32">
      <c r="A1450" s="33"/>
      <c r="R1450" s="33"/>
      <c r="S1450" s="33"/>
      <c r="T1450" s="33"/>
      <c r="U1450" s="33"/>
      <c r="V1450" s="33"/>
      <c r="W1450" s="33"/>
      <c r="X1450" s="33"/>
      <c r="Y1450" s="33"/>
      <c r="Z1450" s="33"/>
      <c r="AA1450" s="33"/>
      <c r="AB1450" s="33"/>
      <c r="AC1450" s="33"/>
      <c r="AD1450" s="33"/>
      <c r="AE1450" s="33"/>
      <c r="AF1450" s="33"/>
    </row>
    <row r="1451" spans="1:32">
      <c r="A1451" s="33"/>
      <c r="R1451" s="33"/>
      <c r="S1451" s="33"/>
      <c r="T1451" s="33"/>
      <c r="U1451" s="33"/>
      <c r="V1451" s="33"/>
      <c r="W1451" s="33"/>
      <c r="X1451" s="33"/>
      <c r="Y1451" s="33"/>
      <c r="Z1451" s="33"/>
      <c r="AA1451" s="33"/>
      <c r="AB1451" s="33"/>
      <c r="AC1451" s="33"/>
      <c r="AD1451" s="33"/>
      <c r="AE1451" s="33"/>
      <c r="AF1451" s="33"/>
    </row>
    <row r="1452" spans="1:32">
      <c r="A1452" s="33"/>
      <c r="R1452" s="33"/>
      <c r="S1452" s="33"/>
      <c r="T1452" s="33"/>
      <c r="U1452" s="33"/>
      <c r="V1452" s="33"/>
      <c r="W1452" s="33"/>
      <c r="X1452" s="33"/>
      <c r="Y1452" s="33"/>
      <c r="Z1452" s="33"/>
      <c r="AA1452" s="33"/>
      <c r="AB1452" s="33"/>
      <c r="AC1452" s="33"/>
      <c r="AD1452" s="33"/>
      <c r="AE1452" s="33"/>
      <c r="AF1452" s="33"/>
    </row>
    <row r="1453" spans="1:32">
      <c r="A1453" s="33"/>
      <c r="R1453" s="33"/>
      <c r="S1453" s="33"/>
      <c r="T1453" s="33"/>
      <c r="U1453" s="33"/>
      <c r="V1453" s="33"/>
      <c r="W1453" s="33"/>
      <c r="X1453" s="33"/>
      <c r="Y1453" s="33"/>
      <c r="Z1453" s="33"/>
      <c r="AA1453" s="33"/>
      <c r="AB1453" s="33"/>
      <c r="AC1453" s="33"/>
      <c r="AD1453" s="33"/>
      <c r="AE1453" s="33"/>
      <c r="AF1453" s="33"/>
    </row>
    <row r="1454" spans="1:32">
      <c r="A1454" s="33"/>
      <c r="R1454" s="33"/>
      <c r="S1454" s="33"/>
      <c r="T1454" s="33"/>
      <c r="U1454" s="33"/>
      <c r="V1454" s="33"/>
      <c r="W1454" s="33"/>
      <c r="X1454" s="33"/>
      <c r="Y1454" s="33"/>
      <c r="Z1454" s="33"/>
      <c r="AA1454" s="33"/>
      <c r="AB1454" s="33"/>
      <c r="AC1454" s="33"/>
      <c r="AD1454" s="33"/>
      <c r="AE1454" s="33"/>
      <c r="AF1454" s="33"/>
    </row>
    <row r="1455" spans="1:32">
      <c r="A1455" s="33"/>
      <c r="R1455" s="33"/>
      <c r="S1455" s="33"/>
      <c r="T1455" s="33"/>
      <c r="U1455" s="33"/>
      <c r="V1455" s="33"/>
      <c r="W1455" s="33"/>
      <c r="X1455" s="33"/>
      <c r="Y1455" s="33"/>
      <c r="Z1455" s="33"/>
      <c r="AA1455" s="33"/>
      <c r="AB1455" s="33"/>
      <c r="AC1455" s="33"/>
      <c r="AD1455" s="33"/>
      <c r="AE1455" s="33"/>
      <c r="AF1455" s="33"/>
    </row>
    <row r="1456" spans="1:32">
      <c r="A1456" s="33"/>
      <c r="R1456" s="33"/>
      <c r="S1456" s="33"/>
      <c r="T1456" s="33"/>
      <c r="U1456" s="33"/>
      <c r="V1456" s="33"/>
      <c r="W1456" s="33"/>
      <c r="X1456" s="33"/>
      <c r="Y1456" s="33"/>
      <c r="Z1456" s="33"/>
      <c r="AA1456" s="33"/>
      <c r="AB1456" s="33"/>
      <c r="AC1456" s="33"/>
      <c r="AD1456" s="33"/>
      <c r="AE1456" s="33"/>
      <c r="AF1456" s="33"/>
    </row>
    <row r="1457" spans="1:32">
      <c r="A1457" s="33"/>
      <c r="R1457" s="33"/>
      <c r="S1457" s="33"/>
      <c r="T1457" s="33"/>
      <c r="U1457" s="33"/>
      <c r="V1457" s="33"/>
      <c r="W1457" s="33"/>
      <c r="X1457" s="33"/>
      <c r="Y1457" s="33"/>
      <c r="Z1457" s="33"/>
      <c r="AA1457" s="33"/>
      <c r="AB1457" s="33"/>
      <c r="AC1457" s="33"/>
      <c r="AD1457" s="33"/>
      <c r="AE1457" s="33"/>
      <c r="AF1457" s="33"/>
    </row>
    <row r="1458" spans="1:32">
      <c r="A1458" s="33"/>
      <c r="R1458" s="33"/>
      <c r="S1458" s="33"/>
      <c r="T1458" s="33"/>
      <c r="U1458" s="33"/>
      <c r="V1458" s="33"/>
      <c r="W1458" s="33"/>
      <c r="X1458" s="33"/>
      <c r="Y1458" s="33"/>
      <c r="Z1458" s="33"/>
      <c r="AA1458" s="33"/>
      <c r="AB1458" s="33"/>
      <c r="AC1458" s="33"/>
      <c r="AD1458" s="33"/>
      <c r="AE1458" s="33"/>
      <c r="AF1458" s="33"/>
    </row>
    <row r="1459" spans="1:32">
      <c r="A1459" s="33"/>
      <c r="R1459" s="33"/>
      <c r="S1459" s="33"/>
      <c r="T1459" s="33"/>
      <c r="U1459" s="33"/>
      <c r="V1459" s="33"/>
      <c r="W1459" s="33"/>
      <c r="X1459" s="33"/>
      <c r="Y1459" s="33"/>
      <c r="Z1459" s="33"/>
      <c r="AA1459" s="33"/>
      <c r="AB1459" s="33"/>
      <c r="AC1459" s="33"/>
      <c r="AD1459" s="33"/>
      <c r="AE1459" s="33"/>
      <c r="AF1459" s="33"/>
    </row>
    <row r="1460" spans="1:32">
      <c r="A1460" s="33"/>
      <c r="R1460" s="33"/>
      <c r="S1460" s="33"/>
      <c r="T1460" s="33"/>
      <c r="U1460" s="33"/>
      <c r="V1460" s="33"/>
      <c r="W1460" s="33"/>
      <c r="X1460" s="33"/>
      <c r="Y1460" s="33"/>
      <c r="Z1460" s="33"/>
      <c r="AA1460" s="33"/>
      <c r="AB1460" s="33"/>
      <c r="AC1460" s="33"/>
      <c r="AD1460" s="33"/>
      <c r="AE1460" s="33"/>
      <c r="AF1460" s="33"/>
    </row>
    <row r="1461" spans="1:32">
      <c r="A1461" s="33"/>
      <c r="R1461" s="33"/>
      <c r="S1461" s="33"/>
      <c r="T1461" s="33"/>
      <c r="U1461" s="33"/>
      <c r="V1461" s="33"/>
      <c r="W1461" s="33"/>
      <c r="X1461" s="33"/>
      <c r="Y1461" s="33"/>
      <c r="Z1461" s="33"/>
      <c r="AA1461" s="33"/>
      <c r="AB1461" s="33"/>
      <c r="AC1461" s="33"/>
      <c r="AD1461" s="33"/>
      <c r="AE1461" s="33"/>
      <c r="AF1461" s="33"/>
    </row>
    <row r="1462" spans="1:32">
      <c r="A1462" s="33"/>
      <c r="R1462" s="33"/>
      <c r="S1462" s="33"/>
      <c r="T1462" s="33"/>
      <c r="U1462" s="33"/>
      <c r="V1462" s="33"/>
      <c r="W1462" s="33"/>
      <c r="X1462" s="33"/>
      <c r="Y1462" s="33"/>
      <c r="Z1462" s="33"/>
      <c r="AA1462" s="33"/>
      <c r="AB1462" s="33"/>
      <c r="AC1462" s="33"/>
      <c r="AD1462" s="33"/>
      <c r="AE1462" s="33"/>
      <c r="AF1462" s="33"/>
    </row>
    <row r="1463" spans="1:32">
      <c r="A1463" s="33"/>
      <c r="R1463" s="33"/>
      <c r="S1463" s="33"/>
      <c r="T1463" s="33"/>
      <c r="U1463" s="33"/>
      <c r="V1463" s="33"/>
      <c r="W1463" s="33"/>
      <c r="X1463" s="33"/>
      <c r="Y1463" s="33"/>
      <c r="Z1463" s="33"/>
      <c r="AA1463" s="33"/>
      <c r="AB1463" s="33"/>
      <c r="AC1463" s="33"/>
      <c r="AD1463" s="33"/>
      <c r="AE1463" s="33"/>
      <c r="AF1463" s="33"/>
    </row>
    <row r="1464" spans="1:32">
      <c r="A1464" s="33"/>
      <c r="R1464" s="33"/>
      <c r="S1464" s="33"/>
      <c r="T1464" s="33"/>
      <c r="U1464" s="33"/>
      <c r="V1464" s="33"/>
      <c r="W1464" s="33"/>
      <c r="X1464" s="33"/>
      <c r="Y1464" s="33"/>
      <c r="Z1464" s="33"/>
      <c r="AA1464" s="33"/>
      <c r="AB1464" s="33"/>
      <c r="AC1464" s="33"/>
      <c r="AD1464" s="33"/>
      <c r="AE1464" s="33"/>
      <c r="AF1464" s="33"/>
    </row>
    <row r="1465" spans="1:32">
      <c r="A1465" s="33"/>
      <c r="R1465" s="33"/>
      <c r="S1465" s="33"/>
      <c r="T1465" s="33"/>
      <c r="U1465" s="33"/>
      <c r="V1465" s="33"/>
      <c r="W1465" s="33"/>
      <c r="X1465" s="33"/>
      <c r="Y1465" s="33"/>
      <c r="Z1465" s="33"/>
      <c r="AA1465" s="33"/>
      <c r="AB1465" s="33"/>
      <c r="AC1465" s="33"/>
      <c r="AD1465" s="33"/>
      <c r="AE1465" s="33"/>
      <c r="AF1465" s="33"/>
    </row>
    <row r="1466" spans="1:32">
      <c r="A1466" s="33"/>
      <c r="R1466" s="33"/>
      <c r="S1466" s="33"/>
      <c r="T1466" s="33"/>
      <c r="U1466" s="33"/>
      <c r="V1466" s="33"/>
      <c r="W1466" s="33"/>
      <c r="X1466" s="33"/>
      <c r="Y1466" s="33"/>
      <c r="Z1466" s="33"/>
      <c r="AA1466" s="33"/>
      <c r="AB1466" s="33"/>
      <c r="AC1466" s="33"/>
      <c r="AD1466" s="33"/>
      <c r="AE1466" s="33"/>
      <c r="AF1466" s="33"/>
    </row>
    <row r="1467" spans="1:32">
      <c r="A1467" s="33"/>
      <c r="R1467" s="33"/>
      <c r="S1467" s="33"/>
      <c r="T1467" s="33"/>
      <c r="U1467" s="33"/>
      <c r="V1467" s="33"/>
      <c r="W1467" s="33"/>
      <c r="X1467" s="33"/>
      <c r="Y1467" s="33"/>
      <c r="Z1467" s="33"/>
      <c r="AA1467" s="33"/>
      <c r="AB1467" s="33"/>
      <c r="AC1467" s="33"/>
      <c r="AD1467" s="33"/>
      <c r="AE1467" s="33"/>
      <c r="AF1467" s="33"/>
    </row>
    <row r="1468" spans="1:32">
      <c r="A1468" s="33"/>
      <c r="R1468" s="33"/>
      <c r="S1468" s="33"/>
      <c r="T1468" s="33"/>
      <c r="U1468" s="33"/>
      <c r="V1468" s="33"/>
      <c r="W1468" s="33"/>
      <c r="X1468" s="33"/>
      <c r="Y1468" s="33"/>
      <c r="Z1468" s="33"/>
      <c r="AA1468" s="33"/>
      <c r="AB1468" s="33"/>
      <c r="AC1468" s="33"/>
      <c r="AD1468" s="33"/>
      <c r="AE1468" s="33"/>
      <c r="AF1468" s="33"/>
    </row>
    <row r="1469" spans="1:32">
      <c r="A1469" s="33"/>
      <c r="R1469" s="33"/>
      <c r="S1469" s="33"/>
      <c r="T1469" s="33"/>
      <c r="U1469" s="33"/>
      <c r="V1469" s="33"/>
      <c r="W1469" s="33"/>
      <c r="X1469" s="33"/>
      <c r="Y1469" s="33"/>
      <c r="Z1469" s="33"/>
      <c r="AA1469" s="33"/>
      <c r="AB1469" s="33"/>
      <c r="AC1469" s="33"/>
      <c r="AD1469" s="33"/>
      <c r="AE1469" s="33"/>
      <c r="AF1469" s="33"/>
    </row>
    <row r="1470" spans="1:32">
      <c r="A1470" s="33"/>
      <c r="R1470" s="33"/>
      <c r="S1470" s="33"/>
      <c r="T1470" s="33"/>
      <c r="U1470" s="33"/>
      <c r="V1470" s="33"/>
      <c r="W1470" s="33"/>
      <c r="X1470" s="33"/>
      <c r="Y1470" s="33"/>
      <c r="Z1470" s="33"/>
      <c r="AA1470" s="33"/>
      <c r="AB1470" s="33"/>
      <c r="AC1470" s="33"/>
      <c r="AD1470" s="33"/>
      <c r="AE1470" s="33"/>
      <c r="AF1470" s="33"/>
    </row>
    <row r="1471" spans="1:32">
      <c r="A1471" s="33"/>
      <c r="R1471" s="33"/>
      <c r="S1471" s="33"/>
      <c r="T1471" s="33"/>
      <c r="U1471" s="33"/>
      <c r="V1471" s="33"/>
      <c r="W1471" s="33"/>
      <c r="X1471" s="33"/>
      <c r="Y1471" s="33"/>
      <c r="Z1471" s="33"/>
      <c r="AA1471" s="33"/>
      <c r="AB1471" s="33"/>
      <c r="AC1471" s="33"/>
      <c r="AD1471" s="33"/>
      <c r="AE1471" s="33"/>
      <c r="AF1471" s="33"/>
    </row>
    <row r="1472" spans="1:32">
      <c r="A1472" s="33"/>
      <c r="R1472" s="33"/>
      <c r="S1472" s="33"/>
      <c r="T1472" s="33"/>
      <c r="U1472" s="33"/>
      <c r="V1472" s="33"/>
      <c r="W1472" s="33"/>
      <c r="X1472" s="33"/>
      <c r="Y1472" s="33"/>
      <c r="Z1472" s="33"/>
      <c r="AA1472" s="33"/>
      <c r="AB1472" s="33"/>
      <c r="AC1472" s="33"/>
      <c r="AD1472" s="33"/>
      <c r="AE1472" s="33"/>
      <c r="AF1472" s="33"/>
    </row>
    <row r="1473" spans="1:32">
      <c r="A1473" s="33"/>
      <c r="R1473" s="33"/>
      <c r="S1473" s="33"/>
      <c r="T1473" s="33"/>
      <c r="U1473" s="33"/>
      <c r="V1473" s="33"/>
      <c r="W1473" s="33"/>
      <c r="X1473" s="33"/>
      <c r="Y1473" s="33"/>
      <c r="Z1473" s="33"/>
      <c r="AA1473" s="33"/>
      <c r="AB1473" s="33"/>
      <c r="AC1473" s="33"/>
      <c r="AD1473" s="33"/>
      <c r="AE1473" s="33"/>
      <c r="AF1473" s="33"/>
    </row>
    <row r="1474" spans="1:32">
      <c r="A1474" s="33"/>
      <c r="R1474" s="33"/>
      <c r="S1474" s="33"/>
      <c r="T1474" s="33"/>
      <c r="U1474" s="33"/>
      <c r="V1474" s="33"/>
      <c r="W1474" s="33"/>
      <c r="X1474" s="33"/>
      <c r="Y1474" s="33"/>
      <c r="Z1474" s="33"/>
      <c r="AA1474" s="33"/>
      <c r="AB1474" s="33"/>
      <c r="AC1474" s="33"/>
      <c r="AD1474" s="33"/>
      <c r="AE1474" s="33"/>
      <c r="AF1474" s="33"/>
    </row>
    <row r="1475" spans="1:32">
      <c r="A1475" s="33"/>
      <c r="R1475" s="33"/>
      <c r="S1475" s="33"/>
      <c r="T1475" s="33"/>
      <c r="U1475" s="33"/>
      <c r="V1475" s="33"/>
      <c r="W1475" s="33"/>
      <c r="X1475" s="33"/>
      <c r="Y1475" s="33"/>
      <c r="Z1475" s="33"/>
      <c r="AA1475" s="33"/>
      <c r="AB1475" s="33"/>
      <c r="AC1475" s="33"/>
      <c r="AD1475" s="33"/>
      <c r="AE1475" s="33"/>
      <c r="AF1475" s="33"/>
    </row>
    <row r="1476" spans="1:32">
      <c r="A1476" s="33"/>
      <c r="R1476" s="33"/>
      <c r="S1476" s="33"/>
      <c r="T1476" s="33"/>
      <c r="U1476" s="33"/>
      <c r="V1476" s="33"/>
      <c r="W1476" s="33"/>
      <c r="X1476" s="33"/>
      <c r="Y1476" s="33"/>
      <c r="Z1476" s="33"/>
      <c r="AA1476" s="33"/>
      <c r="AB1476" s="33"/>
      <c r="AC1476" s="33"/>
      <c r="AD1476" s="33"/>
      <c r="AE1476" s="33"/>
      <c r="AF1476" s="33"/>
    </row>
    <row r="1477" spans="1:32">
      <c r="A1477" s="33"/>
      <c r="R1477" s="33"/>
      <c r="S1477" s="33"/>
      <c r="T1477" s="33"/>
      <c r="U1477" s="33"/>
      <c r="V1477" s="33"/>
      <c r="W1477" s="33"/>
      <c r="X1477" s="33"/>
      <c r="Y1477" s="33"/>
      <c r="Z1477" s="33"/>
      <c r="AA1477" s="33"/>
      <c r="AB1477" s="33"/>
      <c r="AC1477" s="33"/>
      <c r="AD1477" s="33"/>
      <c r="AE1477" s="33"/>
      <c r="AF1477" s="33"/>
    </row>
    <row r="1478" spans="1:32">
      <c r="A1478" s="33"/>
      <c r="R1478" s="33"/>
      <c r="S1478" s="33"/>
      <c r="T1478" s="33"/>
      <c r="U1478" s="33"/>
      <c r="V1478" s="33"/>
      <c r="W1478" s="33"/>
      <c r="X1478" s="33"/>
      <c r="Y1478" s="33"/>
      <c r="Z1478" s="33"/>
      <c r="AA1478" s="33"/>
      <c r="AB1478" s="33"/>
      <c r="AC1478" s="33"/>
      <c r="AD1478" s="33"/>
      <c r="AE1478" s="33"/>
      <c r="AF1478" s="33"/>
    </row>
    <row r="1479" spans="1:32">
      <c r="A1479" s="33"/>
      <c r="R1479" s="33"/>
      <c r="S1479" s="33"/>
      <c r="T1479" s="33"/>
      <c r="U1479" s="33"/>
      <c r="V1479" s="33"/>
      <c r="W1479" s="33"/>
      <c r="X1479" s="33"/>
      <c r="Y1479" s="33"/>
      <c r="Z1479" s="33"/>
      <c r="AA1479" s="33"/>
      <c r="AB1479" s="33"/>
      <c r="AC1479" s="33"/>
      <c r="AD1479" s="33"/>
      <c r="AE1479" s="33"/>
      <c r="AF1479" s="33"/>
    </row>
    <row r="1480" spans="1:32">
      <c r="A1480" s="33"/>
      <c r="R1480" s="33"/>
      <c r="S1480" s="33"/>
      <c r="T1480" s="33"/>
      <c r="U1480" s="33"/>
      <c r="V1480" s="33"/>
      <c r="W1480" s="33"/>
      <c r="X1480" s="33"/>
      <c r="Y1480" s="33"/>
      <c r="Z1480" s="33"/>
      <c r="AA1480" s="33"/>
      <c r="AB1480" s="33"/>
      <c r="AC1480" s="33"/>
      <c r="AD1480" s="33"/>
      <c r="AE1480" s="33"/>
      <c r="AF1480" s="33"/>
    </row>
    <row r="1481" spans="1:32">
      <c r="A1481" s="33"/>
      <c r="R1481" s="33"/>
      <c r="S1481" s="33"/>
      <c r="T1481" s="33"/>
      <c r="U1481" s="33"/>
      <c r="V1481" s="33"/>
      <c r="W1481" s="33"/>
      <c r="X1481" s="33"/>
      <c r="Y1481" s="33"/>
      <c r="Z1481" s="33"/>
      <c r="AA1481" s="33"/>
      <c r="AB1481" s="33"/>
      <c r="AC1481" s="33"/>
      <c r="AD1481" s="33"/>
      <c r="AE1481" s="33"/>
      <c r="AF1481" s="33"/>
    </row>
    <row r="1482" spans="1:32">
      <c r="A1482" s="33"/>
      <c r="R1482" s="33"/>
      <c r="S1482" s="33"/>
      <c r="T1482" s="33"/>
      <c r="U1482" s="33"/>
      <c r="V1482" s="33"/>
      <c r="W1482" s="33"/>
      <c r="X1482" s="33"/>
      <c r="Y1482" s="33"/>
      <c r="Z1482" s="33"/>
      <c r="AA1482" s="33"/>
      <c r="AB1482" s="33"/>
      <c r="AC1482" s="33"/>
      <c r="AD1482" s="33"/>
      <c r="AE1482" s="33"/>
      <c r="AF1482" s="33"/>
    </row>
    <row r="1483" spans="1:32">
      <c r="A1483" s="33"/>
      <c r="R1483" s="33"/>
      <c r="S1483" s="33"/>
      <c r="T1483" s="33"/>
      <c r="U1483" s="33"/>
      <c r="V1483" s="33"/>
      <c r="W1483" s="33"/>
      <c r="X1483" s="33"/>
      <c r="Y1483" s="33"/>
      <c r="Z1483" s="33"/>
      <c r="AA1483" s="33"/>
      <c r="AB1483" s="33"/>
      <c r="AC1483" s="33"/>
      <c r="AD1483" s="33"/>
      <c r="AE1483" s="33"/>
      <c r="AF1483" s="33"/>
    </row>
    <row r="1484" spans="1:32">
      <c r="A1484" s="33"/>
      <c r="R1484" s="33"/>
      <c r="S1484" s="33"/>
      <c r="T1484" s="33"/>
      <c r="U1484" s="33"/>
      <c r="V1484" s="33"/>
      <c r="W1484" s="33"/>
      <c r="X1484" s="33"/>
      <c r="Y1484" s="33"/>
      <c r="Z1484" s="33"/>
      <c r="AA1484" s="33"/>
      <c r="AB1484" s="33"/>
      <c r="AC1484" s="33"/>
      <c r="AD1484" s="33"/>
      <c r="AE1484" s="33"/>
      <c r="AF1484" s="33"/>
    </row>
    <row r="1485" spans="1:32">
      <c r="A1485" s="33"/>
      <c r="R1485" s="33"/>
      <c r="S1485" s="33"/>
      <c r="T1485" s="33"/>
      <c r="U1485" s="33"/>
      <c r="V1485" s="33"/>
      <c r="W1485" s="33"/>
      <c r="X1485" s="33"/>
      <c r="Y1485" s="33"/>
      <c r="Z1485" s="33"/>
      <c r="AA1485" s="33"/>
      <c r="AB1485" s="33"/>
      <c r="AC1485" s="33"/>
      <c r="AD1485" s="33"/>
      <c r="AE1485" s="33"/>
      <c r="AF1485" s="33"/>
    </row>
    <row r="1486" spans="1:32">
      <c r="A1486" s="33"/>
      <c r="R1486" s="33"/>
      <c r="S1486" s="33"/>
      <c r="T1486" s="33"/>
      <c r="U1486" s="33"/>
      <c r="V1486" s="33"/>
      <c r="W1486" s="33"/>
      <c r="X1486" s="33"/>
      <c r="Y1486" s="33"/>
      <c r="Z1486" s="33"/>
      <c r="AA1486" s="33"/>
      <c r="AB1486" s="33"/>
      <c r="AC1486" s="33"/>
      <c r="AD1486" s="33"/>
      <c r="AE1486" s="33"/>
      <c r="AF1486" s="33"/>
    </row>
    <row r="1487" spans="1:32">
      <c r="A1487" s="33"/>
      <c r="R1487" s="33"/>
      <c r="S1487" s="33"/>
      <c r="T1487" s="33"/>
      <c r="U1487" s="33"/>
      <c r="V1487" s="33"/>
      <c r="W1487" s="33"/>
      <c r="X1487" s="33"/>
      <c r="Y1487" s="33"/>
      <c r="Z1487" s="33"/>
      <c r="AA1487" s="33"/>
      <c r="AB1487" s="33"/>
      <c r="AC1487" s="33"/>
      <c r="AD1487" s="33"/>
      <c r="AE1487" s="33"/>
      <c r="AF1487" s="33"/>
    </row>
    <row r="1488" spans="1:32">
      <c r="A1488" s="33"/>
      <c r="R1488" s="33"/>
      <c r="S1488" s="33"/>
      <c r="T1488" s="33"/>
      <c r="U1488" s="33"/>
      <c r="V1488" s="33"/>
      <c r="W1488" s="33"/>
      <c r="X1488" s="33"/>
      <c r="Y1488" s="33"/>
      <c r="Z1488" s="33"/>
      <c r="AA1488" s="33"/>
      <c r="AB1488" s="33"/>
      <c r="AC1488" s="33"/>
      <c r="AD1488" s="33"/>
      <c r="AE1488" s="33"/>
      <c r="AF1488" s="33"/>
    </row>
    <row r="1489" spans="1:32">
      <c r="A1489" s="33"/>
      <c r="R1489" s="33"/>
      <c r="S1489" s="33"/>
      <c r="T1489" s="33"/>
      <c r="U1489" s="33"/>
      <c r="V1489" s="33"/>
      <c r="W1489" s="33"/>
      <c r="X1489" s="33"/>
      <c r="Y1489" s="33"/>
      <c r="Z1489" s="33"/>
      <c r="AA1489" s="33"/>
      <c r="AB1489" s="33"/>
      <c r="AC1489" s="33"/>
      <c r="AD1489" s="33"/>
      <c r="AE1489" s="33"/>
      <c r="AF1489" s="33"/>
    </row>
    <row r="1490" spans="1:32">
      <c r="A1490" s="33"/>
      <c r="R1490" s="33"/>
      <c r="S1490" s="33"/>
      <c r="T1490" s="33"/>
      <c r="U1490" s="33"/>
      <c r="V1490" s="33"/>
      <c r="W1490" s="33"/>
      <c r="X1490" s="33"/>
      <c r="Y1490" s="33"/>
      <c r="Z1490" s="33"/>
      <c r="AA1490" s="33"/>
      <c r="AB1490" s="33"/>
      <c r="AC1490" s="33"/>
      <c r="AD1490" s="33"/>
      <c r="AE1490" s="33"/>
      <c r="AF1490" s="33"/>
    </row>
    <row r="1491" spans="1:32">
      <c r="A1491" s="33"/>
      <c r="R1491" s="33"/>
      <c r="S1491" s="33"/>
      <c r="T1491" s="33"/>
      <c r="U1491" s="33"/>
      <c r="V1491" s="33"/>
      <c r="W1491" s="33"/>
      <c r="X1491" s="33"/>
      <c r="Y1491" s="33"/>
      <c r="Z1491" s="33"/>
      <c r="AA1491" s="33"/>
      <c r="AB1491" s="33"/>
      <c r="AC1491" s="33"/>
      <c r="AD1491" s="33"/>
      <c r="AE1491" s="33"/>
      <c r="AF1491" s="33"/>
    </row>
    <row r="1492" spans="1:32">
      <c r="A1492" s="33"/>
      <c r="R1492" s="33"/>
      <c r="S1492" s="33"/>
      <c r="T1492" s="33"/>
      <c r="U1492" s="33"/>
      <c r="V1492" s="33"/>
      <c r="W1492" s="33"/>
      <c r="X1492" s="33"/>
      <c r="Y1492" s="33"/>
      <c r="Z1492" s="33"/>
      <c r="AA1492" s="33"/>
      <c r="AB1492" s="33"/>
      <c r="AC1492" s="33"/>
      <c r="AD1492" s="33"/>
      <c r="AE1492" s="33"/>
      <c r="AF1492" s="33"/>
    </row>
    <row r="1493" spans="1:32">
      <c r="A1493" s="33"/>
      <c r="R1493" s="33"/>
      <c r="S1493" s="33"/>
      <c r="T1493" s="33"/>
      <c r="U1493" s="33"/>
      <c r="V1493" s="33"/>
      <c r="W1493" s="33"/>
      <c r="X1493" s="33"/>
      <c r="Y1493" s="33"/>
      <c r="Z1493" s="33"/>
      <c r="AA1493" s="33"/>
      <c r="AB1493" s="33"/>
      <c r="AC1493" s="33"/>
      <c r="AD1493" s="33"/>
      <c r="AE1493" s="33"/>
      <c r="AF1493" s="33"/>
    </row>
    <row r="1494" spans="1:32">
      <c r="A1494" s="33"/>
      <c r="R1494" s="33"/>
      <c r="S1494" s="33"/>
      <c r="T1494" s="33"/>
      <c r="U1494" s="33"/>
      <c r="V1494" s="33"/>
      <c r="W1494" s="33"/>
      <c r="X1494" s="33"/>
      <c r="Y1494" s="33"/>
      <c r="Z1494" s="33"/>
      <c r="AA1494" s="33"/>
      <c r="AB1494" s="33"/>
      <c r="AC1494" s="33"/>
      <c r="AD1494" s="33"/>
      <c r="AE1494" s="33"/>
      <c r="AF1494" s="33"/>
    </row>
    <row r="1495" spans="1:32">
      <c r="A1495" s="33"/>
      <c r="R1495" s="33"/>
      <c r="S1495" s="33"/>
      <c r="T1495" s="33"/>
      <c r="U1495" s="33"/>
      <c r="V1495" s="33"/>
      <c r="W1495" s="33"/>
      <c r="X1495" s="33"/>
      <c r="Y1495" s="33"/>
      <c r="Z1495" s="33"/>
      <c r="AA1495" s="33"/>
      <c r="AB1495" s="33"/>
      <c r="AC1495" s="33"/>
      <c r="AD1495" s="33"/>
      <c r="AE1495" s="33"/>
      <c r="AF1495" s="33"/>
    </row>
    <row r="1496" spans="1:32">
      <c r="A1496" s="33"/>
      <c r="R1496" s="33"/>
      <c r="S1496" s="33"/>
      <c r="T1496" s="33"/>
      <c r="U1496" s="33"/>
      <c r="V1496" s="33"/>
      <c r="W1496" s="33"/>
      <c r="X1496" s="33"/>
      <c r="Y1496" s="33"/>
      <c r="Z1496" s="33"/>
      <c r="AA1496" s="33"/>
      <c r="AB1496" s="33"/>
      <c r="AC1496" s="33"/>
      <c r="AD1496" s="33"/>
      <c r="AE1496" s="33"/>
      <c r="AF1496" s="33"/>
    </row>
    <row r="1497" spans="1:32">
      <c r="A1497" s="33"/>
      <c r="R1497" s="33"/>
      <c r="S1497" s="33"/>
      <c r="T1497" s="33"/>
      <c r="U1497" s="33"/>
      <c r="V1497" s="33"/>
      <c r="W1497" s="33"/>
      <c r="X1497" s="33"/>
      <c r="Y1497" s="33"/>
      <c r="Z1497" s="33"/>
      <c r="AA1497" s="33"/>
      <c r="AB1497" s="33"/>
      <c r="AC1497" s="33"/>
      <c r="AD1497" s="33"/>
      <c r="AE1497" s="33"/>
      <c r="AF1497" s="33"/>
    </row>
    <row r="1498" spans="1:32">
      <c r="A1498" s="33"/>
      <c r="R1498" s="33"/>
      <c r="S1498" s="33"/>
      <c r="T1498" s="33"/>
      <c r="U1498" s="33"/>
      <c r="V1498" s="33"/>
      <c r="W1498" s="33"/>
      <c r="X1498" s="33"/>
      <c r="Y1498" s="33"/>
      <c r="Z1498" s="33"/>
      <c r="AA1498" s="33"/>
      <c r="AB1498" s="33"/>
      <c r="AC1498" s="33"/>
      <c r="AD1498" s="33"/>
      <c r="AE1498" s="33"/>
      <c r="AF1498" s="33"/>
    </row>
    <row r="1499" spans="1:32">
      <c r="A1499" s="33"/>
      <c r="R1499" s="33"/>
      <c r="S1499" s="33"/>
      <c r="T1499" s="33"/>
      <c r="U1499" s="33"/>
      <c r="V1499" s="33"/>
      <c r="W1499" s="33"/>
      <c r="X1499" s="33"/>
      <c r="Y1499" s="33"/>
      <c r="Z1499" s="33"/>
      <c r="AA1499" s="33"/>
      <c r="AB1499" s="33"/>
      <c r="AC1499" s="33"/>
      <c r="AD1499" s="33"/>
      <c r="AE1499" s="33"/>
      <c r="AF1499" s="33"/>
    </row>
    <row r="1500" spans="1:32">
      <c r="A1500" s="33"/>
      <c r="R1500" s="33"/>
      <c r="S1500" s="33"/>
      <c r="T1500" s="33"/>
      <c r="U1500" s="33"/>
      <c r="V1500" s="33"/>
      <c r="W1500" s="33"/>
      <c r="X1500" s="33"/>
      <c r="Y1500" s="33"/>
      <c r="Z1500" s="33"/>
      <c r="AA1500" s="33"/>
      <c r="AB1500" s="33"/>
      <c r="AC1500" s="33"/>
      <c r="AD1500" s="33"/>
      <c r="AE1500" s="33"/>
      <c r="AF1500" s="33"/>
    </row>
    <row r="1501" spans="1:32">
      <c r="A1501" s="33"/>
      <c r="R1501" s="33"/>
      <c r="S1501" s="33"/>
      <c r="T1501" s="33"/>
      <c r="U1501" s="33"/>
      <c r="V1501" s="33"/>
      <c r="W1501" s="33"/>
      <c r="X1501" s="33"/>
      <c r="Y1501" s="33"/>
      <c r="Z1501" s="33"/>
      <c r="AA1501" s="33"/>
      <c r="AB1501" s="33"/>
      <c r="AC1501" s="33"/>
      <c r="AD1501" s="33"/>
      <c r="AE1501" s="33"/>
      <c r="AF1501" s="33"/>
    </row>
    <row r="1502" spans="1:32">
      <c r="A1502" s="33"/>
      <c r="R1502" s="33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3"/>
      <c r="AC1502" s="33"/>
      <c r="AD1502" s="33"/>
      <c r="AE1502" s="33"/>
      <c r="AF1502" s="33"/>
    </row>
    <row r="1503" spans="1:32">
      <c r="A1503" s="33"/>
      <c r="R1503" s="33"/>
      <c r="S1503" s="33"/>
      <c r="T1503" s="33"/>
      <c r="U1503" s="33"/>
      <c r="V1503" s="33"/>
      <c r="W1503" s="33"/>
      <c r="X1503" s="33"/>
      <c r="Y1503" s="33"/>
      <c r="Z1503" s="33"/>
      <c r="AA1503" s="33"/>
      <c r="AB1503" s="33"/>
      <c r="AC1503" s="33"/>
      <c r="AD1503" s="33"/>
      <c r="AE1503" s="33"/>
      <c r="AF1503" s="33"/>
    </row>
    <row r="1504" spans="1:32">
      <c r="A1504" s="33"/>
      <c r="R1504" s="33"/>
      <c r="S1504" s="33"/>
      <c r="T1504" s="33"/>
      <c r="U1504" s="33"/>
      <c r="V1504" s="33"/>
      <c r="W1504" s="33"/>
      <c r="X1504" s="33"/>
      <c r="Y1504" s="33"/>
      <c r="Z1504" s="33"/>
      <c r="AA1504" s="33"/>
      <c r="AB1504" s="33"/>
      <c r="AC1504" s="33"/>
      <c r="AD1504" s="33"/>
      <c r="AE1504" s="33"/>
      <c r="AF1504" s="33"/>
    </row>
    <row r="1505" spans="1:32">
      <c r="A1505" s="33"/>
      <c r="R1505" s="33"/>
      <c r="S1505" s="33"/>
      <c r="T1505" s="33"/>
      <c r="U1505" s="33"/>
      <c r="V1505" s="33"/>
      <c r="W1505" s="33"/>
      <c r="X1505" s="33"/>
      <c r="Y1505" s="33"/>
      <c r="Z1505" s="33"/>
      <c r="AA1505" s="33"/>
      <c r="AB1505" s="33"/>
      <c r="AC1505" s="33"/>
      <c r="AD1505" s="33"/>
      <c r="AE1505" s="33"/>
      <c r="AF1505" s="33"/>
    </row>
    <row r="1506" spans="1:32">
      <c r="A1506" s="33"/>
      <c r="R1506" s="33"/>
      <c r="S1506" s="33"/>
      <c r="T1506" s="33"/>
      <c r="U1506" s="33"/>
      <c r="V1506" s="33"/>
      <c r="W1506" s="33"/>
      <c r="X1506" s="33"/>
      <c r="Y1506" s="33"/>
      <c r="Z1506" s="33"/>
      <c r="AA1506" s="33"/>
      <c r="AB1506" s="33"/>
      <c r="AC1506" s="33"/>
      <c r="AD1506" s="33"/>
      <c r="AE1506" s="33"/>
      <c r="AF1506" s="33"/>
    </row>
    <row r="1507" spans="1:32">
      <c r="A1507" s="33"/>
      <c r="R1507" s="33"/>
      <c r="S1507" s="33"/>
      <c r="T1507" s="33"/>
      <c r="U1507" s="33"/>
      <c r="V1507" s="33"/>
      <c r="W1507" s="33"/>
      <c r="X1507" s="33"/>
      <c r="Y1507" s="33"/>
      <c r="Z1507" s="33"/>
      <c r="AA1507" s="33"/>
      <c r="AB1507" s="33"/>
      <c r="AC1507" s="33"/>
      <c r="AD1507" s="33"/>
      <c r="AE1507" s="33"/>
      <c r="AF1507" s="33"/>
    </row>
    <row r="1508" spans="1:32">
      <c r="A1508" s="33"/>
      <c r="R1508" s="33"/>
      <c r="S1508" s="33"/>
      <c r="T1508" s="33"/>
      <c r="U1508" s="33"/>
      <c r="V1508" s="33"/>
      <c r="W1508" s="33"/>
      <c r="X1508" s="33"/>
      <c r="Y1508" s="33"/>
      <c r="Z1508" s="33"/>
      <c r="AA1508" s="33"/>
      <c r="AB1508" s="33"/>
      <c r="AC1508" s="33"/>
      <c r="AD1508" s="33"/>
      <c r="AE1508" s="33"/>
      <c r="AF1508" s="33"/>
    </row>
    <row r="1509" spans="1:32">
      <c r="A1509" s="33"/>
      <c r="R1509" s="33"/>
      <c r="S1509" s="33"/>
      <c r="T1509" s="33"/>
      <c r="U1509" s="33"/>
      <c r="V1509" s="33"/>
      <c r="W1509" s="33"/>
      <c r="X1509" s="33"/>
      <c r="Y1509" s="33"/>
      <c r="Z1509" s="33"/>
      <c r="AA1509" s="33"/>
      <c r="AB1509" s="33"/>
      <c r="AC1509" s="33"/>
      <c r="AD1509" s="33"/>
      <c r="AE1509" s="33"/>
      <c r="AF1509" s="33"/>
    </row>
    <row r="1510" spans="1:32">
      <c r="A1510" s="33"/>
      <c r="R1510" s="33"/>
      <c r="S1510" s="33"/>
      <c r="T1510" s="33"/>
      <c r="U1510" s="33"/>
      <c r="V1510" s="33"/>
      <c r="W1510" s="33"/>
      <c r="X1510" s="33"/>
      <c r="Y1510" s="33"/>
      <c r="Z1510" s="33"/>
      <c r="AA1510" s="33"/>
      <c r="AB1510" s="33"/>
      <c r="AC1510" s="33"/>
      <c r="AD1510" s="33"/>
      <c r="AE1510" s="33"/>
      <c r="AF1510" s="33"/>
    </row>
    <row r="1511" spans="1:32">
      <c r="A1511" s="33"/>
      <c r="R1511" s="33"/>
      <c r="S1511" s="33"/>
      <c r="T1511" s="33"/>
      <c r="U1511" s="33"/>
      <c r="V1511" s="33"/>
      <c r="W1511" s="33"/>
      <c r="X1511" s="33"/>
      <c r="Y1511" s="33"/>
      <c r="Z1511" s="33"/>
      <c r="AA1511" s="33"/>
      <c r="AB1511" s="33"/>
      <c r="AC1511" s="33"/>
      <c r="AD1511" s="33"/>
      <c r="AE1511" s="33"/>
      <c r="AF1511" s="33"/>
    </row>
    <row r="1512" spans="1:32">
      <c r="A1512" s="33"/>
      <c r="R1512" s="33"/>
      <c r="S1512" s="33"/>
      <c r="T1512" s="33"/>
      <c r="U1512" s="33"/>
      <c r="V1512" s="33"/>
      <c r="W1512" s="33"/>
      <c r="X1512" s="33"/>
      <c r="Y1512" s="33"/>
      <c r="Z1512" s="33"/>
      <c r="AA1512" s="33"/>
      <c r="AB1512" s="33"/>
      <c r="AC1512" s="33"/>
      <c r="AD1512" s="33"/>
      <c r="AE1512" s="33"/>
      <c r="AF1512" s="33"/>
    </row>
    <row r="1513" spans="1:32">
      <c r="A1513" s="33"/>
      <c r="R1513" s="33"/>
      <c r="S1513" s="33"/>
      <c r="T1513" s="33"/>
      <c r="U1513" s="33"/>
      <c r="V1513" s="33"/>
      <c r="W1513" s="33"/>
      <c r="X1513" s="33"/>
      <c r="Y1513" s="33"/>
      <c r="Z1513" s="33"/>
      <c r="AA1513" s="33"/>
      <c r="AB1513" s="33"/>
      <c r="AC1513" s="33"/>
      <c r="AD1513" s="33"/>
      <c r="AE1513" s="33"/>
      <c r="AF1513" s="33"/>
    </row>
    <row r="1514" spans="1:32">
      <c r="A1514" s="33"/>
      <c r="R1514" s="33"/>
      <c r="S1514" s="33"/>
      <c r="T1514" s="33"/>
      <c r="U1514" s="33"/>
      <c r="V1514" s="33"/>
      <c r="W1514" s="33"/>
      <c r="X1514" s="33"/>
      <c r="Y1514" s="33"/>
      <c r="Z1514" s="33"/>
      <c r="AA1514" s="33"/>
      <c r="AB1514" s="33"/>
      <c r="AC1514" s="33"/>
      <c r="AD1514" s="33"/>
      <c r="AE1514" s="33"/>
      <c r="AF1514" s="33"/>
    </row>
    <row r="1515" spans="1:32">
      <c r="S1515" s="33"/>
      <c r="T1515" s="33"/>
      <c r="U1515" s="33"/>
      <c r="V1515" s="33"/>
      <c r="W1515" s="33"/>
      <c r="X1515" s="33"/>
      <c r="Y1515" s="33"/>
      <c r="Z1515" s="33"/>
      <c r="AA1515" s="33"/>
      <c r="AB1515" s="33"/>
      <c r="AC1515" s="33"/>
      <c r="AD1515" s="33"/>
      <c r="AE1515" s="33"/>
      <c r="AF1515" s="33"/>
    </row>
    <row r="1516" spans="1:32">
      <c r="S1516" s="33"/>
      <c r="T1516" s="33"/>
      <c r="U1516" s="33"/>
      <c r="V1516" s="33"/>
      <c r="W1516" s="33"/>
      <c r="X1516" s="33"/>
      <c r="Y1516" s="33"/>
      <c r="Z1516" s="33"/>
      <c r="AA1516" s="33"/>
      <c r="AB1516" s="33"/>
      <c r="AC1516" s="33"/>
      <c r="AD1516" s="33"/>
      <c r="AE1516" s="33"/>
      <c r="AF1516" s="33"/>
    </row>
    <row r="1517" spans="1:32">
      <c r="S1517" s="33"/>
      <c r="T1517" s="33"/>
      <c r="U1517" s="33"/>
      <c r="V1517" s="33"/>
      <c r="W1517" s="33"/>
      <c r="X1517" s="33"/>
      <c r="Y1517" s="33"/>
      <c r="Z1517" s="33"/>
      <c r="AA1517" s="33"/>
      <c r="AB1517" s="33"/>
      <c r="AC1517" s="33"/>
      <c r="AD1517" s="33"/>
      <c r="AE1517" s="33"/>
      <c r="AF1517" s="33"/>
    </row>
    <row r="1518" spans="1:32">
      <c r="S1518" s="33"/>
      <c r="T1518" s="33"/>
      <c r="U1518" s="33"/>
      <c r="V1518" s="33"/>
      <c r="W1518" s="33"/>
      <c r="X1518" s="33"/>
      <c r="Y1518" s="33"/>
      <c r="Z1518" s="33"/>
      <c r="AA1518" s="33"/>
      <c r="AB1518" s="33"/>
      <c r="AC1518" s="33"/>
      <c r="AD1518" s="33"/>
      <c r="AE1518" s="33"/>
      <c r="AF1518" s="33"/>
    </row>
    <row r="1519" spans="1:32">
      <c r="S1519" s="33"/>
      <c r="T1519" s="33"/>
      <c r="U1519" s="33"/>
      <c r="V1519" s="33"/>
      <c r="W1519" s="33"/>
      <c r="X1519" s="33"/>
      <c r="Y1519" s="33"/>
      <c r="Z1519" s="33"/>
      <c r="AA1519" s="33"/>
      <c r="AB1519" s="33"/>
      <c r="AC1519" s="33"/>
      <c r="AD1519" s="33"/>
      <c r="AE1519" s="33"/>
      <c r="AF1519" s="33"/>
    </row>
    <row r="1520" spans="1:32">
      <c r="S1520" s="33"/>
      <c r="T1520" s="33"/>
      <c r="U1520" s="33"/>
      <c r="V1520" s="33"/>
      <c r="W1520" s="33"/>
      <c r="X1520" s="33"/>
      <c r="Y1520" s="33"/>
      <c r="Z1520" s="33"/>
      <c r="AA1520" s="33"/>
      <c r="AB1520" s="33"/>
      <c r="AC1520" s="33"/>
      <c r="AD1520" s="33"/>
      <c r="AE1520" s="33"/>
      <c r="AF1520" s="33"/>
    </row>
    <row r="1521" spans="19:32">
      <c r="S1521" s="33"/>
      <c r="T1521" s="33"/>
      <c r="U1521" s="33"/>
      <c r="V1521" s="33"/>
      <c r="W1521" s="33"/>
      <c r="X1521" s="33"/>
      <c r="Y1521" s="33"/>
      <c r="Z1521" s="33"/>
      <c r="AA1521" s="33"/>
      <c r="AB1521" s="33"/>
      <c r="AC1521" s="33"/>
      <c r="AD1521" s="33"/>
      <c r="AE1521" s="33"/>
      <c r="AF1521" s="33"/>
    </row>
    <row r="1522" spans="19:32">
      <c r="S1522" s="33"/>
      <c r="T1522" s="33"/>
      <c r="U1522" s="33"/>
      <c r="V1522" s="33"/>
      <c r="W1522" s="33"/>
      <c r="X1522" s="33"/>
      <c r="Y1522" s="33"/>
      <c r="Z1522" s="33"/>
      <c r="AA1522" s="33"/>
      <c r="AB1522" s="33"/>
      <c r="AC1522" s="33"/>
      <c r="AD1522" s="33"/>
      <c r="AE1522" s="33"/>
      <c r="AF1522" s="33"/>
    </row>
    <row r="1523" spans="19:32">
      <c r="S1523" s="33"/>
      <c r="T1523" s="33"/>
      <c r="U1523" s="33"/>
      <c r="V1523" s="33"/>
      <c r="W1523" s="33"/>
      <c r="X1523" s="33"/>
      <c r="Y1523" s="33"/>
      <c r="Z1523" s="33"/>
      <c r="AA1523" s="33"/>
      <c r="AB1523" s="33"/>
      <c r="AC1523" s="33"/>
      <c r="AD1523" s="33"/>
      <c r="AE1523" s="33"/>
      <c r="AF1523" s="33"/>
    </row>
    <row r="1524" spans="19:32">
      <c r="S1524" s="33"/>
      <c r="T1524" s="33"/>
      <c r="U1524" s="33"/>
      <c r="V1524" s="33"/>
      <c r="W1524" s="33"/>
      <c r="X1524" s="33"/>
      <c r="Y1524" s="33"/>
      <c r="Z1524" s="33"/>
      <c r="AA1524" s="33"/>
      <c r="AB1524" s="33"/>
      <c r="AC1524" s="33"/>
      <c r="AD1524" s="33"/>
      <c r="AE1524" s="33"/>
      <c r="AF1524" s="33"/>
    </row>
    <row r="1525" spans="19:32">
      <c r="S1525" s="33"/>
      <c r="T1525" s="33"/>
      <c r="U1525" s="33"/>
      <c r="V1525" s="33"/>
      <c r="W1525" s="33"/>
      <c r="X1525" s="33"/>
      <c r="Y1525" s="33"/>
      <c r="Z1525" s="33"/>
      <c r="AA1525" s="33"/>
      <c r="AB1525" s="33"/>
      <c r="AC1525" s="33"/>
      <c r="AD1525" s="33"/>
      <c r="AE1525" s="33"/>
      <c r="AF1525" s="33"/>
    </row>
    <row r="1526" spans="19:32">
      <c r="S1526" s="33"/>
      <c r="T1526" s="33"/>
      <c r="U1526" s="33"/>
      <c r="V1526" s="33"/>
      <c r="W1526" s="33"/>
      <c r="X1526" s="33"/>
      <c r="Y1526" s="33"/>
      <c r="Z1526" s="33"/>
      <c r="AA1526" s="33"/>
      <c r="AB1526" s="33"/>
      <c r="AC1526" s="33"/>
      <c r="AD1526" s="33"/>
      <c r="AE1526" s="33"/>
      <c r="AF1526" s="33"/>
    </row>
    <row r="1527" spans="19:32">
      <c r="S1527" s="33"/>
      <c r="T1527" s="33"/>
      <c r="U1527" s="33"/>
      <c r="V1527" s="33"/>
      <c r="W1527" s="33"/>
      <c r="X1527" s="33"/>
      <c r="Y1527" s="33"/>
      <c r="Z1527" s="33"/>
      <c r="AA1527" s="33"/>
      <c r="AB1527" s="33"/>
      <c r="AC1527" s="33"/>
      <c r="AD1527" s="33"/>
      <c r="AE1527" s="33"/>
      <c r="AF1527" s="33"/>
    </row>
    <row r="1528" spans="19:32">
      <c r="S1528" s="33"/>
      <c r="T1528" s="33"/>
      <c r="U1528" s="33"/>
      <c r="V1528" s="33"/>
      <c r="W1528" s="33"/>
      <c r="X1528" s="33"/>
      <c r="Y1528" s="33"/>
      <c r="Z1528" s="33"/>
      <c r="AA1528" s="33"/>
      <c r="AB1528" s="33"/>
      <c r="AC1528" s="33"/>
      <c r="AD1528" s="33"/>
      <c r="AE1528" s="33"/>
      <c r="AF1528" s="33"/>
    </row>
    <row r="1529" spans="19:32">
      <c r="S1529" s="33"/>
      <c r="T1529" s="33"/>
      <c r="U1529" s="33"/>
      <c r="V1529" s="33"/>
      <c r="W1529" s="33"/>
      <c r="X1529" s="33"/>
      <c r="Y1529" s="33"/>
      <c r="Z1529" s="33"/>
      <c r="AA1529" s="33"/>
      <c r="AB1529" s="33"/>
      <c r="AC1529" s="33"/>
      <c r="AD1529" s="33"/>
      <c r="AE1529" s="33"/>
      <c r="AF1529" s="33"/>
    </row>
    <row r="1530" spans="19:32">
      <c r="S1530" s="33"/>
      <c r="T1530" s="33"/>
      <c r="U1530" s="33"/>
      <c r="V1530" s="33"/>
      <c r="W1530" s="33"/>
      <c r="X1530" s="33"/>
      <c r="Y1530" s="33"/>
      <c r="Z1530" s="33"/>
      <c r="AA1530" s="33"/>
      <c r="AB1530" s="33"/>
      <c r="AC1530" s="33"/>
      <c r="AD1530" s="33"/>
      <c r="AE1530" s="33"/>
      <c r="AF1530" s="33"/>
    </row>
    <row r="1531" spans="19:32">
      <c r="S1531" s="33"/>
      <c r="T1531" s="33"/>
      <c r="U1531" s="33"/>
      <c r="V1531" s="33"/>
      <c r="W1531" s="33"/>
      <c r="X1531" s="33"/>
      <c r="Y1531" s="33"/>
      <c r="Z1531" s="33"/>
      <c r="AA1531" s="33"/>
      <c r="AB1531" s="33"/>
      <c r="AC1531" s="33"/>
      <c r="AD1531" s="33"/>
      <c r="AE1531" s="33"/>
      <c r="AF1531" s="33"/>
    </row>
    <row r="1532" spans="19:32">
      <c r="S1532" s="33"/>
      <c r="T1532" s="33"/>
      <c r="U1532" s="33"/>
      <c r="V1532" s="33"/>
      <c r="W1532" s="33"/>
      <c r="X1532" s="33"/>
      <c r="Y1532" s="33"/>
      <c r="Z1532" s="33"/>
      <c r="AA1532" s="33"/>
      <c r="AB1532" s="33"/>
      <c r="AC1532" s="33"/>
      <c r="AD1532" s="33"/>
      <c r="AE1532" s="33"/>
      <c r="AF1532" s="33"/>
    </row>
    <row r="1533" spans="19:32">
      <c r="S1533" s="33"/>
      <c r="T1533" s="33"/>
      <c r="U1533" s="33"/>
      <c r="V1533" s="33"/>
      <c r="W1533" s="33"/>
      <c r="X1533" s="33"/>
      <c r="Y1533" s="33"/>
      <c r="Z1533" s="33"/>
      <c r="AA1533" s="33"/>
      <c r="AB1533" s="33"/>
      <c r="AC1533" s="33"/>
      <c r="AD1533" s="33"/>
      <c r="AE1533" s="33"/>
      <c r="AF1533" s="33"/>
    </row>
    <row r="1534" spans="19:32">
      <c r="S1534" s="33"/>
      <c r="T1534" s="33"/>
      <c r="U1534" s="33"/>
      <c r="V1534" s="33"/>
      <c r="W1534" s="33"/>
      <c r="X1534" s="33"/>
      <c r="Y1534" s="33"/>
      <c r="Z1534" s="33"/>
      <c r="AA1534" s="33"/>
      <c r="AB1534" s="33"/>
      <c r="AC1534" s="33"/>
      <c r="AD1534" s="33"/>
      <c r="AE1534" s="33"/>
      <c r="AF1534" s="33"/>
    </row>
    <row r="1535" spans="19:32">
      <c r="S1535" s="33"/>
      <c r="T1535" s="33"/>
      <c r="U1535" s="33"/>
      <c r="V1535" s="33"/>
      <c r="W1535" s="33"/>
      <c r="X1535" s="33"/>
      <c r="Y1535" s="33"/>
      <c r="Z1535" s="33"/>
      <c r="AA1535" s="33"/>
      <c r="AB1535" s="33"/>
      <c r="AC1535" s="33"/>
      <c r="AD1535" s="33"/>
      <c r="AE1535" s="33"/>
      <c r="AF1535" s="33"/>
    </row>
  </sheetData>
  <mergeCells count="8">
    <mergeCell ref="P1:Q1"/>
    <mergeCell ref="B1:C1"/>
    <mergeCell ref="J1:K1"/>
    <mergeCell ref="L1:M1"/>
    <mergeCell ref="N1:O1"/>
    <mergeCell ref="D1:E1"/>
    <mergeCell ref="F1:G1"/>
    <mergeCell ref="H1:I1"/>
  </mergeCells>
  <phoneticPr fontId="4" type="noConversion"/>
  <hyperlinks>
    <hyperlink ref="D1" r:id="rId1" display="http://recorder.maricopa.gov/electionarchives/2012/11-06-2012 Final Summary Report.pdf"/>
    <hyperlink ref="F1" r:id="rId2" display="http://recorder.maricopa.gov/electionarchives/2010/11-02-2010 Final Summary Report.pdf"/>
    <hyperlink ref="J1" r:id="rId3" display="http://recorder.maricopa.gov/electionarchives/2006/11-07-2006 Final Summary Report.pdf"/>
    <hyperlink ref="N1" r:id="rId4" display="http://recorder.maricopa.gov/electionarchives/2002/11-05-2002 Final Summary Report.pdf"/>
    <hyperlink ref="H1" r:id="rId5"/>
    <hyperlink ref="I1" r:id="rId6" display="http://recorder.maricopa.gov/electionarchives/2008/11-04-2008 Final Summary Report.pdf"/>
    <hyperlink ref="P1" r:id="rId7" display="http://recorder.maricopa.gov/electionarchives/2002/11-05-2002 Final Summary Report.pdf"/>
    <hyperlink ref="L1" r:id="rId8"/>
    <hyperlink ref="M1" r:id="rId9" display="http://recorder.maricopa.gov/electionarchives/2004/11-04-2004 Final Summary Report.pdf"/>
  </hyperlinks>
  <pageMargins left="0.75" right="0.75" top="1" bottom="1" header="0.5" footer="0.5"/>
  <pageSetup scale="7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zoomScale="75" zoomScaleNormal="75" zoomScalePageLayoutView="75" workbookViewId="0">
      <selection activeCell="J27" sqref="J27"/>
    </sheetView>
  </sheetViews>
  <sheetFormatPr baseColWidth="10" defaultColWidth="10.6640625" defaultRowHeight="15" x14ac:dyDescent="0"/>
  <cols>
    <col min="1" max="1" width="32.5" style="33" customWidth="1"/>
    <col min="2" max="2" width="9.1640625" style="54" customWidth="1"/>
    <col min="3" max="4" width="9.1640625" style="33" customWidth="1"/>
    <col min="5" max="5" width="9.1640625" style="41" customWidth="1"/>
    <col min="6" max="6" width="9.1640625" style="54" customWidth="1"/>
    <col min="7" max="8" width="9.1640625" style="33" customWidth="1"/>
    <col min="9" max="9" width="9.1640625" style="41" customWidth="1"/>
    <col min="10" max="10" width="9.1640625" style="54" customWidth="1"/>
    <col min="11" max="12" width="9.1640625" style="33" customWidth="1"/>
    <col min="13" max="13" width="9.1640625" style="41" customWidth="1"/>
    <col min="14" max="14" width="9.1640625" style="54" customWidth="1"/>
    <col min="15" max="16" width="9.1640625" style="33" customWidth="1"/>
    <col min="17" max="17" width="9.1640625" style="41" customWidth="1"/>
    <col min="18" max="18" width="9.1640625" style="54" customWidth="1"/>
    <col min="19" max="21" width="9.1640625" style="33" customWidth="1"/>
    <col min="22" max="22" width="9.1640625" style="54" customWidth="1"/>
    <col min="23" max="24" width="9.1640625" style="33" customWidth="1"/>
    <col min="25" max="25" width="9.1640625" style="41" customWidth="1"/>
    <col min="26" max="27" width="11.33203125" style="33" customWidth="1"/>
    <col min="28" max="16384" width="10.6640625" style="33"/>
  </cols>
  <sheetData>
    <row r="1" spans="1:26">
      <c r="A1" s="68"/>
      <c r="B1" s="238" t="s">
        <v>18</v>
      </c>
      <c r="C1" s="239"/>
      <c r="D1" s="239"/>
      <c r="E1" s="240"/>
      <c r="F1" s="238" t="s">
        <v>20</v>
      </c>
      <c r="G1" s="239"/>
      <c r="H1" s="239"/>
      <c r="I1" s="240"/>
      <c r="J1" s="238" t="s">
        <v>19</v>
      </c>
      <c r="K1" s="239"/>
      <c r="L1" s="239"/>
      <c r="M1" s="240"/>
      <c r="N1" s="238" t="s">
        <v>21</v>
      </c>
      <c r="O1" s="239"/>
      <c r="P1" s="239"/>
      <c r="Q1" s="240"/>
      <c r="R1" s="238" t="s">
        <v>22</v>
      </c>
      <c r="S1" s="239"/>
      <c r="T1" s="239"/>
      <c r="U1" s="240"/>
      <c r="V1" s="238" t="s">
        <v>32</v>
      </c>
      <c r="W1" s="239"/>
      <c r="X1" s="239"/>
      <c r="Y1" s="240"/>
    </row>
    <row r="2" spans="1:26" ht="16" thickBot="1">
      <c r="A2" s="57"/>
      <c r="B2" s="57" t="s">
        <v>688</v>
      </c>
      <c r="C2" s="2" t="s">
        <v>689</v>
      </c>
      <c r="D2" s="2" t="s">
        <v>690</v>
      </c>
      <c r="E2" s="49" t="s">
        <v>691</v>
      </c>
      <c r="F2" s="57" t="s">
        <v>688</v>
      </c>
      <c r="G2" s="2" t="s">
        <v>689</v>
      </c>
      <c r="H2" s="2" t="s">
        <v>690</v>
      </c>
      <c r="I2" s="49" t="s">
        <v>691</v>
      </c>
      <c r="J2" s="57" t="s">
        <v>688</v>
      </c>
      <c r="K2" s="2" t="s">
        <v>689</v>
      </c>
      <c r="L2" s="2" t="s">
        <v>690</v>
      </c>
      <c r="M2" s="49" t="s">
        <v>691</v>
      </c>
      <c r="N2" s="57" t="s">
        <v>688</v>
      </c>
      <c r="O2" s="2" t="s">
        <v>689</v>
      </c>
      <c r="P2" s="2" t="s">
        <v>690</v>
      </c>
      <c r="Q2" s="49" t="s">
        <v>691</v>
      </c>
      <c r="R2" s="57" t="s">
        <v>688</v>
      </c>
      <c r="S2" s="2" t="s">
        <v>689</v>
      </c>
      <c r="T2" s="2" t="s">
        <v>690</v>
      </c>
      <c r="U2" s="2" t="s">
        <v>691</v>
      </c>
      <c r="V2" s="57" t="s">
        <v>688</v>
      </c>
      <c r="W2" s="2" t="s">
        <v>689</v>
      </c>
      <c r="X2" s="2" t="s">
        <v>690</v>
      </c>
      <c r="Y2" s="49" t="s">
        <v>691</v>
      </c>
    </row>
    <row r="3" spans="1:26">
      <c r="A3" s="54" t="s">
        <v>6</v>
      </c>
      <c r="B3" s="104">
        <v>21218</v>
      </c>
      <c r="D3" s="69">
        <v>500</v>
      </c>
      <c r="E3" s="48">
        <v>0</v>
      </c>
      <c r="F3" s="108"/>
      <c r="G3" s="69"/>
      <c r="H3" s="74"/>
      <c r="I3" s="72"/>
      <c r="J3" s="75"/>
      <c r="K3" s="74"/>
      <c r="L3" s="74"/>
      <c r="M3" s="72"/>
      <c r="N3" s="75"/>
      <c r="O3" s="74"/>
      <c r="P3" s="74"/>
      <c r="Q3" s="72"/>
      <c r="R3" s="75"/>
      <c r="S3" s="74"/>
      <c r="T3" s="35"/>
      <c r="U3" s="35"/>
      <c r="V3" s="61"/>
      <c r="W3" s="35"/>
      <c r="X3" s="74"/>
      <c r="Y3" s="72"/>
    </row>
    <row r="4" spans="1:26">
      <c r="A4" s="44" t="s">
        <v>3</v>
      </c>
      <c r="B4" s="160">
        <v>32367</v>
      </c>
      <c r="C4" s="165">
        <f>B4/D4</f>
        <v>9.7198198198198202</v>
      </c>
      <c r="D4" s="163">
        <v>3330</v>
      </c>
      <c r="E4" s="164">
        <v>2730</v>
      </c>
      <c r="F4" s="109"/>
      <c r="G4" s="70"/>
      <c r="H4" s="74"/>
      <c r="I4" s="72"/>
      <c r="J4" s="75"/>
      <c r="K4" s="74"/>
      <c r="L4" s="74"/>
      <c r="M4" s="72"/>
      <c r="N4" s="75"/>
      <c r="O4" s="74"/>
      <c r="P4" s="74"/>
      <c r="Q4" s="72"/>
      <c r="R4" s="75"/>
      <c r="S4" s="74"/>
      <c r="T4" s="74"/>
      <c r="U4" s="74"/>
      <c r="V4" s="75"/>
      <c r="W4" s="74"/>
      <c r="X4" s="74"/>
      <c r="Y4" s="72"/>
      <c r="Z4" s="45"/>
    </row>
    <row r="5" spans="1:26">
      <c r="A5" s="44" t="s">
        <v>4</v>
      </c>
      <c r="B5" s="105">
        <v>34475</v>
      </c>
      <c r="C5" s="47">
        <f>B5/D5</f>
        <v>15.318137385586066</v>
      </c>
      <c r="D5" s="51">
        <v>2250.6</v>
      </c>
      <c r="E5" s="67">
        <v>1250.5999999999999</v>
      </c>
      <c r="F5" s="104">
        <v>21141</v>
      </c>
      <c r="G5" s="93">
        <f>F5/H5</f>
        <v>6.3717246243150871</v>
      </c>
      <c r="H5" s="74">
        <v>3317.94</v>
      </c>
      <c r="I5" s="72">
        <v>3166.35</v>
      </c>
      <c r="J5" s="75"/>
      <c r="K5" s="74"/>
      <c r="L5" s="74"/>
      <c r="M5" s="72"/>
      <c r="N5" s="75"/>
      <c r="O5" s="74"/>
      <c r="P5" s="74"/>
      <c r="Q5" s="72"/>
      <c r="R5" s="75"/>
      <c r="S5" s="74"/>
      <c r="T5" s="74"/>
      <c r="U5" s="74"/>
      <c r="V5" s="75"/>
      <c r="W5" s="74"/>
      <c r="X5" s="74"/>
      <c r="Y5" s="72"/>
      <c r="Z5" s="45"/>
    </row>
    <row r="6" spans="1:26">
      <c r="A6" s="54" t="s">
        <v>7</v>
      </c>
      <c r="B6" s="104">
        <v>30170</v>
      </c>
      <c r="C6" s="90">
        <f>B6/D6</f>
        <v>7.5778126067474432</v>
      </c>
      <c r="D6" s="74">
        <v>3981.36</v>
      </c>
      <c r="E6" s="66">
        <v>3628</v>
      </c>
      <c r="F6" s="104">
        <v>16662</v>
      </c>
      <c r="G6" s="93">
        <f>F6/H6</f>
        <v>2.8260076832401904</v>
      </c>
      <c r="H6" s="74">
        <v>5895.95</v>
      </c>
      <c r="I6" s="110">
        <v>4778</v>
      </c>
      <c r="J6" s="112"/>
      <c r="K6" s="102"/>
      <c r="L6" s="74"/>
      <c r="M6" s="72"/>
      <c r="N6" s="75"/>
      <c r="O6" s="74"/>
      <c r="P6" s="74"/>
      <c r="Q6" s="72"/>
      <c r="R6" s="75"/>
      <c r="S6" s="74"/>
      <c r="T6" s="74"/>
      <c r="U6" s="74"/>
      <c r="V6" s="75"/>
      <c r="W6" s="74"/>
      <c r="X6" s="74"/>
      <c r="Y6" s="72"/>
      <c r="Z6" s="45"/>
    </row>
    <row r="7" spans="1:26">
      <c r="A7" s="44" t="s">
        <v>8</v>
      </c>
      <c r="B7" s="88"/>
      <c r="C7" s="47"/>
      <c r="D7" s="74"/>
      <c r="E7" s="72"/>
      <c r="F7" s="105">
        <v>22874</v>
      </c>
      <c r="G7" s="51">
        <f>F7/H7</f>
        <v>3.8411418975650715</v>
      </c>
      <c r="H7" s="51">
        <v>5955</v>
      </c>
      <c r="I7" s="67">
        <v>5955</v>
      </c>
      <c r="J7" s="113"/>
      <c r="K7" s="51"/>
      <c r="L7" s="74"/>
      <c r="M7" s="72"/>
      <c r="N7" s="75"/>
      <c r="O7" s="74"/>
      <c r="P7" s="74"/>
      <c r="Q7" s="72"/>
      <c r="R7" s="75"/>
      <c r="S7" s="74"/>
      <c r="T7" s="74"/>
      <c r="U7" s="74"/>
      <c r="V7" s="75"/>
      <c r="W7" s="74"/>
      <c r="X7" s="74"/>
      <c r="Y7" s="72"/>
      <c r="Z7" s="45"/>
    </row>
    <row r="8" spans="1:26">
      <c r="A8" s="54" t="s">
        <v>10</v>
      </c>
      <c r="B8" s="88"/>
      <c r="D8" s="74"/>
      <c r="E8" s="72"/>
      <c r="F8" s="104">
        <v>7465</v>
      </c>
      <c r="G8" s="93">
        <f>F8/H8</f>
        <v>1.6588888888888889</v>
      </c>
      <c r="H8" s="46">
        <v>4500</v>
      </c>
      <c r="I8" s="66">
        <v>2250</v>
      </c>
      <c r="J8" s="114"/>
      <c r="K8" s="46"/>
      <c r="L8" s="74"/>
      <c r="M8" s="72"/>
      <c r="N8" s="75"/>
      <c r="O8" s="74"/>
      <c r="P8" s="74"/>
      <c r="Q8" s="72"/>
      <c r="R8" s="75"/>
      <c r="S8" s="74"/>
      <c r="T8" s="74"/>
      <c r="U8" s="74"/>
      <c r="V8" s="75"/>
      <c r="W8" s="74"/>
      <c r="X8" s="74"/>
      <c r="Y8" s="72"/>
      <c r="Z8" s="45"/>
    </row>
    <row r="9" spans="1:26">
      <c r="A9" s="54" t="s">
        <v>11</v>
      </c>
      <c r="B9" s="106"/>
      <c r="D9" s="94"/>
      <c r="E9" s="73"/>
      <c r="F9" s="88"/>
      <c r="G9" s="94"/>
      <c r="H9" s="74"/>
      <c r="I9" s="72"/>
      <c r="J9" s="104">
        <v>26832</v>
      </c>
      <c r="K9" s="74">
        <f>J9/L9</f>
        <v>5.2868852459016393</v>
      </c>
      <c r="L9" s="46">
        <v>5075.2</v>
      </c>
      <c r="M9" s="66">
        <v>4550.2</v>
      </c>
      <c r="N9" s="114"/>
      <c r="O9" s="46"/>
      <c r="P9" s="74"/>
      <c r="Q9" s="72"/>
      <c r="R9" s="75"/>
      <c r="S9" s="74"/>
      <c r="T9" s="74"/>
      <c r="U9" s="74"/>
      <c r="V9" s="75"/>
      <c r="W9" s="74"/>
      <c r="X9" s="74"/>
      <c r="Y9" s="72"/>
      <c r="Z9" s="45"/>
    </row>
    <row r="10" spans="1:26">
      <c r="A10" s="44" t="s">
        <v>271</v>
      </c>
      <c r="B10" s="88"/>
      <c r="C10" s="47"/>
      <c r="D10" s="74"/>
      <c r="E10" s="72"/>
      <c r="F10" s="88"/>
      <c r="G10" s="74"/>
      <c r="H10" s="74"/>
      <c r="I10" s="72"/>
      <c r="J10" s="160">
        <v>27235</v>
      </c>
      <c r="K10" s="161">
        <f>J10/L10</f>
        <v>5.7075735634665001</v>
      </c>
      <c r="L10" s="163">
        <v>4771.7299999999996</v>
      </c>
      <c r="M10" s="164">
        <v>2976.8</v>
      </c>
      <c r="N10" s="113"/>
      <c r="O10" s="51"/>
      <c r="P10" s="94"/>
      <c r="Q10" s="73"/>
      <c r="R10" s="111"/>
      <c r="S10" s="94"/>
      <c r="T10" s="94"/>
      <c r="U10" s="94"/>
      <c r="V10" s="111"/>
      <c r="W10" s="94"/>
      <c r="X10" s="74"/>
      <c r="Y10" s="72"/>
      <c r="Z10" s="45"/>
    </row>
    <row r="11" spans="1:26">
      <c r="A11" s="44" t="s">
        <v>5</v>
      </c>
      <c r="B11" s="105">
        <v>40947</v>
      </c>
      <c r="C11" s="47">
        <f>B11/D11</f>
        <v>22.375409836065575</v>
      </c>
      <c r="D11" s="51">
        <v>1830</v>
      </c>
      <c r="E11" s="67">
        <v>1830</v>
      </c>
      <c r="F11" s="88"/>
      <c r="G11" s="51"/>
      <c r="H11" s="74"/>
      <c r="I11" s="72"/>
      <c r="J11" s="105">
        <v>47531</v>
      </c>
      <c r="K11" s="94">
        <f>J11/L11</f>
        <v>20.182586356977556</v>
      </c>
      <c r="L11" s="94">
        <v>2355.0500000000002</v>
      </c>
      <c r="M11" s="73">
        <v>2355.0500000000002</v>
      </c>
      <c r="N11" s="111"/>
      <c r="O11" s="94"/>
      <c r="P11" s="74"/>
      <c r="Q11" s="72"/>
      <c r="R11" s="105">
        <v>38405</v>
      </c>
      <c r="S11" s="94">
        <f>R11/T11</f>
        <v>14.913983922954449</v>
      </c>
      <c r="T11" s="51">
        <v>2575.1</v>
      </c>
      <c r="U11" s="51">
        <v>1075.0999999999999</v>
      </c>
      <c r="V11" s="113"/>
      <c r="W11" s="51"/>
      <c r="X11" s="74"/>
      <c r="Y11" s="72"/>
    </row>
    <row r="12" spans="1:26">
      <c r="A12" s="54" t="s">
        <v>31</v>
      </c>
      <c r="D12" s="74"/>
      <c r="E12" s="72"/>
      <c r="F12" s="88"/>
      <c r="G12" s="74"/>
      <c r="H12" s="74"/>
      <c r="I12" s="72"/>
      <c r="J12" s="105"/>
      <c r="K12" s="74"/>
      <c r="L12" s="94"/>
      <c r="M12" s="73"/>
      <c r="N12" s="111"/>
      <c r="O12" s="94"/>
      <c r="P12" s="94"/>
      <c r="Q12" s="73"/>
      <c r="R12" s="116">
        <v>30010</v>
      </c>
      <c r="S12" s="74"/>
      <c r="T12" s="69">
        <v>500</v>
      </c>
      <c r="U12" s="69">
        <v>0</v>
      </c>
      <c r="V12" s="108"/>
      <c r="W12" s="69"/>
      <c r="X12" s="74"/>
      <c r="Y12" s="72"/>
    </row>
    <row r="13" spans="1:26">
      <c r="A13" s="44" t="s">
        <v>12</v>
      </c>
      <c r="B13" s="44"/>
      <c r="C13" s="47"/>
      <c r="D13" s="94"/>
      <c r="E13" s="73"/>
      <c r="F13" s="88"/>
      <c r="G13" s="94"/>
      <c r="H13" s="74"/>
      <c r="I13" s="72"/>
      <c r="J13" s="105">
        <v>41462</v>
      </c>
      <c r="K13" s="94">
        <f>J13/L13</f>
        <v>4.9839885371389006</v>
      </c>
      <c r="L13" s="94">
        <v>8319.0400000000009</v>
      </c>
      <c r="M13" s="73">
        <v>8319.0400000000009</v>
      </c>
      <c r="N13" s="111"/>
      <c r="O13" s="94"/>
      <c r="P13" s="74"/>
      <c r="Q13" s="72"/>
      <c r="R13" s="105">
        <v>32738</v>
      </c>
      <c r="S13" s="94">
        <f>R13/T13</f>
        <v>5.4716356744361727</v>
      </c>
      <c r="T13" s="94">
        <v>5983.22</v>
      </c>
      <c r="U13" s="94">
        <v>5983.22</v>
      </c>
      <c r="V13" s="160">
        <v>28588</v>
      </c>
      <c r="W13" s="161">
        <f>V13/X13</f>
        <v>3.6965918891694827</v>
      </c>
      <c r="X13" s="161">
        <v>7733.61</v>
      </c>
      <c r="Y13" s="162">
        <v>6733.61</v>
      </c>
    </row>
    <row r="14" spans="1:26">
      <c r="A14" s="54" t="s">
        <v>14</v>
      </c>
      <c r="D14" s="74"/>
      <c r="E14" s="72"/>
      <c r="F14" s="88"/>
      <c r="G14" s="74"/>
      <c r="H14" s="74"/>
      <c r="I14" s="72"/>
      <c r="J14" s="88"/>
      <c r="K14" s="74"/>
      <c r="L14" s="74"/>
      <c r="M14" s="72"/>
      <c r="N14" s="75"/>
      <c r="O14" s="74"/>
      <c r="P14" s="74"/>
      <c r="Q14" s="72"/>
      <c r="R14" s="104"/>
      <c r="S14" s="74"/>
      <c r="T14" s="74"/>
      <c r="U14" s="74"/>
      <c r="V14" s="104">
        <v>14673</v>
      </c>
      <c r="W14" s="94"/>
      <c r="X14" s="46">
        <v>500</v>
      </c>
      <c r="Y14" s="66">
        <v>0</v>
      </c>
    </row>
    <row r="15" spans="1:26">
      <c r="A15" s="44" t="s">
        <v>2</v>
      </c>
      <c r="B15" s="44"/>
      <c r="C15" s="47"/>
      <c r="D15" s="74"/>
      <c r="E15" s="72"/>
      <c r="F15" s="105">
        <v>25096</v>
      </c>
      <c r="G15" s="51">
        <f>F15/H15</f>
        <v>2.5095999999999998</v>
      </c>
      <c r="H15" s="51">
        <v>10000</v>
      </c>
      <c r="I15" s="67">
        <v>0</v>
      </c>
      <c r="J15" s="88"/>
      <c r="K15" s="51"/>
      <c r="L15" s="74"/>
      <c r="M15" s="72"/>
      <c r="N15" s="115">
        <v>36811</v>
      </c>
      <c r="O15" s="94">
        <f>N15/P15</f>
        <v>36.811</v>
      </c>
      <c r="P15" s="51">
        <v>1000</v>
      </c>
      <c r="Q15" s="67">
        <v>0</v>
      </c>
      <c r="R15" s="105"/>
      <c r="S15" s="51"/>
      <c r="T15" s="94"/>
      <c r="U15" s="94"/>
      <c r="V15" s="160">
        <v>22974</v>
      </c>
      <c r="W15" s="161">
        <f>V15/X15</f>
        <v>0.97803320561941254</v>
      </c>
      <c r="X15" s="163">
        <v>23490</v>
      </c>
      <c r="Y15" s="164">
        <v>2090</v>
      </c>
    </row>
    <row r="16" spans="1:26">
      <c r="A16" s="44" t="s">
        <v>9</v>
      </c>
      <c r="B16" s="44"/>
      <c r="C16" s="47"/>
      <c r="D16" s="74"/>
      <c r="E16" s="72"/>
      <c r="F16" s="75"/>
      <c r="G16" s="74"/>
      <c r="H16" s="74"/>
      <c r="I16" s="72"/>
      <c r="J16" s="88"/>
      <c r="K16" s="74"/>
      <c r="L16" s="74"/>
      <c r="M16" s="72"/>
      <c r="N16" s="115">
        <v>33145</v>
      </c>
      <c r="O16" s="94">
        <f>N16/P16</f>
        <v>194.97058823529412</v>
      </c>
      <c r="P16" s="51">
        <v>170</v>
      </c>
      <c r="Q16" s="67">
        <v>0</v>
      </c>
      <c r="R16" s="105"/>
      <c r="S16" s="51"/>
      <c r="T16" s="94"/>
      <c r="U16" s="94"/>
      <c r="V16" s="160">
        <v>21554</v>
      </c>
      <c r="W16" s="161">
        <f>V16/X16</f>
        <v>5.0179144714939898</v>
      </c>
      <c r="X16" s="161">
        <v>4295.41</v>
      </c>
      <c r="Y16" s="162">
        <v>3696.86</v>
      </c>
    </row>
    <row r="17" spans="1:25">
      <c r="A17" s="54" t="s">
        <v>13</v>
      </c>
      <c r="D17" s="94"/>
      <c r="E17" s="73"/>
      <c r="F17" s="111"/>
      <c r="G17" s="94"/>
      <c r="H17" s="74"/>
      <c r="I17" s="72"/>
      <c r="J17" s="104">
        <v>24153</v>
      </c>
      <c r="K17" s="74"/>
      <c r="L17" s="46">
        <v>500</v>
      </c>
      <c r="M17" s="66">
        <v>0</v>
      </c>
      <c r="N17" s="114"/>
      <c r="O17" s="46"/>
      <c r="P17" s="74"/>
      <c r="Q17" s="72"/>
      <c r="R17" s="104">
        <v>26422</v>
      </c>
      <c r="S17" s="74">
        <f>R17/T17</f>
        <v>2.0553870089459356</v>
      </c>
      <c r="T17" s="46">
        <v>12855</v>
      </c>
      <c r="U17" s="46">
        <v>12855</v>
      </c>
      <c r="V17" s="104">
        <v>15024</v>
      </c>
      <c r="W17" s="147">
        <f>V17/X17</f>
        <v>6.2248812946957583</v>
      </c>
      <c r="X17" s="46">
        <v>2413.54</v>
      </c>
      <c r="Y17" s="66">
        <v>2325</v>
      </c>
    </row>
    <row r="18" spans="1:25" ht="16" thickBot="1">
      <c r="A18" s="125" t="s">
        <v>25</v>
      </c>
      <c r="B18" s="117"/>
      <c r="C18" s="52"/>
      <c r="D18" s="101"/>
      <c r="E18" s="118"/>
      <c r="F18" s="76"/>
      <c r="G18" s="101"/>
      <c r="H18" s="101"/>
      <c r="I18" s="118"/>
      <c r="J18" s="76"/>
      <c r="K18" s="101"/>
      <c r="L18" s="101"/>
      <c r="M18" s="118"/>
      <c r="N18" s="76"/>
      <c r="O18" s="101"/>
      <c r="P18" s="101"/>
      <c r="Q18" s="118"/>
      <c r="R18" s="119">
        <v>35066</v>
      </c>
      <c r="S18" s="101"/>
      <c r="T18" s="120">
        <v>500</v>
      </c>
      <c r="U18" s="120">
        <v>0</v>
      </c>
      <c r="V18" s="121">
        <v>20566</v>
      </c>
      <c r="W18" s="123"/>
      <c r="X18" s="77">
        <v>500</v>
      </c>
      <c r="Y18" s="122">
        <v>0</v>
      </c>
    </row>
    <row r="19" spans="1:25">
      <c r="D19" s="45"/>
      <c r="E19" s="39"/>
      <c r="F19" s="62"/>
      <c r="G19" s="45"/>
    </row>
    <row r="20" spans="1:25">
      <c r="C20" s="55"/>
      <c r="D20" s="56"/>
      <c r="E20" s="63"/>
      <c r="F20" s="88"/>
      <c r="G20" s="34"/>
      <c r="H20" s="36"/>
      <c r="I20" s="63"/>
      <c r="J20" s="88"/>
      <c r="K20" s="55"/>
      <c r="L20" s="45"/>
    </row>
    <row r="21" spans="1:25">
      <c r="A21" s="47"/>
      <c r="B21" s="44"/>
      <c r="C21" s="55"/>
      <c r="D21" s="56"/>
      <c r="E21" s="63"/>
      <c r="F21" s="88"/>
      <c r="G21" s="34"/>
      <c r="H21" s="36"/>
      <c r="I21" s="63"/>
      <c r="J21" s="88"/>
      <c r="K21" s="55"/>
      <c r="L21" s="45"/>
    </row>
    <row r="22" spans="1:25">
      <c r="A22" s="47"/>
      <c r="B22" s="44"/>
      <c r="C22" s="55"/>
      <c r="D22" s="56"/>
      <c r="E22" s="63"/>
      <c r="F22" s="88"/>
      <c r="G22" s="34"/>
      <c r="H22" s="36"/>
      <c r="I22" s="39"/>
      <c r="J22" s="88"/>
      <c r="K22" s="55"/>
      <c r="L22" s="45"/>
    </row>
    <row r="23" spans="1:25">
      <c r="C23" s="55"/>
      <c r="D23" s="56"/>
      <c r="E23" s="63"/>
      <c r="F23" s="88"/>
      <c r="G23" s="34"/>
      <c r="H23" s="36"/>
      <c r="I23" s="39"/>
      <c r="J23" s="88"/>
      <c r="K23" s="55"/>
      <c r="L23" s="45"/>
    </row>
    <row r="24" spans="1:25">
      <c r="A24" s="47"/>
      <c r="B24" s="44"/>
      <c r="C24" s="55"/>
      <c r="D24" s="56"/>
      <c r="E24" s="63"/>
      <c r="F24" s="88"/>
      <c r="G24" s="34"/>
      <c r="H24" s="36"/>
      <c r="I24" s="39"/>
      <c r="J24" s="88"/>
      <c r="K24" s="55"/>
      <c r="L24" s="45"/>
    </row>
    <row r="25" spans="1:25">
      <c r="C25" s="55"/>
      <c r="D25" s="56"/>
      <c r="E25" s="63"/>
      <c r="F25" s="88"/>
      <c r="G25" s="34"/>
      <c r="H25" s="36"/>
      <c r="I25" s="63"/>
      <c r="J25" s="88"/>
      <c r="K25" s="55"/>
      <c r="L25" s="45"/>
    </row>
    <row r="26" spans="1:25">
      <c r="C26" s="34"/>
      <c r="E26" s="63"/>
      <c r="F26" s="88"/>
      <c r="G26" s="34"/>
      <c r="H26" s="36"/>
      <c r="I26" s="63"/>
      <c r="J26" s="88"/>
      <c r="K26" s="55"/>
      <c r="L26" s="45"/>
    </row>
    <row r="27" spans="1:25">
      <c r="A27" s="47"/>
      <c r="B27" s="44"/>
      <c r="C27" s="103"/>
      <c r="E27" s="64"/>
      <c r="F27" s="106"/>
      <c r="G27" s="103"/>
      <c r="H27" s="60"/>
      <c r="I27" s="39"/>
      <c r="J27" s="88"/>
      <c r="K27" s="55"/>
      <c r="L27" s="45"/>
    </row>
    <row r="28" spans="1:25">
      <c r="A28" s="47"/>
      <c r="B28" s="44"/>
      <c r="C28" s="103"/>
      <c r="E28" s="63"/>
      <c r="F28" s="88"/>
      <c r="G28" s="103"/>
      <c r="H28" s="60"/>
      <c r="I28" s="39"/>
      <c r="J28" s="88"/>
      <c r="K28" s="55"/>
      <c r="L28" s="45"/>
    </row>
    <row r="29" spans="1:25">
      <c r="C29" s="103"/>
      <c r="E29" s="64"/>
      <c r="F29" s="106"/>
      <c r="G29" s="100"/>
      <c r="H29" s="99"/>
      <c r="I29" s="39"/>
      <c r="J29" s="88"/>
      <c r="K29" s="55"/>
      <c r="L29" s="45"/>
    </row>
    <row r="30" spans="1:25">
      <c r="A30" s="47"/>
      <c r="B30" s="44"/>
      <c r="C30" s="103"/>
      <c r="E30" s="63"/>
      <c r="F30" s="88"/>
      <c r="G30" s="103"/>
      <c r="H30" s="60"/>
      <c r="I30" s="65"/>
      <c r="K30" s="55"/>
      <c r="L30" s="45"/>
    </row>
    <row r="31" spans="1:25">
      <c r="C31" s="55"/>
      <c r="E31" s="63"/>
      <c r="F31" s="88"/>
      <c r="G31" s="34"/>
      <c r="H31" s="36"/>
      <c r="K31" s="55"/>
      <c r="L31" s="45"/>
    </row>
    <row r="32" spans="1:25">
      <c r="A32" s="47"/>
      <c r="B32" s="44"/>
      <c r="C32" s="55"/>
      <c r="E32" s="107"/>
      <c r="F32" s="105"/>
      <c r="G32" s="103"/>
      <c r="H32" s="60"/>
      <c r="I32" s="39"/>
      <c r="J32" s="88"/>
      <c r="K32" s="103"/>
      <c r="L32" s="60"/>
    </row>
    <row r="33" spans="1:12">
      <c r="A33" s="47"/>
      <c r="B33" s="44"/>
      <c r="C33" s="55"/>
      <c r="E33" s="107"/>
      <c r="F33" s="105"/>
      <c r="G33" s="103"/>
      <c r="H33" s="60"/>
      <c r="I33" s="39"/>
      <c r="J33" s="88"/>
      <c r="K33" s="103"/>
      <c r="L33" s="60"/>
    </row>
    <row r="34" spans="1:12">
      <c r="C34" s="34"/>
      <c r="E34" s="63"/>
      <c r="F34" s="88"/>
      <c r="G34" s="34"/>
      <c r="H34" s="36"/>
      <c r="I34" s="39"/>
      <c r="J34" s="88"/>
      <c r="K34" s="34"/>
      <c r="L34" s="36"/>
    </row>
    <row r="35" spans="1:12">
      <c r="A35" s="47"/>
      <c r="B35" s="44"/>
      <c r="C35" s="55"/>
      <c r="D35" s="56"/>
      <c r="E35" s="63"/>
      <c r="F35" s="88"/>
      <c r="G35" s="103"/>
      <c r="H35" s="60"/>
      <c r="I35" s="39"/>
      <c r="J35" s="88"/>
      <c r="K35" s="34"/>
      <c r="L35" s="36"/>
    </row>
  </sheetData>
  <mergeCells count="6">
    <mergeCell ref="B1:E1"/>
    <mergeCell ref="V1:Y1"/>
    <mergeCell ref="R1:U1"/>
    <mergeCell ref="N1:Q1"/>
    <mergeCell ref="J1:M1"/>
    <mergeCell ref="F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4"/>
  <sheetViews>
    <sheetView tabSelected="1" zoomScale="75" zoomScaleNormal="75" zoomScalePageLayoutView="75" workbookViewId="0">
      <selection activeCell="I20" sqref="I20"/>
    </sheetView>
  </sheetViews>
  <sheetFormatPr baseColWidth="10" defaultColWidth="10.6640625" defaultRowHeight="15" x14ac:dyDescent="0"/>
  <cols>
    <col min="1" max="1" width="28" style="78" customWidth="1"/>
    <col min="2" max="2" width="31.6640625" customWidth="1"/>
    <col min="3" max="3" width="26" customWidth="1"/>
    <col min="4" max="4" width="7.6640625" customWidth="1"/>
    <col min="5" max="5" width="8.83203125" customWidth="1"/>
    <col min="6" max="6" width="20.5" customWidth="1"/>
    <col min="7" max="7" width="7.83203125" customWidth="1"/>
  </cols>
  <sheetData>
    <row r="1" spans="1:7" s="78" customFormat="1" ht="21" thickBot="1">
      <c r="A1" s="206"/>
      <c r="B1" s="241" t="s">
        <v>18</v>
      </c>
      <c r="C1" s="242"/>
      <c r="D1" s="242"/>
      <c r="E1" s="242"/>
      <c r="F1" s="242"/>
      <c r="G1" s="243"/>
    </row>
    <row r="2" spans="1:7" s="78" customFormat="1" ht="16" thickBot="1">
      <c r="A2" s="190"/>
      <c r="B2" s="117" t="s">
        <v>40</v>
      </c>
      <c r="C2" s="52" t="s">
        <v>43</v>
      </c>
      <c r="D2" s="52" t="s">
        <v>35</v>
      </c>
      <c r="E2" s="52" t="s">
        <v>33</v>
      </c>
      <c r="F2" s="52" t="s">
        <v>34</v>
      </c>
      <c r="G2" s="53" t="s">
        <v>704</v>
      </c>
    </row>
    <row r="3" spans="1:7">
      <c r="A3" s="206" t="s">
        <v>3</v>
      </c>
      <c r="B3" s="127" t="s">
        <v>45</v>
      </c>
      <c r="C3" s="95" t="s">
        <v>44</v>
      </c>
      <c r="D3" s="128">
        <v>445</v>
      </c>
      <c r="E3" s="129" t="s">
        <v>37</v>
      </c>
      <c r="F3" s="130" t="s">
        <v>38</v>
      </c>
      <c r="G3" s="131">
        <v>100</v>
      </c>
    </row>
    <row r="4" spans="1:7">
      <c r="A4" s="231"/>
      <c r="B4" s="132" t="s">
        <v>46</v>
      </c>
      <c r="C4" s="90" t="s">
        <v>47</v>
      </c>
      <c r="D4" s="90">
        <v>981.45</v>
      </c>
      <c r="E4" s="133">
        <v>41138</v>
      </c>
      <c r="F4" s="90" t="s">
        <v>39</v>
      </c>
      <c r="G4" s="98">
        <v>120</v>
      </c>
    </row>
    <row r="5" spans="1:7">
      <c r="A5" s="231"/>
      <c r="B5" s="81" t="s">
        <v>51</v>
      </c>
      <c r="C5" s="90" t="s">
        <v>48</v>
      </c>
      <c r="D5" s="90">
        <v>101.78</v>
      </c>
      <c r="E5" s="133">
        <v>41148</v>
      </c>
      <c r="F5" s="80" t="s">
        <v>36</v>
      </c>
      <c r="G5" s="98">
        <v>430</v>
      </c>
    </row>
    <row r="6" spans="1:7">
      <c r="A6" s="231"/>
      <c r="B6" s="81" t="s">
        <v>49</v>
      </c>
      <c r="C6" s="90" t="s">
        <v>50</v>
      </c>
      <c r="D6" s="93">
        <v>350</v>
      </c>
      <c r="E6" s="133">
        <v>41148</v>
      </c>
      <c r="F6" s="90"/>
      <c r="G6" s="98"/>
    </row>
    <row r="7" spans="1:7">
      <c r="A7" s="231"/>
      <c r="B7" s="81" t="s">
        <v>41</v>
      </c>
      <c r="C7" s="90" t="s">
        <v>52</v>
      </c>
      <c r="D7" s="80">
        <v>50.45</v>
      </c>
      <c r="E7" s="133">
        <v>41091</v>
      </c>
      <c r="F7" s="90"/>
      <c r="G7" s="96"/>
    </row>
    <row r="8" spans="1:7">
      <c r="A8" s="231"/>
      <c r="B8" s="81" t="s">
        <v>53</v>
      </c>
      <c r="C8" s="90" t="s">
        <v>54</v>
      </c>
      <c r="D8" s="93">
        <v>482</v>
      </c>
      <c r="E8" s="133">
        <v>41126</v>
      </c>
      <c r="F8" s="90"/>
      <c r="G8" s="96"/>
    </row>
    <row r="9" spans="1:7">
      <c r="A9" s="190"/>
      <c r="B9" s="81" t="s">
        <v>55</v>
      </c>
      <c r="C9" s="90" t="s">
        <v>56</v>
      </c>
      <c r="D9" s="93">
        <v>96</v>
      </c>
      <c r="E9" s="133">
        <v>41061</v>
      </c>
      <c r="F9" s="90"/>
      <c r="G9" s="96"/>
    </row>
    <row r="10" spans="1:7" ht="16" thickBot="1">
      <c r="A10" s="191"/>
      <c r="B10" s="134" t="s">
        <v>42</v>
      </c>
      <c r="C10" s="135" t="s">
        <v>52</v>
      </c>
      <c r="D10" s="120">
        <v>26.23</v>
      </c>
      <c r="E10" s="136">
        <v>41048</v>
      </c>
      <c r="F10" s="135"/>
      <c r="G10" s="137"/>
    </row>
    <row r="11" spans="1:7">
      <c r="A11" s="206" t="s">
        <v>4</v>
      </c>
      <c r="B11" s="84" t="s">
        <v>45</v>
      </c>
      <c r="C11" s="130" t="s">
        <v>64</v>
      </c>
      <c r="D11" s="229">
        <v>260</v>
      </c>
      <c r="E11" s="140">
        <v>41197</v>
      </c>
      <c r="F11" s="95" t="s">
        <v>57</v>
      </c>
      <c r="G11" s="97">
        <v>100</v>
      </c>
    </row>
    <row r="12" spans="1:7">
      <c r="A12" s="231"/>
      <c r="B12" s="81" t="s">
        <v>45</v>
      </c>
      <c r="C12" s="80" t="s">
        <v>65</v>
      </c>
      <c r="D12" s="83">
        <v>452.7</v>
      </c>
      <c r="E12" s="133">
        <v>41199</v>
      </c>
      <c r="F12" s="90" t="s">
        <v>58</v>
      </c>
      <c r="G12" s="98">
        <v>50</v>
      </c>
    </row>
    <row r="13" spans="1:7">
      <c r="A13" s="231"/>
      <c r="B13" s="81" t="s">
        <v>45</v>
      </c>
      <c r="C13" s="80" t="s">
        <v>66</v>
      </c>
      <c r="D13" s="83">
        <v>183.6</v>
      </c>
      <c r="E13" s="133">
        <v>41201</v>
      </c>
      <c r="F13" s="90" t="s">
        <v>59</v>
      </c>
      <c r="G13" s="98">
        <v>100</v>
      </c>
    </row>
    <row r="14" spans="1:7">
      <c r="A14" s="231"/>
      <c r="B14" s="81" t="s">
        <v>45</v>
      </c>
      <c r="C14" s="80" t="s">
        <v>64</v>
      </c>
      <c r="D14" s="83">
        <v>130</v>
      </c>
      <c r="E14" s="133">
        <v>41204</v>
      </c>
      <c r="F14" s="80" t="s">
        <v>60</v>
      </c>
      <c r="G14" s="98">
        <v>50</v>
      </c>
    </row>
    <row r="15" spans="1:7">
      <c r="A15" s="231"/>
      <c r="B15" s="81" t="s">
        <v>62</v>
      </c>
      <c r="C15" s="80" t="s">
        <v>709</v>
      </c>
      <c r="D15" s="83">
        <v>150</v>
      </c>
      <c r="E15" s="82">
        <v>41204</v>
      </c>
      <c r="F15" s="80" t="s">
        <v>61</v>
      </c>
      <c r="G15" s="91">
        <v>200</v>
      </c>
    </row>
    <row r="16" spans="1:7">
      <c r="A16" s="231"/>
      <c r="B16" s="81" t="s">
        <v>63</v>
      </c>
      <c r="C16" s="80" t="s">
        <v>67</v>
      </c>
      <c r="D16" s="83">
        <v>229.53</v>
      </c>
      <c r="E16" s="82">
        <v>41204</v>
      </c>
      <c r="F16" s="80" t="s">
        <v>68</v>
      </c>
      <c r="G16" s="91">
        <v>100</v>
      </c>
    </row>
    <row r="17" spans="1:8">
      <c r="A17" s="190"/>
      <c r="B17" s="81" t="s">
        <v>46</v>
      </c>
      <c r="C17" s="80" t="s">
        <v>70</v>
      </c>
      <c r="D17" s="83">
        <v>635.58000000000004</v>
      </c>
      <c r="E17" s="82">
        <v>41163</v>
      </c>
      <c r="F17" s="80" t="s">
        <v>69</v>
      </c>
      <c r="G17" s="91">
        <v>250</v>
      </c>
    </row>
    <row r="18" spans="1:8">
      <c r="A18" s="190"/>
      <c r="B18" s="81" t="s">
        <v>72</v>
      </c>
      <c r="C18" s="80" t="s">
        <v>71</v>
      </c>
      <c r="D18" s="83">
        <v>28.03</v>
      </c>
      <c r="E18" s="82">
        <v>41142</v>
      </c>
      <c r="F18" s="80"/>
      <c r="G18" s="145"/>
    </row>
    <row r="19" spans="1:8" ht="16" thickBot="1">
      <c r="A19" s="191"/>
      <c r="B19" s="134" t="s">
        <v>73</v>
      </c>
      <c r="C19" s="148"/>
      <c r="D19" s="230">
        <v>59.05</v>
      </c>
      <c r="E19" s="152">
        <v>41089</v>
      </c>
      <c r="F19" s="148"/>
      <c r="G19" s="150"/>
    </row>
    <row r="20" spans="1:8">
      <c r="A20" s="206" t="s">
        <v>7</v>
      </c>
      <c r="B20" s="84" t="s">
        <v>45</v>
      </c>
      <c r="C20" s="130" t="s">
        <v>219</v>
      </c>
      <c r="D20" s="229">
        <v>130</v>
      </c>
      <c r="E20" s="129">
        <v>41212</v>
      </c>
      <c r="F20" s="130" t="s">
        <v>99</v>
      </c>
      <c r="G20" s="131">
        <v>50</v>
      </c>
    </row>
    <row r="21" spans="1:8">
      <c r="A21" s="190"/>
      <c r="B21" s="81" t="s">
        <v>45</v>
      </c>
      <c r="C21" s="80" t="s">
        <v>44</v>
      </c>
      <c r="D21" s="83">
        <v>95.9</v>
      </c>
      <c r="E21" s="82">
        <v>41214</v>
      </c>
      <c r="F21" s="80" t="s">
        <v>100</v>
      </c>
      <c r="G21" s="91">
        <v>50</v>
      </c>
    </row>
    <row r="22" spans="1:8">
      <c r="A22" s="190"/>
      <c r="B22" s="85" t="s">
        <v>97</v>
      </c>
      <c r="C22" s="80" t="s">
        <v>98</v>
      </c>
      <c r="D22" s="83">
        <v>200</v>
      </c>
      <c r="E22" s="82">
        <v>41215</v>
      </c>
      <c r="F22" s="80" t="s">
        <v>101</v>
      </c>
      <c r="G22" s="91">
        <v>50</v>
      </c>
    </row>
    <row r="23" spans="1:8">
      <c r="A23" s="190"/>
      <c r="B23" s="81" t="s">
        <v>45</v>
      </c>
      <c r="C23" s="80" t="s">
        <v>74</v>
      </c>
      <c r="D23" s="83">
        <v>122.4</v>
      </c>
      <c r="E23" s="82">
        <v>41218</v>
      </c>
      <c r="F23" s="80" t="s">
        <v>60</v>
      </c>
      <c r="G23" s="91">
        <v>50</v>
      </c>
    </row>
    <row r="24" spans="1:8">
      <c r="A24" s="190"/>
      <c r="B24" s="81" t="s">
        <v>45</v>
      </c>
      <c r="C24" s="80" t="s">
        <v>219</v>
      </c>
      <c r="D24" s="83">
        <v>130</v>
      </c>
      <c r="E24" s="82">
        <v>41218</v>
      </c>
      <c r="F24" s="80" t="s">
        <v>102</v>
      </c>
      <c r="G24" s="91">
        <v>50</v>
      </c>
    </row>
    <row r="25" spans="1:8">
      <c r="A25" s="190"/>
      <c r="B25" s="85" t="s">
        <v>112</v>
      </c>
      <c r="C25" s="80" t="s">
        <v>115</v>
      </c>
      <c r="D25" s="83">
        <v>458.01</v>
      </c>
      <c r="E25" s="82">
        <v>41183</v>
      </c>
      <c r="F25" s="80" t="s">
        <v>103</v>
      </c>
      <c r="G25" s="91">
        <v>200</v>
      </c>
      <c r="H25" s="54"/>
    </row>
    <row r="26" spans="1:8">
      <c r="A26" s="190"/>
      <c r="B26" s="85" t="s">
        <v>76</v>
      </c>
      <c r="C26" s="80" t="s">
        <v>116</v>
      </c>
      <c r="D26" s="83">
        <v>12.9</v>
      </c>
      <c r="E26" s="82">
        <v>41179</v>
      </c>
      <c r="F26" s="80" t="s">
        <v>104</v>
      </c>
      <c r="G26" s="91">
        <v>100</v>
      </c>
      <c r="H26" s="54"/>
    </row>
    <row r="27" spans="1:8">
      <c r="A27" s="190"/>
      <c r="B27" s="85" t="s">
        <v>113</v>
      </c>
      <c r="C27" s="80" t="s">
        <v>50</v>
      </c>
      <c r="D27" s="83">
        <v>42.63</v>
      </c>
      <c r="E27" s="133">
        <v>41185</v>
      </c>
      <c r="F27" s="80" t="s">
        <v>105</v>
      </c>
      <c r="G27" s="91">
        <v>50</v>
      </c>
      <c r="H27" s="54"/>
    </row>
    <row r="28" spans="1:8">
      <c r="A28" s="190"/>
      <c r="B28" s="81" t="s">
        <v>45</v>
      </c>
      <c r="C28" s="80" t="s">
        <v>74</v>
      </c>
      <c r="D28" s="228">
        <v>122.4</v>
      </c>
      <c r="E28" s="133">
        <v>41186</v>
      </c>
      <c r="F28" s="80" t="s">
        <v>106</v>
      </c>
      <c r="G28" s="91">
        <v>100</v>
      </c>
      <c r="H28" s="54"/>
    </row>
    <row r="29" spans="1:8">
      <c r="A29" s="190"/>
      <c r="B29" s="85" t="s">
        <v>114</v>
      </c>
      <c r="C29" s="80" t="s">
        <v>117</v>
      </c>
      <c r="D29" s="228">
        <v>128</v>
      </c>
      <c r="E29" s="133">
        <v>41186</v>
      </c>
      <c r="F29" s="80" t="s">
        <v>107</v>
      </c>
      <c r="G29" s="91">
        <v>50</v>
      </c>
      <c r="H29" s="54"/>
    </row>
    <row r="30" spans="1:8">
      <c r="A30" s="190"/>
      <c r="B30" s="85" t="s">
        <v>118</v>
      </c>
      <c r="C30" s="80" t="s">
        <v>119</v>
      </c>
      <c r="D30" s="143">
        <v>300</v>
      </c>
      <c r="E30" s="133">
        <v>41180</v>
      </c>
      <c r="F30" s="80" t="s">
        <v>108</v>
      </c>
      <c r="G30" s="91">
        <v>200</v>
      </c>
      <c r="H30" s="54"/>
    </row>
    <row r="31" spans="1:8">
      <c r="A31" s="190"/>
      <c r="B31" s="85" t="s">
        <v>120</v>
      </c>
      <c r="C31" s="80" t="s">
        <v>115</v>
      </c>
      <c r="D31" s="143">
        <v>65.430000000000007</v>
      </c>
      <c r="E31" s="133">
        <v>41191</v>
      </c>
      <c r="F31" s="80" t="s">
        <v>109</v>
      </c>
      <c r="G31" s="91">
        <v>50</v>
      </c>
      <c r="H31" s="54"/>
    </row>
    <row r="32" spans="1:8">
      <c r="A32" s="190"/>
      <c r="B32" s="81" t="s">
        <v>45</v>
      </c>
      <c r="C32" s="80" t="s">
        <v>219</v>
      </c>
      <c r="D32" s="143">
        <v>260</v>
      </c>
      <c r="E32" s="133">
        <v>41191</v>
      </c>
      <c r="F32" s="80" t="s">
        <v>110</v>
      </c>
      <c r="G32" s="91">
        <v>50</v>
      </c>
      <c r="H32" s="54"/>
    </row>
    <row r="33" spans="1:8">
      <c r="A33" s="190"/>
      <c r="B33" s="81" t="s">
        <v>45</v>
      </c>
      <c r="C33" s="80" t="s">
        <v>121</v>
      </c>
      <c r="D33" s="143">
        <v>247.35</v>
      </c>
      <c r="E33" s="133">
        <v>41191</v>
      </c>
      <c r="F33" s="80" t="s">
        <v>111</v>
      </c>
      <c r="G33" s="91">
        <v>100</v>
      </c>
      <c r="H33" s="54"/>
    </row>
    <row r="34" spans="1:8">
      <c r="A34" s="190"/>
      <c r="B34" s="85" t="s">
        <v>97</v>
      </c>
      <c r="C34" s="80" t="s">
        <v>98</v>
      </c>
      <c r="D34" s="143">
        <v>300</v>
      </c>
      <c r="E34" s="155">
        <v>41193</v>
      </c>
      <c r="F34" s="25" t="s">
        <v>699</v>
      </c>
      <c r="G34" s="91">
        <v>200</v>
      </c>
      <c r="H34" s="54"/>
    </row>
    <row r="35" spans="1:8">
      <c r="A35" s="190"/>
      <c r="B35" s="81" t="s">
        <v>45</v>
      </c>
      <c r="C35" s="80" t="s">
        <v>219</v>
      </c>
      <c r="D35" s="143">
        <v>130</v>
      </c>
      <c r="E35" s="155">
        <v>41198</v>
      </c>
      <c r="F35" s="25" t="s">
        <v>122</v>
      </c>
      <c r="G35" s="91">
        <v>50</v>
      </c>
      <c r="H35" s="54"/>
    </row>
    <row r="36" spans="1:8">
      <c r="A36" s="190"/>
      <c r="B36" s="81" t="s">
        <v>45</v>
      </c>
      <c r="C36" s="80" t="s">
        <v>74</v>
      </c>
      <c r="D36" s="143">
        <v>122.4</v>
      </c>
      <c r="E36" s="155">
        <v>41201</v>
      </c>
      <c r="F36" s="25" t="s">
        <v>123</v>
      </c>
      <c r="G36" s="91">
        <v>50</v>
      </c>
      <c r="H36" s="54"/>
    </row>
    <row r="37" spans="1:8">
      <c r="A37" s="190"/>
      <c r="B37" s="81" t="s">
        <v>45</v>
      </c>
      <c r="C37" s="80" t="s">
        <v>44</v>
      </c>
      <c r="D37" s="143">
        <v>105.12</v>
      </c>
      <c r="E37" s="155">
        <v>41203</v>
      </c>
      <c r="F37" s="25" t="s">
        <v>124</v>
      </c>
      <c r="G37" s="91">
        <v>100</v>
      </c>
      <c r="H37" s="54"/>
    </row>
    <row r="38" spans="1:8">
      <c r="A38" s="190"/>
      <c r="B38" s="81" t="s">
        <v>45</v>
      </c>
      <c r="C38" s="80" t="s">
        <v>219</v>
      </c>
      <c r="D38" s="143">
        <v>130</v>
      </c>
      <c r="E38" s="155">
        <v>41204</v>
      </c>
      <c r="F38" s="25" t="s">
        <v>125</v>
      </c>
      <c r="G38" s="91">
        <v>200</v>
      </c>
      <c r="H38" s="54"/>
    </row>
    <row r="39" spans="1:8">
      <c r="A39" s="190"/>
      <c r="B39" s="85" t="s">
        <v>112</v>
      </c>
      <c r="C39" s="80" t="s">
        <v>115</v>
      </c>
      <c r="D39" s="143">
        <v>294.44</v>
      </c>
      <c r="E39" s="155">
        <v>41206</v>
      </c>
      <c r="F39" s="25" t="s">
        <v>698</v>
      </c>
      <c r="G39" s="91">
        <v>50</v>
      </c>
      <c r="H39" s="54"/>
    </row>
    <row r="40" spans="1:8">
      <c r="A40" s="190"/>
      <c r="B40" s="58" t="s">
        <v>114</v>
      </c>
      <c r="C40" s="80" t="s">
        <v>117</v>
      </c>
      <c r="D40" s="143">
        <v>45</v>
      </c>
      <c r="E40" s="155">
        <v>41141</v>
      </c>
      <c r="F40" s="25" t="s">
        <v>126</v>
      </c>
      <c r="G40" s="91">
        <v>50</v>
      </c>
      <c r="H40" s="54"/>
    </row>
    <row r="41" spans="1:8">
      <c r="A41" s="190"/>
      <c r="B41" s="86" t="s">
        <v>131</v>
      </c>
      <c r="C41" s="80" t="s">
        <v>132</v>
      </c>
      <c r="D41" s="143">
        <v>100</v>
      </c>
      <c r="E41" s="155">
        <v>41169</v>
      </c>
      <c r="F41" s="25" t="s">
        <v>127</v>
      </c>
      <c r="G41" s="91">
        <v>50</v>
      </c>
      <c r="H41" s="54"/>
    </row>
    <row r="42" spans="1:8">
      <c r="A42" s="190"/>
      <c r="B42" s="86" t="s">
        <v>136</v>
      </c>
      <c r="C42" s="80" t="s">
        <v>137</v>
      </c>
      <c r="D42" s="143">
        <v>75</v>
      </c>
      <c r="E42" s="155">
        <v>41066</v>
      </c>
      <c r="F42" s="144" t="s">
        <v>128</v>
      </c>
      <c r="G42" s="91">
        <v>100</v>
      </c>
      <c r="H42" s="54"/>
    </row>
    <row r="43" spans="1:8">
      <c r="A43" s="190"/>
      <c r="B43" s="86" t="s">
        <v>138</v>
      </c>
      <c r="C43" s="80" t="s">
        <v>139</v>
      </c>
      <c r="D43" s="143">
        <v>9.9499999999999993</v>
      </c>
      <c r="E43" s="155">
        <v>41099</v>
      </c>
      <c r="F43" s="144" t="s">
        <v>129</v>
      </c>
      <c r="G43" s="91">
        <v>50</v>
      </c>
      <c r="H43" s="54"/>
    </row>
    <row r="44" spans="1:8">
      <c r="A44" s="190"/>
      <c r="B44" s="86" t="s">
        <v>140</v>
      </c>
      <c r="C44" s="80" t="s">
        <v>141</v>
      </c>
      <c r="D44" s="143">
        <v>5.41</v>
      </c>
      <c r="E44" s="155">
        <v>41109</v>
      </c>
      <c r="F44" s="144" t="s">
        <v>130</v>
      </c>
      <c r="G44" s="91">
        <v>50</v>
      </c>
      <c r="H44" s="54"/>
    </row>
    <row r="45" spans="1:8">
      <c r="A45" s="190"/>
      <c r="B45" s="85" t="s">
        <v>114</v>
      </c>
      <c r="C45" s="80" t="s">
        <v>117</v>
      </c>
      <c r="D45" s="143">
        <v>36</v>
      </c>
      <c r="E45" s="133">
        <v>41130</v>
      </c>
      <c r="F45" s="144" t="s">
        <v>133</v>
      </c>
      <c r="G45" s="98">
        <v>150</v>
      </c>
      <c r="H45" s="54"/>
    </row>
    <row r="46" spans="1:8">
      <c r="A46" s="190"/>
      <c r="B46" s="86" t="s">
        <v>142</v>
      </c>
      <c r="C46" s="80" t="s">
        <v>141</v>
      </c>
      <c r="D46" s="143">
        <v>16.71</v>
      </c>
      <c r="E46" s="133">
        <v>41131</v>
      </c>
      <c r="F46" s="144" t="s">
        <v>697</v>
      </c>
      <c r="G46" s="98">
        <v>50</v>
      </c>
      <c r="H46" s="54"/>
    </row>
    <row r="47" spans="1:8">
      <c r="A47" s="227"/>
      <c r="B47" s="90"/>
      <c r="C47" s="90"/>
      <c r="D47" s="90"/>
      <c r="E47" s="138"/>
      <c r="F47" s="144" t="s">
        <v>134</v>
      </c>
      <c r="G47" s="98">
        <v>100</v>
      </c>
      <c r="H47" s="54"/>
    </row>
    <row r="48" spans="1:8" ht="16" thickBot="1">
      <c r="A48" s="191"/>
      <c r="B48" s="135"/>
      <c r="C48" s="135"/>
      <c r="D48" s="135"/>
      <c r="E48" s="139"/>
      <c r="F48" s="226" t="s">
        <v>135</v>
      </c>
      <c r="G48" s="205">
        <v>100</v>
      </c>
      <c r="H48" s="54"/>
    </row>
    <row r="49" spans="1:8">
      <c r="A49" s="206" t="s">
        <v>5</v>
      </c>
      <c r="B49" s="92" t="s">
        <v>309</v>
      </c>
      <c r="C49" s="95" t="s">
        <v>312</v>
      </c>
      <c r="D49" s="95">
        <v>15.31</v>
      </c>
      <c r="E49" s="158">
        <v>41213</v>
      </c>
      <c r="F49" s="142" t="s">
        <v>316</v>
      </c>
      <c r="G49" s="97">
        <v>100</v>
      </c>
    </row>
    <row r="50" spans="1:8">
      <c r="A50" s="190"/>
      <c r="B50" s="89" t="s">
        <v>310</v>
      </c>
      <c r="C50" s="90" t="s">
        <v>150</v>
      </c>
      <c r="D50" s="143">
        <v>162.30000000000001</v>
      </c>
      <c r="E50" s="155">
        <v>41201</v>
      </c>
      <c r="F50" s="25" t="s">
        <v>60</v>
      </c>
      <c r="G50" s="98">
        <v>50</v>
      </c>
    </row>
    <row r="51" spans="1:8">
      <c r="A51" s="190"/>
      <c r="B51" s="89" t="s">
        <v>311</v>
      </c>
      <c r="C51" s="90" t="s">
        <v>313</v>
      </c>
      <c r="D51" s="143">
        <v>62.2</v>
      </c>
      <c r="E51" s="155">
        <v>41175</v>
      </c>
      <c r="F51" s="25" t="s">
        <v>319</v>
      </c>
      <c r="G51" s="98">
        <v>100</v>
      </c>
    </row>
    <row r="52" spans="1:8">
      <c r="A52" s="190"/>
      <c r="B52" s="89" t="s">
        <v>311</v>
      </c>
      <c r="C52" s="80" t="s">
        <v>313</v>
      </c>
      <c r="D52" s="80">
        <v>10.050000000000001</v>
      </c>
      <c r="E52" s="155">
        <v>41202</v>
      </c>
      <c r="F52" s="25"/>
      <c r="G52" s="96"/>
    </row>
    <row r="53" spans="1:8">
      <c r="A53" s="190"/>
      <c r="B53" s="89" t="s">
        <v>246</v>
      </c>
      <c r="C53" s="80" t="s">
        <v>150</v>
      </c>
      <c r="D53" s="80">
        <v>87.53</v>
      </c>
      <c r="E53" s="155">
        <v>41176</v>
      </c>
      <c r="F53" s="25"/>
      <c r="G53" s="96"/>
    </row>
    <row r="54" spans="1:8">
      <c r="A54" s="190"/>
      <c r="B54" s="89" t="s">
        <v>314</v>
      </c>
      <c r="C54" s="80" t="s">
        <v>315</v>
      </c>
      <c r="D54" s="93">
        <v>122</v>
      </c>
      <c r="E54" s="155">
        <v>41178</v>
      </c>
      <c r="F54" s="25"/>
      <c r="G54" s="96"/>
    </row>
    <row r="55" spans="1:8">
      <c r="A55" s="190"/>
      <c r="B55" s="89" t="s">
        <v>247</v>
      </c>
      <c r="C55" s="80" t="s">
        <v>250</v>
      </c>
      <c r="D55" s="80">
        <v>1136.72</v>
      </c>
      <c r="E55" s="155">
        <v>41148</v>
      </c>
      <c r="F55" s="25"/>
      <c r="G55" s="96"/>
    </row>
    <row r="56" spans="1:8">
      <c r="A56" s="190"/>
      <c r="B56" s="89" t="s">
        <v>317</v>
      </c>
      <c r="C56" s="80" t="s">
        <v>50</v>
      </c>
      <c r="D56" s="80">
        <v>181.66</v>
      </c>
      <c r="E56" s="155">
        <v>41162</v>
      </c>
      <c r="F56" s="25"/>
      <c r="G56" s="96"/>
    </row>
    <row r="57" spans="1:8">
      <c r="A57" s="190"/>
      <c r="B57" s="89" t="s">
        <v>318</v>
      </c>
      <c r="C57" s="80" t="s">
        <v>86</v>
      </c>
      <c r="D57" s="80">
        <v>31.14</v>
      </c>
      <c r="E57" s="155">
        <v>41153</v>
      </c>
      <c r="F57" s="25"/>
      <c r="G57" s="96"/>
    </row>
    <row r="58" spans="1:8">
      <c r="A58" s="190"/>
      <c r="B58" s="89" t="s">
        <v>320</v>
      </c>
      <c r="C58" s="80" t="s">
        <v>150</v>
      </c>
      <c r="D58" s="80">
        <v>16.04</v>
      </c>
      <c r="E58" s="155">
        <v>41016</v>
      </c>
      <c r="F58" s="25"/>
      <c r="G58" s="96"/>
    </row>
    <row r="59" spans="1:8" ht="16" thickBot="1">
      <c r="A59" s="190"/>
      <c r="B59" s="89" t="s">
        <v>242</v>
      </c>
      <c r="C59" s="80" t="s">
        <v>96</v>
      </c>
      <c r="D59" s="93">
        <v>5</v>
      </c>
      <c r="E59" s="155">
        <v>41015</v>
      </c>
      <c r="F59" s="25"/>
      <c r="G59" s="96"/>
    </row>
    <row r="60" spans="1:8" ht="22" customHeight="1" thickBot="1">
      <c r="A60" s="206"/>
      <c r="B60" s="241" t="s">
        <v>20</v>
      </c>
      <c r="C60" s="242"/>
      <c r="D60" s="242"/>
      <c r="E60" s="242"/>
      <c r="F60" s="242"/>
      <c r="G60" s="243"/>
      <c r="H60" s="54"/>
    </row>
    <row r="61" spans="1:8" ht="16" thickBot="1">
      <c r="A61" s="191"/>
      <c r="B61" s="225" t="s">
        <v>40</v>
      </c>
      <c r="C61" s="224" t="s">
        <v>43</v>
      </c>
      <c r="D61" s="224" t="s">
        <v>35</v>
      </c>
      <c r="E61" s="224" t="s">
        <v>33</v>
      </c>
      <c r="F61" s="224" t="s">
        <v>34</v>
      </c>
      <c r="G61" s="223" t="s">
        <v>704</v>
      </c>
      <c r="H61" s="54"/>
    </row>
    <row r="62" spans="1:8">
      <c r="A62" s="190" t="s">
        <v>4</v>
      </c>
      <c r="B62" s="92" t="s">
        <v>45</v>
      </c>
      <c r="C62" s="95" t="s">
        <v>74</v>
      </c>
      <c r="D62" s="141">
        <v>125</v>
      </c>
      <c r="E62" s="140">
        <v>40474</v>
      </c>
      <c r="F62" s="142" t="s">
        <v>78</v>
      </c>
      <c r="G62" s="97">
        <v>200</v>
      </c>
    </row>
    <row r="63" spans="1:8">
      <c r="A63" s="231"/>
      <c r="B63" s="89" t="s">
        <v>45</v>
      </c>
      <c r="C63" s="90" t="s">
        <v>75</v>
      </c>
      <c r="D63" s="143">
        <v>222.44</v>
      </c>
      <c r="E63" s="133">
        <v>40478</v>
      </c>
      <c r="F63" s="25" t="s">
        <v>79</v>
      </c>
      <c r="G63" s="98">
        <v>100</v>
      </c>
    </row>
    <row r="64" spans="1:8">
      <c r="A64" s="231"/>
      <c r="B64" s="89" t="s">
        <v>76</v>
      </c>
      <c r="C64" s="90" t="s">
        <v>77</v>
      </c>
      <c r="D64" s="143">
        <v>28.4</v>
      </c>
      <c r="E64" s="133">
        <v>40442</v>
      </c>
      <c r="F64" s="25" t="s">
        <v>87</v>
      </c>
      <c r="G64" s="98">
        <v>100</v>
      </c>
    </row>
    <row r="65" spans="1:8">
      <c r="A65" s="231"/>
      <c r="B65" s="89" t="s">
        <v>63</v>
      </c>
      <c r="C65" s="80" t="s">
        <v>67</v>
      </c>
      <c r="D65" s="93">
        <v>1363.75</v>
      </c>
      <c r="E65" s="133">
        <v>40455</v>
      </c>
      <c r="F65" s="25" t="s">
        <v>88</v>
      </c>
      <c r="G65" s="98">
        <v>100</v>
      </c>
    </row>
    <row r="66" spans="1:8">
      <c r="A66" s="231"/>
      <c r="B66" s="85" t="s">
        <v>80</v>
      </c>
      <c r="C66" s="59" t="s">
        <v>81</v>
      </c>
      <c r="D66" s="93">
        <v>25</v>
      </c>
      <c r="E66" s="82">
        <v>40400</v>
      </c>
      <c r="F66" s="144" t="s">
        <v>89</v>
      </c>
      <c r="G66" s="91">
        <v>100</v>
      </c>
    </row>
    <row r="67" spans="1:8">
      <c r="A67" s="231"/>
      <c r="B67" s="85" t="s">
        <v>82</v>
      </c>
      <c r="C67" s="59" t="s">
        <v>86</v>
      </c>
      <c r="D67" s="93">
        <v>11.62</v>
      </c>
      <c r="E67" s="82">
        <v>40396</v>
      </c>
      <c r="F67" s="144" t="s">
        <v>90</v>
      </c>
      <c r="G67" s="91">
        <v>100</v>
      </c>
    </row>
    <row r="68" spans="1:8">
      <c r="A68" s="190"/>
      <c r="B68" s="71" t="s">
        <v>83</v>
      </c>
      <c r="C68" s="59" t="s">
        <v>86</v>
      </c>
      <c r="D68" s="93">
        <v>14.97</v>
      </c>
      <c r="E68" s="82">
        <v>40406</v>
      </c>
      <c r="F68" s="144" t="s">
        <v>91</v>
      </c>
      <c r="G68" s="91">
        <v>100</v>
      </c>
    </row>
    <row r="69" spans="1:8">
      <c r="A69" s="190"/>
      <c r="B69" s="85" t="s">
        <v>84</v>
      </c>
      <c r="C69" s="59" t="s">
        <v>85</v>
      </c>
      <c r="D69" s="93">
        <v>1046</v>
      </c>
      <c r="E69" s="82">
        <v>40417</v>
      </c>
      <c r="F69" s="80"/>
      <c r="G69" s="146"/>
    </row>
    <row r="70" spans="1:8">
      <c r="A70" s="190"/>
      <c r="B70" s="71" t="s">
        <v>92</v>
      </c>
      <c r="C70" s="59" t="s">
        <v>95</v>
      </c>
      <c r="D70" s="93">
        <v>118</v>
      </c>
      <c r="E70" s="82">
        <v>40380</v>
      </c>
      <c r="F70" s="80"/>
      <c r="G70" s="146"/>
    </row>
    <row r="71" spans="1:8">
      <c r="A71" s="190"/>
      <c r="B71" s="71" t="s">
        <v>94</v>
      </c>
      <c r="C71" s="59" t="s">
        <v>71</v>
      </c>
      <c r="D71" s="93">
        <v>44</v>
      </c>
      <c r="E71" s="82">
        <v>40387</v>
      </c>
      <c r="F71" s="80"/>
      <c r="G71" s="146"/>
    </row>
    <row r="72" spans="1:8" ht="16" thickBot="1">
      <c r="A72" s="191"/>
      <c r="B72" s="151" t="s">
        <v>93</v>
      </c>
      <c r="C72" s="149" t="s">
        <v>96</v>
      </c>
      <c r="D72" s="120">
        <v>13.75</v>
      </c>
      <c r="E72" s="152">
        <v>40375</v>
      </c>
      <c r="F72" s="148"/>
      <c r="G72" s="153"/>
    </row>
    <row r="73" spans="1:8">
      <c r="A73" s="206" t="s">
        <v>7</v>
      </c>
      <c r="B73" s="222" t="s">
        <v>146</v>
      </c>
      <c r="C73" s="221" t="s">
        <v>147</v>
      </c>
      <c r="D73" s="128">
        <v>13.98</v>
      </c>
      <c r="E73" s="129">
        <v>40469</v>
      </c>
      <c r="F73" s="130" t="s">
        <v>143</v>
      </c>
      <c r="G73" s="131">
        <v>100</v>
      </c>
    </row>
    <row r="74" spans="1:8">
      <c r="A74" s="190"/>
      <c r="B74" s="81" t="s">
        <v>45</v>
      </c>
      <c r="C74" s="80" t="s">
        <v>219</v>
      </c>
      <c r="D74" s="93">
        <v>264.91000000000003</v>
      </c>
      <c r="E74" s="82">
        <v>40476</v>
      </c>
      <c r="F74" s="80" t="s">
        <v>108</v>
      </c>
      <c r="G74" s="91">
        <v>200</v>
      </c>
    </row>
    <row r="75" spans="1:8">
      <c r="A75" s="190"/>
      <c r="B75" s="85" t="s">
        <v>148</v>
      </c>
      <c r="C75" s="59" t="s">
        <v>141</v>
      </c>
      <c r="D75" s="93">
        <v>37.76</v>
      </c>
      <c r="E75" s="82">
        <v>40476</v>
      </c>
      <c r="F75" s="80" t="s">
        <v>144</v>
      </c>
      <c r="G75" s="91">
        <v>200</v>
      </c>
    </row>
    <row r="76" spans="1:8">
      <c r="A76" s="190"/>
      <c r="B76" s="85" t="s">
        <v>149</v>
      </c>
      <c r="C76" s="59" t="s">
        <v>85</v>
      </c>
      <c r="D76" s="93">
        <v>306</v>
      </c>
      <c r="E76" s="82">
        <v>40494</v>
      </c>
      <c r="F76" s="80" t="s">
        <v>134</v>
      </c>
      <c r="G76" s="91">
        <v>100</v>
      </c>
    </row>
    <row r="77" spans="1:8">
      <c r="A77" s="190"/>
      <c r="B77" s="85" t="s">
        <v>76</v>
      </c>
      <c r="C77" s="59" t="s">
        <v>150</v>
      </c>
      <c r="D77" s="93">
        <v>11.81</v>
      </c>
      <c r="E77" s="82">
        <v>40485</v>
      </c>
      <c r="F77" s="80" t="s">
        <v>145</v>
      </c>
      <c r="G77" s="91">
        <v>50</v>
      </c>
    </row>
    <row r="78" spans="1:8">
      <c r="A78" s="190"/>
      <c r="B78" s="85" t="s">
        <v>146</v>
      </c>
      <c r="C78" s="59" t="s">
        <v>154</v>
      </c>
      <c r="D78" s="93">
        <v>15.27</v>
      </c>
      <c r="E78" s="82">
        <v>40448</v>
      </c>
      <c r="F78" s="80" t="s">
        <v>100</v>
      </c>
      <c r="G78" s="91">
        <v>50</v>
      </c>
      <c r="H78" s="54"/>
    </row>
    <row r="79" spans="1:8">
      <c r="A79" s="190"/>
      <c r="B79" s="85" t="s">
        <v>152</v>
      </c>
      <c r="C79" s="59" t="s">
        <v>155</v>
      </c>
      <c r="D79" s="93">
        <v>214.36</v>
      </c>
      <c r="E79" s="82">
        <v>40448</v>
      </c>
      <c r="F79" s="80" t="s">
        <v>151</v>
      </c>
      <c r="G79" s="91">
        <v>50</v>
      </c>
      <c r="H79" s="54"/>
    </row>
    <row r="80" spans="1:8">
      <c r="A80" s="190"/>
      <c r="B80" s="85" t="s">
        <v>131</v>
      </c>
      <c r="C80" s="59" t="s">
        <v>132</v>
      </c>
      <c r="D80" s="93">
        <v>61.59</v>
      </c>
      <c r="E80" s="82">
        <v>40441</v>
      </c>
      <c r="F80" s="80" t="s">
        <v>700</v>
      </c>
      <c r="G80" s="91">
        <v>50</v>
      </c>
      <c r="H80" s="54"/>
    </row>
    <row r="81" spans="1:8">
      <c r="A81" s="190"/>
      <c r="B81" s="85" t="s">
        <v>153</v>
      </c>
      <c r="C81" s="59" t="s">
        <v>85</v>
      </c>
      <c r="D81" s="93">
        <v>1420.9</v>
      </c>
      <c r="E81" s="82">
        <v>40451</v>
      </c>
      <c r="F81" s="80" t="s">
        <v>701</v>
      </c>
      <c r="G81" s="91">
        <v>50</v>
      </c>
      <c r="H81" s="54"/>
    </row>
    <row r="82" spans="1:8">
      <c r="A82" s="190"/>
      <c r="B82" s="85" t="s">
        <v>165</v>
      </c>
      <c r="C82" s="59" t="s">
        <v>168</v>
      </c>
      <c r="D82" s="93">
        <v>25</v>
      </c>
      <c r="E82" s="133">
        <v>40396</v>
      </c>
      <c r="F82" s="80" t="s">
        <v>133</v>
      </c>
      <c r="G82" s="91">
        <v>100</v>
      </c>
      <c r="H82" s="54"/>
    </row>
    <row r="83" spans="1:8">
      <c r="A83" s="190"/>
      <c r="B83" s="85" t="s">
        <v>166</v>
      </c>
      <c r="C83" s="59" t="s">
        <v>117</v>
      </c>
      <c r="D83" s="93">
        <v>40.799999999999997</v>
      </c>
      <c r="E83" s="133">
        <v>40406</v>
      </c>
      <c r="F83" s="80" t="s">
        <v>156</v>
      </c>
      <c r="G83" s="91">
        <v>50</v>
      </c>
      <c r="H83" s="54"/>
    </row>
    <row r="84" spans="1:8">
      <c r="A84" s="190"/>
      <c r="B84" s="85" t="s">
        <v>167</v>
      </c>
      <c r="C84" s="59" t="s">
        <v>169</v>
      </c>
      <c r="D84" s="93">
        <v>1914.55</v>
      </c>
      <c r="E84" s="133">
        <v>40407</v>
      </c>
      <c r="F84" s="80" t="s">
        <v>157</v>
      </c>
      <c r="G84" s="91">
        <v>100</v>
      </c>
      <c r="H84" s="54"/>
    </row>
    <row r="85" spans="1:8">
      <c r="A85" s="190"/>
      <c r="B85" s="85" t="s">
        <v>152</v>
      </c>
      <c r="C85" s="59" t="s">
        <v>155</v>
      </c>
      <c r="D85" s="93">
        <v>227.05</v>
      </c>
      <c r="E85" s="133">
        <v>40409</v>
      </c>
      <c r="F85" s="80" t="s">
        <v>135</v>
      </c>
      <c r="G85" s="91">
        <v>100</v>
      </c>
      <c r="H85" s="54"/>
    </row>
    <row r="86" spans="1:8">
      <c r="A86" s="190"/>
      <c r="B86" s="85" t="s">
        <v>170</v>
      </c>
      <c r="C86" s="59" t="s">
        <v>141</v>
      </c>
      <c r="D86" s="93">
        <v>32.270000000000003</v>
      </c>
      <c r="E86" s="133">
        <v>40410</v>
      </c>
      <c r="F86" s="80" t="s">
        <v>101</v>
      </c>
      <c r="G86" s="91">
        <v>50</v>
      </c>
      <c r="H86" s="54"/>
    </row>
    <row r="87" spans="1:8">
      <c r="A87" s="190"/>
      <c r="B87" s="85" t="s">
        <v>97</v>
      </c>
      <c r="C87" s="80" t="s">
        <v>98</v>
      </c>
      <c r="D87" s="93">
        <v>20</v>
      </c>
      <c r="E87" s="133">
        <v>40413</v>
      </c>
      <c r="F87" s="80" t="s">
        <v>106</v>
      </c>
      <c r="G87" s="91">
        <v>100</v>
      </c>
      <c r="H87" s="54"/>
    </row>
    <row r="88" spans="1:8">
      <c r="A88" s="190"/>
      <c r="B88" s="85" t="s">
        <v>171</v>
      </c>
      <c r="C88" s="59" t="s">
        <v>172</v>
      </c>
      <c r="D88" s="93">
        <v>250</v>
      </c>
      <c r="E88" s="133">
        <v>40415</v>
      </c>
      <c r="F88" s="80" t="s">
        <v>124</v>
      </c>
      <c r="G88" s="91">
        <v>100</v>
      </c>
      <c r="H88" s="54"/>
    </row>
    <row r="89" spans="1:8">
      <c r="A89" s="190"/>
      <c r="B89" s="85" t="s">
        <v>97</v>
      </c>
      <c r="C89" s="80" t="s">
        <v>98</v>
      </c>
      <c r="D89" s="93">
        <v>100</v>
      </c>
      <c r="E89" s="133">
        <v>40420</v>
      </c>
      <c r="F89" s="80" t="s">
        <v>128</v>
      </c>
      <c r="G89" s="91">
        <v>75</v>
      </c>
      <c r="H89" s="54"/>
    </row>
    <row r="90" spans="1:8">
      <c r="A90" s="190"/>
      <c r="B90" s="85" t="s">
        <v>82</v>
      </c>
      <c r="C90" s="59" t="s">
        <v>139</v>
      </c>
      <c r="D90" s="93">
        <v>9.9499999999999993</v>
      </c>
      <c r="E90" s="133">
        <v>40420</v>
      </c>
      <c r="F90" s="80" t="s">
        <v>158</v>
      </c>
      <c r="G90" s="91">
        <v>50</v>
      </c>
      <c r="H90" s="54"/>
    </row>
    <row r="91" spans="1:8">
      <c r="A91" s="190"/>
      <c r="B91" s="85" t="s">
        <v>152</v>
      </c>
      <c r="C91" s="80" t="s">
        <v>155</v>
      </c>
      <c r="D91" s="93">
        <v>120.55</v>
      </c>
      <c r="E91" s="133">
        <v>40428</v>
      </c>
      <c r="F91" s="80" t="s">
        <v>159</v>
      </c>
      <c r="G91" s="96">
        <v>100</v>
      </c>
      <c r="H91" s="54"/>
    </row>
    <row r="92" spans="1:8">
      <c r="A92" s="190"/>
      <c r="B92" s="85" t="s">
        <v>152</v>
      </c>
      <c r="C92" s="59" t="s">
        <v>141</v>
      </c>
      <c r="D92" s="93">
        <v>7.41</v>
      </c>
      <c r="E92" s="133">
        <v>40430</v>
      </c>
      <c r="F92" s="80" t="s">
        <v>160</v>
      </c>
      <c r="G92" s="91">
        <v>50</v>
      </c>
      <c r="H92" s="54"/>
    </row>
    <row r="93" spans="1:8">
      <c r="A93" s="190"/>
      <c r="B93" s="85" t="s">
        <v>97</v>
      </c>
      <c r="C93" s="80" t="s">
        <v>98</v>
      </c>
      <c r="D93" s="93">
        <v>100</v>
      </c>
      <c r="E93" s="133">
        <v>40434</v>
      </c>
      <c r="F93" s="80" t="s">
        <v>129</v>
      </c>
      <c r="G93" s="91">
        <v>50</v>
      </c>
      <c r="H93" s="54"/>
    </row>
    <row r="94" spans="1:8">
      <c r="A94" s="190"/>
      <c r="B94" s="85" t="s">
        <v>131</v>
      </c>
      <c r="C94" s="59" t="s">
        <v>132</v>
      </c>
      <c r="D94" s="93">
        <v>150</v>
      </c>
      <c r="E94" s="133">
        <v>40357</v>
      </c>
      <c r="F94" s="80" t="s">
        <v>161</v>
      </c>
      <c r="G94" s="91">
        <v>100</v>
      </c>
      <c r="H94" s="54"/>
    </row>
    <row r="95" spans="1:8">
      <c r="A95" s="190"/>
      <c r="B95" s="85" t="s">
        <v>170</v>
      </c>
      <c r="C95" s="80" t="s">
        <v>141</v>
      </c>
      <c r="D95" s="93">
        <v>22.89</v>
      </c>
      <c r="E95" s="133">
        <v>40358</v>
      </c>
      <c r="F95" s="80" t="s">
        <v>162</v>
      </c>
      <c r="G95" s="91">
        <v>50</v>
      </c>
      <c r="H95" s="54"/>
    </row>
    <row r="96" spans="1:8">
      <c r="A96" s="190"/>
      <c r="B96" s="85" t="s">
        <v>182</v>
      </c>
      <c r="C96" s="59" t="s">
        <v>139</v>
      </c>
      <c r="D96" s="93">
        <v>9.9499999999999993</v>
      </c>
      <c r="E96" s="133">
        <v>40360</v>
      </c>
      <c r="F96" s="80" t="s">
        <v>163</v>
      </c>
      <c r="G96" s="91">
        <v>50</v>
      </c>
      <c r="H96" s="54"/>
    </row>
    <row r="97" spans="1:8">
      <c r="A97" s="190"/>
      <c r="B97" s="85" t="s">
        <v>166</v>
      </c>
      <c r="C97" s="80" t="s">
        <v>117</v>
      </c>
      <c r="D97" s="93">
        <v>35.200000000000003</v>
      </c>
      <c r="E97" s="133">
        <v>40358</v>
      </c>
      <c r="F97" s="80" t="s">
        <v>164</v>
      </c>
      <c r="G97" s="91">
        <v>50</v>
      </c>
      <c r="H97" s="54"/>
    </row>
    <row r="98" spans="1:8">
      <c r="A98" s="190"/>
      <c r="B98" s="85" t="s">
        <v>166</v>
      </c>
      <c r="C98" s="80" t="s">
        <v>117</v>
      </c>
      <c r="D98" s="93">
        <v>35.200000000000003</v>
      </c>
      <c r="E98" s="133">
        <v>40366</v>
      </c>
      <c r="F98" s="80" t="s">
        <v>173</v>
      </c>
      <c r="G98" s="91">
        <v>50</v>
      </c>
      <c r="H98" s="54"/>
    </row>
    <row r="99" spans="1:8">
      <c r="A99" s="190"/>
      <c r="B99" s="85" t="s">
        <v>184</v>
      </c>
      <c r="C99" s="80" t="s">
        <v>141</v>
      </c>
      <c r="D99" s="93">
        <v>50.16</v>
      </c>
      <c r="E99" s="133">
        <v>40367</v>
      </c>
      <c r="F99" s="80" t="s">
        <v>174</v>
      </c>
      <c r="G99" s="91">
        <v>300</v>
      </c>
      <c r="H99" s="54"/>
    </row>
    <row r="100" spans="1:8">
      <c r="A100" s="227"/>
      <c r="B100" s="85" t="s">
        <v>76</v>
      </c>
      <c r="C100" s="80" t="s">
        <v>150</v>
      </c>
      <c r="D100" s="93">
        <v>7.62</v>
      </c>
      <c r="E100" s="133">
        <v>40367</v>
      </c>
      <c r="F100" s="80" t="s">
        <v>175</v>
      </c>
      <c r="G100" s="91">
        <v>50</v>
      </c>
      <c r="H100" s="54"/>
    </row>
    <row r="101" spans="1:8">
      <c r="A101" s="190"/>
      <c r="B101" s="85" t="s">
        <v>183</v>
      </c>
      <c r="C101" s="80" t="s">
        <v>141</v>
      </c>
      <c r="D101" s="93">
        <v>27.34</v>
      </c>
      <c r="E101" s="133">
        <v>40368</v>
      </c>
      <c r="F101" s="80" t="s">
        <v>130</v>
      </c>
      <c r="G101" s="91">
        <v>200</v>
      </c>
      <c r="H101" s="54"/>
    </row>
    <row r="102" spans="1:8">
      <c r="A102" s="190"/>
      <c r="B102" s="85" t="s">
        <v>140</v>
      </c>
      <c r="C102" s="80" t="s">
        <v>150</v>
      </c>
      <c r="D102" s="93">
        <v>16.23</v>
      </c>
      <c r="E102" s="133">
        <v>40278</v>
      </c>
      <c r="F102" s="80" t="s">
        <v>176</v>
      </c>
      <c r="G102" s="91">
        <v>100</v>
      </c>
      <c r="H102" s="54"/>
    </row>
    <row r="103" spans="1:8">
      <c r="A103" s="190"/>
      <c r="B103" s="85" t="s">
        <v>140</v>
      </c>
      <c r="C103" s="80" t="s">
        <v>150</v>
      </c>
      <c r="D103" s="93">
        <v>7.35</v>
      </c>
      <c r="E103" s="133">
        <v>40293</v>
      </c>
      <c r="F103" s="80" t="s">
        <v>177</v>
      </c>
      <c r="G103" s="91">
        <v>200</v>
      </c>
      <c r="H103" s="54"/>
    </row>
    <row r="104" spans="1:8">
      <c r="A104" s="190"/>
      <c r="B104" s="85" t="s">
        <v>140</v>
      </c>
      <c r="C104" s="80" t="s">
        <v>141</v>
      </c>
      <c r="D104" s="93">
        <v>7.78</v>
      </c>
      <c r="E104" s="133">
        <v>40311</v>
      </c>
      <c r="F104" s="80" t="s">
        <v>178</v>
      </c>
      <c r="G104" s="91">
        <v>50</v>
      </c>
      <c r="H104" s="54"/>
    </row>
    <row r="105" spans="1:8">
      <c r="A105" s="190"/>
      <c r="B105" s="89"/>
      <c r="C105" s="90"/>
      <c r="D105" s="90"/>
      <c r="E105" s="138"/>
      <c r="F105" s="80" t="s">
        <v>179</v>
      </c>
      <c r="G105" s="91">
        <v>50</v>
      </c>
      <c r="H105" s="54"/>
    </row>
    <row r="106" spans="1:8">
      <c r="A106" s="190"/>
      <c r="B106" s="89"/>
      <c r="C106" s="90"/>
      <c r="D106" s="90"/>
      <c r="E106" s="138"/>
      <c r="F106" s="80" t="s">
        <v>180</v>
      </c>
      <c r="G106" s="91">
        <v>50</v>
      </c>
      <c r="H106" s="54"/>
    </row>
    <row r="107" spans="1:8" ht="16" thickBot="1">
      <c r="A107" s="190"/>
      <c r="B107" s="125"/>
      <c r="C107" s="135"/>
      <c r="D107" s="135"/>
      <c r="E107" s="139"/>
      <c r="F107" s="148" t="s">
        <v>181</v>
      </c>
      <c r="G107" s="220">
        <v>100</v>
      </c>
      <c r="H107" s="54"/>
    </row>
    <row r="108" spans="1:8" ht="14" customHeight="1">
      <c r="A108" s="206" t="s">
        <v>8</v>
      </c>
      <c r="B108" s="92" t="s">
        <v>200</v>
      </c>
      <c r="C108" s="95" t="s">
        <v>203</v>
      </c>
      <c r="D108" s="141">
        <v>120</v>
      </c>
      <c r="E108" s="140">
        <v>40444</v>
      </c>
      <c r="F108" s="95" t="s">
        <v>185</v>
      </c>
      <c r="G108" s="97">
        <v>410</v>
      </c>
      <c r="H108" s="54"/>
    </row>
    <row r="109" spans="1:8">
      <c r="A109" s="190"/>
      <c r="B109" s="89" t="s">
        <v>201</v>
      </c>
      <c r="C109" s="90" t="s">
        <v>204</v>
      </c>
      <c r="D109" s="90">
        <v>1882.14</v>
      </c>
      <c r="E109" s="133">
        <v>40458</v>
      </c>
      <c r="F109" s="80" t="s">
        <v>186</v>
      </c>
      <c r="G109" s="98">
        <v>200</v>
      </c>
      <c r="H109" s="54"/>
    </row>
    <row r="110" spans="1:8">
      <c r="A110" s="190"/>
      <c r="B110" s="89" t="s">
        <v>114</v>
      </c>
      <c r="C110" s="90" t="s">
        <v>205</v>
      </c>
      <c r="D110" s="90">
        <v>2325.2800000000002</v>
      </c>
      <c r="E110" s="133">
        <v>40458</v>
      </c>
      <c r="F110" s="80" t="s">
        <v>187</v>
      </c>
      <c r="G110" s="98">
        <v>50</v>
      </c>
      <c r="H110" s="54"/>
    </row>
    <row r="111" spans="1:8">
      <c r="A111" s="190"/>
      <c r="B111" s="89" t="s">
        <v>202</v>
      </c>
      <c r="C111" s="80" t="s">
        <v>141</v>
      </c>
      <c r="D111" s="80">
        <v>379.05</v>
      </c>
      <c r="E111" s="133">
        <v>40464</v>
      </c>
      <c r="F111" s="80" t="s">
        <v>188</v>
      </c>
      <c r="G111" s="98">
        <v>50</v>
      </c>
      <c r="H111" s="54"/>
    </row>
    <row r="112" spans="1:8">
      <c r="A112" s="190"/>
      <c r="B112" s="89"/>
      <c r="C112" s="90"/>
      <c r="D112" s="90"/>
      <c r="E112" s="138"/>
      <c r="F112" s="80" t="s">
        <v>189</v>
      </c>
      <c r="G112" s="98">
        <v>50</v>
      </c>
      <c r="H112" s="54"/>
    </row>
    <row r="113" spans="1:8">
      <c r="A113" s="190"/>
      <c r="B113" s="89"/>
      <c r="C113" s="90"/>
      <c r="D113" s="90"/>
      <c r="E113" s="138"/>
      <c r="F113" s="80" t="s">
        <v>190</v>
      </c>
      <c r="G113" s="98">
        <v>50</v>
      </c>
      <c r="H113" s="54"/>
    </row>
    <row r="114" spans="1:8">
      <c r="A114" s="190"/>
      <c r="B114" s="89"/>
      <c r="C114" s="90"/>
      <c r="D114" s="90"/>
      <c r="E114" s="138"/>
      <c r="F114" s="80" t="s">
        <v>191</v>
      </c>
      <c r="G114" s="91">
        <v>50</v>
      </c>
      <c r="H114" s="54"/>
    </row>
    <row r="115" spans="1:8">
      <c r="A115" s="190"/>
      <c r="B115" s="89"/>
      <c r="C115" s="90"/>
      <c r="D115" s="90"/>
      <c r="E115" s="138"/>
      <c r="F115" s="80" t="s">
        <v>105</v>
      </c>
      <c r="G115" s="91">
        <v>50</v>
      </c>
      <c r="H115" s="54"/>
    </row>
    <row r="116" spans="1:8">
      <c r="A116" s="190"/>
      <c r="B116" s="89"/>
      <c r="C116" s="90"/>
      <c r="D116" s="90"/>
      <c r="E116" s="138"/>
      <c r="F116" s="80" t="s">
        <v>192</v>
      </c>
      <c r="G116" s="91">
        <v>100</v>
      </c>
      <c r="H116" s="54"/>
    </row>
    <row r="117" spans="1:8">
      <c r="A117" s="190"/>
      <c r="B117" s="89"/>
      <c r="C117" s="90"/>
      <c r="D117" s="90"/>
      <c r="E117" s="138"/>
      <c r="F117" s="80" t="s">
        <v>193</v>
      </c>
      <c r="G117" s="91">
        <v>100</v>
      </c>
      <c r="H117" s="54"/>
    </row>
    <row r="118" spans="1:8">
      <c r="A118" s="190"/>
      <c r="B118" s="89"/>
      <c r="C118" s="90"/>
      <c r="D118" s="90"/>
      <c r="E118" s="138"/>
      <c r="F118" s="80" t="s">
        <v>194</v>
      </c>
      <c r="G118" s="91">
        <v>50</v>
      </c>
      <c r="H118" s="54"/>
    </row>
    <row r="119" spans="1:8">
      <c r="A119" s="190"/>
      <c r="B119" s="89"/>
      <c r="C119" s="90"/>
      <c r="D119" s="90"/>
      <c r="E119" s="138"/>
      <c r="F119" s="80" t="s">
        <v>195</v>
      </c>
      <c r="G119" s="91">
        <v>410</v>
      </c>
      <c r="H119" s="54"/>
    </row>
    <row r="120" spans="1:8">
      <c r="A120" s="190"/>
      <c r="B120" s="89"/>
      <c r="C120" s="90"/>
      <c r="D120" s="90"/>
      <c r="E120" s="138"/>
      <c r="F120" s="80" t="s">
        <v>196</v>
      </c>
      <c r="G120" s="91">
        <v>100</v>
      </c>
      <c r="H120" s="54"/>
    </row>
    <row r="121" spans="1:8">
      <c r="A121" s="190"/>
      <c r="B121" s="89"/>
      <c r="C121" s="90"/>
      <c r="D121" s="90"/>
      <c r="E121" s="138"/>
      <c r="F121" s="80" t="s">
        <v>197</v>
      </c>
      <c r="G121" s="91">
        <v>100</v>
      </c>
      <c r="H121" s="54"/>
    </row>
    <row r="122" spans="1:8">
      <c r="A122" s="190"/>
      <c r="B122" s="89"/>
      <c r="C122" s="90"/>
      <c r="D122" s="90"/>
      <c r="E122" s="138"/>
      <c r="F122" s="80" t="s">
        <v>198</v>
      </c>
      <c r="G122" s="91">
        <v>50</v>
      </c>
      <c r="H122" s="54"/>
    </row>
    <row r="123" spans="1:8">
      <c r="A123" s="190"/>
      <c r="B123" s="89"/>
      <c r="C123" s="90"/>
      <c r="D123" s="90"/>
      <c r="E123" s="138"/>
      <c r="F123" s="80" t="s">
        <v>199</v>
      </c>
      <c r="G123" s="91">
        <v>410</v>
      </c>
      <c r="H123" s="54"/>
    </row>
    <row r="124" spans="1:8">
      <c r="A124" s="190"/>
      <c r="B124" s="89"/>
      <c r="C124" s="90"/>
      <c r="D124" s="90"/>
      <c r="E124" s="138"/>
      <c r="F124" s="80" t="s">
        <v>206</v>
      </c>
      <c r="G124" s="91">
        <v>100</v>
      </c>
      <c r="H124" s="54"/>
    </row>
    <row r="125" spans="1:8">
      <c r="A125" s="190"/>
      <c r="B125" s="89"/>
      <c r="C125" s="90"/>
      <c r="D125" s="90"/>
      <c r="E125" s="138"/>
      <c r="F125" s="80" t="s">
        <v>207</v>
      </c>
      <c r="G125" s="91">
        <v>150</v>
      </c>
      <c r="H125" s="54"/>
    </row>
    <row r="126" spans="1:8">
      <c r="A126" s="190"/>
      <c r="B126" s="89"/>
      <c r="C126" s="90"/>
      <c r="D126" s="90"/>
      <c r="E126" s="138"/>
      <c r="F126" s="80" t="s">
        <v>208</v>
      </c>
      <c r="G126" s="91">
        <v>100</v>
      </c>
      <c r="H126" s="54"/>
    </row>
    <row r="127" spans="1:8">
      <c r="A127" s="190"/>
      <c r="B127" s="89"/>
      <c r="C127" s="90"/>
      <c r="D127" s="90"/>
      <c r="E127" s="138"/>
      <c r="F127" s="80" t="s">
        <v>209</v>
      </c>
      <c r="G127" s="91">
        <v>410</v>
      </c>
      <c r="H127" s="54"/>
    </row>
    <row r="128" spans="1:8">
      <c r="A128" s="190"/>
      <c r="B128" s="89"/>
      <c r="C128" s="90"/>
      <c r="D128" s="90"/>
      <c r="E128" s="138"/>
      <c r="F128" s="80" t="s">
        <v>210</v>
      </c>
      <c r="G128" s="91">
        <v>410</v>
      </c>
      <c r="H128" s="54"/>
    </row>
    <row r="129" spans="1:8">
      <c r="A129" s="190"/>
      <c r="B129" s="89"/>
      <c r="C129" s="90"/>
      <c r="D129" s="90"/>
      <c r="E129" s="138"/>
      <c r="F129" s="80" t="s">
        <v>211</v>
      </c>
      <c r="G129" s="91">
        <v>100</v>
      </c>
      <c r="H129" s="54"/>
    </row>
    <row r="130" spans="1:8">
      <c r="A130" s="190"/>
      <c r="B130" s="89"/>
      <c r="C130" s="90"/>
      <c r="D130" s="90"/>
      <c r="E130" s="138"/>
      <c r="F130" s="80" t="s">
        <v>212</v>
      </c>
      <c r="G130" s="91">
        <v>100</v>
      </c>
      <c r="H130" s="54"/>
    </row>
    <row r="131" spans="1:8">
      <c r="A131" s="190"/>
      <c r="B131" s="89"/>
      <c r="C131" s="90"/>
      <c r="D131" s="90"/>
      <c r="E131" s="138"/>
      <c r="F131" s="80" t="s">
        <v>213</v>
      </c>
      <c r="G131" s="98">
        <v>100</v>
      </c>
      <c r="H131" s="54"/>
    </row>
    <row r="132" spans="1:8">
      <c r="A132" s="190"/>
      <c r="B132" s="89"/>
      <c r="C132" s="90"/>
      <c r="D132" s="90"/>
      <c r="E132" s="138"/>
      <c r="F132" s="80" t="s">
        <v>214</v>
      </c>
      <c r="G132" s="98">
        <v>50</v>
      </c>
      <c r="H132" s="54"/>
    </row>
    <row r="133" spans="1:8">
      <c r="A133" s="190"/>
      <c r="B133" s="89"/>
      <c r="C133" s="90"/>
      <c r="D133" s="90"/>
      <c r="E133" s="138"/>
      <c r="F133" s="80" t="s">
        <v>215</v>
      </c>
      <c r="G133" s="98">
        <v>100</v>
      </c>
      <c r="H133" s="54"/>
    </row>
    <row r="134" spans="1:8" ht="16" thickBot="1">
      <c r="A134" s="190"/>
      <c r="B134" s="125"/>
      <c r="C134" s="135"/>
      <c r="D134" s="135"/>
      <c r="E134" s="139"/>
      <c r="F134" s="148" t="s">
        <v>216</v>
      </c>
      <c r="G134" s="205">
        <v>100</v>
      </c>
      <c r="H134" s="54"/>
    </row>
    <row r="135" spans="1:8">
      <c r="A135" s="206" t="s">
        <v>10</v>
      </c>
      <c r="B135" s="92" t="s">
        <v>242</v>
      </c>
      <c r="C135" s="95" t="s">
        <v>219</v>
      </c>
      <c r="D135" s="95">
        <v>529.82000000000005</v>
      </c>
      <c r="E135" s="156" t="s">
        <v>242</v>
      </c>
      <c r="F135" s="95" t="s">
        <v>217</v>
      </c>
      <c r="G135" s="97">
        <v>50</v>
      </c>
      <c r="H135" s="54"/>
    </row>
    <row r="136" spans="1:8">
      <c r="A136" s="190"/>
      <c r="B136" s="89" t="s">
        <v>242</v>
      </c>
      <c r="C136" s="90" t="s">
        <v>220</v>
      </c>
      <c r="D136" s="90">
        <v>91.71</v>
      </c>
      <c r="E136" s="133">
        <v>40484</v>
      </c>
      <c r="F136" s="80" t="s">
        <v>218</v>
      </c>
      <c r="G136" s="91">
        <v>100</v>
      </c>
      <c r="H136" s="54"/>
    </row>
    <row r="137" spans="1:8">
      <c r="A137" s="190"/>
      <c r="B137" s="89" t="s">
        <v>221</v>
      </c>
      <c r="C137" s="90" t="s">
        <v>222</v>
      </c>
      <c r="D137" s="143">
        <v>798</v>
      </c>
      <c r="E137" s="133">
        <v>40436</v>
      </c>
      <c r="F137" s="80" t="s">
        <v>223</v>
      </c>
      <c r="G137" s="91">
        <v>100</v>
      </c>
      <c r="H137" s="54"/>
    </row>
    <row r="138" spans="1:8">
      <c r="A138" s="190"/>
      <c r="B138" s="89" t="s">
        <v>242</v>
      </c>
      <c r="C138" s="80" t="s">
        <v>50</v>
      </c>
      <c r="D138" s="80">
        <v>27.33</v>
      </c>
      <c r="E138" s="133">
        <v>40459</v>
      </c>
      <c r="F138" s="90"/>
      <c r="G138" s="96"/>
      <c r="H138" s="54"/>
    </row>
    <row r="139" spans="1:8">
      <c r="A139" s="190"/>
      <c r="B139" s="89" t="s">
        <v>242</v>
      </c>
      <c r="C139" s="80" t="s">
        <v>168</v>
      </c>
      <c r="D139" s="93">
        <v>60</v>
      </c>
      <c r="E139" s="133">
        <v>40443</v>
      </c>
      <c r="F139" s="90"/>
      <c r="G139" s="96"/>
      <c r="H139" s="54"/>
    </row>
    <row r="140" spans="1:8">
      <c r="A140" s="190"/>
      <c r="B140" s="89" t="s">
        <v>224</v>
      </c>
      <c r="C140" s="80" t="s">
        <v>141</v>
      </c>
      <c r="D140" s="80">
        <v>15.39</v>
      </c>
      <c r="E140" s="133">
        <v>40369</v>
      </c>
      <c r="F140" s="90"/>
      <c r="G140" s="96"/>
      <c r="H140" s="54"/>
    </row>
    <row r="141" spans="1:8">
      <c r="A141" s="190"/>
      <c r="B141" s="89" t="s">
        <v>226</v>
      </c>
      <c r="C141" s="80" t="s">
        <v>86</v>
      </c>
      <c r="D141" s="93">
        <v>285.94</v>
      </c>
      <c r="E141" s="133">
        <v>40403</v>
      </c>
      <c r="F141" s="90"/>
      <c r="G141" s="96"/>
      <c r="H141" s="54"/>
    </row>
    <row r="142" spans="1:8">
      <c r="A142" s="190"/>
      <c r="B142" s="89" t="s">
        <v>225</v>
      </c>
      <c r="C142" s="80" t="s">
        <v>227</v>
      </c>
      <c r="D142" s="80">
        <v>51.98</v>
      </c>
      <c r="E142" s="133">
        <v>40369</v>
      </c>
      <c r="F142" s="90"/>
      <c r="G142" s="96"/>
      <c r="H142" s="54"/>
    </row>
    <row r="143" spans="1:8" ht="16" thickBot="1">
      <c r="A143" s="190"/>
      <c r="B143" s="89" t="s">
        <v>242</v>
      </c>
      <c r="C143" s="80" t="s">
        <v>242</v>
      </c>
      <c r="D143" s="93">
        <v>1648.32</v>
      </c>
      <c r="E143" s="133">
        <v>40425</v>
      </c>
      <c r="F143" s="90"/>
      <c r="G143" s="96"/>
      <c r="H143" s="54"/>
    </row>
    <row r="144" spans="1:8">
      <c r="A144" s="206" t="s">
        <v>2</v>
      </c>
      <c r="B144" s="92" t="s">
        <v>76</v>
      </c>
      <c r="C144" s="95" t="s">
        <v>150</v>
      </c>
      <c r="D144" s="95">
        <v>456.52</v>
      </c>
      <c r="E144" s="158">
        <v>40466</v>
      </c>
      <c r="F144" s="142"/>
      <c r="G144" s="157"/>
    </row>
    <row r="145" spans="1:7">
      <c r="A145" s="190"/>
      <c r="B145" s="89" t="s">
        <v>520</v>
      </c>
      <c r="C145" s="90" t="s">
        <v>523</v>
      </c>
      <c r="D145" s="90">
        <v>1407.39</v>
      </c>
      <c r="E145" s="155">
        <v>40469</v>
      </c>
      <c r="F145" s="25"/>
      <c r="G145" s="96"/>
    </row>
    <row r="146" spans="1:7">
      <c r="A146" s="190"/>
      <c r="B146" s="89" t="s">
        <v>521</v>
      </c>
      <c r="C146" s="90" t="s">
        <v>522</v>
      </c>
      <c r="D146" s="90">
        <v>96.13</v>
      </c>
      <c r="E146" s="155">
        <v>40469</v>
      </c>
      <c r="F146" s="25"/>
      <c r="G146" s="96"/>
    </row>
    <row r="147" spans="1:7">
      <c r="A147" s="190"/>
      <c r="B147" s="89" t="s">
        <v>166</v>
      </c>
      <c r="C147" s="90" t="s">
        <v>205</v>
      </c>
      <c r="D147" s="90">
        <v>1687.44</v>
      </c>
      <c r="E147" s="155">
        <v>40469</v>
      </c>
      <c r="F147" s="25"/>
      <c r="G147" s="96"/>
    </row>
    <row r="148" spans="1:7">
      <c r="A148" s="190"/>
      <c r="B148" s="89" t="s">
        <v>166</v>
      </c>
      <c r="C148" s="90" t="s">
        <v>205</v>
      </c>
      <c r="D148" s="90">
        <v>642.74</v>
      </c>
      <c r="E148" s="155">
        <v>40469</v>
      </c>
      <c r="F148" s="25"/>
      <c r="G148" s="96"/>
    </row>
    <row r="149" spans="1:7">
      <c r="A149" s="190"/>
      <c r="B149" s="89" t="s">
        <v>242</v>
      </c>
      <c r="C149" s="90" t="s">
        <v>522</v>
      </c>
      <c r="D149" s="90">
        <v>352.82</v>
      </c>
      <c r="E149" s="155">
        <v>40469</v>
      </c>
      <c r="F149" s="25"/>
      <c r="G149" s="96"/>
    </row>
    <row r="150" spans="1:7">
      <c r="A150" s="190"/>
      <c r="B150" s="89" t="s">
        <v>45</v>
      </c>
      <c r="C150" s="90" t="s">
        <v>66</v>
      </c>
      <c r="D150" s="90">
        <v>300</v>
      </c>
      <c r="E150" s="155">
        <v>40471</v>
      </c>
      <c r="F150" s="25"/>
      <c r="G150" s="96"/>
    </row>
    <row r="151" spans="1:7">
      <c r="A151" s="190"/>
      <c r="B151" s="89" t="s">
        <v>45</v>
      </c>
      <c r="C151" s="90" t="s">
        <v>219</v>
      </c>
      <c r="D151" s="90">
        <v>2099.2800000000002</v>
      </c>
      <c r="E151" s="155">
        <v>40480</v>
      </c>
      <c r="F151" s="25"/>
      <c r="G151" s="96"/>
    </row>
    <row r="152" spans="1:7">
      <c r="A152" s="190"/>
      <c r="B152" s="89" t="s">
        <v>76</v>
      </c>
      <c r="C152" s="90" t="s">
        <v>526</v>
      </c>
      <c r="D152" s="90">
        <v>283.66000000000003</v>
      </c>
      <c r="E152" s="155">
        <v>40476</v>
      </c>
      <c r="F152" s="25"/>
      <c r="G152" s="96"/>
    </row>
    <row r="153" spans="1:7">
      <c r="A153" s="190"/>
      <c r="B153" s="89" t="s">
        <v>76</v>
      </c>
      <c r="C153" s="90" t="s">
        <v>526</v>
      </c>
      <c r="D153" s="90">
        <v>567.32000000000005</v>
      </c>
      <c r="E153" s="155">
        <v>40476</v>
      </c>
      <c r="F153" s="25"/>
      <c r="G153" s="96"/>
    </row>
    <row r="154" spans="1:7">
      <c r="A154" s="190"/>
      <c r="B154" s="89" t="s">
        <v>524</v>
      </c>
      <c r="C154" s="90" t="s">
        <v>527</v>
      </c>
      <c r="D154" s="90">
        <v>200</v>
      </c>
      <c r="E154" s="155">
        <v>40476</v>
      </c>
      <c r="F154" s="25"/>
      <c r="G154" s="96"/>
    </row>
    <row r="155" spans="1:7">
      <c r="A155" s="190"/>
      <c r="B155" s="89" t="s">
        <v>525</v>
      </c>
      <c r="C155" s="90" t="s">
        <v>523</v>
      </c>
      <c r="D155" s="90">
        <v>62.19</v>
      </c>
      <c r="E155" s="155">
        <v>40483</v>
      </c>
      <c r="F155" s="25"/>
      <c r="G155" s="96"/>
    </row>
    <row r="156" spans="1:7">
      <c r="A156" s="190"/>
      <c r="B156" s="124" t="s">
        <v>76</v>
      </c>
      <c r="C156" s="80" t="s">
        <v>150</v>
      </c>
      <c r="D156" s="80">
        <v>196.74</v>
      </c>
      <c r="E156" s="155">
        <v>40441</v>
      </c>
      <c r="F156" s="25"/>
      <c r="G156" s="96"/>
    </row>
    <row r="157" spans="1:7">
      <c r="A157" s="190"/>
      <c r="B157" s="124" t="s">
        <v>76</v>
      </c>
      <c r="C157" s="80" t="s">
        <v>150</v>
      </c>
      <c r="D157" s="80">
        <v>267.79000000000002</v>
      </c>
      <c r="E157" s="155">
        <v>40448</v>
      </c>
      <c r="F157" s="25"/>
      <c r="G157" s="96"/>
    </row>
    <row r="158" spans="1:7">
      <c r="A158" s="190"/>
      <c r="B158" s="124" t="s">
        <v>76</v>
      </c>
      <c r="C158" s="80" t="s">
        <v>150</v>
      </c>
      <c r="D158" s="80">
        <v>200.29</v>
      </c>
      <c r="E158" s="155">
        <v>40454</v>
      </c>
      <c r="F158" s="25"/>
      <c r="G158" s="96"/>
    </row>
    <row r="159" spans="1:7">
      <c r="A159" s="190"/>
      <c r="B159" s="124" t="s">
        <v>528</v>
      </c>
      <c r="C159" s="80" t="s">
        <v>154</v>
      </c>
      <c r="D159" s="80">
        <v>35.340000000000003</v>
      </c>
      <c r="E159" s="155">
        <v>40432</v>
      </c>
      <c r="F159" s="25"/>
      <c r="G159" s="96"/>
    </row>
    <row r="160" spans="1:7">
      <c r="A160" s="190"/>
      <c r="B160" s="124" t="s">
        <v>247</v>
      </c>
      <c r="C160" s="80" t="s">
        <v>530</v>
      </c>
      <c r="D160" s="80">
        <v>220.83</v>
      </c>
      <c r="E160" s="155">
        <v>40431</v>
      </c>
      <c r="F160" s="25"/>
      <c r="G160" s="96"/>
    </row>
    <row r="161" spans="1:8" ht="16" thickBot="1">
      <c r="A161" s="191"/>
      <c r="B161" s="219" t="s">
        <v>529</v>
      </c>
      <c r="C161" s="148" t="s">
        <v>150</v>
      </c>
      <c r="D161" s="148">
        <v>196.74</v>
      </c>
      <c r="E161" s="218">
        <v>40441</v>
      </c>
      <c r="F161" s="159"/>
      <c r="G161" s="137"/>
    </row>
    <row r="162" spans="1:8" ht="21" thickBot="1">
      <c r="A162" s="190"/>
      <c r="B162" s="244" t="s">
        <v>19</v>
      </c>
      <c r="C162" s="245"/>
      <c r="D162" s="245"/>
      <c r="E162" s="245"/>
      <c r="F162" s="245"/>
      <c r="G162" s="246"/>
    </row>
    <row r="163" spans="1:8" ht="16" thickBot="1">
      <c r="A163" s="190"/>
      <c r="B163" s="117" t="s">
        <v>40</v>
      </c>
      <c r="C163" s="52" t="s">
        <v>43</v>
      </c>
      <c r="D163" s="52" t="s">
        <v>35</v>
      </c>
      <c r="E163" s="52" t="s">
        <v>33</v>
      </c>
      <c r="F163" s="52" t="s">
        <v>34</v>
      </c>
      <c r="G163" s="53" t="s">
        <v>704</v>
      </c>
    </row>
    <row r="164" spans="1:8">
      <c r="A164" s="206" t="s">
        <v>11</v>
      </c>
      <c r="B164" s="92" t="s">
        <v>243</v>
      </c>
      <c r="C164" s="95" t="s">
        <v>244</v>
      </c>
      <c r="D164" s="141">
        <v>1000</v>
      </c>
      <c r="E164" s="158">
        <v>39717</v>
      </c>
      <c r="F164" s="142" t="s">
        <v>228</v>
      </c>
      <c r="G164" s="97">
        <v>75</v>
      </c>
      <c r="H164" s="54"/>
    </row>
    <row r="165" spans="1:8">
      <c r="A165" s="190"/>
      <c r="B165" s="89" t="s">
        <v>705</v>
      </c>
      <c r="C165" s="79" t="s">
        <v>245</v>
      </c>
      <c r="D165" s="79">
        <v>1616.21</v>
      </c>
      <c r="E165" s="155">
        <v>39725</v>
      </c>
      <c r="F165" s="25" t="s">
        <v>229</v>
      </c>
      <c r="G165" s="98">
        <v>75</v>
      </c>
      <c r="H165" s="54"/>
    </row>
    <row r="166" spans="1:8">
      <c r="A166" s="190"/>
      <c r="B166" s="89" t="s">
        <v>246</v>
      </c>
      <c r="C166" s="79" t="s">
        <v>249</v>
      </c>
      <c r="D166" s="79">
        <v>259.92</v>
      </c>
      <c r="E166" s="155">
        <v>39706</v>
      </c>
      <c r="F166" s="25" t="s">
        <v>230</v>
      </c>
      <c r="G166" s="98">
        <v>50</v>
      </c>
      <c r="H166" s="54"/>
    </row>
    <row r="167" spans="1:8">
      <c r="A167" s="190"/>
      <c r="B167" s="89" t="s">
        <v>247</v>
      </c>
      <c r="C167" s="79" t="s">
        <v>250</v>
      </c>
      <c r="D167" s="79">
        <v>868.05</v>
      </c>
      <c r="E167" s="155">
        <v>39702</v>
      </c>
      <c r="F167" s="25" t="s">
        <v>231</v>
      </c>
      <c r="G167" s="98">
        <v>100</v>
      </c>
      <c r="H167" s="54"/>
    </row>
    <row r="168" spans="1:8">
      <c r="A168" s="190"/>
      <c r="B168" s="89" t="s">
        <v>248</v>
      </c>
      <c r="C168" s="79" t="s">
        <v>251</v>
      </c>
      <c r="D168" s="79">
        <v>21.46</v>
      </c>
      <c r="E168" s="155">
        <v>39712</v>
      </c>
      <c r="F168" s="25" t="s">
        <v>232</v>
      </c>
      <c r="G168" s="98">
        <v>50</v>
      </c>
      <c r="H168" s="54"/>
    </row>
    <row r="169" spans="1:8">
      <c r="A169" s="190"/>
      <c r="B169" s="89" t="s">
        <v>248</v>
      </c>
      <c r="C169" s="79" t="s">
        <v>251</v>
      </c>
      <c r="D169" s="79">
        <v>1.75</v>
      </c>
      <c r="E169" s="155">
        <v>39713</v>
      </c>
      <c r="F169" s="25" t="s">
        <v>233</v>
      </c>
      <c r="G169" s="98">
        <v>50</v>
      </c>
      <c r="H169" s="54"/>
    </row>
    <row r="170" spans="1:8">
      <c r="A170" s="190"/>
      <c r="B170" s="89" t="s">
        <v>268</v>
      </c>
      <c r="C170" s="79" t="s">
        <v>132</v>
      </c>
      <c r="D170" s="154">
        <v>258</v>
      </c>
      <c r="E170" s="155">
        <v>39605</v>
      </c>
      <c r="F170" s="25" t="s">
        <v>234</v>
      </c>
      <c r="G170" s="98">
        <v>50</v>
      </c>
      <c r="H170" s="54"/>
    </row>
    <row r="171" spans="1:8">
      <c r="A171" s="190"/>
      <c r="B171" s="89" t="s">
        <v>267</v>
      </c>
      <c r="C171" s="79" t="s">
        <v>150</v>
      </c>
      <c r="D171" s="79">
        <v>11.35</v>
      </c>
      <c r="E171" s="155">
        <v>39632</v>
      </c>
      <c r="F171" s="25" t="s">
        <v>235</v>
      </c>
      <c r="G171" s="98">
        <v>50</v>
      </c>
      <c r="H171" s="54"/>
    </row>
    <row r="172" spans="1:8">
      <c r="A172" s="190"/>
      <c r="B172" s="89" t="s">
        <v>269</v>
      </c>
      <c r="C172" s="90" t="s">
        <v>150</v>
      </c>
      <c r="D172" s="90">
        <v>9.7200000000000006</v>
      </c>
      <c r="E172" s="155">
        <v>39635</v>
      </c>
      <c r="F172" s="25" t="s">
        <v>236</v>
      </c>
      <c r="G172" s="98">
        <v>100</v>
      </c>
      <c r="H172" s="54"/>
    </row>
    <row r="173" spans="1:8">
      <c r="A173" s="190"/>
      <c r="B173" s="89" t="s">
        <v>706</v>
      </c>
      <c r="C173" s="80" t="s">
        <v>244</v>
      </c>
      <c r="D173" s="80">
        <v>53.03</v>
      </c>
      <c r="E173" s="155">
        <v>39659</v>
      </c>
      <c r="F173" s="25" t="s">
        <v>237</v>
      </c>
      <c r="G173" s="98">
        <v>50</v>
      </c>
      <c r="H173" s="54"/>
    </row>
    <row r="174" spans="1:8">
      <c r="A174" s="190"/>
      <c r="B174" s="89" t="s">
        <v>270</v>
      </c>
      <c r="C174" s="80" t="s">
        <v>244</v>
      </c>
      <c r="D174" s="80">
        <v>10.19</v>
      </c>
      <c r="E174" s="155">
        <v>39659</v>
      </c>
      <c r="F174" s="25" t="s">
        <v>238</v>
      </c>
      <c r="G174" s="98">
        <v>50</v>
      </c>
      <c r="H174" s="54"/>
    </row>
    <row r="175" spans="1:8">
      <c r="A175" s="190"/>
      <c r="B175" s="89" t="s">
        <v>248</v>
      </c>
      <c r="C175" s="80" t="s">
        <v>251</v>
      </c>
      <c r="D175" s="80">
        <v>24.02</v>
      </c>
      <c r="E175" s="155">
        <v>39672</v>
      </c>
      <c r="F175" s="25" t="s">
        <v>239</v>
      </c>
      <c r="G175" s="98">
        <v>50</v>
      </c>
      <c r="H175" s="33"/>
    </row>
    <row r="176" spans="1:8">
      <c r="A176" s="190"/>
      <c r="B176" s="89" t="s">
        <v>93</v>
      </c>
      <c r="C176" s="80" t="s">
        <v>96</v>
      </c>
      <c r="D176" s="90">
        <v>13.39</v>
      </c>
      <c r="E176" s="155">
        <v>39574</v>
      </c>
      <c r="F176" s="25" t="s">
        <v>240</v>
      </c>
      <c r="G176" s="98">
        <v>50</v>
      </c>
      <c r="H176" s="33"/>
    </row>
    <row r="177" spans="1:7">
      <c r="A177" s="190"/>
      <c r="B177" s="89"/>
      <c r="C177" s="90"/>
      <c r="D177" s="90"/>
      <c r="E177" s="90"/>
      <c r="F177" s="25" t="s">
        <v>241</v>
      </c>
      <c r="G177" s="98">
        <v>200</v>
      </c>
    </row>
    <row r="178" spans="1:7">
      <c r="A178" s="190"/>
      <c r="B178" s="89"/>
      <c r="C178" s="90"/>
      <c r="D178" s="90"/>
      <c r="E178" s="90"/>
      <c r="F178" s="25" t="s">
        <v>252</v>
      </c>
      <c r="G178" s="98">
        <v>50</v>
      </c>
    </row>
    <row r="179" spans="1:7">
      <c r="A179" s="190"/>
      <c r="B179" s="89"/>
      <c r="C179" s="90"/>
      <c r="D179" s="90"/>
      <c r="E179" s="90"/>
      <c r="F179" s="25" t="s">
        <v>253</v>
      </c>
      <c r="G179" s="98">
        <v>200</v>
      </c>
    </row>
    <row r="180" spans="1:7">
      <c r="A180" s="190"/>
      <c r="B180" s="89"/>
      <c r="C180" s="90"/>
      <c r="D180" s="90"/>
      <c r="E180" s="90"/>
      <c r="F180" s="25" t="s">
        <v>254</v>
      </c>
      <c r="G180" s="98">
        <v>50</v>
      </c>
    </row>
    <row r="181" spans="1:7">
      <c r="A181" s="190"/>
      <c r="B181" s="89"/>
      <c r="C181" s="90"/>
      <c r="D181" s="90"/>
      <c r="E181" s="90"/>
      <c r="F181" s="25" t="s">
        <v>255</v>
      </c>
      <c r="G181" s="98">
        <v>50</v>
      </c>
    </row>
    <row r="182" spans="1:7">
      <c r="A182" s="190"/>
      <c r="B182" s="89"/>
      <c r="C182" s="90"/>
      <c r="D182" s="90"/>
      <c r="E182" s="90"/>
      <c r="F182" s="25" t="s">
        <v>256</v>
      </c>
      <c r="G182" s="98">
        <v>100</v>
      </c>
    </row>
    <row r="183" spans="1:7">
      <c r="A183" s="190"/>
      <c r="B183" s="89"/>
      <c r="C183" s="90"/>
      <c r="D183" s="90"/>
      <c r="E183" s="90"/>
      <c r="F183" s="25" t="s">
        <v>257</v>
      </c>
      <c r="G183" s="98">
        <v>100</v>
      </c>
    </row>
    <row r="184" spans="1:7">
      <c r="A184" s="190"/>
      <c r="B184" s="89"/>
      <c r="C184" s="90"/>
      <c r="D184" s="90"/>
      <c r="E184" s="90"/>
      <c r="F184" s="25" t="s">
        <v>258</v>
      </c>
      <c r="G184" s="98">
        <v>50</v>
      </c>
    </row>
    <row r="185" spans="1:7">
      <c r="A185" s="190"/>
      <c r="B185" s="89"/>
      <c r="C185" s="90"/>
      <c r="D185" s="90"/>
      <c r="E185" s="90"/>
      <c r="F185" s="25" t="s">
        <v>259</v>
      </c>
      <c r="G185" s="98">
        <v>100</v>
      </c>
    </row>
    <row r="186" spans="1:7">
      <c r="A186" s="190"/>
      <c r="B186" s="89"/>
      <c r="C186" s="90"/>
      <c r="D186" s="90"/>
      <c r="E186" s="90"/>
      <c r="F186" s="25" t="s">
        <v>260</v>
      </c>
      <c r="G186" s="98">
        <v>300</v>
      </c>
    </row>
    <row r="187" spans="1:7">
      <c r="A187" s="190"/>
      <c r="B187" s="89"/>
      <c r="C187" s="90"/>
      <c r="D187" s="90"/>
      <c r="E187" s="90"/>
      <c r="F187" s="25" t="s">
        <v>261</v>
      </c>
      <c r="G187" s="98">
        <v>390</v>
      </c>
    </row>
    <row r="188" spans="1:7">
      <c r="A188" s="190"/>
      <c r="B188" s="89"/>
      <c r="C188" s="90"/>
      <c r="D188" s="90"/>
      <c r="E188" s="90"/>
      <c r="F188" s="25" t="s">
        <v>262</v>
      </c>
      <c r="G188" s="98">
        <v>100</v>
      </c>
    </row>
    <row r="189" spans="1:7">
      <c r="A189" s="190"/>
      <c r="B189" s="89"/>
      <c r="C189" s="90"/>
      <c r="D189" s="90"/>
      <c r="E189" s="90"/>
      <c r="F189" s="25" t="s">
        <v>263</v>
      </c>
      <c r="G189" s="98">
        <v>390</v>
      </c>
    </row>
    <row r="190" spans="1:7">
      <c r="A190" s="190"/>
      <c r="B190" s="89"/>
      <c r="C190" s="90"/>
      <c r="D190" s="90"/>
      <c r="E190" s="90"/>
      <c r="F190" s="25" t="s">
        <v>264</v>
      </c>
      <c r="G190" s="98">
        <v>50</v>
      </c>
    </row>
    <row r="191" spans="1:7">
      <c r="A191" s="190"/>
      <c r="B191" s="89"/>
      <c r="C191" s="90"/>
      <c r="D191" s="90"/>
      <c r="E191" s="90"/>
      <c r="F191" s="25" t="s">
        <v>265</v>
      </c>
      <c r="G191" s="98">
        <v>100</v>
      </c>
    </row>
    <row r="192" spans="1:7" ht="16" thickBot="1">
      <c r="A192" s="190"/>
      <c r="B192" s="89"/>
      <c r="C192" s="90"/>
      <c r="D192" s="90"/>
      <c r="E192" s="90"/>
      <c r="F192" s="159" t="s">
        <v>266</v>
      </c>
      <c r="G192" s="205">
        <v>100</v>
      </c>
    </row>
    <row r="193" spans="1:7">
      <c r="A193" s="206" t="s">
        <v>271</v>
      </c>
      <c r="B193" s="92" t="s">
        <v>273</v>
      </c>
      <c r="C193" s="95" t="s">
        <v>150</v>
      </c>
      <c r="D193" s="141">
        <v>16.2</v>
      </c>
      <c r="E193" s="158">
        <v>39744</v>
      </c>
      <c r="F193" s="142" t="s">
        <v>272</v>
      </c>
      <c r="G193" s="97">
        <v>50</v>
      </c>
    </row>
    <row r="194" spans="1:7">
      <c r="A194" s="190"/>
      <c r="B194" s="89" t="s">
        <v>274</v>
      </c>
      <c r="C194" s="90" t="s">
        <v>277</v>
      </c>
      <c r="D194" s="90">
        <v>35.85</v>
      </c>
      <c r="E194" s="155">
        <v>39776</v>
      </c>
      <c r="F194" s="25" t="s">
        <v>280</v>
      </c>
      <c r="G194" s="98">
        <v>200</v>
      </c>
    </row>
    <row r="195" spans="1:7">
      <c r="A195" s="190"/>
      <c r="B195" s="89" t="s">
        <v>275</v>
      </c>
      <c r="C195" s="90" t="s">
        <v>278</v>
      </c>
      <c r="D195" s="143">
        <v>3</v>
      </c>
      <c r="E195" s="155">
        <v>39763</v>
      </c>
      <c r="F195" s="25" t="s">
        <v>284</v>
      </c>
      <c r="G195" s="98">
        <v>100</v>
      </c>
    </row>
    <row r="196" spans="1:7">
      <c r="A196" s="190"/>
      <c r="B196" s="89" t="s">
        <v>276</v>
      </c>
      <c r="C196" s="80" t="s">
        <v>279</v>
      </c>
      <c r="D196" s="80">
        <v>1.75</v>
      </c>
      <c r="E196" s="133">
        <v>39743</v>
      </c>
      <c r="F196" s="25" t="s">
        <v>285</v>
      </c>
      <c r="G196" s="98">
        <v>50</v>
      </c>
    </row>
    <row r="197" spans="1:7">
      <c r="A197" s="190"/>
      <c r="B197" s="89" t="s">
        <v>281</v>
      </c>
      <c r="C197" s="80" t="s">
        <v>150</v>
      </c>
      <c r="D197" s="80">
        <v>8.9499999999999993</v>
      </c>
      <c r="E197" s="133">
        <v>39723</v>
      </c>
      <c r="F197" s="25" t="s">
        <v>286</v>
      </c>
      <c r="G197" s="98">
        <v>256</v>
      </c>
    </row>
    <row r="198" spans="1:7">
      <c r="A198" s="190"/>
      <c r="B198" s="89" t="s">
        <v>282</v>
      </c>
      <c r="C198" s="80" t="s">
        <v>283</v>
      </c>
      <c r="D198" s="80">
        <v>1720.98</v>
      </c>
      <c r="E198" s="155">
        <v>39720</v>
      </c>
      <c r="F198" s="25" t="s">
        <v>287</v>
      </c>
      <c r="G198" s="98">
        <v>50</v>
      </c>
    </row>
    <row r="199" spans="1:7">
      <c r="A199" s="190"/>
      <c r="B199" s="89" t="s">
        <v>303</v>
      </c>
      <c r="C199" s="80" t="s">
        <v>251</v>
      </c>
      <c r="D199" s="80">
        <v>21.66</v>
      </c>
      <c r="E199" s="155">
        <v>39686</v>
      </c>
      <c r="F199" s="25" t="s">
        <v>288</v>
      </c>
      <c r="G199" s="98">
        <v>100</v>
      </c>
    </row>
    <row r="200" spans="1:7">
      <c r="A200" s="190"/>
      <c r="B200" s="89" t="s">
        <v>46</v>
      </c>
      <c r="C200" s="80" t="s">
        <v>250</v>
      </c>
      <c r="D200" s="80">
        <v>843.09</v>
      </c>
      <c r="E200" s="155">
        <v>39709</v>
      </c>
      <c r="F200" s="25" t="s">
        <v>289</v>
      </c>
      <c r="G200" s="98">
        <v>50</v>
      </c>
    </row>
    <row r="201" spans="1:7">
      <c r="A201" s="190"/>
      <c r="B201" s="89" t="s">
        <v>304</v>
      </c>
      <c r="C201" s="80" t="s">
        <v>132</v>
      </c>
      <c r="D201" s="93">
        <v>186</v>
      </c>
      <c r="E201" s="155">
        <v>39687</v>
      </c>
      <c r="F201" s="25" t="s">
        <v>290</v>
      </c>
      <c r="G201" s="98">
        <v>300</v>
      </c>
    </row>
    <row r="202" spans="1:7">
      <c r="A202" s="190"/>
      <c r="B202" s="89" t="s">
        <v>305</v>
      </c>
      <c r="C202" s="80" t="s">
        <v>308</v>
      </c>
      <c r="D202" s="80">
        <v>284.88</v>
      </c>
      <c r="E202" s="155">
        <v>39699</v>
      </c>
      <c r="F202" s="25" t="s">
        <v>291</v>
      </c>
      <c r="G202" s="98">
        <v>50</v>
      </c>
    </row>
    <row r="203" spans="1:7">
      <c r="A203" s="190"/>
      <c r="B203" s="89" t="s">
        <v>306</v>
      </c>
      <c r="C203" s="80" t="s">
        <v>707</v>
      </c>
      <c r="D203" s="93">
        <v>60</v>
      </c>
      <c r="E203" s="155">
        <v>39699</v>
      </c>
      <c r="F203" s="25" t="s">
        <v>292</v>
      </c>
      <c r="G203" s="98">
        <v>50</v>
      </c>
    </row>
    <row r="204" spans="1:7">
      <c r="A204" s="190"/>
      <c r="B204" s="89" t="s">
        <v>307</v>
      </c>
      <c r="C204" s="80" t="s">
        <v>277</v>
      </c>
      <c r="D204" s="93">
        <v>37.9</v>
      </c>
      <c r="E204" s="155">
        <v>39674</v>
      </c>
      <c r="F204" s="25" t="s">
        <v>293</v>
      </c>
      <c r="G204" s="98">
        <v>240</v>
      </c>
    </row>
    <row r="205" spans="1:7">
      <c r="A205" s="190"/>
      <c r="B205" s="89"/>
      <c r="C205" s="90"/>
      <c r="D205" s="90"/>
      <c r="E205" s="90"/>
      <c r="F205" s="25" t="s">
        <v>294</v>
      </c>
      <c r="G205" s="98">
        <v>300</v>
      </c>
    </row>
    <row r="206" spans="1:7">
      <c r="A206" s="190"/>
      <c r="B206" s="89"/>
      <c r="C206" s="90"/>
      <c r="D206" s="90"/>
      <c r="E206" s="90"/>
      <c r="F206" s="25" t="s">
        <v>295</v>
      </c>
      <c r="G206" s="98">
        <v>100</v>
      </c>
    </row>
    <row r="207" spans="1:7">
      <c r="A207" s="190"/>
      <c r="B207" s="89"/>
      <c r="C207" s="90"/>
      <c r="D207" s="90"/>
      <c r="E207" s="90"/>
      <c r="F207" s="25" t="s">
        <v>296</v>
      </c>
      <c r="G207" s="98">
        <v>100</v>
      </c>
    </row>
    <row r="208" spans="1:7">
      <c r="A208" s="190"/>
      <c r="B208" s="89"/>
      <c r="C208" s="90"/>
      <c r="D208" s="90"/>
      <c r="E208" s="90"/>
      <c r="F208" s="25" t="s">
        <v>297</v>
      </c>
      <c r="G208" s="98">
        <v>50</v>
      </c>
    </row>
    <row r="209" spans="1:7">
      <c r="A209" s="190"/>
      <c r="B209" s="89"/>
      <c r="C209" s="90"/>
      <c r="D209" s="90"/>
      <c r="E209" s="90"/>
      <c r="F209" s="25" t="s">
        <v>298</v>
      </c>
      <c r="G209" s="98">
        <v>100</v>
      </c>
    </row>
    <row r="210" spans="1:7">
      <c r="A210" s="190"/>
      <c r="B210" s="89"/>
      <c r="C210" s="90"/>
      <c r="D210" s="90"/>
      <c r="E210" s="90"/>
      <c r="F210" s="25" t="s">
        <v>299</v>
      </c>
      <c r="G210" s="98">
        <v>100</v>
      </c>
    </row>
    <row r="211" spans="1:7">
      <c r="A211" s="190"/>
      <c r="B211" s="89"/>
      <c r="C211" s="90"/>
      <c r="D211" s="90"/>
      <c r="E211" s="90"/>
      <c r="F211" s="25" t="s">
        <v>300</v>
      </c>
      <c r="G211" s="98">
        <v>100</v>
      </c>
    </row>
    <row r="212" spans="1:7">
      <c r="A212" s="190"/>
      <c r="B212" s="89"/>
      <c r="C212" s="90"/>
      <c r="D212" s="90"/>
      <c r="E212" s="90"/>
      <c r="F212" s="25" t="s">
        <v>301</v>
      </c>
      <c r="G212" s="98">
        <v>50</v>
      </c>
    </row>
    <row r="213" spans="1:7" ht="16" thickBot="1">
      <c r="A213" s="190"/>
      <c r="B213" s="89"/>
      <c r="C213" s="90"/>
      <c r="D213" s="90"/>
      <c r="E213" s="90"/>
      <c r="F213" s="25" t="s">
        <v>302</v>
      </c>
      <c r="G213" s="98">
        <v>51</v>
      </c>
    </row>
    <row r="214" spans="1:7">
      <c r="A214" s="206" t="s">
        <v>12</v>
      </c>
      <c r="B214" s="92" t="s">
        <v>76</v>
      </c>
      <c r="C214" s="95" t="s">
        <v>150</v>
      </c>
      <c r="D214" s="95">
        <v>155.66</v>
      </c>
      <c r="E214" s="158">
        <v>39742</v>
      </c>
      <c r="F214" s="142" t="s">
        <v>354</v>
      </c>
      <c r="G214" s="97">
        <v>100</v>
      </c>
    </row>
    <row r="215" spans="1:7">
      <c r="A215" s="190"/>
      <c r="B215" s="89" t="s">
        <v>355</v>
      </c>
      <c r="C215" s="90" t="s">
        <v>75</v>
      </c>
      <c r="D215" s="90">
        <v>674.73</v>
      </c>
      <c r="E215" s="155">
        <v>39750</v>
      </c>
      <c r="F215" s="25" t="s">
        <v>361</v>
      </c>
      <c r="G215" s="98">
        <v>50</v>
      </c>
    </row>
    <row r="216" spans="1:7">
      <c r="A216" s="190"/>
      <c r="B216" s="89" t="s">
        <v>355</v>
      </c>
      <c r="C216" s="90" t="s">
        <v>356</v>
      </c>
      <c r="D216" s="90">
        <v>205.02</v>
      </c>
      <c r="E216" s="155">
        <v>39760</v>
      </c>
      <c r="F216" s="25" t="s">
        <v>362</v>
      </c>
      <c r="G216" s="98">
        <v>100</v>
      </c>
    </row>
    <row r="217" spans="1:7">
      <c r="A217" s="190"/>
      <c r="B217" s="89" t="s">
        <v>355</v>
      </c>
      <c r="C217" s="80" t="s">
        <v>74</v>
      </c>
      <c r="D217" s="93">
        <v>294.5</v>
      </c>
      <c r="E217" s="155">
        <v>39767</v>
      </c>
      <c r="F217" s="25" t="s">
        <v>363</v>
      </c>
      <c r="G217" s="98">
        <v>50</v>
      </c>
    </row>
    <row r="218" spans="1:7">
      <c r="A218" s="190"/>
      <c r="B218" s="89" t="s">
        <v>355</v>
      </c>
      <c r="C218" s="80" t="s">
        <v>357</v>
      </c>
      <c r="D218" s="93">
        <v>182.7</v>
      </c>
      <c r="E218" s="155">
        <v>39755</v>
      </c>
      <c r="F218" s="25" t="s">
        <v>364</v>
      </c>
      <c r="G218" s="98">
        <v>50</v>
      </c>
    </row>
    <row r="219" spans="1:7">
      <c r="A219" s="190"/>
      <c r="B219" s="89" t="s">
        <v>358</v>
      </c>
      <c r="C219" s="80" t="s">
        <v>360</v>
      </c>
      <c r="D219" s="80">
        <v>206.25</v>
      </c>
      <c r="E219" s="155">
        <v>39769</v>
      </c>
      <c r="F219" s="25" t="s">
        <v>365</v>
      </c>
      <c r="G219" s="98">
        <v>50</v>
      </c>
    </row>
    <row r="220" spans="1:7">
      <c r="A220" s="190"/>
      <c r="B220" s="89" t="s">
        <v>359</v>
      </c>
      <c r="C220" s="80" t="s">
        <v>50</v>
      </c>
      <c r="D220" s="80">
        <v>99.89</v>
      </c>
      <c r="E220" s="155">
        <v>39739</v>
      </c>
      <c r="F220" s="25" t="s">
        <v>366</v>
      </c>
      <c r="G220" s="98">
        <v>50</v>
      </c>
    </row>
    <row r="221" spans="1:7">
      <c r="A221" s="190"/>
      <c r="B221" s="89" t="s">
        <v>142</v>
      </c>
      <c r="C221" s="80" t="s">
        <v>95</v>
      </c>
      <c r="D221" s="80">
        <v>206.98</v>
      </c>
      <c r="E221" s="155">
        <v>39745</v>
      </c>
      <c r="F221" s="25" t="s">
        <v>367</v>
      </c>
      <c r="G221" s="98">
        <v>50</v>
      </c>
    </row>
    <row r="222" spans="1:7">
      <c r="A222" s="190"/>
      <c r="B222" s="89" t="s">
        <v>355</v>
      </c>
      <c r="C222" s="80" t="s">
        <v>378</v>
      </c>
      <c r="D222" s="80">
        <v>279.95</v>
      </c>
      <c r="E222" s="155">
        <v>39729</v>
      </c>
      <c r="F222" s="25" t="s">
        <v>368</v>
      </c>
      <c r="G222" s="98">
        <v>50</v>
      </c>
    </row>
    <row r="223" spans="1:7">
      <c r="A223" s="190"/>
      <c r="B223" s="89" t="s">
        <v>349</v>
      </c>
      <c r="C223" s="80" t="s">
        <v>150</v>
      </c>
      <c r="D223" s="80">
        <v>46.15</v>
      </c>
      <c r="E223" s="133">
        <v>39558</v>
      </c>
      <c r="F223" s="90" t="s">
        <v>369</v>
      </c>
      <c r="G223" s="98">
        <v>50</v>
      </c>
    </row>
    <row r="224" spans="1:7">
      <c r="A224" s="190"/>
      <c r="B224" s="89" t="s">
        <v>166</v>
      </c>
      <c r="C224" s="80" t="s">
        <v>407</v>
      </c>
      <c r="D224" s="80">
        <v>40.75</v>
      </c>
      <c r="E224" s="133">
        <v>39570</v>
      </c>
      <c r="F224" s="90" t="s">
        <v>370</v>
      </c>
      <c r="G224" s="98">
        <v>100</v>
      </c>
    </row>
    <row r="225" spans="1:7">
      <c r="A225" s="190"/>
      <c r="B225" s="89" t="s">
        <v>114</v>
      </c>
      <c r="C225" s="80" t="s">
        <v>436</v>
      </c>
      <c r="D225" s="93">
        <v>670</v>
      </c>
      <c r="E225" s="133">
        <v>39680</v>
      </c>
      <c r="F225" s="90" t="s">
        <v>371</v>
      </c>
      <c r="G225" s="98">
        <v>50</v>
      </c>
    </row>
    <row r="226" spans="1:7">
      <c r="A226" s="190"/>
      <c r="B226" s="89" t="s">
        <v>434</v>
      </c>
      <c r="C226" s="80" t="s">
        <v>150</v>
      </c>
      <c r="D226" s="80">
        <v>214.96</v>
      </c>
      <c r="E226" s="133">
        <v>39672</v>
      </c>
      <c r="F226" s="90" t="s">
        <v>372</v>
      </c>
      <c r="G226" s="98">
        <v>50</v>
      </c>
    </row>
    <row r="227" spans="1:7">
      <c r="A227" s="190"/>
      <c r="B227" s="89" t="s">
        <v>435</v>
      </c>
      <c r="C227" s="80" t="s">
        <v>150</v>
      </c>
      <c r="D227" s="80">
        <v>484.03</v>
      </c>
      <c r="E227" s="133">
        <v>39703</v>
      </c>
      <c r="F227" s="90" t="s">
        <v>373</v>
      </c>
      <c r="G227" s="98">
        <v>50</v>
      </c>
    </row>
    <row r="228" spans="1:7">
      <c r="A228" s="190"/>
      <c r="B228" s="89" t="s">
        <v>247</v>
      </c>
      <c r="C228" s="80" t="s">
        <v>437</v>
      </c>
      <c r="D228" s="80">
        <v>2146.54</v>
      </c>
      <c r="E228" s="133">
        <v>39687</v>
      </c>
      <c r="F228" s="90" t="s">
        <v>702</v>
      </c>
      <c r="G228" s="98">
        <v>200</v>
      </c>
    </row>
    <row r="229" spans="1:7">
      <c r="A229" s="190"/>
      <c r="B229" s="89" t="s">
        <v>438</v>
      </c>
      <c r="C229" s="80" t="s">
        <v>172</v>
      </c>
      <c r="D229" s="93">
        <v>600</v>
      </c>
      <c r="E229" s="133">
        <v>39689</v>
      </c>
      <c r="F229" s="90" t="s">
        <v>213</v>
      </c>
      <c r="G229" s="91">
        <v>100</v>
      </c>
    </row>
    <row r="230" spans="1:7">
      <c r="A230" s="190"/>
      <c r="B230" s="89" t="s">
        <v>439</v>
      </c>
      <c r="C230" s="80" t="s">
        <v>360</v>
      </c>
      <c r="D230" s="80">
        <v>206.25</v>
      </c>
      <c r="E230" s="133">
        <v>39694</v>
      </c>
      <c r="F230" s="90" t="s">
        <v>374</v>
      </c>
      <c r="G230" s="91">
        <v>100</v>
      </c>
    </row>
    <row r="231" spans="1:7">
      <c r="A231" s="190"/>
      <c r="B231" s="89"/>
      <c r="C231" s="90"/>
      <c r="D231" s="90"/>
      <c r="E231" s="138"/>
      <c r="F231" s="80" t="s">
        <v>703</v>
      </c>
      <c r="G231" s="91">
        <v>50</v>
      </c>
    </row>
    <row r="232" spans="1:7">
      <c r="A232" s="190"/>
      <c r="B232" s="89"/>
      <c r="C232" s="90"/>
      <c r="D232" s="90"/>
      <c r="E232" s="138"/>
      <c r="F232" s="80" t="s">
        <v>375</v>
      </c>
      <c r="G232" s="91">
        <v>100</v>
      </c>
    </row>
    <row r="233" spans="1:7">
      <c r="A233" s="190"/>
      <c r="B233" s="89"/>
      <c r="C233" s="90"/>
      <c r="D233" s="90"/>
      <c r="E233" s="138"/>
      <c r="F233" s="80" t="s">
        <v>376</v>
      </c>
      <c r="G233" s="91">
        <v>50</v>
      </c>
    </row>
    <row r="234" spans="1:7">
      <c r="A234" s="190"/>
      <c r="B234" s="89"/>
      <c r="C234" s="90"/>
      <c r="D234" s="90"/>
      <c r="E234" s="138"/>
      <c r="F234" s="80" t="s">
        <v>377</v>
      </c>
      <c r="G234" s="91">
        <v>50</v>
      </c>
    </row>
    <row r="235" spans="1:7">
      <c r="A235" s="190"/>
      <c r="B235" s="89"/>
      <c r="C235" s="90"/>
      <c r="D235" s="90"/>
      <c r="E235" s="138"/>
      <c r="F235" s="80" t="s">
        <v>379</v>
      </c>
      <c r="G235" s="98">
        <v>100</v>
      </c>
    </row>
    <row r="236" spans="1:7">
      <c r="A236" s="190"/>
      <c r="B236" s="89"/>
      <c r="C236" s="90"/>
      <c r="D236" s="90"/>
      <c r="E236" s="138"/>
      <c r="F236" s="80" t="s">
        <v>380</v>
      </c>
      <c r="G236" s="98">
        <v>60</v>
      </c>
    </row>
    <row r="237" spans="1:7">
      <c r="A237" s="190"/>
      <c r="B237" s="89"/>
      <c r="C237" s="90"/>
      <c r="D237" s="90"/>
      <c r="E237" s="138"/>
      <c r="F237" s="80" t="s">
        <v>381</v>
      </c>
      <c r="G237" s="98">
        <v>100</v>
      </c>
    </row>
    <row r="238" spans="1:7">
      <c r="A238" s="190"/>
      <c r="B238" s="89"/>
      <c r="C238" s="90"/>
      <c r="D238" s="90"/>
      <c r="E238" s="138"/>
      <c r="F238" s="80" t="s">
        <v>382</v>
      </c>
      <c r="G238" s="98">
        <v>50</v>
      </c>
    </row>
    <row r="239" spans="1:7">
      <c r="A239" s="190"/>
      <c r="B239" s="89"/>
      <c r="C239" s="90"/>
      <c r="D239" s="90"/>
      <c r="E239" s="138"/>
      <c r="F239" s="80" t="s">
        <v>383</v>
      </c>
      <c r="G239" s="98">
        <v>200</v>
      </c>
    </row>
    <row r="240" spans="1:7">
      <c r="A240" s="190"/>
      <c r="B240" s="89"/>
      <c r="C240" s="90"/>
      <c r="D240" s="90"/>
      <c r="E240" s="138"/>
      <c r="F240" s="80" t="s">
        <v>384</v>
      </c>
      <c r="G240" s="98">
        <v>75</v>
      </c>
    </row>
    <row r="241" spans="1:7">
      <c r="A241" s="190"/>
      <c r="B241" s="89"/>
      <c r="C241" s="90"/>
      <c r="D241" s="90"/>
      <c r="E241" s="138"/>
      <c r="F241" s="80" t="s">
        <v>385</v>
      </c>
      <c r="G241" s="98">
        <v>100</v>
      </c>
    </row>
    <row r="242" spans="1:7">
      <c r="A242" s="190"/>
      <c r="B242" s="89"/>
      <c r="C242" s="90"/>
      <c r="D242" s="90"/>
      <c r="E242" s="138"/>
      <c r="F242" s="80" t="s">
        <v>386</v>
      </c>
      <c r="G242" s="98">
        <v>50</v>
      </c>
    </row>
    <row r="243" spans="1:7">
      <c r="A243" s="190"/>
      <c r="B243" s="89"/>
      <c r="C243" s="90"/>
      <c r="D243" s="90"/>
      <c r="E243" s="138"/>
      <c r="F243" s="80" t="s">
        <v>387</v>
      </c>
      <c r="G243" s="98">
        <v>100</v>
      </c>
    </row>
    <row r="244" spans="1:7">
      <c r="A244" s="190"/>
      <c r="B244" s="89"/>
      <c r="C244" s="90"/>
      <c r="D244" s="90"/>
      <c r="E244" s="138"/>
      <c r="F244" s="80" t="s">
        <v>388</v>
      </c>
      <c r="G244" s="98">
        <v>50</v>
      </c>
    </row>
    <row r="245" spans="1:7">
      <c r="A245" s="190"/>
      <c r="B245" s="89"/>
      <c r="C245" s="90"/>
      <c r="D245" s="90"/>
      <c r="E245" s="138"/>
      <c r="F245" s="80" t="s">
        <v>389</v>
      </c>
      <c r="G245" s="98">
        <v>100</v>
      </c>
    </row>
    <row r="246" spans="1:7">
      <c r="A246" s="190"/>
      <c r="B246" s="89"/>
      <c r="C246" s="90"/>
      <c r="D246" s="90"/>
      <c r="E246" s="138"/>
      <c r="F246" s="80" t="s">
        <v>390</v>
      </c>
      <c r="G246" s="98">
        <v>50</v>
      </c>
    </row>
    <row r="247" spans="1:7">
      <c r="A247" s="190"/>
      <c r="B247" s="89"/>
      <c r="C247" s="90"/>
      <c r="D247" s="90"/>
      <c r="E247" s="138"/>
      <c r="F247" s="80" t="s">
        <v>408</v>
      </c>
      <c r="G247" s="98">
        <v>100</v>
      </c>
    </row>
    <row r="248" spans="1:7">
      <c r="A248" s="190"/>
      <c r="B248" s="89"/>
      <c r="C248" s="90"/>
      <c r="D248" s="90"/>
      <c r="E248" s="138"/>
      <c r="F248" s="80" t="s">
        <v>409</v>
      </c>
      <c r="G248" s="98">
        <v>75</v>
      </c>
    </row>
    <row r="249" spans="1:7">
      <c r="A249" s="190"/>
      <c r="B249" s="89"/>
      <c r="C249" s="90"/>
      <c r="D249" s="90"/>
      <c r="E249" s="138"/>
      <c r="F249" s="80" t="s">
        <v>410</v>
      </c>
      <c r="G249" s="98">
        <v>50</v>
      </c>
    </row>
    <row r="250" spans="1:7">
      <c r="A250" s="190"/>
      <c r="B250" s="89"/>
      <c r="C250" s="90"/>
      <c r="D250" s="90"/>
      <c r="E250" s="138"/>
      <c r="F250" s="80" t="s">
        <v>411</v>
      </c>
      <c r="G250" s="98">
        <v>390</v>
      </c>
    </row>
    <row r="251" spans="1:7">
      <c r="A251" s="190"/>
      <c r="B251" s="89"/>
      <c r="C251" s="90"/>
      <c r="D251" s="90"/>
      <c r="E251" s="138"/>
      <c r="F251" s="80" t="s">
        <v>412</v>
      </c>
      <c r="G251" s="98">
        <v>50</v>
      </c>
    </row>
    <row r="252" spans="1:7">
      <c r="A252" s="190"/>
      <c r="B252" s="89"/>
      <c r="C252" s="90"/>
      <c r="D252" s="90"/>
      <c r="E252" s="138"/>
      <c r="F252" s="80" t="s">
        <v>413</v>
      </c>
      <c r="G252" s="98">
        <v>100</v>
      </c>
    </row>
    <row r="253" spans="1:7">
      <c r="A253" s="190"/>
      <c r="B253" s="89"/>
      <c r="C253" s="90"/>
      <c r="D253" s="90"/>
      <c r="E253" s="138"/>
      <c r="F253" s="80" t="s">
        <v>414</v>
      </c>
      <c r="G253" s="98">
        <v>100</v>
      </c>
    </row>
    <row r="254" spans="1:7">
      <c r="A254" s="190"/>
      <c r="B254" s="89"/>
      <c r="C254" s="90"/>
      <c r="D254" s="90"/>
      <c r="E254" s="138"/>
      <c r="F254" s="80" t="s">
        <v>105</v>
      </c>
      <c r="G254" s="98">
        <v>50</v>
      </c>
    </row>
    <row r="255" spans="1:7">
      <c r="A255" s="190"/>
      <c r="B255" s="89"/>
      <c r="C255" s="90"/>
      <c r="D255" s="90"/>
      <c r="E255" s="138"/>
      <c r="F255" s="80" t="s">
        <v>415</v>
      </c>
      <c r="G255" s="98">
        <v>100</v>
      </c>
    </row>
    <row r="256" spans="1:7">
      <c r="A256" s="190"/>
      <c r="B256" s="89"/>
      <c r="C256" s="90"/>
      <c r="D256" s="90"/>
      <c r="E256" s="138"/>
      <c r="F256" s="80" t="s">
        <v>416</v>
      </c>
      <c r="G256" s="98">
        <v>50</v>
      </c>
    </row>
    <row r="257" spans="1:7">
      <c r="A257" s="190"/>
      <c r="B257" s="89"/>
      <c r="C257" s="90"/>
      <c r="D257" s="90"/>
      <c r="E257" s="138"/>
      <c r="F257" s="80" t="s">
        <v>417</v>
      </c>
      <c r="G257" s="98">
        <v>50</v>
      </c>
    </row>
    <row r="258" spans="1:7">
      <c r="A258" s="190"/>
      <c r="B258" s="89"/>
      <c r="C258" s="90"/>
      <c r="D258" s="90"/>
      <c r="E258" s="138"/>
      <c r="F258" s="80" t="s">
        <v>418</v>
      </c>
      <c r="G258" s="98">
        <v>50</v>
      </c>
    </row>
    <row r="259" spans="1:7">
      <c r="A259" s="190"/>
      <c r="B259" s="89"/>
      <c r="C259" s="90"/>
      <c r="D259" s="90"/>
      <c r="E259" s="138"/>
      <c r="F259" s="80" t="s">
        <v>419</v>
      </c>
      <c r="G259" s="98">
        <v>50</v>
      </c>
    </row>
    <row r="260" spans="1:7">
      <c r="A260" s="190"/>
      <c r="B260" s="89"/>
      <c r="C260" s="90"/>
      <c r="D260" s="90"/>
      <c r="E260" s="138"/>
      <c r="F260" s="80" t="s">
        <v>420</v>
      </c>
      <c r="G260" s="98">
        <v>100</v>
      </c>
    </row>
    <row r="261" spans="1:7">
      <c r="A261" s="190"/>
      <c r="B261" s="89"/>
      <c r="C261" s="90"/>
      <c r="D261" s="90"/>
      <c r="E261" s="138"/>
      <c r="F261" s="80" t="s">
        <v>421</v>
      </c>
      <c r="G261" s="98">
        <v>50</v>
      </c>
    </row>
    <row r="262" spans="1:7">
      <c r="A262" s="190"/>
      <c r="B262" s="89"/>
      <c r="C262" s="90"/>
      <c r="D262" s="90"/>
      <c r="E262" s="138"/>
      <c r="F262" s="80" t="s">
        <v>422</v>
      </c>
      <c r="G262" s="98">
        <v>50</v>
      </c>
    </row>
    <row r="263" spans="1:7">
      <c r="A263" s="190"/>
      <c r="B263" s="89"/>
      <c r="C263" s="90"/>
      <c r="D263" s="90"/>
      <c r="E263" s="138"/>
      <c r="F263" s="80" t="s">
        <v>423</v>
      </c>
      <c r="G263" s="98">
        <v>100</v>
      </c>
    </row>
    <row r="264" spans="1:7">
      <c r="A264" s="190"/>
      <c r="B264" s="89"/>
      <c r="C264" s="90"/>
      <c r="D264" s="90"/>
      <c r="E264" s="138"/>
      <c r="F264" s="80" t="s">
        <v>424</v>
      </c>
      <c r="G264" s="98">
        <v>100</v>
      </c>
    </row>
    <row r="265" spans="1:7">
      <c r="A265" s="190"/>
      <c r="B265" s="89"/>
      <c r="C265" s="90"/>
      <c r="D265" s="90"/>
      <c r="E265" s="138"/>
      <c r="F265" s="80" t="s">
        <v>425</v>
      </c>
      <c r="G265" s="98">
        <v>50</v>
      </c>
    </row>
    <row r="266" spans="1:7">
      <c r="A266" s="190"/>
      <c r="B266" s="89"/>
      <c r="C266" s="90"/>
      <c r="D266" s="90"/>
      <c r="E266" s="138"/>
      <c r="F266" s="80" t="s">
        <v>426</v>
      </c>
      <c r="G266" s="98">
        <v>50</v>
      </c>
    </row>
    <row r="267" spans="1:7">
      <c r="A267" s="190"/>
      <c r="B267" s="89"/>
      <c r="C267" s="90"/>
      <c r="D267" s="90"/>
      <c r="E267" s="138"/>
      <c r="F267" s="80" t="s">
        <v>427</v>
      </c>
      <c r="G267" s="98">
        <v>50</v>
      </c>
    </row>
    <row r="268" spans="1:7">
      <c r="A268" s="190"/>
      <c r="B268" s="89"/>
      <c r="C268" s="90"/>
      <c r="D268" s="90"/>
      <c r="E268" s="138"/>
      <c r="F268" s="80" t="s">
        <v>428</v>
      </c>
      <c r="G268" s="98">
        <v>100</v>
      </c>
    </row>
    <row r="269" spans="1:7">
      <c r="A269" s="190"/>
      <c r="B269" s="89"/>
      <c r="C269" s="90"/>
      <c r="D269" s="90"/>
      <c r="E269" s="138"/>
      <c r="F269" s="80" t="s">
        <v>429</v>
      </c>
      <c r="G269" s="98">
        <v>75</v>
      </c>
    </row>
    <row r="270" spans="1:7">
      <c r="A270" s="190"/>
      <c r="B270" s="89"/>
      <c r="C270" s="90"/>
      <c r="D270" s="90"/>
      <c r="E270" s="138"/>
      <c r="F270" s="80" t="s">
        <v>430</v>
      </c>
      <c r="G270" s="98">
        <v>75</v>
      </c>
    </row>
    <row r="271" spans="1:7">
      <c r="A271" s="190"/>
      <c r="B271" s="89"/>
      <c r="C271" s="90"/>
      <c r="D271" s="90"/>
      <c r="E271" s="138"/>
      <c r="F271" s="80" t="s">
        <v>432</v>
      </c>
      <c r="G271" s="98">
        <v>375</v>
      </c>
    </row>
    <row r="272" spans="1:7" ht="16" thickBot="1">
      <c r="A272" s="190"/>
      <c r="B272" s="89"/>
      <c r="C272" s="90"/>
      <c r="D272" s="90"/>
      <c r="E272" s="138"/>
      <c r="F272" s="80" t="s">
        <v>433</v>
      </c>
      <c r="G272" s="98">
        <v>375</v>
      </c>
    </row>
    <row r="273" spans="1:8">
      <c r="A273" s="206" t="s">
        <v>5</v>
      </c>
      <c r="B273" s="92" t="s">
        <v>247</v>
      </c>
      <c r="C273" s="95" t="s">
        <v>321</v>
      </c>
      <c r="D273" s="95">
        <v>226.91</v>
      </c>
      <c r="E273" s="158">
        <v>39741</v>
      </c>
      <c r="F273" s="142" t="s">
        <v>316</v>
      </c>
      <c r="G273" s="97">
        <v>390</v>
      </c>
    </row>
    <row r="274" spans="1:8">
      <c r="A274" s="190"/>
      <c r="B274" s="89" t="s">
        <v>322</v>
      </c>
      <c r="C274" s="90" t="s">
        <v>154</v>
      </c>
      <c r="D274" s="90">
        <v>57.71</v>
      </c>
      <c r="E274" s="155">
        <v>39736</v>
      </c>
      <c r="F274" s="25" t="s">
        <v>324</v>
      </c>
      <c r="G274" s="98">
        <v>50</v>
      </c>
    </row>
    <row r="275" spans="1:8">
      <c r="A275" s="190"/>
      <c r="B275" s="89" t="s">
        <v>309</v>
      </c>
      <c r="C275" s="90" t="s">
        <v>323</v>
      </c>
      <c r="D275" s="90">
        <v>14.64</v>
      </c>
      <c r="E275" s="155">
        <v>39711</v>
      </c>
      <c r="F275" s="25" t="s">
        <v>325</v>
      </c>
      <c r="G275" s="98">
        <v>150</v>
      </c>
    </row>
    <row r="276" spans="1:8">
      <c r="A276" s="190"/>
      <c r="B276" s="89" t="s">
        <v>247</v>
      </c>
      <c r="C276" s="80" t="s">
        <v>326</v>
      </c>
      <c r="D276" s="80">
        <v>297.83</v>
      </c>
      <c r="E276" s="155">
        <v>39722</v>
      </c>
      <c r="F276" s="25" t="s">
        <v>327</v>
      </c>
      <c r="G276" s="98">
        <v>50</v>
      </c>
    </row>
    <row r="277" spans="1:8">
      <c r="A277" s="190"/>
      <c r="B277" s="89" t="s">
        <v>247</v>
      </c>
      <c r="C277" s="80" t="s">
        <v>250</v>
      </c>
      <c r="D277" s="80">
        <v>893.48</v>
      </c>
      <c r="E277" s="155">
        <v>39695</v>
      </c>
      <c r="F277" s="25" t="s">
        <v>328</v>
      </c>
      <c r="G277" s="98">
        <v>200</v>
      </c>
    </row>
    <row r="278" spans="1:8">
      <c r="A278" s="190"/>
      <c r="B278" s="89" t="s">
        <v>330</v>
      </c>
      <c r="C278" s="80" t="s">
        <v>154</v>
      </c>
      <c r="D278" s="80">
        <v>238.38</v>
      </c>
      <c r="E278" s="155">
        <v>39692</v>
      </c>
      <c r="F278" s="25" t="s">
        <v>329</v>
      </c>
      <c r="G278" s="98">
        <v>150</v>
      </c>
    </row>
    <row r="279" spans="1:8">
      <c r="A279" s="190"/>
      <c r="B279" s="89" t="s">
        <v>331</v>
      </c>
      <c r="C279" s="80" t="s">
        <v>250</v>
      </c>
      <c r="D279" s="80">
        <v>297.83</v>
      </c>
      <c r="E279" s="155">
        <v>39709</v>
      </c>
      <c r="F279" s="25"/>
      <c r="G279" s="96"/>
    </row>
    <row r="280" spans="1:8">
      <c r="A280" s="190"/>
      <c r="B280" s="89" t="s">
        <v>332</v>
      </c>
      <c r="C280" s="80" t="s">
        <v>333</v>
      </c>
      <c r="D280" s="80">
        <v>162.15</v>
      </c>
      <c r="E280" s="155">
        <v>39694</v>
      </c>
      <c r="F280" s="25"/>
      <c r="G280" s="96"/>
    </row>
    <row r="281" spans="1:8">
      <c r="A281" s="190"/>
      <c r="B281" s="89" t="s">
        <v>334</v>
      </c>
      <c r="C281" s="80" t="s">
        <v>141</v>
      </c>
      <c r="D281" s="80">
        <v>24.53</v>
      </c>
      <c r="E281" s="155">
        <v>39555</v>
      </c>
      <c r="F281" s="25"/>
      <c r="G281" s="96"/>
    </row>
    <row r="282" spans="1:8">
      <c r="A282" s="190"/>
      <c r="B282" s="89" t="s">
        <v>335</v>
      </c>
      <c r="C282" s="80" t="s">
        <v>141</v>
      </c>
      <c r="D282" s="93">
        <v>8.1999999999999993</v>
      </c>
      <c r="E282" s="155">
        <v>39555</v>
      </c>
      <c r="F282" s="25"/>
      <c r="G282" s="96"/>
    </row>
    <row r="283" spans="1:8" ht="16" thickBot="1">
      <c r="A283" s="191"/>
      <c r="B283" s="89" t="s">
        <v>336</v>
      </c>
      <c r="C283" s="80" t="s">
        <v>96</v>
      </c>
      <c r="D283" s="93">
        <v>25</v>
      </c>
      <c r="E283" s="155">
        <v>39553</v>
      </c>
      <c r="F283" s="25"/>
      <c r="G283" s="96"/>
    </row>
    <row r="284" spans="1:8" ht="21" thickBot="1">
      <c r="A284" s="190"/>
      <c r="B284" s="241" t="s">
        <v>21</v>
      </c>
      <c r="C284" s="242"/>
      <c r="D284" s="242"/>
      <c r="E284" s="242"/>
      <c r="F284" s="242"/>
      <c r="G284" s="243"/>
    </row>
    <row r="285" spans="1:8" ht="16" thickBot="1">
      <c r="A285" s="190"/>
      <c r="B285" s="117" t="s">
        <v>40</v>
      </c>
      <c r="C285" s="52" t="s">
        <v>43</v>
      </c>
      <c r="D285" s="52" t="s">
        <v>35</v>
      </c>
      <c r="E285" s="52" t="s">
        <v>33</v>
      </c>
      <c r="F285" s="52" t="s">
        <v>34</v>
      </c>
      <c r="G285" s="53" t="s">
        <v>704</v>
      </c>
    </row>
    <row r="286" spans="1:8" ht="16" thickBot="1">
      <c r="A286" s="206" t="s">
        <v>9</v>
      </c>
      <c r="B286" s="215" t="s">
        <v>554</v>
      </c>
      <c r="C286" s="215" t="s">
        <v>555</v>
      </c>
      <c r="D286" s="217">
        <v>170</v>
      </c>
      <c r="E286" s="214">
        <v>38925</v>
      </c>
      <c r="F286" s="213"/>
      <c r="G286" s="212"/>
      <c r="H286" s="87"/>
    </row>
    <row r="287" spans="1:8">
      <c r="A287" s="206" t="s">
        <v>2</v>
      </c>
      <c r="B287" s="216" t="s">
        <v>531</v>
      </c>
      <c r="C287" s="215" t="s">
        <v>532</v>
      </c>
      <c r="D287" s="215">
        <v>304.14</v>
      </c>
      <c r="E287" s="214">
        <v>38851</v>
      </c>
      <c r="F287" s="213"/>
      <c r="G287" s="212"/>
    </row>
    <row r="288" spans="1:8" ht="16" thickBot="1">
      <c r="A288" s="191"/>
      <c r="B288" s="211" t="s">
        <v>114</v>
      </c>
      <c r="C288" s="210" t="s">
        <v>533</v>
      </c>
      <c r="D288" s="210">
        <v>48.76</v>
      </c>
      <c r="E288" s="209">
        <v>38853</v>
      </c>
      <c r="F288" s="208"/>
      <c r="G288" s="207"/>
    </row>
    <row r="289" spans="1:7" ht="21" thickBot="1">
      <c r="A289" s="190"/>
      <c r="B289" s="241" t="s">
        <v>22</v>
      </c>
      <c r="C289" s="242"/>
      <c r="D289" s="242"/>
      <c r="E289" s="242"/>
      <c r="F289" s="242"/>
      <c r="G289" s="243"/>
    </row>
    <row r="290" spans="1:7" ht="16" thickBot="1">
      <c r="A290" s="190"/>
      <c r="B290" s="117" t="s">
        <v>40</v>
      </c>
      <c r="C290" s="52" t="s">
        <v>43</v>
      </c>
      <c r="D290" s="52" t="s">
        <v>35</v>
      </c>
      <c r="E290" s="52" t="s">
        <v>33</v>
      </c>
      <c r="F290" s="52" t="s">
        <v>34</v>
      </c>
      <c r="G290" s="53" t="s">
        <v>704</v>
      </c>
    </row>
    <row r="291" spans="1:7">
      <c r="A291" s="206" t="s">
        <v>5</v>
      </c>
      <c r="B291" s="92" t="s">
        <v>141</v>
      </c>
      <c r="C291" s="95" t="s">
        <v>323</v>
      </c>
      <c r="D291" s="95">
        <v>11.32</v>
      </c>
      <c r="E291" s="158">
        <v>38281</v>
      </c>
      <c r="F291" s="142" t="s">
        <v>339</v>
      </c>
      <c r="G291" s="97">
        <v>100</v>
      </c>
    </row>
    <row r="292" spans="1:7">
      <c r="A292" s="190"/>
      <c r="B292" s="89" t="s">
        <v>337</v>
      </c>
      <c r="C292" s="90" t="s">
        <v>338</v>
      </c>
      <c r="D292" s="90">
        <v>192.78</v>
      </c>
      <c r="E292" s="155">
        <v>38280</v>
      </c>
      <c r="F292" s="25" t="s">
        <v>340</v>
      </c>
      <c r="G292" s="98">
        <v>50</v>
      </c>
    </row>
    <row r="293" spans="1:7">
      <c r="A293" s="190"/>
      <c r="B293" s="89" t="s">
        <v>342</v>
      </c>
      <c r="C293" s="90" t="s">
        <v>343</v>
      </c>
      <c r="D293" s="90">
        <v>105.94</v>
      </c>
      <c r="E293" s="155">
        <v>38265</v>
      </c>
      <c r="F293" s="25" t="s">
        <v>341</v>
      </c>
      <c r="G293" s="98">
        <v>100</v>
      </c>
    </row>
    <row r="294" spans="1:7">
      <c r="A294" s="190"/>
      <c r="B294" s="89" t="s">
        <v>345</v>
      </c>
      <c r="C294" s="80" t="s">
        <v>154</v>
      </c>
      <c r="D294" s="80">
        <v>118.27</v>
      </c>
      <c r="E294" s="155">
        <v>38243</v>
      </c>
      <c r="F294" s="25" t="s">
        <v>325</v>
      </c>
      <c r="G294" s="98">
        <v>100</v>
      </c>
    </row>
    <row r="295" spans="1:7">
      <c r="A295" s="190"/>
      <c r="B295" s="89" t="s">
        <v>247</v>
      </c>
      <c r="C295" s="80" t="s">
        <v>347</v>
      </c>
      <c r="D295" s="93">
        <v>543</v>
      </c>
      <c r="E295" s="155">
        <v>38243</v>
      </c>
      <c r="F295" s="25" t="s">
        <v>344</v>
      </c>
      <c r="G295" s="98">
        <v>50</v>
      </c>
    </row>
    <row r="296" spans="1:7">
      <c r="A296" s="190"/>
      <c r="B296" s="89" t="s">
        <v>345</v>
      </c>
      <c r="C296" s="80" t="s">
        <v>154</v>
      </c>
      <c r="D296" s="80">
        <v>65.13</v>
      </c>
      <c r="E296" s="155">
        <v>38242</v>
      </c>
      <c r="F296" s="25" t="s">
        <v>319</v>
      </c>
      <c r="G296" s="98">
        <v>150</v>
      </c>
    </row>
    <row r="297" spans="1:7">
      <c r="A297" s="190"/>
      <c r="B297" s="89" t="s">
        <v>247</v>
      </c>
      <c r="C297" s="80" t="s">
        <v>347</v>
      </c>
      <c r="D297" s="80">
        <v>503.89</v>
      </c>
      <c r="E297" s="155">
        <v>38243</v>
      </c>
      <c r="F297" s="25" t="s">
        <v>348</v>
      </c>
      <c r="G297" s="98">
        <v>50</v>
      </c>
    </row>
    <row r="298" spans="1:7">
      <c r="A298" s="190"/>
      <c r="B298" s="89" t="s">
        <v>242</v>
      </c>
      <c r="C298" s="80" t="s">
        <v>323</v>
      </c>
      <c r="D298" s="80">
        <v>12.42</v>
      </c>
      <c r="E298" s="155">
        <v>38244</v>
      </c>
      <c r="F298" s="25" t="s">
        <v>316</v>
      </c>
      <c r="G298" s="98">
        <v>100</v>
      </c>
    </row>
    <row r="299" spans="1:7">
      <c r="A299" s="190"/>
      <c r="B299" s="89" t="s">
        <v>346</v>
      </c>
      <c r="C299" s="80" t="s">
        <v>338</v>
      </c>
      <c r="D299" s="80">
        <v>261.54000000000002</v>
      </c>
      <c r="E299" s="155">
        <v>38254</v>
      </c>
      <c r="F299" s="25"/>
      <c r="G299" s="96"/>
    </row>
    <row r="300" spans="1:7">
      <c r="A300" s="190"/>
      <c r="B300" s="89" t="s">
        <v>349</v>
      </c>
      <c r="C300" s="80" t="s">
        <v>352</v>
      </c>
      <c r="D300" s="80">
        <v>12.5</v>
      </c>
      <c r="E300" s="155">
        <v>38121</v>
      </c>
      <c r="F300" s="25"/>
      <c r="G300" s="96"/>
    </row>
    <row r="301" spans="1:7">
      <c r="A301" s="190"/>
      <c r="B301" s="89" t="s">
        <v>166</v>
      </c>
      <c r="C301" s="80" t="s">
        <v>353</v>
      </c>
      <c r="D301" s="80">
        <v>18</v>
      </c>
      <c r="E301" s="155">
        <v>38168</v>
      </c>
      <c r="F301" s="25"/>
      <c r="G301" s="96"/>
    </row>
    <row r="302" spans="1:7">
      <c r="A302" s="190"/>
      <c r="B302" s="89" t="s">
        <v>350</v>
      </c>
      <c r="C302" s="80" t="s">
        <v>96</v>
      </c>
      <c r="D302" s="80">
        <v>12.89</v>
      </c>
      <c r="E302" s="155">
        <v>38160</v>
      </c>
      <c r="F302" s="25"/>
      <c r="G302" s="96"/>
    </row>
    <row r="303" spans="1:7">
      <c r="A303" s="190"/>
      <c r="B303" s="89" t="s">
        <v>349</v>
      </c>
      <c r="C303" s="80" t="s">
        <v>150</v>
      </c>
      <c r="D303" s="80">
        <v>1.73</v>
      </c>
      <c r="E303" s="155">
        <v>38183</v>
      </c>
      <c r="F303" s="25"/>
      <c r="G303" s="96"/>
    </row>
    <row r="304" spans="1:7" ht="16" thickBot="1">
      <c r="A304" s="190"/>
      <c r="B304" s="89" t="s">
        <v>351</v>
      </c>
      <c r="C304" s="80" t="s">
        <v>150</v>
      </c>
      <c r="D304" s="80">
        <v>8.59</v>
      </c>
      <c r="E304" s="155">
        <v>38200</v>
      </c>
      <c r="F304" s="25"/>
      <c r="G304" s="96"/>
    </row>
    <row r="305" spans="1:7">
      <c r="A305" s="206" t="s">
        <v>12</v>
      </c>
      <c r="B305" s="92" t="s">
        <v>112</v>
      </c>
      <c r="C305" s="95" t="s">
        <v>172</v>
      </c>
      <c r="D305" s="141">
        <v>630</v>
      </c>
      <c r="E305" s="158">
        <v>38245</v>
      </c>
      <c r="F305" s="142" t="s">
        <v>391</v>
      </c>
      <c r="G305" s="97">
        <v>50</v>
      </c>
    </row>
    <row r="306" spans="1:7">
      <c r="A306" s="190"/>
      <c r="B306" s="89" t="s">
        <v>358</v>
      </c>
      <c r="C306" s="80" t="s">
        <v>398</v>
      </c>
      <c r="D306" s="80">
        <v>92.75</v>
      </c>
      <c r="E306" s="155">
        <v>38239</v>
      </c>
      <c r="F306" s="25" t="s">
        <v>392</v>
      </c>
      <c r="G306" s="98">
        <v>50</v>
      </c>
    </row>
    <row r="307" spans="1:7">
      <c r="A307" s="190"/>
      <c r="B307" s="89" t="s">
        <v>395</v>
      </c>
      <c r="C307" s="80" t="s">
        <v>399</v>
      </c>
      <c r="D307" s="93">
        <v>250</v>
      </c>
      <c r="E307" s="155">
        <v>38239</v>
      </c>
      <c r="F307" s="25" t="s">
        <v>393</v>
      </c>
      <c r="G307" s="98">
        <v>50</v>
      </c>
    </row>
    <row r="308" spans="1:7">
      <c r="A308" s="190"/>
      <c r="B308" s="89" t="s">
        <v>396</v>
      </c>
      <c r="C308" s="80" t="s">
        <v>356</v>
      </c>
      <c r="D308" s="93">
        <v>220</v>
      </c>
      <c r="E308" s="155">
        <v>38240</v>
      </c>
      <c r="F308" s="25" t="s">
        <v>394</v>
      </c>
      <c r="G308" s="98">
        <v>100</v>
      </c>
    </row>
    <row r="309" spans="1:7">
      <c r="A309" s="190"/>
      <c r="B309" s="89" t="s">
        <v>397</v>
      </c>
      <c r="C309" s="80" t="s">
        <v>400</v>
      </c>
      <c r="D309" s="80">
        <v>231.32</v>
      </c>
      <c r="E309" s="155">
        <v>38255</v>
      </c>
      <c r="F309" s="25" t="s">
        <v>401</v>
      </c>
      <c r="G309" s="98">
        <v>50</v>
      </c>
    </row>
    <row r="310" spans="1:7">
      <c r="A310" s="190"/>
      <c r="B310" s="89" t="s">
        <v>404</v>
      </c>
      <c r="C310" s="80" t="s">
        <v>406</v>
      </c>
      <c r="D310" s="90">
        <v>163.86</v>
      </c>
      <c r="E310" s="155">
        <v>38115</v>
      </c>
      <c r="F310" s="25" t="s">
        <v>402</v>
      </c>
      <c r="G310" s="98">
        <v>150</v>
      </c>
    </row>
    <row r="311" spans="1:7">
      <c r="A311" s="190"/>
      <c r="B311" s="89" t="s">
        <v>405</v>
      </c>
      <c r="C311" s="80" t="s">
        <v>400</v>
      </c>
      <c r="D311" s="90">
        <v>410.83</v>
      </c>
      <c r="E311" s="155">
        <v>38137</v>
      </c>
      <c r="F311" s="25" t="s">
        <v>380</v>
      </c>
      <c r="G311" s="98">
        <v>50</v>
      </c>
    </row>
    <row r="312" spans="1:7">
      <c r="A312" s="190"/>
      <c r="B312" s="89" t="s">
        <v>247</v>
      </c>
      <c r="C312" s="80" t="s">
        <v>478</v>
      </c>
      <c r="D312" s="80">
        <v>931.8</v>
      </c>
      <c r="E312" s="155">
        <v>38168</v>
      </c>
      <c r="F312" s="25" t="s">
        <v>382</v>
      </c>
      <c r="G312" s="98">
        <v>50</v>
      </c>
    </row>
    <row r="313" spans="1:7">
      <c r="A313" s="190"/>
      <c r="B313" s="89" t="s">
        <v>475</v>
      </c>
      <c r="C313" s="80" t="s">
        <v>479</v>
      </c>
      <c r="D313" s="80">
        <v>80.63</v>
      </c>
      <c r="E313" s="155">
        <v>38209</v>
      </c>
      <c r="F313" s="25" t="s">
        <v>403</v>
      </c>
      <c r="G313" s="98">
        <v>200</v>
      </c>
    </row>
    <row r="314" spans="1:7">
      <c r="A314" s="190"/>
      <c r="B314" s="89" t="s">
        <v>476</v>
      </c>
      <c r="C314" s="80" t="s">
        <v>50</v>
      </c>
      <c r="D314" s="80">
        <v>74</v>
      </c>
      <c r="E314" s="155">
        <v>38208</v>
      </c>
      <c r="F314" s="25" t="s">
        <v>440</v>
      </c>
      <c r="G314" s="98">
        <v>50</v>
      </c>
    </row>
    <row r="315" spans="1:7">
      <c r="A315" s="190"/>
      <c r="B315" s="89" t="s">
        <v>477</v>
      </c>
      <c r="C315" s="80" t="s">
        <v>398</v>
      </c>
      <c r="D315" s="80">
        <v>448.5</v>
      </c>
      <c r="E315" s="155">
        <v>38168</v>
      </c>
      <c r="F315" s="25" t="s">
        <v>441</v>
      </c>
      <c r="G315" s="98">
        <v>50</v>
      </c>
    </row>
    <row r="316" spans="1:7">
      <c r="A316" s="190"/>
      <c r="B316" s="89" t="s">
        <v>114</v>
      </c>
      <c r="C316" s="80" t="s">
        <v>353</v>
      </c>
      <c r="D316" s="80">
        <v>74</v>
      </c>
      <c r="E316" s="155">
        <v>41800</v>
      </c>
      <c r="F316" s="25" t="s">
        <v>442</v>
      </c>
      <c r="G316" s="98">
        <v>100</v>
      </c>
    </row>
    <row r="317" spans="1:7">
      <c r="A317" s="190"/>
      <c r="B317" s="89" t="s">
        <v>480</v>
      </c>
      <c r="C317" s="80" t="s">
        <v>150</v>
      </c>
      <c r="D317" s="80">
        <v>18.760000000000002</v>
      </c>
      <c r="E317" s="155">
        <v>41819</v>
      </c>
      <c r="F317" s="25" t="s">
        <v>443</v>
      </c>
      <c r="G317" s="98">
        <v>150</v>
      </c>
    </row>
    <row r="318" spans="1:7">
      <c r="A318" s="190"/>
      <c r="B318" s="89"/>
      <c r="C318" s="90"/>
      <c r="D318" s="90"/>
      <c r="E318" s="90"/>
      <c r="F318" s="25" t="s">
        <v>444</v>
      </c>
      <c r="G318" s="98">
        <v>120</v>
      </c>
    </row>
    <row r="319" spans="1:7">
      <c r="A319" s="190"/>
      <c r="B319" s="89"/>
      <c r="C319" s="90"/>
      <c r="D319" s="90"/>
      <c r="E319" s="90"/>
      <c r="F319" s="25" t="s">
        <v>423</v>
      </c>
      <c r="G319" s="98">
        <v>50</v>
      </c>
    </row>
    <row r="320" spans="1:7">
      <c r="A320" s="190"/>
      <c r="B320" s="89"/>
      <c r="C320" s="90"/>
      <c r="D320" s="90"/>
      <c r="E320" s="138"/>
      <c r="F320" s="144" t="s">
        <v>445</v>
      </c>
      <c r="G320" s="98">
        <v>100</v>
      </c>
    </row>
    <row r="321" spans="1:7">
      <c r="A321" s="190"/>
      <c r="B321" s="89"/>
      <c r="C321" s="90"/>
      <c r="D321" s="90"/>
      <c r="E321" s="138"/>
      <c r="F321" s="144" t="s">
        <v>111</v>
      </c>
      <c r="G321" s="98">
        <v>100</v>
      </c>
    </row>
    <row r="322" spans="1:7">
      <c r="A322" s="190"/>
      <c r="B322" s="89"/>
      <c r="C322" s="90"/>
      <c r="D322" s="90"/>
      <c r="E322" s="138"/>
      <c r="F322" s="144" t="s">
        <v>446</v>
      </c>
      <c r="G322" s="98">
        <v>75</v>
      </c>
    </row>
    <row r="323" spans="1:7">
      <c r="A323" s="190"/>
      <c r="B323" s="89"/>
      <c r="C323" s="90"/>
      <c r="D323" s="90"/>
      <c r="E323" s="138"/>
      <c r="F323" s="144" t="s">
        <v>447</v>
      </c>
      <c r="G323" s="98">
        <v>50</v>
      </c>
    </row>
    <row r="324" spans="1:7">
      <c r="A324" s="190"/>
      <c r="B324" s="89"/>
      <c r="C324" s="90"/>
      <c r="D324" s="90"/>
      <c r="E324" s="138"/>
      <c r="F324" s="144" t="s">
        <v>448</v>
      </c>
      <c r="G324" s="98">
        <v>50</v>
      </c>
    </row>
    <row r="325" spans="1:7">
      <c r="A325" s="190"/>
      <c r="B325" s="89"/>
      <c r="C325" s="90"/>
      <c r="D325" s="90"/>
      <c r="E325" s="138"/>
      <c r="F325" s="144" t="s">
        <v>449</v>
      </c>
      <c r="G325" s="98">
        <v>50</v>
      </c>
    </row>
    <row r="326" spans="1:7">
      <c r="A326" s="190"/>
      <c r="B326" s="89"/>
      <c r="C326" s="90"/>
      <c r="D326" s="90"/>
      <c r="E326" s="138"/>
      <c r="F326" s="144" t="s">
        <v>450</v>
      </c>
      <c r="G326" s="98">
        <v>50</v>
      </c>
    </row>
    <row r="327" spans="1:7">
      <c r="A327" s="190"/>
      <c r="B327" s="89"/>
      <c r="C327" s="90"/>
      <c r="D327" s="90"/>
      <c r="E327" s="138"/>
      <c r="F327" s="144" t="s">
        <v>451</v>
      </c>
      <c r="G327" s="98">
        <v>100</v>
      </c>
    </row>
    <row r="328" spans="1:7">
      <c r="A328" s="190"/>
      <c r="B328" s="89"/>
      <c r="C328" s="90"/>
      <c r="D328" s="90"/>
      <c r="E328" s="138"/>
      <c r="F328" s="144" t="s">
        <v>452</v>
      </c>
      <c r="G328" s="98">
        <v>50</v>
      </c>
    </row>
    <row r="329" spans="1:7">
      <c r="A329" s="190"/>
      <c r="B329" s="89"/>
      <c r="C329" s="90"/>
      <c r="D329" s="90"/>
      <c r="E329" s="138"/>
      <c r="F329" s="144" t="s">
        <v>453</v>
      </c>
      <c r="G329" s="98">
        <v>50</v>
      </c>
    </row>
    <row r="330" spans="1:7">
      <c r="A330" s="190"/>
      <c r="B330" s="89"/>
      <c r="C330" s="90"/>
      <c r="D330" s="90"/>
      <c r="E330" s="138"/>
      <c r="F330" s="144" t="s">
        <v>454</v>
      </c>
      <c r="G330" s="98">
        <v>50</v>
      </c>
    </row>
    <row r="331" spans="1:7">
      <c r="A331" s="190"/>
      <c r="B331" s="89"/>
      <c r="C331" s="90"/>
      <c r="D331" s="90"/>
      <c r="E331" s="138"/>
      <c r="F331" s="144" t="s">
        <v>455</v>
      </c>
      <c r="G331" s="98">
        <v>100</v>
      </c>
    </row>
    <row r="332" spans="1:7">
      <c r="A332" s="190"/>
      <c r="B332" s="89"/>
      <c r="C332" s="90"/>
      <c r="D332" s="90"/>
      <c r="E332" s="138"/>
      <c r="F332" s="144" t="s">
        <v>456</v>
      </c>
      <c r="G332" s="98">
        <v>50</v>
      </c>
    </row>
    <row r="333" spans="1:7">
      <c r="A333" s="190"/>
      <c r="B333" s="89"/>
      <c r="C333" s="90"/>
      <c r="D333" s="90"/>
      <c r="E333" s="138"/>
      <c r="F333" s="144" t="s">
        <v>457</v>
      </c>
      <c r="G333" s="98">
        <v>50</v>
      </c>
    </row>
    <row r="334" spans="1:7">
      <c r="A334" s="190"/>
      <c r="B334" s="89"/>
      <c r="C334" s="90"/>
      <c r="D334" s="90"/>
      <c r="E334" s="138"/>
      <c r="F334" s="144" t="s">
        <v>458</v>
      </c>
      <c r="G334" s="98">
        <v>50</v>
      </c>
    </row>
    <row r="335" spans="1:7">
      <c r="A335" s="190"/>
      <c r="B335" s="89"/>
      <c r="C335" s="90"/>
      <c r="D335" s="90"/>
      <c r="E335" s="138"/>
      <c r="F335" s="144" t="s">
        <v>459</v>
      </c>
      <c r="G335" s="98">
        <v>50</v>
      </c>
    </row>
    <row r="336" spans="1:7">
      <c r="A336" s="190"/>
      <c r="B336" s="89"/>
      <c r="C336" s="90"/>
      <c r="D336" s="90"/>
      <c r="E336" s="138"/>
      <c r="F336" s="144" t="s">
        <v>374</v>
      </c>
      <c r="G336" s="98">
        <v>50</v>
      </c>
    </row>
    <row r="337" spans="1:7">
      <c r="A337" s="190"/>
      <c r="B337" s="89"/>
      <c r="C337" s="90"/>
      <c r="D337" s="90"/>
      <c r="E337" s="138"/>
      <c r="F337" s="144" t="s">
        <v>460</v>
      </c>
      <c r="G337" s="98">
        <v>50</v>
      </c>
    </row>
    <row r="338" spans="1:7">
      <c r="A338" s="190"/>
      <c r="B338" s="89"/>
      <c r="C338" s="90"/>
      <c r="D338" s="90"/>
      <c r="E338" s="138"/>
      <c r="F338" s="144" t="s">
        <v>461</v>
      </c>
      <c r="G338" s="98">
        <v>50</v>
      </c>
    </row>
    <row r="339" spans="1:7">
      <c r="A339" s="190"/>
      <c r="B339" s="89"/>
      <c r="C339" s="90"/>
      <c r="D339" s="90"/>
      <c r="E339" s="138"/>
      <c r="F339" s="144" t="s">
        <v>462</v>
      </c>
      <c r="G339" s="98">
        <v>100</v>
      </c>
    </row>
    <row r="340" spans="1:7">
      <c r="A340" s="190"/>
      <c r="B340" s="89"/>
      <c r="C340" s="90"/>
      <c r="D340" s="90"/>
      <c r="E340" s="138"/>
      <c r="F340" s="144" t="s">
        <v>463</v>
      </c>
      <c r="G340" s="98">
        <v>100</v>
      </c>
    </row>
    <row r="341" spans="1:7">
      <c r="A341" s="190"/>
      <c r="B341" s="89"/>
      <c r="C341" s="90"/>
      <c r="D341" s="90"/>
      <c r="E341" s="138"/>
      <c r="F341" s="144" t="s">
        <v>464</v>
      </c>
      <c r="G341" s="98">
        <v>150</v>
      </c>
    </row>
    <row r="342" spans="1:7">
      <c r="A342" s="190"/>
      <c r="B342" s="89"/>
      <c r="C342" s="90"/>
      <c r="D342" s="90"/>
      <c r="E342" s="138"/>
      <c r="F342" s="144" t="s">
        <v>425</v>
      </c>
      <c r="G342" s="98">
        <v>50</v>
      </c>
    </row>
    <row r="343" spans="1:7">
      <c r="A343" s="190"/>
      <c r="B343" s="89"/>
      <c r="C343" s="90"/>
      <c r="D343" s="90"/>
      <c r="E343" s="138"/>
      <c r="F343" s="144" t="s">
        <v>465</v>
      </c>
      <c r="G343" s="98">
        <v>50</v>
      </c>
    </row>
    <row r="344" spans="1:7">
      <c r="A344" s="190"/>
      <c r="B344" s="89"/>
      <c r="C344" s="90"/>
      <c r="D344" s="90"/>
      <c r="E344" s="138"/>
      <c r="F344" s="144" t="s">
        <v>427</v>
      </c>
      <c r="G344" s="98">
        <v>50</v>
      </c>
    </row>
    <row r="345" spans="1:7">
      <c r="A345" s="190"/>
      <c r="B345" s="89"/>
      <c r="C345" s="90"/>
      <c r="D345" s="90"/>
      <c r="E345" s="138"/>
      <c r="F345" s="144" t="s">
        <v>466</v>
      </c>
      <c r="G345" s="98">
        <v>50</v>
      </c>
    </row>
    <row r="346" spans="1:7">
      <c r="A346" s="190"/>
      <c r="B346" s="89"/>
      <c r="C346" s="90"/>
      <c r="D346" s="90"/>
      <c r="E346" s="138"/>
      <c r="F346" s="144" t="s">
        <v>467</v>
      </c>
      <c r="G346" s="98">
        <v>100</v>
      </c>
    </row>
    <row r="347" spans="1:7">
      <c r="A347" s="190"/>
      <c r="B347" s="89"/>
      <c r="C347" s="90"/>
      <c r="D347" s="90"/>
      <c r="E347" s="138"/>
      <c r="F347" s="144" t="s">
        <v>468</v>
      </c>
      <c r="G347" s="98">
        <v>100</v>
      </c>
    </row>
    <row r="348" spans="1:7">
      <c r="A348" s="190"/>
      <c r="B348" s="89"/>
      <c r="C348" s="90"/>
      <c r="D348" s="90"/>
      <c r="E348" s="138"/>
      <c r="F348" s="144" t="s">
        <v>469</v>
      </c>
      <c r="G348" s="98">
        <v>50</v>
      </c>
    </row>
    <row r="349" spans="1:7">
      <c r="A349" s="190"/>
      <c r="B349" s="89"/>
      <c r="C349" s="90"/>
      <c r="D349" s="90"/>
      <c r="E349" s="138"/>
      <c r="F349" s="144" t="s">
        <v>470</v>
      </c>
      <c r="G349" s="98">
        <v>50</v>
      </c>
    </row>
    <row r="350" spans="1:7">
      <c r="A350" s="190"/>
      <c r="B350" s="89"/>
      <c r="C350" s="90"/>
      <c r="D350" s="90"/>
      <c r="E350" s="138"/>
      <c r="F350" s="144" t="s">
        <v>471</v>
      </c>
      <c r="G350" s="98">
        <v>50</v>
      </c>
    </row>
    <row r="351" spans="1:7">
      <c r="A351" s="190"/>
      <c r="B351" s="89"/>
      <c r="C351" s="90"/>
      <c r="D351" s="90"/>
      <c r="E351" s="138"/>
      <c r="F351" s="144" t="s">
        <v>472</v>
      </c>
      <c r="G351" s="98">
        <v>50</v>
      </c>
    </row>
    <row r="352" spans="1:7">
      <c r="A352" s="190"/>
      <c r="B352" s="89"/>
      <c r="C352" s="90"/>
      <c r="D352" s="90"/>
      <c r="E352" s="138"/>
      <c r="F352" s="144" t="s">
        <v>363</v>
      </c>
      <c r="G352" s="98">
        <v>100</v>
      </c>
    </row>
    <row r="353" spans="1:7">
      <c r="A353" s="190"/>
      <c r="B353" s="89"/>
      <c r="C353" s="90"/>
      <c r="D353" s="90"/>
      <c r="E353" s="138"/>
      <c r="F353" s="144" t="s">
        <v>389</v>
      </c>
      <c r="G353" s="98">
        <v>100</v>
      </c>
    </row>
    <row r="354" spans="1:7">
      <c r="A354" s="190"/>
      <c r="B354" s="89"/>
      <c r="C354" s="90"/>
      <c r="D354" s="90"/>
      <c r="E354" s="138"/>
      <c r="F354" s="144" t="s">
        <v>473</v>
      </c>
      <c r="G354" s="98">
        <v>100</v>
      </c>
    </row>
    <row r="355" spans="1:7" ht="16" thickBot="1">
      <c r="A355" s="190"/>
      <c r="B355" s="89"/>
      <c r="C355" s="90"/>
      <c r="D355" s="90"/>
      <c r="E355" s="138"/>
      <c r="F355" s="144" t="s">
        <v>474</v>
      </c>
      <c r="G355" s="98">
        <v>50</v>
      </c>
    </row>
    <row r="356" spans="1:7">
      <c r="A356" s="206" t="s">
        <v>13</v>
      </c>
      <c r="B356" s="95" t="s">
        <v>335</v>
      </c>
      <c r="C356" s="95" t="s">
        <v>623</v>
      </c>
      <c r="D356" s="141">
        <v>37</v>
      </c>
      <c r="E356" s="158">
        <v>38279</v>
      </c>
      <c r="F356" s="142" t="s">
        <v>606</v>
      </c>
      <c r="G356" s="97">
        <v>350</v>
      </c>
    </row>
    <row r="357" spans="1:7">
      <c r="A357" s="190"/>
      <c r="B357" s="90" t="s">
        <v>529</v>
      </c>
      <c r="C357" s="90" t="s">
        <v>624</v>
      </c>
      <c r="D357" s="143">
        <v>268.63</v>
      </c>
      <c r="E357" s="155">
        <v>38289</v>
      </c>
      <c r="F357" s="25" t="s">
        <v>607</v>
      </c>
      <c r="G357" s="98">
        <v>350</v>
      </c>
    </row>
    <row r="358" spans="1:7">
      <c r="A358" s="190"/>
      <c r="B358" s="90" t="s">
        <v>622</v>
      </c>
      <c r="C358" s="90" t="s">
        <v>141</v>
      </c>
      <c r="D358" s="90">
        <v>26.95</v>
      </c>
      <c r="E358" s="155">
        <v>38278</v>
      </c>
      <c r="F358" s="25" t="s">
        <v>608</v>
      </c>
      <c r="G358" s="98">
        <v>100</v>
      </c>
    </row>
    <row r="359" spans="1:7">
      <c r="A359" s="190"/>
      <c r="B359" s="90" t="s">
        <v>625</v>
      </c>
      <c r="C359" s="80" t="s">
        <v>50</v>
      </c>
      <c r="D359" s="93">
        <v>242.5</v>
      </c>
      <c r="E359" s="155">
        <v>38283</v>
      </c>
      <c r="F359" s="25" t="s">
        <v>609</v>
      </c>
      <c r="G359" s="98">
        <v>50</v>
      </c>
    </row>
    <row r="360" spans="1:7">
      <c r="A360" s="190"/>
      <c r="B360" s="90" t="s">
        <v>626</v>
      </c>
      <c r="C360" s="80" t="s">
        <v>627</v>
      </c>
      <c r="D360" s="80">
        <v>34.049999999999997</v>
      </c>
      <c r="E360" s="155">
        <v>38289</v>
      </c>
      <c r="F360" s="25" t="s">
        <v>610</v>
      </c>
      <c r="G360" s="98">
        <v>300</v>
      </c>
    </row>
    <row r="361" spans="1:7">
      <c r="A361" s="190"/>
      <c r="B361" s="90" t="s">
        <v>626</v>
      </c>
      <c r="C361" s="80" t="s">
        <v>627</v>
      </c>
      <c r="D361" s="80">
        <v>27.95</v>
      </c>
      <c r="E361" s="155">
        <v>38275</v>
      </c>
      <c r="F361" s="25" t="s">
        <v>611</v>
      </c>
      <c r="G361" s="98">
        <v>350</v>
      </c>
    </row>
    <row r="362" spans="1:7">
      <c r="A362" s="190"/>
      <c r="B362" s="90" t="s">
        <v>628</v>
      </c>
      <c r="C362" s="80" t="s">
        <v>605</v>
      </c>
      <c r="D362" s="80">
        <v>58.05</v>
      </c>
      <c r="E362" s="155">
        <v>38141</v>
      </c>
      <c r="F362" s="25" t="s">
        <v>612</v>
      </c>
      <c r="G362" s="98">
        <v>100</v>
      </c>
    </row>
    <row r="363" spans="1:7">
      <c r="A363" s="190"/>
      <c r="B363" s="90" t="s">
        <v>45</v>
      </c>
      <c r="C363" s="80" t="s">
        <v>75</v>
      </c>
      <c r="D363" s="93">
        <v>2390</v>
      </c>
      <c r="E363" s="155">
        <v>38267</v>
      </c>
      <c r="F363" s="25" t="s">
        <v>613</v>
      </c>
      <c r="G363" s="98">
        <v>75</v>
      </c>
    </row>
    <row r="364" spans="1:7">
      <c r="A364" s="190"/>
      <c r="B364" s="90" t="s">
        <v>679</v>
      </c>
      <c r="C364" s="80" t="s">
        <v>680</v>
      </c>
      <c r="D364" s="93">
        <v>2800</v>
      </c>
      <c r="E364" s="155">
        <v>38272</v>
      </c>
      <c r="F364" s="25" t="s">
        <v>614</v>
      </c>
      <c r="G364" s="98">
        <v>50</v>
      </c>
    </row>
    <row r="365" spans="1:7">
      <c r="A365" s="190"/>
      <c r="B365" s="90" t="s">
        <v>166</v>
      </c>
      <c r="C365" s="80" t="s">
        <v>623</v>
      </c>
      <c r="D365" s="93">
        <v>37</v>
      </c>
      <c r="E365" s="155">
        <v>38254</v>
      </c>
      <c r="F365" s="25" t="s">
        <v>615</v>
      </c>
      <c r="G365" s="98">
        <v>350</v>
      </c>
    </row>
    <row r="366" spans="1:7">
      <c r="A366" s="190"/>
      <c r="B366" s="90" t="s">
        <v>681</v>
      </c>
      <c r="C366" s="80" t="s">
        <v>50</v>
      </c>
      <c r="D366" s="90">
        <v>115.56</v>
      </c>
      <c r="E366" s="155">
        <v>38248</v>
      </c>
      <c r="F366" s="25" t="s">
        <v>616</v>
      </c>
      <c r="G366" s="98">
        <v>350</v>
      </c>
    </row>
    <row r="367" spans="1:7">
      <c r="A367" s="190"/>
      <c r="B367" s="90" t="s">
        <v>682</v>
      </c>
      <c r="C367" s="80" t="s">
        <v>141</v>
      </c>
      <c r="D367" s="93">
        <v>27.6</v>
      </c>
      <c r="E367" s="155">
        <v>38230</v>
      </c>
      <c r="F367" s="25" t="s">
        <v>617</v>
      </c>
      <c r="G367" s="98">
        <v>350</v>
      </c>
    </row>
    <row r="368" spans="1:7">
      <c r="A368" s="190"/>
      <c r="B368" s="90" t="s">
        <v>683</v>
      </c>
      <c r="C368" s="80" t="s">
        <v>624</v>
      </c>
      <c r="D368" s="80">
        <v>343.04</v>
      </c>
      <c r="E368" s="155">
        <v>38250</v>
      </c>
      <c r="F368" s="25" t="s">
        <v>618</v>
      </c>
      <c r="G368" s="98">
        <v>100</v>
      </c>
    </row>
    <row r="369" spans="1:7">
      <c r="A369" s="190"/>
      <c r="B369" s="90"/>
      <c r="C369" s="90"/>
      <c r="D369" s="90"/>
      <c r="E369" s="90"/>
      <c r="F369" s="25" t="s">
        <v>558</v>
      </c>
      <c r="G369" s="98">
        <v>150</v>
      </c>
    </row>
    <row r="370" spans="1:7">
      <c r="A370" s="190"/>
      <c r="B370" s="90"/>
      <c r="C370" s="90"/>
      <c r="D370" s="90"/>
      <c r="E370" s="90"/>
      <c r="F370" s="25" t="s">
        <v>619</v>
      </c>
      <c r="G370" s="98">
        <v>50</v>
      </c>
    </row>
    <row r="371" spans="1:7">
      <c r="A371" s="190"/>
      <c r="B371" s="90"/>
      <c r="C371" s="90"/>
      <c r="D371" s="90"/>
      <c r="E371" s="90"/>
      <c r="F371" s="25" t="s">
        <v>620</v>
      </c>
      <c r="G371" s="98">
        <v>150</v>
      </c>
    </row>
    <row r="372" spans="1:7">
      <c r="A372" s="190"/>
      <c r="B372" s="90"/>
      <c r="C372" s="90"/>
      <c r="D372" s="90"/>
      <c r="E372" s="90"/>
      <c r="F372" s="25" t="s">
        <v>621</v>
      </c>
      <c r="G372" s="98">
        <v>100</v>
      </c>
    </row>
    <row r="373" spans="1:7">
      <c r="A373" s="190"/>
      <c r="B373" s="90"/>
      <c r="C373" s="90"/>
      <c r="D373" s="90"/>
      <c r="E373" s="90"/>
      <c r="F373" s="25" t="s">
        <v>629</v>
      </c>
      <c r="G373" s="98">
        <v>350</v>
      </c>
    </row>
    <row r="374" spans="1:7">
      <c r="A374" s="190"/>
      <c r="B374" s="90"/>
      <c r="C374" s="90"/>
      <c r="D374" s="90"/>
      <c r="E374" s="90"/>
      <c r="F374" s="25" t="s">
        <v>401</v>
      </c>
      <c r="G374" s="98">
        <v>100</v>
      </c>
    </row>
    <row r="375" spans="1:7">
      <c r="A375" s="190"/>
      <c r="B375" s="90"/>
      <c r="C375" s="90"/>
      <c r="D375" s="90"/>
      <c r="E375" s="90"/>
      <c r="F375" s="25" t="s">
        <v>594</v>
      </c>
      <c r="G375" s="98">
        <v>350</v>
      </c>
    </row>
    <row r="376" spans="1:7">
      <c r="A376" s="190"/>
      <c r="B376" s="90"/>
      <c r="C376" s="90"/>
      <c r="D376" s="90"/>
      <c r="E376" s="90"/>
      <c r="F376" s="25" t="s">
        <v>630</v>
      </c>
      <c r="G376" s="98">
        <v>50</v>
      </c>
    </row>
    <row r="377" spans="1:7">
      <c r="A377" s="190"/>
      <c r="B377" s="90"/>
      <c r="C377" s="90"/>
      <c r="D377" s="90"/>
      <c r="E377" s="90"/>
      <c r="F377" s="25" t="s">
        <v>423</v>
      </c>
      <c r="G377" s="98">
        <v>50</v>
      </c>
    </row>
    <row r="378" spans="1:7">
      <c r="A378" s="190"/>
      <c r="B378" s="90"/>
      <c r="C378" s="90"/>
      <c r="D378" s="90"/>
      <c r="E378" s="90"/>
      <c r="F378" s="25" t="s">
        <v>631</v>
      </c>
      <c r="G378" s="98">
        <v>350</v>
      </c>
    </row>
    <row r="379" spans="1:7">
      <c r="A379" s="190"/>
      <c r="B379" s="90"/>
      <c r="C379" s="90"/>
      <c r="D379" s="90"/>
      <c r="E379" s="90"/>
      <c r="F379" s="25" t="s">
        <v>632</v>
      </c>
      <c r="G379" s="98">
        <v>74</v>
      </c>
    </row>
    <row r="380" spans="1:7">
      <c r="A380" s="190"/>
      <c r="B380" s="90"/>
      <c r="C380" s="90"/>
      <c r="D380" s="90"/>
      <c r="E380" s="90"/>
      <c r="F380" s="25" t="s">
        <v>633</v>
      </c>
      <c r="G380" s="98">
        <v>350</v>
      </c>
    </row>
    <row r="381" spans="1:7">
      <c r="A381" s="190"/>
      <c r="B381" s="90"/>
      <c r="C381" s="90"/>
      <c r="D381" s="90"/>
      <c r="E381" s="90"/>
      <c r="F381" s="25" t="s">
        <v>634</v>
      </c>
      <c r="G381" s="98">
        <v>350</v>
      </c>
    </row>
    <row r="382" spans="1:7">
      <c r="A382" s="190"/>
      <c r="B382" s="90"/>
      <c r="C382" s="90"/>
      <c r="D382" s="90"/>
      <c r="E382" s="90"/>
      <c r="F382" s="25" t="s">
        <v>635</v>
      </c>
      <c r="G382" s="98">
        <v>50</v>
      </c>
    </row>
    <row r="383" spans="1:7">
      <c r="A383" s="190"/>
      <c r="B383" s="90"/>
      <c r="C383" s="90"/>
      <c r="D383" s="90"/>
      <c r="E383" s="90"/>
      <c r="F383" s="25" t="s">
        <v>636</v>
      </c>
      <c r="G383" s="98">
        <v>100</v>
      </c>
    </row>
    <row r="384" spans="1:7">
      <c r="A384" s="190"/>
      <c r="B384" s="90"/>
      <c r="C384" s="90"/>
      <c r="D384" s="90"/>
      <c r="E384" s="90"/>
      <c r="F384" s="25" t="s">
        <v>637</v>
      </c>
      <c r="G384" s="98">
        <v>700</v>
      </c>
    </row>
    <row r="385" spans="1:7">
      <c r="A385" s="190"/>
      <c r="B385" s="90"/>
      <c r="C385" s="90"/>
      <c r="D385" s="90"/>
      <c r="E385" s="90"/>
      <c r="F385" s="25" t="s">
        <v>595</v>
      </c>
      <c r="G385" s="98">
        <v>100</v>
      </c>
    </row>
    <row r="386" spans="1:7">
      <c r="A386" s="190"/>
      <c r="B386" s="90"/>
      <c r="C386" s="90"/>
      <c r="D386" s="90"/>
      <c r="E386" s="90"/>
      <c r="F386" s="25" t="s">
        <v>638</v>
      </c>
      <c r="G386" s="98">
        <v>100</v>
      </c>
    </row>
    <row r="387" spans="1:7">
      <c r="A387" s="190"/>
      <c r="B387" s="90"/>
      <c r="C387" s="90"/>
      <c r="D387" s="90"/>
      <c r="E387" s="90"/>
      <c r="F387" s="25" t="s">
        <v>639</v>
      </c>
      <c r="G387" s="98">
        <v>50</v>
      </c>
    </row>
    <row r="388" spans="1:7">
      <c r="A388" s="190"/>
      <c r="B388" s="90"/>
      <c r="C388" s="90"/>
      <c r="D388" s="90"/>
      <c r="E388" s="90"/>
      <c r="F388" s="25" t="s">
        <v>445</v>
      </c>
      <c r="G388" s="98">
        <v>100</v>
      </c>
    </row>
    <row r="389" spans="1:7">
      <c r="A389" s="190"/>
      <c r="B389" s="90"/>
      <c r="C389" s="90"/>
      <c r="D389" s="90"/>
      <c r="E389" s="90"/>
      <c r="F389" s="25" t="s">
        <v>640</v>
      </c>
      <c r="G389" s="98">
        <v>100</v>
      </c>
    </row>
    <row r="390" spans="1:7">
      <c r="A390" s="190"/>
      <c r="B390" s="90"/>
      <c r="C390" s="90"/>
      <c r="D390" s="90"/>
      <c r="E390" s="90"/>
      <c r="F390" s="25" t="s">
        <v>641</v>
      </c>
      <c r="G390" s="98">
        <v>50</v>
      </c>
    </row>
    <row r="391" spans="1:7">
      <c r="A391" s="190"/>
      <c r="B391" s="90"/>
      <c r="C391" s="90"/>
      <c r="D391" s="90"/>
      <c r="E391" s="90"/>
      <c r="F391" s="25" t="s">
        <v>642</v>
      </c>
      <c r="G391" s="98">
        <v>350</v>
      </c>
    </row>
    <row r="392" spans="1:7">
      <c r="A392" s="190"/>
      <c r="B392" s="90"/>
      <c r="C392" s="90"/>
      <c r="D392" s="90"/>
      <c r="E392" s="90"/>
      <c r="F392" s="25" t="s">
        <v>643</v>
      </c>
      <c r="G392" s="98">
        <v>100</v>
      </c>
    </row>
    <row r="393" spans="1:7">
      <c r="A393" s="190"/>
      <c r="B393" s="90"/>
      <c r="C393" s="90"/>
      <c r="D393" s="90"/>
      <c r="E393" s="90"/>
      <c r="F393" s="25" t="s">
        <v>560</v>
      </c>
      <c r="G393" s="98">
        <v>200</v>
      </c>
    </row>
    <row r="394" spans="1:7">
      <c r="A394" s="190"/>
      <c r="B394" s="90"/>
      <c r="C394" s="90"/>
      <c r="D394" s="90"/>
      <c r="E394" s="90"/>
      <c r="F394" s="25" t="s">
        <v>593</v>
      </c>
      <c r="G394" s="98">
        <v>350</v>
      </c>
    </row>
    <row r="395" spans="1:7">
      <c r="A395" s="190"/>
      <c r="B395" s="90"/>
      <c r="C395" s="90"/>
      <c r="D395" s="90"/>
      <c r="E395" s="90"/>
      <c r="F395" s="25" t="s">
        <v>644</v>
      </c>
      <c r="G395" s="98">
        <v>50</v>
      </c>
    </row>
    <row r="396" spans="1:7">
      <c r="A396" s="190"/>
      <c r="B396" s="90"/>
      <c r="C396" s="90"/>
      <c r="D396" s="90"/>
      <c r="E396" s="90"/>
      <c r="F396" s="25" t="s">
        <v>645</v>
      </c>
      <c r="G396" s="98">
        <v>100</v>
      </c>
    </row>
    <row r="397" spans="1:7">
      <c r="A397" s="190"/>
      <c r="B397" s="79"/>
      <c r="C397" s="79"/>
      <c r="D397" s="79"/>
      <c r="E397" s="79"/>
      <c r="F397" s="144" t="s">
        <v>646</v>
      </c>
      <c r="G397" s="91">
        <v>100</v>
      </c>
    </row>
    <row r="398" spans="1:7">
      <c r="A398" s="190"/>
      <c r="B398" s="79"/>
      <c r="C398" s="79"/>
      <c r="D398" s="79"/>
      <c r="E398" s="79"/>
      <c r="F398" s="144" t="s">
        <v>647</v>
      </c>
      <c r="G398" s="91">
        <v>350</v>
      </c>
    </row>
    <row r="399" spans="1:7">
      <c r="A399" s="190"/>
      <c r="B399" s="79"/>
      <c r="C399" s="79"/>
      <c r="D399" s="79"/>
      <c r="E399" s="79"/>
      <c r="F399" s="144" t="s">
        <v>648</v>
      </c>
      <c r="G399" s="91">
        <v>100</v>
      </c>
    </row>
    <row r="400" spans="1:7">
      <c r="A400" s="190"/>
      <c r="B400" s="79"/>
      <c r="C400" s="79"/>
      <c r="D400" s="79"/>
      <c r="E400" s="79"/>
      <c r="F400" s="144" t="s">
        <v>649</v>
      </c>
      <c r="G400" s="91">
        <v>100</v>
      </c>
    </row>
    <row r="401" spans="1:7">
      <c r="A401" s="190"/>
      <c r="B401" s="79"/>
      <c r="C401" s="79"/>
      <c r="D401" s="79"/>
      <c r="E401" s="79"/>
      <c r="F401" s="144" t="s">
        <v>650</v>
      </c>
      <c r="G401" s="91">
        <v>350</v>
      </c>
    </row>
    <row r="402" spans="1:7">
      <c r="A402" s="190"/>
      <c r="B402" s="79"/>
      <c r="C402" s="79"/>
      <c r="D402" s="79"/>
      <c r="E402" s="79"/>
      <c r="F402" s="144" t="s">
        <v>651</v>
      </c>
      <c r="G402" s="91">
        <v>700</v>
      </c>
    </row>
    <row r="403" spans="1:7">
      <c r="A403" s="190"/>
      <c r="B403" s="79"/>
      <c r="C403" s="79"/>
      <c r="D403" s="79"/>
      <c r="E403" s="79"/>
      <c r="F403" s="144" t="s">
        <v>503</v>
      </c>
      <c r="G403" s="91">
        <v>150</v>
      </c>
    </row>
    <row r="404" spans="1:7">
      <c r="A404" s="190"/>
      <c r="B404" s="79"/>
      <c r="C404" s="79"/>
      <c r="D404" s="79"/>
      <c r="E404" s="79"/>
      <c r="F404" s="144" t="s">
        <v>652</v>
      </c>
      <c r="G404" s="91">
        <v>350</v>
      </c>
    </row>
    <row r="405" spans="1:7">
      <c r="A405" s="190"/>
      <c r="B405" s="79"/>
      <c r="C405" s="79"/>
      <c r="D405" s="79"/>
      <c r="E405" s="79"/>
      <c r="F405" s="144" t="s">
        <v>653</v>
      </c>
      <c r="G405" s="91">
        <v>200</v>
      </c>
    </row>
    <row r="406" spans="1:7">
      <c r="A406" s="190"/>
      <c r="B406" s="79"/>
      <c r="C406" s="79"/>
      <c r="D406" s="79"/>
      <c r="E406" s="79"/>
      <c r="F406" s="144" t="s">
        <v>654</v>
      </c>
      <c r="G406" s="91">
        <v>200</v>
      </c>
    </row>
    <row r="407" spans="1:7">
      <c r="A407" s="190"/>
      <c r="B407" s="79"/>
      <c r="C407" s="79"/>
      <c r="D407" s="79"/>
      <c r="E407" s="79"/>
      <c r="F407" s="144" t="s">
        <v>655</v>
      </c>
      <c r="G407" s="91">
        <v>100</v>
      </c>
    </row>
    <row r="408" spans="1:7">
      <c r="A408" s="190"/>
      <c r="B408" s="79"/>
      <c r="C408" s="79"/>
      <c r="D408" s="79"/>
      <c r="E408" s="79"/>
      <c r="F408" s="144" t="s">
        <v>656</v>
      </c>
      <c r="G408" s="91">
        <v>75</v>
      </c>
    </row>
    <row r="409" spans="1:7">
      <c r="A409" s="190"/>
      <c r="B409" s="79"/>
      <c r="C409" s="79"/>
      <c r="D409" s="79"/>
      <c r="E409" s="79"/>
      <c r="F409" s="144" t="s">
        <v>657</v>
      </c>
      <c r="G409" s="91">
        <v>350</v>
      </c>
    </row>
    <row r="410" spans="1:7">
      <c r="A410" s="190"/>
      <c r="B410" s="79"/>
      <c r="C410" s="79"/>
      <c r="D410" s="79"/>
      <c r="E410" s="79"/>
      <c r="F410" s="144" t="s">
        <v>658</v>
      </c>
      <c r="G410" s="91">
        <v>150</v>
      </c>
    </row>
    <row r="411" spans="1:7">
      <c r="A411" s="190"/>
      <c r="B411" s="79"/>
      <c r="C411" s="79"/>
      <c r="D411" s="79"/>
      <c r="E411" s="79"/>
      <c r="F411" s="144" t="s">
        <v>659</v>
      </c>
      <c r="G411" s="91">
        <v>150</v>
      </c>
    </row>
    <row r="412" spans="1:7">
      <c r="A412" s="190"/>
      <c r="B412" s="79"/>
      <c r="C412" s="79"/>
      <c r="D412" s="79"/>
      <c r="E412" s="79"/>
      <c r="F412" s="144" t="s">
        <v>660</v>
      </c>
      <c r="G412" s="91">
        <v>250</v>
      </c>
    </row>
    <row r="413" spans="1:7">
      <c r="A413" s="190"/>
      <c r="B413" s="79"/>
      <c r="C413" s="79"/>
      <c r="D413" s="79"/>
      <c r="E413" s="79"/>
      <c r="F413" s="144" t="s">
        <v>661</v>
      </c>
      <c r="G413" s="91">
        <v>100</v>
      </c>
    </row>
    <row r="414" spans="1:7">
      <c r="A414" s="190"/>
      <c r="B414" s="79"/>
      <c r="C414" s="79"/>
      <c r="D414" s="79"/>
      <c r="E414" s="79"/>
      <c r="F414" s="144" t="s">
        <v>662</v>
      </c>
      <c r="G414" s="91">
        <v>100</v>
      </c>
    </row>
    <row r="415" spans="1:7">
      <c r="A415" s="190"/>
      <c r="B415" s="79"/>
      <c r="C415" s="79"/>
      <c r="D415" s="79"/>
      <c r="E415" s="79"/>
      <c r="F415" s="144" t="s">
        <v>663</v>
      </c>
      <c r="G415" s="91">
        <v>100</v>
      </c>
    </row>
    <row r="416" spans="1:7">
      <c r="A416" s="190"/>
      <c r="B416" s="79"/>
      <c r="C416" s="79"/>
      <c r="D416" s="79"/>
      <c r="E416" s="79"/>
      <c r="F416" s="144" t="s">
        <v>664</v>
      </c>
      <c r="G416" s="91">
        <v>100</v>
      </c>
    </row>
    <row r="417" spans="1:7">
      <c r="A417" s="190"/>
      <c r="B417" s="79"/>
      <c r="C417" s="79"/>
      <c r="D417" s="79"/>
      <c r="E417" s="79"/>
      <c r="F417" s="144" t="s">
        <v>665</v>
      </c>
      <c r="G417" s="91">
        <v>100</v>
      </c>
    </row>
    <row r="418" spans="1:7">
      <c r="A418" s="190"/>
      <c r="B418" s="79"/>
      <c r="C418" s="79"/>
      <c r="D418" s="79"/>
      <c r="E418" s="79"/>
      <c r="F418" s="144" t="s">
        <v>666</v>
      </c>
      <c r="G418" s="91">
        <v>100</v>
      </c>
    </row>
    <row r="419" spans="1:7">
      <c r="A419" s="190"/>
      <c r="B419" s="79"/>
      <c r="C419" s="79"/>
      <c r="D419" s="79"/>
      <c r="E419" s="79"/>
      <c r="F419" s="144" t="s">
        <v>667</v>
      </c>
      <c r="G419" s="91">
        <v>50</v>
      </c>
    </row>
    <row r="420" spans="1:7">
      <c r="A420" s="190"/>
      <c r="B420" s="79"/>
      <c r="C420" s="79"/>
      <c r="D420" s="79"/>
      <c r="E420" s="79"/>
      <c r="F420" s="144" t="s">
        <v>668</v>
      </c>
      <c r="G420" s="91">
        <v>50</v>
      </c>
    </row>
    <row r="421" spans="1:7">
      <c r="A421" s="190"/>
      <c r="B421" s="79"/>
      <c r="C421" s="79"/>
      <c r="D421" s="79"/>
      <c r="E421" s="79"/>
      <c r="F421" s="144" t="s">
        <v>669</v>
      </c>
      <c r="G421" s="91">
        <v>50</v>
      </c>
    </row>
    <row r="422" spans="1:7">
      <c r="A422" s="190"/>
      <c r="B422" s="79"/>
      <c r="C422" s="79"/>
      <c r="D422" s="79"/>
      <c r="E422" s="79"/>
      <c r="F422" s="144" t="s">
        <v>670</v>
      </c>
      <c r="G422" s="91">
        <v>50</v>
      </c>
    </row>
    <row r="423" spans="1:7">
      <c r="A423" s="190"/>
      <c r="B423" s="79"/>
      <c r="C423" s="79"/>
      <c r="D423" s="79"/>
      <c r="E423" s="79"/>
      <c r="F423" s="144" t="s">
        <v>671</v>
      </c>
      <c r="G423" s="91">
        <v>50</v>
      </c>
    </row>
    <row r="424" spans="1:7">
      <c r="A424" s="190"/>
      <c r="B424" s="79"/>
      <c r="C424" s="79"/>
      <c r="D424" s="79"/>
      <c r="E424" s="79"/>
      <c r="F424" s="144" t="s">
        <v>672</v>
      </c>
      <c r="G424" s="91">
        <v>50</v>
      </c>
    </row>
    <row r="425" spans="1:7">
      <c r="A425" s="190"/>
      <c r="B425" s="79"/>
      <c r="C425" s="79"/>
      <c r="D425" s="79"/>
      <c r="E425" s="79"/>
      <c r="F425" s="144" t="s">
        <v>673</v>
      </c>
      <c r="G425" s="91">
        <v>50</v>
      </c>
    </row>
    <row r="426" spans="1:7">
      <c r="A426" s="190"/>
      <c r="B426" s="79"/>
      <c r="C426" s="79"/>
      <c r="D426" s="79"/>
      <c r="E426" s="79"/>
      <c r="F426" s="144" t="s">
        <v>674</v>
      </c>
      <c r="G426" s="91">
        <v>50</v>
      </c>
    </row>
    <row r="427" spans="1:7">
      <c r="A427" s="190"/>
      <c r="B427" s="79"/>
      <c r="C427" s="79"/>
      <c r="D427" s="79"/>
      <c r="E427" s="79"/>
      <c r="F427" s="144" t="s">
        <v>675</v>
      </c>
      <c r="G427" s="91">
        <v>50</v>
      </c>
    </row>
    <row r="428" spans="1:7">
      <c r="A428" s="190"/>
      <c r="B428" s="79"/>
      <c r="C428" s="79"/>
      <c r="D428" s="79"/>
      <c r="E428" s="79"/>
      <c r="F428" s="144" t="s">
        <v>676</v>
      </c>
      <c r="G428" s="91">
        <v>100</v>
      </c>
    </row>
    <row r="429" spans="1:7">
      <c r="A429" s="190"/>
      <c r="B429" s="79"/>
      <c r="C429" s="79"/>
      <c r="D429" s="79"/>
      <c r="E429" s="79"/>
      <c r="F429" s="144" t="s">
        <v>677</v>
      </c>
      <c r="G429" s="91">
        <v>50</v>
      </c>
    </row>
    <row r="430" spans="1:7" ht="16" thickBot="1">
      <c r="A430" s="191"/>
      <c r="B430" s="79"/>
      <c r="C430" s="79"/>
      <c r="D430" s="79"/>
      <c r="E430" s="79"/>
      <c r="F430" s="144" t="s">
        <v>678</v>
      </c>
      <c r="G430" s="91">
        <v>50</v>
      </c>
    </row>
    <row r="431" spans="1:7" ht="21" thickBot="1">
      <c r="A431" s="190"/>
      <c r="B431" s="241" t="s">
        <v>32</v>
      </c>
      <c r="C431" s="242"/>
      <c r="D431" s="242"/>
      <c r="E431" s="242"/>
      <c r="F431" s="242"/>
      <c r="G431" s="243"/>
    </row>
    <row r="432" spans="1:7" ht="16" thickBot="1">
      <c r="A432" s="190"/>
      <c r="B432" s="117" t="s">
        <v>40</v>
      </c>
      <c r="C432" s="52" t="s">
        <v>43</v>
      </c>
      <c r="D432" s="52" t="s">
        <v>35</v>
      </c>
      <c r="E432" s="52" t="s">
        <v>33</v>
      </c>
      <c r="F432" s="52" t="s">
        <v>34</v>
      </c>
      <c r="G432" s="53" t="s">
        <v>704</v>
      </c>
    </row>
    <row r="433" spans="1:7">
      <c r="A433" s="206" t="s">
        <v>12</v>
      </c>
      <c r="B433" s="95" t="s">
        <v>149</v>
      </c>
      <c r="C433" s="95" t="s">
        <v>478</v>
      </c>
      <c r="D433" s="95">
        <v>431.21</v>
      </c>
      <c r="E433" s="140">
        <v>37556</v>
      </c>
      <c r="F433" s="95" t="s">
        <v>481</v>
      </c>
      <c r="G433" s="97">
        <v>50</v>
      </c>
    </row>
    <row r="434" spans="1:7">
      <c r="A434" s="190"/>
      <c r="B434" s="90" t="s">
        <v>482</v>
      </c>
      <c r="C434" s="90" t="s">
        <v>400</v>
      </c>
      <c r="D434" s="90">
        <v>317.70999999999998</v>
      </c>
      <c r="E434" s="133">
        <v>37585</v>
      </c>
      <c r="F434" s="79" t="s">
        <v>483</v>
      </c>
      <c r="G434" s="98">
        <v>100</v>
      </c>
    </row>
    <row r="435" spans="1:7">
      <c r="A435" s="190"/>
      <c r="B435" s="90" t="s">
        <v>112</v>
      </c>
      <c r="C435" s="90" t="s">
        <v>488</v>
      </c>
      <c r="D435" s="143">
        <v>436.6</v>
      </c>
      <c r="E435" s="133">
        <v>37506</v>
      </c>
      <c r="F435" s="79" t="s">
        <v>484</v>
      </c>
      <c r="G435" s="98">
        <v>75</v>
      </c>
    </row>
    <row r="436" spans="1:7">
      <c r="A436" s="190"/>
      <c r="B436" s="80" t="s">
        <v>486</v>
      </c>
      <c r="C436" s="80" t="s">
        <v>489</v>
      </c>
      <c r="D436" s="80">
        <v>1125.18</v>
      </c>
      <c r="E436" s="133">
        <v>37509</v>
      </c>
      <c r="F436" s="79" t="s">
        <v>485</v>
      </c>
      <c r="G436" s="98">
        <v>100</v>
      </c>
    </row>
    <row r="437" spans="1:7">
      <c r="A437" s="190"/>
      <c r="B437" s="80" t="s">
        <v>486</v>
      </c>
      <c r="C437" s="80" t="s">
        <v>74</v>
      </c>
      <c r="D437" s="80">
        <v>153.18</v>
      </c>
      <c r="E437" s="133">
        <v>37511</v>
      </c>
      <c r="F437" s="79" t="s">
        <v>467</v>
      </c>
      <c r="G437" s="98">
        <v>50</v>
      </c>
    </row>
    <row r="438" spans="1:7">
      <c r="A438" s="190"/>
      <c r="B438" s="80" t="s">
        <v>487</v>
      </c>
      <c r="C438" s="80" t="s">
        <v>490</v>
      </c>
      <c r="D438" s="80">
        <v>363.62</v>
      </c>
      <c r="E438" s="133">
        <v>37529</v>
      </c>
      <c r="F438" s="79" t="s">
        <v>493</v>
      </c>
      <c r="G438" s="98">
        <v>50</v>
      </c>
    </row>
    <row r="439" spans="1:7">
      <c r="A439" s="190"/>
      <c r="B439" s="80" t="s">
        <v>491</v>
      </c>
      <c r="C439" s="80" t="s">
        <v>488</v>
      </c>
      <c r="D439" s="80">
        <v>163.86</v>
      </c>
      <c r="E439" s="133">
        <v>37404</v>
      </c>
      <c r="F439" s="79" t="s">
        <v>494</v>
      </c>
      <c r="G439" s="98">
        <v>50</v>
      </c>
    </row>
    <row r="440" spans="1:7">
      <c r="A440" s="190"/>
      <c r="B440" s="80" t="s">
        <v>492</v>
      </c>
      <c r="C440" s="80" t="s">
        <v>400</v>
      </c>
      <c r="D440" s="80">
        <v>515.86</v>
      </c>
      <c r="E440" s="133">
        <v>37406</v>
      </c>
      <c r="F440" s="79" t="s">
        <v>495</v>
      </c>
      <c r="G440" s="98">
        <v>50</v>
      </c>
    </row>
    <row r="441" spans="1:7">
      <c r="A441" s="190"/>
      <c r="B441" s="80" t="s">
        <v>519</v>
      </c>
      <c r="C441" s="80" t="s">
        <v>478</v>
      </c>
      <c r="D441" s="93">
        <v>690.8</v>
      </c>
      <c r="E441" s="133">
        <v>37454</v>
      </c>
      <c r="F441" s="79" t="s">
        <v>447</v>
      </c>
      <c r="G441" s="98">
        <v>100</v>
      </c>
    </row>
    <row r="442" spans="1:7">
      <c r="A442" s="190"/>
      <c r="B442" s="80" t="s">
        <v>492</v>
      </c>
      <c r="C442" s="80" t="s">
        <v>400</v>
      </c>
      <c r="D442" s="80">
        <v>267.26</v>
      </c>
      <c r="E442" s="133">
        <v>37485</v>
      </c>
      <c r="F442" s="79" t="s">
        <v>496</v>
      </c>
      <c r="G442" s="98">
        <v>50</v>
      </c>
    </row>
    <row r="443" spans="1:7">
      <c r="A443" s="190"/>
      <c r="B443" s="90"/>
      <c r="C443" s="90"/>
      <c r="D443" s="90"/>
      <c r="E443" s="138"/>
      <c r="F443" s="79" t="s">
        <v>497</v>
      </c>
      <c r="G443" s="98">
        <v>100</v>
      </c>
    </row>
    <row r="444" spans="1:7">
      <c r="A444" s="190"/>
      <c r="B444" s="90"/>
      <c r="C444" s="90"/>
      <c r="D444" s="90"/>
      <c r="E444" s="138"/>
      <c r="F444" s="79" t="s">
        <v>464</v>
      </c>
      <c r="G444" s="98">
        <v>100</v>
      </c>
    </row>
    <row r="445" spans="1:7">
      <c r="A445" s="190"/>
      <c r="B445" s="90"/>
      <c r="C445" s="90"/>
      <c r="D445" s="90"/>
      <c r="E445" s="138"/>
      <c r="F445" s="79" t="s">
        <v>498</v>
      </c>
      <c r="G445" s="98">
        <v>100</v>
      </c>
    </row>
    <row r="446" spans="1:7">
      <c r="A446" s="190"/>
      <c r="B446" s="90"/>
      <c r="C446" s="90"/>
      <c r="D446" s="90"/>
      <c r="E446" s="138"/>
      <c r="F446" s="79" t="s">
        <v>499</v>
      </c>
      <c r="G446" s="98">
        <v>100</v>
      </c>
    </row>
    <row r="447" spans="1:7">
      <c r="A447" s="190"/>
      <c r="B447" s="90"/>
      <c r="C447" s="90"/>
      <c r="D447" s="90"/>
      <c r="E447" s="90"/>
      <c r="F447" s="25" t="s">
        <v>382</v>
      </c>
      <c r="G447" s="98">
        <v>50</v>
      </c>
    </row>
    <row r="448" spans="1:7">
      <c r="A448" s="190"/>
      <c r="B448" s="90"/>
      <c r="C448" s="90"/>
      <c r="D448" s="90"/>
      <c r="E448" s="90"/>
      <c r="F448" s="25" t="s">
        <v>500</v>
      </c>
      <c r="G448" s="98">
        <v>50</v>
      </c>
    </row>
    <row r="449" spans="1:7">
      <c r="A449" s="190"/>
      <c r="B449" s="90"/>
      <c r="C449" s="90"/>
      <c r="D449" s="90"/>
      <c r="E449" s="90"/>
      <c r="F449" s="25" t="s">
        <v>501</v>
      </c>
      <c r="G449" s="98">
        <v>100</v>
      </c>
    </row>
    <row r="450" spans="1:7">
      <c r="A450" s="190"/>
      <c r="B450" s="90"/>
      <c r="C450" s="90"/>
      <c r="D450" s="90"/>
      <c r="E450" s="90"/>
      <c r="F450" s="25" t="s">
        <v>469</v>
      </c>
      <c r="G450" s="98">
        <v>100</v>
      </c>
    </row>
    <row r="451" spans="1:7">
      <c r="A451" s="190"/>
      <c r="B451" s="90"/>
      <c r="C451" s="90"/>
      <c r="D451" s="90"/>
      <c r="E451" s="90"/>
      <c r="F451" s="25" t="s">
        <v>502</v>
      </c>
      <c r="G451" s="98">
        <v>50</v>
      </c>
    </row>
    <row r="452" spans="1:7">
      <c r="A452" s="190"/>
      <c r="B452" s="79"/>
      <c r="C452" s="79"/>
      <c r="D452" s="79"/>
      <c r="E452" s="79"/>
      <c r="F452" s="25" t="s">
        <v>446</v>
      </c>
      <c r="G452" s="98">
        <v>50</v>
      </c>
    </row>
    <row r="453" spans="1:7">
      <c r="A453" s="190"/>
      <c r="B453" s="79"/>
      <c r="C453" s="79"/>
      <c r="D453" s="79"/>
      <c r="E453" s="79"/>
      <c r="F453" s="25" t="s">
        <v>503</v>
      </c>
      <c r="G453" s="98">
        <v>50</v>
      </c>
    </row>
    <row r="454" spans="1:7">
      <c r="A454" s="190"/>
      <c r="B454" s="79"/>
      <c r="C454" s="79"/>
      <c r="D454" s="79"/>
      <c r="E454" s="79"/>
      <c r="F454" s="25" t="s">
        <v>380</v>
      </c>
      <c r="G454" s="98">
        <v>50</v>
      </c>
    </row>
    <row r="455" spans="1:7">
      <c r="A455" s="190"/>
      <c r="B455" s="79"/>
      <c r="C455" s="79"/>
      <c r="D455" s="79"/>
      <c r="E455" s="79"/>
      <c r="F455" s="25" t="s">
        <v>504</v>
      </c>
      <c r="G455" s="98">
        <v>50</v>
      </c>
    </row>
    <row r="456" spans="1:7">
      <c r="A456" s="190"/>
      <c r="B456" s="79"/>
      <c r="C456" s="79"/>
      <c r="D456" s="79"/>
      <c r="E456" s="79"/>
      <c r="F456" s="25" t="s">
        <v>505</v>
      </c>
      <c r="G456" s="98">
        <v>50</v>
      </c>
    </row>
    <row r="457" spans="1:7">
      <c r="A457" s="190"/>
      <c r="B457" s="79"/>
      <c r="C457" s="79"/>
      <c r="D457" s="79"/>
      <c r="E457" s="79"/>
      <c r="F457" s="25" t="s">
        <v>432</v>
      </c>
      <c r="G457" s="98">
        <v>250</v>
      </c>
    </row>
    <row r="458" spans="1:7">
      <c r="A458" s="190"/>
      <c r="B458" s="79"/>
      <c r="C458" s="79"/>
      <c r="D458" s="79"/>
      <c r="E458" s="79"/>
      <c r="F458" s="25" t="s">
        <v>433</v>
      </c>
      <c r="G458" s="98">
        <v>250</v>
      </c>
    </row>
    <row r="459" spans="1:7">
      <c r="A459" s="190"/>
      <c r="B459" s="79"/>
      <c r="C459" s="79"/>
      <c r="D459" s="79"/>
      <c r="E459" s="79"/>
      <c r="F459" s="25" t="s">
        <v>506</v>
      </c>
      <c r="G459" s="98">
        <v>50</v>
      </c>
    </row>
    <row r="460" spans="1:7">
      <c r="A460" s="190"/>
      <c r="B460" s="79"/>
      <c r="C460" s="79"/>
      <c r="D460" s="79"/>
      <c r="E460" s="79"/>
      <c r="F460" s="25" t="s">
        <v>507</v>
      </c>
      <c r="G460" s="98">
        <v>50</v>
      </c>
    </row>
    <row r="461" spans="1:7">
      <c r="A461" s="190"/>
      <c r="B461" s="79"/>
      <c r="C461" s="79"/>
      <c r="D461" s="79"/>
      <c r="E461" s="79"/>
      <c r="F461" s="25" t="s">
        <v>508</v>
      </c>
      <c r="G461" s="98">
        <v>100</v>
      </c>
    </row>
    <row r="462" spans="1:7">
      <c r="A462" s="190"/>
      <c r="B462" s="79"/>
      <c r="C462" s="79"/>
      <c r="D462" s="79"/>
      <c r="E462" s="79"/>
      <c r="F462" s="25" t="s">
        <v>509</v>
      </c>
      <c r="G462" s="98">
        <v>50</v>
      </c>
    </row>
    <row r="463" spans="1:7">
      <c r="A463" s="190"/>
      <c r="B463" s="79"/>
      <c r="C463" s="79"/>
      <c r="D463" s="79"/>
      <c r="E463" s="79"/>
      <c r="F463" s="25" t="s">
        <v>510</v>
      </c>
      <c r="G463" s="98">
        <v>50</v>
      </c>
    </row>
    <row r="464" spans="1:7">
      <c r="A464" s="190"/>
      <c r="B464" s="79"/>
      <c r="C464" s="79"/>
      <c r="D464" s="79"/>
      <c r="E464" s="79"/>
      <c r="F464" s="25" t="s">
        <v>511</v>
      </c>
      <c r="G464" s="98">
        <v>50</v>
      </c>
    </row>
    <row r="465" spans="1:7">
      <c r="A465" s="190"/>
      <c r="B465" s="79"/>
      <c r="C465" s="79"/>
      <c r="D465" s="79"/>
      <c r="E465" s="79"/>
      <c r="F465" s="25" t="s">
        <v>423</v>
      </c>
      <c r="G465" s="98">
        <v>100</v>
      </c>
    </row>
    <row r="466" spans="1:7">
      <c r="A466" s="190"/>
      <c r="B466" s="79"/>
      <c r="C466" s="79"/>
      <c r="D466" s="79"/>
      <c r="E466" s="79"/>
      <c r="F466" s="25" t="s">
        <v>386</v>
      </c>
      <c r="G466" s="98">
        <v>50</v>
      </c>
    </row>
    <row r="467" spans="1:7">
      <c r="A467" s="190"/>
      <c r="B467" s="79"/>
      <c r="C467" s="79"/>
      <c r="D467" s="79"/>
      <c r="E467" s="79"/>
      <c r="F467" s="25" t="s">
        <v>367</v>
      </c>
      <c r="G467" s="98">
        <v>50</v>
      </c>
    </row>
    <row r="468" spans="1:7">
      <c r="A468" s="190"/>
      <c r="B468" s="79"/>
      <c r="C468" s="79"/>
      <c r="D468" s="79"/>
      <c r="E468" s="79"/>
      <c r="F468" s="25" t="s">
        <v>512</v>
      </c>
      <c r="G468" s="98">
        <v>50</v>
      </c>
    </row>
    <row r="469" spans="1:7">
      <c r="A469" s="190"/>
      <c r="B469" s="79"/>
      <c r="C469" s="79"/>
      <c r="D469" s="79"/>
      <c r="E469" s="79"/>
      <c r="F469" s="25" t="s">
        <v>431</v>
      </c>
      <c r="G469" s="98">
        <v>50</v>
      </c>
    </row>
    <row r="470" spans="1:7">
      <c r="A470" s="190"/>
      <c r="B470" s="79"/>
      <c r="C470" s="79"/>
      <c r="D470" s="79"/>
      <c r="E470" s="79"/>
      <c r="F470" s="25" t="s">
        <v>513</v>
      </c>
      <c r="G470" s="98">
        <v>100</v>
      </c>
    </row>
    <row r="471" spans="1:7">
      <c r="A471" s="190"/>
      <c r="B471" s="79"/>
      <c r="C471" s="79"/>
      <c r="D471" s="79"/>
      <c r="E471" s="79"/>
      <c r="F471" s="25" t="s">
        <v>514</v>
      </c>
      <c r="G471" s="98">
        <v>50</v>
      </c>
    </row>
    <row r="472" spans="1:7">
      <c r="A472" s="190"/>
      <c r="B472" s="79"/>
      <c r="C472" s="79"/>
      <c r="D472" s="79"/>
      <c r="E472" s="79"/>
      <c r="F472" s="25" t="s">
        <v>515</v>
      </c>
      <c r="G472" s="98">
        <v>50</v>
      </c>
    </row>
    <row r="473" spans="1:7">
      <c r="A473" s="190"/>
      <c r="B473" s="79"/>
      <c r="C473" s="79"/>
      <c r="D473" s="79"/>
      <c r="E473" s="79"/>
      <c r="F473" s="25" t="s">
        <v>445</v>
      </c>
      <c r="G473" s="98">
        <v>100</v>
      </c>
    </row>
    <row r="474" spans="1:7">
      <c r="A474" s="190"/>
      <c r="B474" s="79"/>
      <c r="C474" s="79"/>
      <c r="D474" s="79"/>
      <c r="E474" s="79"/>
      <c r="F474" s="25" t="s">
        <v>441</v>
      </c>
      <c r="G474" s="98">
        <v>50</v>
      </c>
    </row>
    <row r="475" spans="1:7">
      <c r="A475" s="190"/>
      <c r="B475" s="79"/>
      <c r="C475" s="79"/>
      <c r="D475" s="79"/>
      <c r="E475" s="79"/>
      <c r="F475" s="25" t="s">
        <v>389</v>
      </c>
      <c r="G475" s="98">
        <v>100</v>
      </c>
    </row>
    <row r="476" spans="1:7">
      <c r="A476" s="190"/>
      <c r="B476" s="79"/>
      <c r="C476" s="79"/>
      <c r="D476" s="79"/>
      <c r="E476" s="79"/>
      <c r="F476" s="25" t="s">
        <v>516</v>
      </c>
      <c r="G476" s="98">
        <v>100</v>
      </c>
    </row>
    <row r="477" spans="1:7">
      <c r="A477" s="190"/>
      <c r="B477" s="79"/>
      <c r="C477" s="79"/>
      <c r="D477" s="79"/>
      <c r="E477" s="79"/>
      <c r="F477" s="25" t="s">
        <v>452</v>
      </c>
      <c r="G477" s="98">
        <v>50</v>
      </c>
    </row>
    <row r="478" spans="1:7">
      <c r="A478" s="190"/>
      <c r="B478" s="79"/>
      <c r="C478" s="79"/>
      <c r="D478" s="79"/>
      <c r="E478" s="79"/>
      <c r="F478" s="25" t="s">
        <v>440</v>
      </c>
      <c r="G478" s="98">
        <v>100</v>
      </c>
    </row>
    <row r="479" spans="1:7">
      <c r="A479" s="190"/>
      <c r="B479" s="79"/>
      <c r="C479" s="79"/>
      <c r="D479" s="79"/>
      <c r="E479" s="79"/>
      <c r="F479" s="25" t="s">
        <v>517</v>
      </c>
      <c r="G479" s="98">
        <v>75</v>
      </c>
    </row>
    <row r="480" spans="1:7">
      <c r="A480" s="190"/>
      <c r="B480" s="79"/>
      <c r="C480" s="79"/>
      <c r="D480" s="79"/>
      <c r="E480" s="79"/>
      <c r="F480" s="25" t="s">
        <v>518</v>
      </c>
      <c r="G480" s="98">
        <v>50</v>
      </c>
    </row>
    <row r="481" spans="1:7" ht="16" thickBot="1">
      <c r="A481" s="190"/>
      <c r="B481" s="79"/>
      <c r="C481" s="79"/>
      <c r="D481" s="79"/>
      <c r="E481" s="79"/>
      <c r="F481" s="25" t="s">
        <v>474</v>
      </c>
      <c r="G481" s="98">
        <v>50</v>
      </c>
    </row>
    <row r="482" spans="1:7">
      <c r="A482" s="206" t="s">
        <v>2</v>
      </c>
      <c r="B482" s="92" t="s">
        <v>535</v>
      </c>
      <c r="C482" s="95" t="s">
        <v>543</v>
      </c>
      <c r="D482" s="141">
        <v>811.8</v>
      </c>
      <c r="E482" s="140">
        <v>37546</v>
      </c>
      <c r="F482" s="95" t="s">
        <v>534</v>
      </c>
      <c r="G482" s="97">
        <v>340</v>
      </c>
    </row>
    <row r="483" spans="1:7">
      <c r="A483" s="190"/>
      <c r="B483" s="89" t="s">
        <v>536</v>
      </c>
      <c r="C483" s="90" t="s">
        <v>538</v>
      </c>
      <c r="D483" s="143">
        <v>8400</v>
      </c>
      <c r="E483" s="133">
        <v>37550</v>
      </c>
      <c r="F483" s="90" t="s">
        <v>549</v>
      </c>
      <c r="G483" s="98">
        <v>100</v>
      </c>
    </row>
    <row r="484" spans="1:7">
      <c r="A484" s="190"/>
      <c r="B484" s="89" t="s">
        <v>537</v>
      </c>
      <c r="C484" s="90" t="s">
        <v>539</v>
      </c>
      <c r="D484" s="143">
        <v>187</v>
      </c>
      <c r="E484" s="133">
        <v>37569</v>
      </c>
      <c r="F484" s="90" t="s">
        <v>550</v>
      </c>
      <c r="G484" s="98">
        <v>100</v>
      </c>
    </row>
    <row r="485" spans="1:7">
      <c r="A485" s="190"/>
      <c r="B485" s="89" t="s">
        <v>45</v>
      </c>
      <c r="C485" s="80" t="s">
        <v>708</v>
      </c>
      <c r="D485" s="93">
        <v>998</v>
      </c>
      <c r="E485" s="133">
        <v>37562</v>
      </c>
      <c r="F485" s="90"/>
      <c r="G485" s="96"/>
    </row>
    <row r="486" spans="1:7">
      <c r="A486" s="190"/>
      <c r="B486" s="89" t="s">
        <v>76</v>
      </c>
      <c r="C486" s="80" t="s">
        <v>150</v>
      </c>
      <c r="D486" s="93">
        <v>8.6999999999999993</v>
      </c>
      <c r="E486" s="133">
        <v>37529</v>
      </c>
      <c r="F486" s="90"/>
      <c r="G486" s="96"/>
    </row>
    <row r="487" spans="1:7">
      <c r="A487" s="190"/>
      <c r="B487" s="89" t="s">
        <v>540</v>
      </c>
      <c r="C487" s="80" t="s">
        <v>50</v>
      </c>
      <c r="D487" s="93">
        <v>39.85</v>
      </c>
      <c r="E487" s="133">
        <v>37530</v>
      </c>
      <c r="F487" s="90"/>
      <c r="G487" s="96"/>
    </row>
    <row r="488" spans="1:7">
      <c r="A488" s="190"/>
      <c r="B488" s="89" t="s">
        <v>541</v>
      </c>
      <c r="C488" s="80" t="s">
        <v>543</v>
      </c>
      <c r="D488" s="93">
        <v>308</v>
      </c>
      <c r="E488" s="133">
        <v>37532</v>
      </c>
      <c r="F488" s="90"/>
      <c r="G488" s="96"/>
    </row>
    <row r="489" spans="1:7">
      <c r="A489" s="190"/>
      <c r="B489" s="89" t="s">
        <v>542</v>
      </c>
      <c r="C489" s="80" t="s">
        <v>117</v>
      </c>
      <c r="D489" s="93">
        <v>1535.25</v>
      </c>
      <c r="E489" s="133">
        <v>37533</v>
      </c>
      <c r="F489" s="90"/>
      <c r="G489" s="96"/>
    </row>
    <row r="490" spans="1:7">
      <c r="A490" s="190"/>
      <c r="B490" s="89" t="s">
        <v>544</v>
      </c>
      <c r="C490" s="80" t="s">
        <v>545</v>
      </c>
      <c r="D490" s="93">
        <v>18</v>
      </c>
      <c r="E490" s="133">
        <v>37533</v>
      </c>
      <c r="F490" s="90"/>
      <c r="G490" s="96"/>
    </row>
    <row r="491" spans="1:7">
      <c r="A491" s="190"/>
      <c r="B491" s="89" t="s">
        <v>546</v>
      </c>
      <c r="C491" s="80" t="s">
        <v>538</v>
      </c>
      <c r="D491" s="93">
        <v>5000</v>
      </c>
      <c r="E491" s="133">
        <v>37537</v>
      </c>
      <c r="F491" s="90"/>
      <c r="G491" s="96"/>
    </row>
    <row r="492" spans="1:7">
      <c r="A492" s="190"/>
      <c r="B492" s="89" t="s">
        <v>547</v>
      </c>
      <c r="C492" s="80" t="s">
        <v>50</v>
      </c>
      <c r="D492" s="93">
        <v>20.97</v>
      </c>
      <c r="E492" s="133">
        <v>37540</v>
      </c>
      <c r="F492" s="90"/>
      <c r="G492" s="96"/>
    </row>
    <row r="493" spans="1:7">
      <c r="A493" s="190"/>
      <c r="B493" s="89" t="s">
        <v>548</v>
      </c>
      <c r="C493" s="80" t="s">
        <v>323</v>
      </c>
      <c r="D493" s="93">
        <v>6.45</v>
      </c>
      <c r="E493" s="133">
        <v>37540</v>
      </c>
      <c r="F493" s="90"/>
      <c r="G493" s="96"/>
    </row>
    <row r="494" spans="1:7">
      <c r="A494" s="190"/>
      <c r="B494" s="89" t="s">
        <v>551</v>
      </c>
      <c r="C494" s="80" t="s">
        <v>539</v>
      </c>
      <c r="D494" s="93">
        <v>624</v>
      </c>
      <c r="E494" s="133">
        <v>37505</v>
      </c>
      <c r="F494" s="90"/>
      <c r="G494" s="96"/>
    </row>
    <row r="495" spans="1:7">
      <c r="A495" s="190"/>
      <c r="B495" s="89" t="s">
        <v>552</v>
      </c>
      <c r="C495" s="80" t="s">
        <v>543</v>
      </c>
      <c r="D495" s="93">
        <v>1700</v>
      </c>
      <c r="E495" s="133">
        <v>37529</v>
      </c>
      <c r="F495" s="90"/>
      <c r="G495" s="96"/>
    </row>
    <row r="496" spans="1:7">
      <c r="A496" s="190"/>
      <c r="B496" s="89" t="s">
        <v>45</v>
      </c>
      <c r="C496" s="80" t="s">
        <v>75</v>
      </c>
      <c r="D496" s="93">
        <v>380</v>
      </c>
      <c r="E496" s="133">
        <v>37377</v>
      </c>
      <c r="F496" s="90"/>
      <c r="G496" s="96"/>
    </row>
    <row r="497" spans="1:7" ht="16" thickBot="1">
      <c r="A497" s="190"/>
      <c r="B497" s="89" t="s">
        <v>553</v>
      </c>
      <c r="C497" s="80" t="s">
        <v>141</v>
      </c>
      <c r="D497" s="93">
        <v>60</v>
      </c>
      <c r="E497" s="133">
        <v>37449</v>
      </c>
      <c r="F497" s="90"/>
      <c r="G497" s="96"/>
    </row>
    <row r="498" spans="1:7">
      <c r="A498" s="206" t="s">
        <v>9</v>
      </c>
      <c r="B498" s="95" t="s">
        <v>565</v>
      </c>
      <c r="C498" s="95" t="s">
        <v>567</v>
      </c>
      <c r="D498" s="141">
        <v>350</v>
      </c>
      <c r="E498" s="140">
        <v>37547</v>
      </c>
      <c r="F498" s="95" t="s">
        <v>556</v>
      </c>
      <c r="G498" s="97">
        <v>50</v>
      </c>
    </row>
    <row r="499" spans="1:7">
      <c r="A499" s="190"/>
      <c r="B499" s="80" t="s">
        <v>568</v>
      </c>
      <c r="C499" s="80" t="s">
        <v>566</v>
      </c>
      <c r="D499" s="143">
        <v>704.81</v>
      </c>
      <c r="E499" s="133">
        <v>37552</v>
      </c>
      <c r="F499" s="90" t="s">
        <v>557</v>
      </c>
      <c r="G499" s="98">
        <v>50</v>
      </c>
    </row>
    <row r="500" spans="1:7">
      <c r="A500" s="190"/>
      <c r="B500" s="80" t="s">
        <v>571</v>
      </c>
      <c r="C500" s="80" t="s">
        <v>572</v>
      </c>
      <c r="D500" s="143">
        <v>214.47</v>
      </c>
      <c r="E500" s="133">
        <v>37531</v>
      </c>
      <c r="F500" s="79" t="s">
        <v>558</v>
      </c>
      <c r="G500" s="98">
        <v>100</v>
      </c>
    </row>
    <row r="501" spans="1:7">
      <c r="A501" s="190"/>
      <c r="B501" s="80" t="s">
        <v>45</v>
      </c>
      <c r="C501" s="80" t="s">
        <v>75</v>
      </c>
      <c r="D501" s="93">
        <v>250</v>
      </c>
      <c r="E501" s="133">
        <v>37531</v>
      </c>
      <c r="F501" s="79" t="s">
        <v>559</v>
      </c>
      <c r="G501" s="98">
        <v>50</v>
      </c>
    </row>
    <row r="502" spans="1:7">
      <c r="A502" s="190"/>
      <c r="B502" s="80" t="s">
        <v>246</v>
      </c>
      <c r="C502" s="80" t="s">
        <v>573</v>
      </c>
      <c r="D502" s="93">
        <v>117.22</v>
      </c>
      <c r="E502" s="133">
        <v>37537</v>
      </c>
      <c r="F502" s="79" t="s">
        <v>560</v>
      </c>
      <c r="G502" s="98">
        <v>150</v>
      </c>
    </row>
    <row r="503" spans="1:7">
      <c r="A503" s="190"/>
      <c r="B503" s="80" t="s">
        <v>435</v>
      </c>
      <c r="C503" s="80" t="s">
        <v>574</v>
      </c>
      <c r="D503" s="93">
        <v>575.55999999999995</v>
      </c>
      <c r="E503" s="133">
        <v>37537</v>
      </c>
      <c r="F503" s="79" t="s">
        <v>561</v>
      </c>
      <c r="G503" s="98">
        <v>400</v>
      </c>
    </row>
    <row r="504" spans="1:7">
      <c r="A504" s="190"/>
      <c r="B504" s="80" t="s">
        <v>580</v>
      </c>
      <c r="C504" s="80" t="s">
        <v>581</v>
      </c>
      <c r="D504" s="93">
        <v>100</v>
      </c>
      <c r="E504" s="133">
        <v>37490</v>
      </c>
      <c r="F504" s="79" t="s">
        <v>562</v>
      </c>
      <c r="G504" s="98">
        <v>200</v>
      </c>
    </row>
    <row r="505" spans="1:7">
      <c r="A505" s="190"/>
      <c r="B505" s="80" t="s">
        <v>568</v>
      </c>
      <c r="C505" s="80" t="s">
        <v>566</v>
      </c>
      <c r="D505" s="93">
        <v>502.23</v>
      </c>
      <c r="E505" s="133">
        <v>37491</v>
      </c>
      <c r="F505" s="79" t="s">
        <v>563</v>
      </c>
      <c r="G505" s="98">
        <v>100</v>
      </c>
    </row>
    <row r="506" spans="1:7">
      <c r="A506" s="190"/>
      <c r="B506" s="80" t="s">
        <v>166</v>
      </c>
      <c r="C506" s="80" t="s">
        <v>590</v>
      </c>
      <c r="D506" s="93">
        <v>37</v>
      </c>
      <c r="E506" s="133">
        <v>37468</v>
      </c>
      <c r="F506" s="79" t="s">
        <v>564</v>
      </c>
      <c r="G506" s="98">
        <v>150</v>
      </c>
    </row>
    <row r="507" spans="1:7">
      <c r="A507" s="190"/>
      <c r="B507" s="80" t="s">
        <v>589</v>
      </c>
      <c r="C507" s="80" t="s">
        <v>141</v>
      </c>
      <c r="D507" s="93">
        <v>51.55</v>
      </c>
      <c r="E507" s="133">
        <v>37468</v>
      </c>
      <c r="F507" s="79" t="s">
        <v>569</v>
      </c>
      <c r="G507" s="98">
        <v>50</v>
      </c>
    </row>
    <row r="508" spans="1:7">
      <c r="A508" s="190"/>
      <c r="B508" s="80" t="s">
        <v>568</v>
      </c>
      <c r="C508" s="80" t="s">
        <v>566</v>
      </c>
      <c r="D508" s="93">
        <v>435</v>
      </c>
      <c r="E508" s="133">
        <v>37469</v>
      </c>
      <c r="F508" s="79" t="s">
        <v>570</v>
      </c>
      <c r="G508" s="98">
        <v>100</v>
      </c>
    </row>
    <row r="509" spans="1:7">
      <c r="A509" s="190"/>
      <c r="B509" s="90"/>
      <c r="C509" s="90"/>
      <c r="D509" s="143"/>
      <c r="E509" s="138"/>
      <c r="F509" s="79" t="s">
        <v>575</v>
      </c>
      <c r="G509" s="98">
        <v>1250</v>
      </c>
    </row>
    <row r="510" spans="1:7">
      <c r="A510" s="190"/>
      <c r="B510" s="90"/>
      <c r="C510" s="90"/>
      <c r="D510" s="90"/>
      <c r="E510" s="138"/>
      <c r="F510" s="79" t="s">
        <v>576</v>
      </c>
      <c r="G510" s="98">
        <v>1350</v>
      </c>
    </row>
    <row r="511" spans="1:7">
      <c r="A511" s="190"/>
      <c r="B511" s="90"/>
      <c r="C511" s="90"/>
      <c r="D511" s="90"/>
      <c r="E511" s="138"/>
      <c r="F511" s="79" t="s">
        <v>577</v>
      </c>
      <c r="G511" s="98">
        <v>1400</v>
      </c>
    </row>
    <row r="512" spans="1:7">
      <c r="A512" s="190"/>
      <c r="B512" s="90"/>
      <c r="C512" s="90"/>
      <c r="D512" s="90"/>
      <c r="E512" s="138"/>
      <c r="F512" s="79" t="s">
        <v>578</v>
      </c>
      <c r="G512" s="98">
        <v>1450</v>
      </c>
    </row>
    <row r="513" spans="1:7">
      <c r="A513" s="190"/>
      <c r="B513" s="90"/>
      <c r="C513" s="90"/>
      <c r="D513" s="90"/>
      <c r="E513" s="138"/>
      <c r="F513" s="79" t="s">
        <v>579</v>
      </c>
      <c r="G513" s="98">
        <v>1500</v>
      </c>
    </row>
    <row r="514" spans="1:7">
      <c r="A514" s="190"/>
      <c r="B514" s="90"/>
      <c r="C514" s="90"/>
      <c r="D514" s="90"/>
      <c r="E514" s="138"/>
      <c r="F514" s="79" t="s">
        <v>411</v>
      </c>
      <c r="G514" s="98">
        <v>1840</v>
      </c>
    </row>
    <row r="515" spans="1:7">
      <c r="A515" s="190"/>
      <c r="B515" s="90"/>
      <c r="C515" s="90"/>
      <c r="D515" s="90"/>
      <c r="E515" s="138"/>
      <c r="F515" s="79" t="s">
        <v>582</v>
      </c>
      <c r="G515" s="98">
        <v>200</v>
      </c>
    </row>
    <row r="516" spans="1:7">
      <c r="A516" s="190"/>
      <c r="B516" s="90"/>
      <c r="C516" s="90"/>
      <c r="D516" s="90"/>
      <c r="E516" s="138"/>
      <c r="F516" s="79" t="s">
        <v>583</v>
      </c>
      <c r="G516" s="98">
        <v>50</v>
      </c>
    </row>
    <row r="517" spans="1:7">
      <c r="A517" s="190"/>
      <c r="B517" s="90"/>
      <c r="C517" s="90"/>
      <c r="D517" s="90"/>
      <c r="E517" s="138"/>
      <c r="F517" s="79" t="s">
        <v>584</v>
      </c>
      <c r="G517" s="98">
        <v>340</v>
      </c>
    </row>
    <row r="518" spans="1:7">
      <c r="A518" s="190"/>
      <c r="B518" s="90"/>
      <c r="C518" s="90"/>
      <c r="D518" s="90"/>
      <c r="E518" s="138"/>
      <c r="F518" s="79" t="s">
        <v>585</v>
      </c>
      <c r="G518" s="98">
        <v>340</v>
      </c>
    </row>
    <row r="519" spans="1:7">
      <c r="A519" s="190"/>
      <c r="B519" s="90"/>
      <c r="C519" s="90"/>
      <c r="D519" s="90"/>
      <c r="E519" s="138"/>
      <c r="F519" s="79" t="s">
        <v>586</v>
      </c>
      <c r="G519" s="98">
        <v>50</v>
      </c>
    </row>
    <row r="520" spans="1:7">
      <c r="A520" s="190"/>
      <c r="B520" s="90"/>
      <c r="C520" s="90"/>
      <c r="D520" s="90"/>
      <c r="E520" s="138"/>
      <c r="F520" s="79" t="s">
        <v>587</v>
      </c>
      <c r="G520" s="98">
        <v>50</v>
      </c>
    </row>
    <row r="521" spans="1:7" ht="16" thickBot="1">
      <c r="A521" s="191"/>
      <c r="B521" s="90"/>
      <c r="C521" s="90"/>
      <c r="D521" s="90"/>
      <c r="E521" s="138"/>
      <c r="F521" s="79" t="s">
        <v>588</v>
      </c>
      <c r="G521" s="98">
        <v>50</v>
      </c>
    </row>
    <row r="522" spans="1:7">
      <c r="A522" s="206" t="s">
        <v>13</v>
      </c>
      <c r="B522" s="95" t="s">
        <v>597</v>
      </c>
      <c r="C522" s="95" t="s">
        <v>598</v>
      </c>
      <c r="D522" s="141">
        <v>1950</v>
      </c>
      <c r="E522" s="140">
        <v>37547</v>
      </c>
      <c r="F522" s="95" t="s">
        <v>591</v>
      </c>
      <c r="G522" s="97">
        <v>100</v>
      </c>
    </row>
    <row r="523" spans="1:7">
      <c r="A523" s="190"/>
      <c r="B523" s="90" t="s">
        <v>602</v>
      </c>
      <c r="C523" s="90" t="s">
        <v>604</v>
      </c>
      <c r="D523" s="143">
        <v>400</v>
      </c>
      <c r="E523" s="133">
        <v>37544</v>
      </c>
      <c r="F523" s="90" t="s">
        <v>507</v>
      </c>
      <c r="G523" s="98">
        <v>50</v>
      </c>
    </row>
    <row r="524" spans="1:7">
      <c r="A524" s="190"/>
      <c r="B524" s="90" t="s">
        <v>603</v>
      </c>
      <c r="C524" s="90" t="s">
        <v>605</v>
      </c>
      <c r="D524" s="143">
        <v>63.54</v>
      </c>
      <c r="E524" s="133">
        <v>37531</v>
      </c>
      <c r="F524" s="80" t="s">
        <v>592</v>
      </c>
      <c r="G524" s="98">
        <v>50</v>
      </c>
    </row>
    <row r="525" spans="1:7">
      <c r="A525" s="190"/>
      <c r="B525" s="90"/>
      <c r="C525" s="90"/>
      <c r="D525" s="90"/>
      <c r="E525" s="138"/>
      <c r="F525" s="80" t="s">
        <v>593</v>
      </c>
      <c r="G525" s="98">
        <v>200</v>
      </c>
    </row>
    <row r="526" spans="1:7">
      <c r="A526" s="190"/>
      <c r="B526" s="90"/>
      <c r="C526" s="90"/>
      <c r="D526" s="90"/>
      <c r="E526" s="138"/>
      <c r="F526" s="80" t="s">
        <v>517</v>
      </c>
      <c r="G526" s="98">
        <v>80</v>
      </c>
    </row>
    <row r="527" spans="1:7">
      <c r="A527" s="190"/>
      <c r="B527" s="90"/>
      <c r="C527" s="90"/>
      <c r="D527" s="90"/>
      <c r="E527" s="138"/>
      <c r="F527" s="80" t="s">
        <v>594</v>
      </c>
      <c r="G527" s="98">
        <v>300</v>
      </c>
    </row>
    <row r="528" spans="1:7">
      <c r="A528" s="190"/>
      <c r="B528" s="90"/>
      <c r="C528" s="90"/>
      <c r="D528" s="90"/>
      <c r="E528" s="138"/>
      <c r="F528" s="80" t="s">
        <v>560</v>
      </c>
      <c r="G528" s="98">
        <v>200</v>
      </c>
    </row>
    <row r="529" spans="1:7">
      <c r="A529" s="190"/>
      <c r="B529" s="90"/>
      <c r="C529" s="90"/>
      <c r="D529" s="90"/>
      <c r="E529" s="138"/>
      <c r="F529" s="80" t="s">
        <v>595</v>
      </c>
      <c r="G529" s="98">
        <v>200</v>
      </c>
    </row>
    <row r="530" spans="1:7">
      <c r="A530" s="190"/>
      <c r="B530" s="90"/>
      <c r="C530" s="90"/>
      <c r="D530" s="90"/>
      <c r="E530" s="138"/>
      <c r="F530" s="80" t="s">
        <v>596</v>
      </c>
      <c r="G530" s="98">
        <v>100</v>
      </c>
    </row>
    <row r="531" spans="1:7">
      <c r="A531" s="190"/>
      <c r="B531" s="90"/>
      <c r="C531" s="90"/>
      <c r="D531" s="90"/>
      <c r="E531" s="138"/>
      <c r="F531" s="80" t="s">
        <v>598</v>
      </c>
      <c r="G531" s="98">
        <v>300</v>
      </c>
    </row>
    <row r="532" spans="1:7">
      <c r="A532" s="190"/>
      <c r="B532" s="90"/>
      <c r="C532" s="90"/>
      <c r="D532" s="90"/>
      <c r="E532" s="138"/>
      <c r="F532" s="80" t="s">
        <v>599</v>
      </c>
      <c r="G532" s="98">
        <v>150</v>
      </c>
    </row>
    <row r="533" spans="1:7">
      <c r="A533" s="190"/>
      <c r="B533" s="90"/>
      <c r="C533" s="90"/>
      <c r="D533" s="90"/>
      <c r="E533" s="138"/>
      <c r="F533" s="80" t="s">
        <v>600</v>
      </c>
      <c r="G533" s="98">
        <v>200</v>
      </c>
    </row>
    <row r="534" spans="1:7" ht="16" thickBot="1">
      <c r="A534" s="191"/>
      <c r="B534" s="135"/>
      <c r="C534" s="135"/>
      <c r="D534" s="135"/>
      <c r="E534" s="139"/>
      <c r="F534" s="148" t="s">
        <v>601</v>
      </c>
      <c r="G534" s="205">
        <v>100</v>
      </c>
    </row>
  </sheetData>
  <mergeCells count="6">
    <mergeCell ref="B431:G431"/>
    <mergeCell ref="B284:G284"/>
    <mergeCell ref="B289:G289"/>
    <mergeCell ref="B162:G162"/>
    <mergeCell ref="B1:G1"/>
    <mergeCell ref="B60:G60"/>
  </mergeCells>
  <phoneticPr fontId="4" type="noConversion"/>
  <pageMargins left="0.75" right="0.75" top="1" bottom="1" header="0.5" footer="0.5"/>
  <pageSetup scale="59" fitToHeight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#Winning</vt:lpstr>
      <vt:lpstr>Finance Summaries</vt:lpstr>
      <vt:lpstr>Det. Fin. Page-View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Veekas Shrivastava</dc:creator>
  <cp:lastModifiedBy>Veekas</cp:lastModifiedBy>
  <cp:lastPrinted>2014-03-14T09:05:35Z</cp:lastPrinted>
  <dcterms:created xsi:type="dcterms:W3CDTF">2014-02-24T16:58:36Z</dcterms:created>
  <dcterms:modified xsi:type="dcterms:W3CDTF">2017-01-14T05:28:37Z</dcterms:modified>
</cp:coreProperties>
</file>