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han\Desktop\DS course new\Weekly assignments and projects\20-08-2023\"/>
    </mc:Choice>
  </mc:AlternateContent>
  <xr:revisionPtr revIDLastSave="0" documentId="13_ncr:1_{6E44B846-F65A-4116-9BC4-5D9D6256E288}" xr6:coauthVersionLast="47" xr6:coauthVersionMax="47" xr10:uidLastSave="{00000000-0000-0000-0000-000000000000}"/>
  <bookViews>
    <workbookView xWindow="-108" yWindow="-108" windowWidth="23256" windowHeight="12456" activeTab="6" xr2:uid="{00000000-000D-0000-FFFF-FFFF00000000}"/>
  </bookViews>
  <sheets>
    <sheet name="Text Functions" sheetId="1" r:id="rId1"/>
    <sheet name="Exercise - 1" sheetId="2" r:id="rId2"/>
    <sheet name="Exercise - 2" sheetId="3" r:id="rId3"/>
    <sheet name="Exercise -3" sheetId="4" r:id="rId4"/>
    <sheet name="Exercise - 4" sheetId="5" r:id="rId5"/>
    <sheet name="Exercise - 5" sheetId="6" r:id="rId6"/>
    <sheet name="Exercise -6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9" i="7" l="1"/>
  <c r="C25" i="7" a="1"/>
  <c r="C25" i="7" s="1"/>
  <c r="C21" i="7"/>
  <c r="C17" i="7"/>
  <c r="H21" i="6"/>
  <c r="H20" i="6"/>
  <c r="H18" i="6"/>
  <c r="H16" i="6"/>
  <c r="H15" i="6"/>
  <c r="C15" i="5"/>
  <c r="C14" i="5"/>
  <c r="C16" i="5"/>
  <c r="C12" i="5"/>
  <c r="C11" i="5"/>
  <c r="C13" i="5" s="1"/>
  <c r="A27" i="4" a="1"/>
  <c r="A27" i="4" s="1"/>
  <c r="A24" i="4" a="1"/>
  <c r="A24" i="4" s="1"/>
  <c r="A18" i="4"/>
  <c r="B23" i="2"/>
  <c r="A21" i="4"/>
  <c r="B20" i="2"/>
  <c r="B25" i="3"/>
  <c r="B22" i="3"/>
  <c r="B17" i="2"/>
  <c r="K14" i="3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9" i="1"/>
  <c r="B10" i="1" l="1"/>
  <c r="B11" i="1"/>
  <c r="E11" i="1" s="1"/>
  <c r="B12" i="1"/>
  <c r="B13" i="1"/>
  <c r="C13" i="1" s="1"/>
  <c r="B14" i="1"/>
  <c r="B15" i="1"/>
  <c r="B16" i="1"/>
  <c r="B17" i="1"/>
  <c r="B18" i="1"/>
  <c r="B19" i="1"/>
  <c r="B20" i="1"/>
  <c r="D20" i="1" s="1"/>
  <c r="E20" i="1" s="1"/>
  <c r="B21" i="1"/>
  <c r="B22" i="1"/>
  <c r="B23" i="1"/>
  <c r="C23" i="1" s="1"/>
  <c r="B9" i="1"/>
  <c r="C21" i="1" l="1"/>
  <c r="E21" i="1"/>
  <c r="D17" i="1"/>
  <c r="F17" i="1" s="1"/>
  <c r="E17" i="1"/>
  <c r="C9" i="1"/>
  <c r="E9" i="1"/>
  <c r="C16" i="1"/>
  <c r="E16" i="1"/>
  <c r="D12" i="1"/>
  <c r="E12" i="1"/>
  <c r="D15" i="1"/>
  <c r="E15" i="1"/>
  <c r="C22" i="1"/>
  <c r="E22" i="1"/>
  <c r="D18" i="1"/>
  <c r="F18" i="1" s="1"/>
  <c r="E18" i="1"/>
  <c r="D14" i="1"/>
  <c r="E14" i="1"/>
  <c r="D10" i="1"/>
  <c r="E10" i="1"/>
  <c r="D9" i="1"/>
  <c r="D23" i="1"/>
  <c r="E23" i="1" s="1"/>
  <c r="D22" i="1"/>
  <c r="D13" i="1"/>
  <c r="D21" i="1"/>
  <c r="F21" i="1" s="1"/>
  <c r="D16" i="1"/>
  <c r="F16" i="1" s="1"/>
  <c r="C15" i="1"/>
  <c r="C14" i="1"/>
  <c r="C17" i="1"/>
  <c r="F10" i="1"/>
  <c r="F23" i="1"/>
  <c r="C20" i="1"/>
  <c r="C12" i="1"/>
  <c r="F9" i="1"/>
  <c r="C19" i="1"/>
  <c r="C11" i="1"/>
  <c r="F15" i="1"/>
  <c r="F22" i="1"/>
  <c r="F14" i="1"/>
  <c r="F20" i="1"/>
  <c r="F12" i="1"/>
  <c r="D19" i="1"/>
  <c r="D11" i="1"/>
  <c r="F11" i="1" s="1"/>
  <c r="C18" i="1"/>
  <c r="C10" i="1"/>
  <c r="F19" i="1" l="1"/>
  <c r="E19" i="1"/>
  <c r="F13" i="1"/>
  <c r="E13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<sst xmlns="http://schemas.openxmlformats.org/spreadsheetml/2006/main" count="211" uniqueCount="159">
  <si>
    <t>Consider the following worksheet extract where "first names last names" is written in column A.</t>
  </si>
  <si>
    <t>The first names and last names are written separated by a space character. Compound names are joined by a dash and not separated by a space.</t>
  </si>
  <si>
    <t>Write the appropriate formulas to have in column B the "first names" and in column C the "last names".</t>
  </si>
  <si>
    <t>Name</t>
  </si>
  <si>
    <t>First Name</t>
  </si>
  <si>
    <t>Last Name</t>
  </si>
  <si>
    <t>Rahul Roy</t>
  </si>
  <si>
    <t>Sanjib Dasgupta</t>
  </si>
  <si>
    <t>Manisha Nandi</t>
  </si>
  <si>
    <t>Gookul Shetu</t>
  </si>
  <si>
    <t>Mukul Roy Krishna</t>
  </si>
  <si>
    <t>Mid Name</t>
  </si>
  <si>
    <t>AVA Florez</t>
  </si>
  <si>
    <t>Jaxkson Srikrishna</t>
  </si>
  <si>
    <t>Arjun Shetu</t>
  </si>
  <si>
    <t>Supratim Khanna</t>
  </si>
  <si>
    <t>Nandu Srivastava</t>
  </si>
  <si>
    <t>Sachin Ramesh Tendulkar</t>
  </si>
  <si>
    <t>Keya Sethu Ram</t>
  </si>
  <si>
    <t>Subraminam Roy</t>
  </si>
  <si>
    <t>T Balakrishna</t>
  </si>
  <si>
    <t>A N Subhasish</t>
  </si>
  <si>
    <t>Gender</t>
  </si>
  <si>
    <t>Email ID</t>
  </si>
  <si>
    <t>Write a formula to create its random gender of the names and also create a function for creating email ID randomly with different domain with their names</t>
  </si>
  <si>
    <t>All should be done using Functions</t>
  </si>
  <si>
    <t>The table below shows survey responses; the respondents could use any value for their answers.</t>
  </si>
  <si>
    <t>How many times do you eat breakfast in a week?</t>
  </si>
  <si>
    <t>Name:</t>
  </si>
  <si>
    <t>Answer</t>
  </si>
  <si>
    <t>Avery</t>
  </si>
  <si>
    <t>Ron</t>
  </si>
  <si>
    <t>Avi</t>
  </si>
  <si>
    <t>Ravi</t>
  </si>
  <si>
    <t>Ricky</t>
  </si>
  <si>
    <t>Three</t>
  </si>
  <si>
    <t>Nate</t>
  </si>
  <si>
    <t xml:space="preserve">I don't know </t>
  </si>
  <si>
    <t>David</t>
  </si>
  <si>
    <t>Question</t>
  </si>
  <si>
    <t>How many numerical (with numbers only) responses are in the range?</t>
  </si>
  <si>
    <t>How many responses in total are in the range?</t>
  </si>
  <si>
    <t>Solve by using  formulas, and use only column B (Grey) to answer the questions:</t>
  </si>
  <si>
    <t>How many unique names are present?</t>
  </si>
  <si>
    <t>The following table represents a bank statement of ExcelMaster company.</t>
  </si>
  <si>
    <t>Column E shows the total dollar value amount of each of the  accounts.</t>
  </si>
  <si>
    <t>Account Number</t>
  </si>
  <si>
    <t>Currency</t>
  </si>
  <si>
    <t>Amount</t>
  </si>
  <si>
    <t>USD - United States</t>
  </si>
  <si>
    <t>£ - United Kingdom</t>
  </si>
  <si>
    <t>Wine - Japan</t>
  </si>
  <si>
    <t>Error</t>
  </si>
  <si>
    <t>Euro - EMU</t>
  </si>
  <si>
    <t>Dollar - Australia</t>
  </si>
  <si>
    <t>USD - Canada</t>
  </si>
  <si>
    <t>Crown - Denmark</t>
  </si>
  <si>
    <t>Crown - Norway</t>
  </si>
  <si>
    <t>Rand - South Africa</t>
  </si>
  <si>
    <t>Crown - Sweden</t>
  </si>
  <si>
    <t>Frank - Switzerland</t>
  </si>
  <si>
    <t>Diner - Jordan banknotes</t>
  </si>
  <si>
    <t>Pound - Lebanese bills</t>
  </si>
  <si>
    <t>Pound - Egyptian banknotes</t>
  </si>
  <si>
    <t>How many numerical answers appear in column C - Amount?</t>
  </si>
  <si>
    <t>How many non-blank answers (numbers and letters) appear in column C?</t>
  </si>
  <si>
    <t xml:space="preserve">Answer by using functions </t>
  </si>
  <si>
    <t>Answer using the following range:</t>
  </si>
  <si>
    <t>Orange</t>
  </si>
  <si>
    <t>L</t>
  </si>
  <si>
    <t>AAA</t>
  </si>
  <si>
    <t>Apple1234</t>
  </si>
  <si>
    <t>How many cells with a number value are in the grey range (cells B3 to B13)?</t>
  </si>
  <si>
    <t>How many empty cells are in the grey range?</t>
  </si>
  <si>
    <t>How many non number cells are in  the grey range?</t>
  </si>
  <si>
    <t>How many cells in total are in the range?</t>
  </si>
  <si>
    <t xml:space="preserve">Solve by using formulas </t>
  </si>
  <si>
    <t>Sumo wrestlers contest - Names and Weights</t>
  </si>
  <si>
    <t>Use max, min and average formulas to answer the following questions.</t>
  </si>
  <si>
    <t>Weight</t>
  </si>
  <si>
    <t>Ishaymoto</t>
  </si>
  <si>
    <t>Solomoto</t>
  </si>
  <si>
    <t>Greenko</t>
  </si>
  <si>
    <t>Dinamito</t>
  </si>
  <si>
    <t>Shlomtzi</t>
  </si>
  <si>
    <t>Oveidyudo</t>
  </si>
  <si>
    <t>What is the maximum weight of a wrestler?</t>
  </si>
  <si>
    <t>What is the minimum weight of a wrestler?</t>
  </si>
  <si>
    <t>What is the average between the maximum and the minimum? (mid range)</t>
  </si>
  <si>
    <t>what is the 4th least weight?</t>
  </si>
  <si>
    <t>What is the 2nd best and 3rd best weight?</t>
  </si>
  <si>
    <t>Client #</t>
  </si>
  <si>
    <t>Balance</t>
  </si>
  <si>
    <t>VIP Account?</t>
  </si>
  <si>
    <t>Total commisions</t>
  </si>
  <si>
    <t>Yes</t>
  </si>
  <si>
    <t>No</t>
  </si>
  <si>
    <t>What is the total amout of money in VIP Accounts?</t>
  </si>
  <si>
    <t>What is the total amout of money in Non-VIP Accounts?</t>
  </si>
  <si>
    <t>What is the total amount of commisions from accounts that are over $10,000?</t>
  </si>
  <si>
    <t>What is the total amout of money in accounts over $10,000?</t>
  </si>
  <si>
    <t>What is the total amout of money in accounts under $9,500?</t>
  </si>
  <si>
    <t>Sport</t>
  </si>
  <si>
    <t>Country</t>
  </si>
  <si>
    <t>Medals Won</t>
  </si>
  <si>
    <t>Michael Phelps</t>
  </si>
  <si>
    <t>Swimming</t>
  </si>
  <si>
    <t>USA</t>
  </si>
  <si>
    <t>Usain Bolt</t>
  </si>
  <si>
    <t>Athletics</t>
  </si>
  <si>
    <t>Jamaica</t>
  </si>
  <si>
    <t>Simone Biles</t>
  </si>
  <si>
    <t>Gymnastics</t>
  </si>
  <si>
    <t>Katarina Witt</t>
  </si>
  <si>
    <t>Figure Skating</t>
  </si>
  <si>
    <t>Germany</t>
  </si>
  <si>
    <t>Nadia Comaneci</t>
  </si>
  <si>
    <t>Romania</t>
  </si>
  <si>
    <t>Carl Lewis</t>
  </si>
  <si>
    <t>Larisa Latynina</t>
  </si>
  <si>
    <t>USSR</t>
  </si>
  <si>
    <t>Mark Spitz</t>
  </si>
  <si>
    <t>Sonja Henie</t>
  </si>
  <si>
    <t>Norway</t>
  </si>
  <si>
    <t>Yelena Isinbayeva</t>
  </si>
  <si>
    <t>Russia</t>
  </si>
  <si>
    <t>Questions</t>
  </si>
  <si>
    <t>What is the total number of medals won by athletes from USA?</t>
  </si>
  <si>
    <t>Result:</t>
  </si>
  <si>
    <t>Enter function here:</t>
  </si>
  <si>
    <t>What is the total number of medals won by figure skaters?</t>
  </si>
  <si>
    <t>What is the total number of medals won by both USA and Jamaica?</t>
  </si>
  <si>
    <t>What is the count of participants participated from the USA?</t>
  </si>
  <si>
    <t>Male</t>
  </si>
  <si>
    <t>Female</t>
  </si>
  <si>
    <t>Transgender</t>
  </si>
  <si>
    <t>Space 1</t>
  </si>
  <si>
    <t>Space 2</t>
  </si>
  <si>
    <t>Index No.</t>
  </si>
  <si>
    <t>gmail.com</t>
  </si>
  <si>
    <t>yahoo.com</t>
  </si>
  <si>
    <t>outlook.com</t>
  </si>
  <si>
    <t>topmentor.com</t>
  </si>
  <si>
    <t>reddiff.com</t>
  </si>
  <si>
    <t>rahulroy@outlook.com</t>
  </si>
  <si>
    <t>nandusrivastava@outlook.com</t>
  </si>
  <si>
    <t>tbalakrishna@outlook.com</t>
  </si>
  <si>
    <t>ansubhasish@outlook.com</t>
  </si>
  <si>
    <t>sanjibdasgupta@reddiff.com</t>
  </si>
  <si>
    <t>manishanandi@topmentor.com</t>
  </si>
  <si>
    <t>gookulshetu@reddiff.com</t>
  </si>
  <si>
    <t>mukulroykrishna@topmentor.com</t>
  </si>
  <si>
    <t>avaflorez@topmentor.com</t>
  </si>
  <si>
    <t>jaxksonsrikrishna@outlook.com</t>
  </si>
  <si>
    <t>arjunshetu@outlook.com</t>
  </si>
  <si>
    <t>supratimkhanna@outlook.com</t>
  </si>
  <si>
    <t>sachinrameshtendulkar@yahoo.com</t>
  </si>
  <si>
    <t>keyasethuram@gmail.com</t>
  </si>
  <si>
    <t>subraminamroy@yahoo.com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</si>
</sst>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8"/>
      <color rgb="FFFF0000"/>
      <name val="Calibri"/>
      <family val="2"/>
      <scheme val="minor"/>
    </font>
    <font>
      <sz val="11"/>
      <name val="Arial"/>
      <family val="2"/>
    </font>
    <font>
      <sz val="11"/>
      <name val="Calibri"/>
      <family val="2"/>
      <charset val="177"/>
      <scheme val="minor"/>
    </font>
    <font>
      <b/>
      <u/>
      <sz val="11"/>
      <name val="Calibri"/>
      <family val="2"/>
      <charset val="177"/>
      <scheme val="minor"/>
    </font>
    <font>
      <sz val="14"/>
      <name val="Arial"/>
      <family val="2"/>
    </font>
    <font>
      <sz val="14"/>
      <name val="Calibri"/>
      <family val="2"/>
      <charset val="177"/>
      <scheme val="minor"/>
    </font>
    <font>
      <b/>
      <sz val="16"/>
      <name val="Calibri"/>
      <family val="2"/>
      <charset val="177"/>
      <scheme val="minor"/>
    </font>
    <font>
      <sz val="16"/>
      <name val="Arial"/>
      <family val="2"/>
    </font>
    <font>
      <sz val="16"/>
      <name val="Calibri"/>
      <family val="2"/>
      <charset val="177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sz val="12"/>
      <color rgb="FF000000"/>
      <name val="Calibri"/>
      <family val="2"/>
      <scheme val="minor"/>
    </font>
    <font>
      <sz val="14"/>
      <name val="Calibri"/>
      <family val="2"/>
      <scheme val="minor"/>
    </font>
    <font>
      <sz val="14"/>
      <color rgb="FF000000"/>
      <name val="Calibri"/>
      <family val="2"/>
      <scheme val="minor"/>
    </font>
    <font>
      <sz val="18"/>
      <name val="Calibri"/>
      <family val="2"/>
      <scheme val="minor"/>
    </font>
    <font>
      <sz val="18"/>
      <color rgb="FF000000"/>
      <name val="Calibri"/>
      <family val="2"/>
      <scheme val="minor"/>
    </font>
    <font>
      <sz val="11"/>
      <color rgb="FF000000"/>
      <name val="Calibri"/>
      <family val="2"/>
      <charset val="177"/>
      <scheme val="minor"/>
    </font>
    <font>
      <sz val="14"/>
      <color rgb="FF000000"/>
      <name val="Calibri"/>
      <family val="2"/>
      <charset val="177"/>
      <scheme val="minor"/>
    </font>
    <font>
      <b/>
      <u/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4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0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2"/>
      <color rgb="FF374151"/>
      <name val="Calibri"/>
      <family val="2"/>
      <scheme val="minor"/>
    </font>
    <font>
      <sz val="12"/>
      <color rgb="FF374151"/>
      <name val="Calibri"/>
      <family val="2"/>
      <scheme val="minor"/>
    </font>
    <font>
      <b/>
      <u/>
      <sz val="12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rgb="FFECECEC"/>
        <bgColor rgb="FFECECEC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31" fillId="0" borderId="0" applyNumberFormat="0" applyFill="0" applyBorder="0" applyAlignment="0" applyProtection="0"/>
  </cellStyleXfs>
  <cellXfs count="77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2" xfId="0" applyFont="1" applyBorder="1" applyAlignment="1">
      <alignment horizontal="center"/>
    </xf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13" fillId="3" borderId="3" xfId="0" applyFont="1" applyFill="1" applyBorder="1"/>
    <xf numFmtId="0" fontId="14" fillId="0" borderId="0" xfId="0" applyFont="1"/>
    <xf numFmtId="0" fontId="15" fillId="0" borderId="0" xfId="0" applyFont="1"/>
    <xf numFmtId="0" fontId="16" fillId="0" borderId="0" xfId="0" applyFont="1"/>
    <xf numFmtId="0" fontId="17" fillId="0" borderId="0" xfId="0" applyFont="1"/>
    <xf numFmtId="0" fontId="19" fillId="0" borderId="0" xfId="0" applyFont="1"/>
    <xf numFmtId="0" fontId="20" fillId="0" borderId="0" xfId="0" applyFont="1"/>
    <xf numFmtId="0" fontId="21" fillId="0" borderId="0" xfId="0" applyFont="1"/>
    <xf numFmtId="0" fontId="22" fillId="0" borderId="0" xfId="0" applyFont="1"/>
    <xf numFmtId="0" fontId="23" fillId="0" borderId="0" xfId="0" applyFont="1"/>
    <xf numFmtId="0" fontId="14" fillId="4" borderId="2" xfId="0" applyFont="1" applyFill="1" applyBorder="1" applyAlignment="1">
      <alignment horizontal="center" vertical="center" wrapText="1"/>
    </xf>
    <xf numFmtId="0" fontId="15" fillId="4" borderId="2" xfId="0" applyFont="1" applyFill="1" applyBorder="1" applyAlignment="1">
      <alignment horizontal="center" vertical="center" wrapText="1"/>
    </xf>
    <xf numFmtId="0" fontId="20" fillId="3" borderId="3" xfId="0" applyFont="1" applyFill="1" applyBorder="1"/>
    <xf numFmtId="0" fontId="24" fillId="0" borderId="0" xfId="0" applyFont="1"/>
    <xf numFmtId="0" fontId="26" fillId="0" borderId="0" xfId="0" applyFont="1" applyAlignment="1">
      <alignment horizontal="center"/>
    </xf>
    <xf numFmtId="0" fontId="6" fillId="0" borderId="4" xfId="0" applyFont="1" applyBorder="1"/>
    <xf numFmtId="0" fontId="24" fillId="0" borderId="0" xfId="0" applyFont="1" applyAlignment="1">
      <alignment horizontal="center"/>
    </xf>
    <xf numFmtId="0" fontId="16" fillId="3" borderId="5" xfId="0" applyFont="1" applyFill="1" applyBorder="1"/>
    <xf numFmtId="0" fontId="16" fillId="0" borderId="1" xfId="0" applyFont="1" applyBorder="1" applyAlignment="1">
      <alignment horizontal="center"/>
    </xf>
    <xf numFmtId="0" fontId="16" fillId="0" borderId="1" xfId="0" applyFont="1" applyBorder="1"/>
    <xf numFmtId="0" fontId="24" fillId="0" borderId="1" xfId="0" applyFont="1" applyBorder="1" applyAlignment="1">
      <alignment horizontal="center"/>
    </xf>
    <xf numFmtId="0" fontId="24" fillId="0" borderId="1" xfId="0" applyFont="1" applyBorder="1"/>
    <xf numFmtId="0" fontId="27" fillId="0" borderId="6" xfId="0" applyFont="1" applyBorder="1"/>
    <xf numFmtId="0" fontId="16" fillId="0" borderId="6" xfId="0" applyFont="1" applyBorder="1"/>
    <xf numFmtId="0" fontId="26" fillId="0" borderId="0" xfId="0" applyFont="1"/>
    <xf numFmtId="0" fontId="27" fillId="0" borderId="1" xfId="0" applyFont="1" applyBorder="1" applyAlignment="1">
      <alignment horizontal="center"/>
    </xf>
    <xf numFmtId="0" fontId="27" fillId="0" borderId="1" xfId="0" applyFont="1" applyBorder="1"/>
    <xf numFmtId="0" fontId="28" fillId="0" borderId="0" xfId="0" applyFont="1"/>
    <xf numFmtId="0" fontId="21" fillId="7" borderId="7" xfId="0" applyFont="1" applyFill="1" applyBorder="1"/>
    <xf numFmtId="0" fontId="27" fillId="0" borderId="1" xfId="0" applyFont="1" applyBorder="1" applyAlignment="1">
      <alignment horizontal="center" vertical="center"/>
    </xf>
    <xf numFmtId="0" fontId="16" fillId="0" borderId="1" xfId="0" applyFont="1" applyBorder="1" applyAlignment="1">
      <alignment horizontal="center" vertical="center"/>
    </xf>
    <xf numFmtId="3" fontId="16" fillId="0" borderId="1" xfId="0" applyNumberFormat="1" applyFont="1" applyBorder="1" applyAlignment="1">
      <alignment horizontal="center" vertical="center"/>
    </xf>
    <xf numFmtId="0" fontId="29" fillId="0" borderId="0" xfId="0" applyFont="1"/>
    <xf numFmtId="0" fontId="31" fillId="0" borderId="0" xfId="1"/>
    <xf numFmtId="0" fontId="29" fillId="0" borderId="1" xfId="0" applyFont="1" applyBorder="1" applyAlignment="1">
      <alignment horizontal="center" vertical="center"/>
    </xf>
    <xf numFmtId="0" fontId="30" fillId="0" borderId="1" xfId="0" applyFont="1" applyBorder="1" applyAlignment="1">
      <alignment horizontal="center" vertical="center"/>
    </xf>
    <xf numFmtId="0" fontId="32" fillId="0" borderId="0" xfId="0" applyFont="1" applyAlignment="1">
      <alignment vertical="center"/>
    </xf>
    <xf numFmtId="0" fontId="33" fillId="0" borderId="0" xfId="0" applyFont="1" applyAlignment="1">
      <alignment vertical="center"/>
    </xf>
    <xf numFmtId="0" fontId="34" fillId="0" borderId="0" xfId="0" applyFont="1"/>
    <xf numFmtId="0" fontId="18" fillId="7" borderId="1" xfId="0" applyFont="1" applyFill="1" applyBorder="1"/>
    <xf numFmtId="0" fontId="0" fillId="0" borderId="0" xfId="0" applyAlignment="1">
      <alignment horizontal="left"/>
    </xf>
    <xf numFmtId="3" fontId="21" fillId="7" borderId="7" xfId="0" applyNumberFormat="1" applyFont="1" applyFill="1" applyBorder="1"/>
    <xf numFmtId="0" fontId="31" fillId="0" borderId="1" xfId="1" applyBorder="1"/>
    <xf numFmtId="0" fontId="0" fillId="0" borderId="1" xfId="0" applyBorder="1" applyAlignment="1">
      <alignment horizontal="center"/>
    </xf>
    <xf numFmtId="0" fontId="15" fillId="4" borderId="8" xfId="0" applyFont="1" applyFill="1" applyBorder="1" applyAlignment="1">
      <alignment horizontal="center" vertical="center" wrapText="1"/>
    </xf>
    <xf numFmtId="0" fontId="8" fillId="2" borderId="8" xfId="0" applyFont="1" applyFill="1" applyBorder="1" applyAlignment="1">
      <alignment horizontal="center"/>
    </xf>
    <xf numFmtId="0" fontId="7" fillId="2" borderId="8" xfId="0" applyFont="1" applyFill="1" applyBorder="1" applyAlignment="1">
      <alignment horizontal="center" vertical="center"/>
    </xf>
    <xf numFmtId="0" fontId="14" fillId="4" borderId="8" xfId="0" applyFont="1" applyFill="1" applyBorder="1" applyAlignment="1">
      <alignment horizontal="center" vertical="center" wrapText="1"/>
    </xf>
    <xf numFmtId="0" fontId="14" fillId="4" borderId="1" xfId="0" applyFont="1" applyFill="1" applyBorder="1" applyAlignment="1">
      <alignment horizontal="center" vertical="center" wrapText="1"/>
    </xf>
    <xf numFmtId="4" fontId="15" fillId="4" borderId="1" xfId="0" applyNumberFormat="1" applyFont="1" applyFill="1" applyBorder="1" applyAlignment="1">
      <alignment horizontal="center" vertical="center" wrapText="1"/>
    </xf>
    <xf numFmtId="0" fontId="15" fillId="4" borderId="1" xfId="0" applyFont="1" applyFill="1" applyBorder="1" applyAlignment="1">
      <alignment horizontal="center" vertical="center" wrapText="1"/>
    </xf>
    <xf numFmtId="0" fontId="7" fillId="5" borderId="1" xfId="0" applyFont="1" applyFill="1" applyBorder="1" applyAlignment="1">
      <alignment horizontal="center"/>
    </xf>
    <xf numFmtId="0" fontId="24" fillId="0" borderId="0" xfId="0" applyFont="1"/>
    <xf numFmtId="0" fontId="6" fillId="0" borderId="0" xfId="0" applyFont="1"/>
    <xf numFmtId="0" fontId="9" fillId="0" borderId="0" xfId="0" applyFont="1"/>
    <xf numFmtId="0" fontId="9" fillId="6" borderId="0" xfId="0" applyFont="1" applyFill="1"/>
    <xf numFmtId="0" fontId="25" fillId="6" borderId="0" xfId="0" applyFont="1" applyFill="1"/>
    <xf numFmtId="0" fontId="16" fillId="0" borderId="0" xfId="0" applyFont="1"/>
    <xf numFmtId="0" fontId="21" fillId="0" borderId="0" xfId="0" applyFont="1"/>
    <xf numFmtId="0" fontId="19" fillId="0" borderId="0" xfId="0" applyFont="1"/>
    <xf numFmtId="0" fontId="29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3"/>
  <sheetViews>
    <sheetView showGridLines="0" workbookViewId="0">
      <selection activeCell="G9" sqref="G9"/>
    </sheetView>
  </sheetViews>
  <sheetFormatPr defaultRowHeight="14.4" x14ac:dyDescent="0.3"/>
  <cols>
    <col min="1" max="2" width="26" customWidth="1"/>
    <col min="3" max="3" width="14.44140625" customWidth="1"/>
    <col min="4" max="5" width="13.44140625" customWidth="1"/>
    <col min="6" max="6" width="13.33203125" customWidth="1"/>
    <col min="7" max="7" width="12.44140625" customWidth="1"/>
    <col min="8" max="8" width="23.33203125" customWidth="1"/>
    <col min="9" max="9" width="36.33203125" customWidth="1"/>
  </cols>
  <sheetData>
    <row r="1" spans="1:15" ht="21" x14ac:dyDescent="0.4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</row>
    <row r="2" spans="1:15" ht="21" x14ac:dyDescent="0.4">
      <c r="A2" s="6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</row>
    <row r="3" spans="1:15" ht="21" x14ac:dyDescent="0.4">
      <c r="A3" s="6" t="s">
        <v>2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</row>
    <row r="4" spans="1:15" ht="21" x14ac:dyDescent="0.4">
      <c r="A4" s="6" t="s">
        <v>24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</row>
    <row r="5" spans="1:15" ht="23.4" x14ac:dyDescent="0.45">
      <c r="A5" s="8" t="s">
        <v>25</v>
      </c>
      <c r="B5" s="8"/>
    </row>
    <row r="8" spans="1:15" x14ac:dyDescent="0.3">
      <c r="A8" s="1" t="s">
        <v>3</v>
      </c>
      <c r="B8" s="1" t="s">
        <v>136</v>
      </c>
      <c r="C8" s="1" t="s">
        <v>4</v>
      </c>
      <c r="D8" s="2" t="s">
        <v>137</v>
      </c>
      <c r="E8" s="2" t="s">
        <v>5</v>
      </c>
      <c r="F8" s="1" t="s">
        <v>11</v>
      </c>
      <c r="G8" s="1" t="s">
        <v>22</v>
      </c>
      <c r="H8" s="1"/>
      <c r="I8" s="1" t="s">
        <v>23</v>
      </c>
    </row>
    <row r="9" spans="1:15" x14ac:dyDescent="0.3">
      <c r="A9" s="3" t="s">
        <v>6</v>
      </c>
      <c r="B9" s="3">
        <f>FIND(" ",A9)</f>
        <v>6</v>
      </c>
      <c r="C9" s="4" t="str">
        <f>LEFT(A9,B9-1)</f>
        <v>Rahul</v>
      </c>
      <c r="D9" s="59" t="str">
        <f t="shared" ref="D9:D23" si="0">IFERROR(FIND(" ",A9,B9+1)," ")</f>
        <v xml:space="preserve"> </v>
      </c>
      <c r="E9" s="59" t="str">
        <f>RIGHT(A9,LEN(A9)-B9)</f>
        <v>Roy</v>
      </c>
      <c r="F9" s="4" t="str">
        <f t="shared" ref="F9:F23" si="1">IFERROR(MID(A9,B9+1,D9-B9-1)," ")</f>
        <v xml:space="preserve"> </v>
      </c>
      <c r="G9" s="4" t="s">
        <v>135</v>
      </c>
      <c r="H9" s="4" t="str">
        <f>LOWER(SUBSTITUTE(A9," ",""))</f>
        <v>rahulroy</v>
      </c>
      <c r="I9" s="58" t="s">
        <v>144</v>
      </c>
      <c r="K9" t="s">
        <v>138</v>
      </c>
    </row>
    <row r="10" spans="1:15" x14ac:dyDescent="0.3">
      <c r="A10" s="3" t="s">
        <v>7</v>
      </c>
      <c r="B10" s="3">
        <f t="shared" ref="B10:B23" si="2">FIND(" ",A10)</f>
        <v>7</v>
      </c>
      <c r="C10" s="4" t="str">
        <f t="shared" ref="C10:C23" si="3">LEFT(A10,B10-1)</f>
        <v>Sanjib</v>
      </c>
      <c r="D10" s="59" t="str">
        <f t="shared" si="0"/>
        <v xml:space="preserve"> </v>
      </c>
      <c r="E10" s="59" t="str">
        <f t="shared" ref="E10:E12" si="4">RIGHT(A10,LEN(A10)-B10)</f>
        <v>Dasgupta</v>
      </c>
      <c r="F10" s="4" t="str">
        <f t="shared" si="1"/>
        <v xml:space="preserve"> </v>
      </c>
      <c r="G10" s="4" t="s">
        <v>134</v>
      </c>
      <c r="H10" s="4" t="str">
        <f t="shared" ref="H10:H23" si="5">LOWER(SUBSTITUTE(A10," ",""))</f>
        <v>sanjibdasgupta</v>
      </c>
      <c r="I10" s="58" t="s">
        <v>148</v>
      </c>
      <c r="K10">
        <v>1</v>
      </c>
      <c r="L10" t="s">
        <v>133</v>
      </c>
    </row>
    <row r="11" spans="1:15" x14ac:dyDescent="0.3">
      <c r="A11" s="3" t="s">
        <v>8</v>
      </c>
      <c r="B11" s="3">
        <f t="shared" si="2"/>
        <v>8</v>
      </c>
      <c r="C11" s="4" t="str">
        <f t="shared" si="3"/>
        <v>Manisha</v>
      </c>
      <c r="D11" s="59" t="str">
        <f t="shared" si="0"/>
        <v xml:space="preserve"> </v>
      </c>
      <c r="E11" s="59" t="str">
        <f t="shared" si="4"/>
        <v>Nandi</v>
      </c>
      <c r="F11" s="4" t="str">
        <f t="shared" si="1"/>
        <v xml:space="preserve"> </v>
      </c>
      <c r="G11" s="4" t="s">
        <v>134</v>
      </c>
      <c r="H11" s="4" t="str">
        <f t="shared" si="5"/>
        <v>manishanandi</v>
      </c>
      <c r="I11" s="58" t="s">
        <v>149</v>
      </c>
      <c r="K11">
        <v>2</v>
      </c>
      <c r="L11" t="s">
        <v>134</v>
      </c>
    </row>
    <row r="12" spans="1:15" x14ac:dyDescent="0.3">
      <c r="A12" s="3" t="s">
        <v>9</v>
      </c>
      <c r="B12" s="3">
        <f t="shared" si="2"/>
        <v>7</v>
      </c>
      <c r="C12" s="4" t="str">
        <f t="shared" si="3"/>
        <v>Gookul</v>
      </c>
      <c r="D12" s="59" t="str">
        <f t="shared" si="0"/>
        <v xml:space="preserve"> </v>
      </c>
      <c r="E12" s="59" t="str">
        <f t="shared" si="4"/>
        <v>Shetu</v>
      </c>
      <c r="F12" s="4" t="str">
        <f t="shared" si="1"/>
        <v xml:space="preserve"> </v>
      </c>
      <c r="G12" s="4" t="s">
        <v>135</v>
      </c>
      <c r="H12" s="4" t="str">
        <f t="shared" si="5"/>
        <v>gookulshetu</v>
      </c>
      <c r="I12" s="58" t="s">
        <v>150</v>
      </c>
      <c r="K12">
        <v>3</v>
      </c>
      <c r="L12" t="s">
        <v>135</v>
      </c>
    </row>
    <row r="13" spans="1:15" x14ac:dyDescent="0.3">
      <c r="A13" s="3" t="s">
        <v>10</v>
      </c>
      <c r="B13" s="3">
        <f t="shared" si="2"/>
        <v>6</v>
      </c>
      <c r="C13" s="4" t="str">
        <f t="shared" si="3"/>
        <v>Mukul</v>
      </c>
      <c r="D13" s="59">
        <f t="shared" si="0"/>
        <v>10</v>
      </c>
      <c r="E13" s="59" t="str">
        <f t="shared" ref="E13:E23" si="6">RIGHT(A13,LEN(A13)-D13)</f>
        <v>Krishna</v>
      </c>
      <c r="F13" s="4" t="str">
        <f t="shared" si="1"/>
        <v>Roy</v>
      </c>
      <c r="G13" s="4" t="s">
        <v>135</v>
      </c>
      <c r="H13" s="4" t="str">
        <f t="shared" si="5"/>
        <v>mukulroykrishna</v>
      </c>
      <c r="I13" s="58" t="s">
        <v>151</v>
      </c>
    </row>
    <row r="14" spans="1:15" x14ac:dyDescent="0.3">
      <c r="A14" s="3" t="s">
        <v>12</v>
      </c>
      <c r="B14" s="3">
        <f t="shared" si="2"/>
        <v>4</v>
      </c>
      <c r="C14" s="4" t="str">
        <f t="shared" si="3"/>
        <v>AVA</v>
      </c>
      <c r="D14" s="59" t="str">
        <f t="shared" si="0"/>
        <v xml:space="preserve"> </v>
      </c>
      <c r="E14" s="59" t="str">
        <f>RIGHT(A14,LEN(A14)-B14)</f>
        <v>Florez</v>
      </c>
      <c r="F14" s="4" t="str">
        <f t="shared" si="1"/>
        <v xml:space="preserve"> </v>
      </c>
      <c r="G14" s="4" t="s">
        <v>133</v>
      </c>
      <c r="H14" s="4" t="str">
        <f t="shared" si="5"/>
        <v>avaflorez</v>
      </c>
      <c r="I14" s="58" t="s">
        <v>152</v>
      </c>
      <c r="K14" t="s">
        <v>138</v>
      </c>
    </row>
    <row r="15" spans="1:15" x14ac:dyDescent="0.3">
      <c r="A15" s="3" t="s">
        <v>13</v>
      </c>
      <c r="B15" s="3">
        <f t="shared" si="2"/>
        <v>8</v>
      </c>
      <c r="C15" s="4" t="str">
        <f t="shared" si="3"/>
        <v>Jaxkson</v>
      </c>
      <c r="D15" s="59" t="str">
        <f t="shared" si="0"/>
        <v xml:space="preserve"> </v>
      </c>
      <c r="E15" s="59" t="str">
        <f t="shared" ref="E15:E18" si="7">RIGHT(A15,LEN(A15)-B15)</f>
        <v>Srikrishna</v>
      </c>
      <c r="F15" s="4" t="str">
        <f t="shared" si="1"/>
        <v xml:space="preserve"> </v>
      </c>
      <c r="G15" s="4" t="s">
        <v>133</v>
      </c>
      <c r="H15" s="4" t="str">
        <f t="shared" si="5"/>
        <v>jaxksonsrikrishna</v>
      </c>
      <c r="I15" s="58" t="s">
        <v>153</v>
      </c>
      <c r="K15">
        <v>1</v>
      </c>
      <c r="L15" t="s">
        <v>139</v>
      </c>
    </row>
    <row r="16" spans="1:15" x14ac:dyDescent="0.3">
      <c r="A16" s="3" t="s">
        <v>14</v>
      </c>
      <c r="B16" s="3">
        <f t="shared" si="2"/>
        <v>6</v>
      </c>
      <c r="C16" s="4" t="str">
        <f t="shared" si="3"/>
        <v>Arjun</v>
      </c>
      <c r="D16" s="59" t="str">
        <f t="shared" si="0"/>
        <v xml:space="preserve"> </v>
      </c>
      <c r="E16" s="59" t="str">
        <f t="shared" si="7"/>
        <v>Shetu</v>
      </c>
      <c r="F16" s="4" t="str">
        <f t="shared" si="1"/>
        <v xml:space="preserve"> </v>
      </c>
      <c r="G16" s="4" t="s">
        <v>134</v>
      </c>
      <c r="H16" s="4" t="str">
        <f t="shared" si="5"/>
        <v>arjunshetu</v>
      </c>
      <c r="I16" s="58" t="s">
        <v>154</v>
      </c>
      <c r="K16">
        <v>2</v>
      </c>
      <c r="L16" t="s">
        <v>140</v>
      </c>
    </row>
    <row r="17" spans="1:12" x14ac:dyDescent="0.3">
      <c r="A17" s="3" t="s">
        <v>15</v>
      </c>
      <c r="B17" s="3">
        <f t="shared" si="2"/>
        <v>9</v>
      </c>
      <c r="C17" s="4" t="str">
        <f t="shared" si="3"/>
        <v>Supratim</v>
      </c>
      <c r="D17" s="59" t="str">
        <f t="shared" si="0"/>
        <v xml:space="preserve"> </v>
      </c>
      <c r="E17" s="59" t="str">
        <f t="shared" si="7"/>
        <v>Khanna</v>
      </c>
      <c r="F17" s="4" t="str">
        <f t="shared" si="1"/>
        <v xml:space="preserve"> </v>
      </c>
      <c r="G17" s="4" t="s">
        <v>134</v>
      </c>
      <c r="H17" s="4" t="str">
        <f t="shared" si="5"/>
        <v>supratimkhanna</v>
      </c>
      <c r="I17" s="58" t="s">
        <v>155</v>
      </c>
      <c r="K17">
        <v>3</v>
      </c>
      <c r="L17" t="s">
        <v>143</v>
      </c>
    </row>
    <row r="18" spans="1:12" x14ac:dyDescent="0.3">
      <c r="A18" s="3" t="s">
        <v>16</v>
      </c>
      <c r="B18" s="3">
        <f t="shared" si="2"/>
        <v>6</v>
      </c>
      <c r="C18" s="4" t="str">
        <f t="shared" si="3"/>
        <v>Nandu</v>
      </c>
      <c r="D18" s="59" t="str">
        <f t="shared" si="0"/>
        <v xml:space="preserve"> </v>
      </c>
      <c r="E18" s="59" t="str">
        <f t="shared" si="7"/>
        <v>Srivastava</v>
      </c>
      <c r="F18" s="4" t="str">
        <f t="shared" si="1"/>
        <v xml:space="preserve"> </v>
      </c>
      <c r="G18" s="4" t="s">
        <v>135</v>
      </c>
      <c r="H18" s="4" t="str">
        <f t="shared" si="5"/>
        <v>nandusrivastava</v>
      </c>
      <c r="I18" s="58" t="s">
        <v>145</v>
      </c>
      <c r="K18">
        <v>4</v>
      </c>
      <c r="L18" t="s">
        <v>141</v>
      </c>
    </row>
    <row r="19" spans="1:12" x14ac:dyDescent="0.3">
      <c r="A19" s="3" t="s">
        <v>17</v>
      </c>
      <c r="B19" s="3">
        <f t="shared" si="2"/>
        <v>7</v>
      </c>
      <c r="C19" s="4" t="str">
        <f t="shared" si="3"/>
        <v>Sachin</v>
      </c>
      <c r="D19" s="59">
        <f t="shared" si="0"/>
        <v>14</v>
      </c>
      <c r="E19" s="59" t="str">
        <f t="shared" si="6"/>
        <v>Tendulkar</v>
      </c>
      <c r="F19" s="4" t="str">
        <f t="shared" si="1"/>
        <v>Ramesh</v>
      </c>
      <c r="G19" s="4" t="s">
        <v>135</v>
      </c>
      <c r="H19" s="4" t="str">
        <f t="shared" si="5"/>
        <v>sachinrameshtendulkar</v>
      </c>
      <c r="I19" s="58" t="s">
        <v>156</v>
      </c>
      <c r="K19">
        <v>5</v>
      </c>
      <c r="L19" t="s">
        <v>142</v>
      </c>
    </row>
    <row r="20" spans="1:12" x14ac:dyDescent="0.3">
      <c r="A20" s="3" t="s">
        <v>18</v>
      </c>
      <c r="B20" s="3">
        <f t="shared" si="2"/>
        <v>5</v>
      </c>
      <c r="C20" s="4" t="str">
        <f t="shared" si="3"/>
        <v>Keya</v>
      </c>
      <c r="D20" s="59">
        <f t="shared" si="0"/>
        <v>11</v>
      </c>
      <c r="E20" s="59" t="str">
        <f t="shared" si="6"/>
        <v>Ram</v>
      </c>
      <c r="F20" s="4" t="str">
        <f t="shared" si="1"/>
        <v>Sethu</v>
      </c>
      <c r="G20" s="4" t="s">
        <v>135</v>
      </c>
      <c r="H20" s="4" t="str">
        <f t="shared" si="5"/>
        <v>keyasethuram</v>
      </c>
      <c r="I20" s="58" t="s">
        <v>157</v>
      </c>
    </row>
    <row r="21" spans="1:12" x14ac:dyDescent="0.3">
      <c r="A21" s="3" t="s">
        <v>19</v>
      </c>
      <c r="B21" s="3">
        <f t="shared" si="2"/>
        <v>11</v>
      </c>
      <c r="C21" s="4" t="str">
        <f t="shared" si="3"/>
        <v>Subraminam</v>
      </c>
      <c r="D21" s="59" t="str">
        <f t="shared" si="0"/>
        <v xml:space="preserve"> </v>
      </c>
      <c r="E21" s="59" t="str">
        <f>RIGHT(A21,LEN(A21)-B21)</f>
        <v>Roy</v>
      </c>
      <c r="F21" s="4" t="str">
        <f t="shared" si="1"/>
        <v xml:space="preserve"> </v>
      </c>
      <c r="G21" s="4" t="s">
        <v>133</v>
      </c>
      <c r="H21" s="4" t="str">
        <f t="shared" si="5"/>
        <v>subraminamroy</v>
      </c>
      <c r="I21" s="58" t="s">
        <v>158</v>
      </c>
    </row>
    <row r="22" spans="1:12" x14ac:dyDescent="0.3">
      <c r="A22" s="3" t="s">
        <v>20</v>
      </c>
      <c r="B22" s="3">
        <f t="shared" si="2"/>
        <v>2</v>
      </c>
      <c r="C22" s="4" t="str">
        <f t="shared" si="3"/>
        <v>T</v>
      </c>
      <c r="D22" s="59" t="str">
        <f t="shared" si="0"/>
        <v xml:space="preserve"> </v>
      </c>
      <c r="E22" s="59" t="str">
        <f>RIGHT(A22,LEN(A22)-B22)</f>
        <v>Balakrishna</v>
      </c>
      <c r="F22" s="4" t="str">
        <f t="shared" si="1"/>
        <v xml:space="preserve"> </v>
      </c>
      <c r="G22" s="4" t="s">
        <v>133</v>
      </c>
      <c r="H22" s="4" t="str">
        <f t="shared" si="5"/>
        <v>tbalakrishna</v>
      </c>
      <c r="I22" s="58" t="s">
        <v>146</v>
      </c>
    </row>
    <row r="23" spans="1:12" x14ac:dyDescent="0.3">
      <c r="A23" s="3" t="s">
        <v>21</v>
      </c>
      <c r="B23" s="3">
        <f t="shared" si="2"/>
        <v>2</v>
      </c>
      <c r="C23" s="4" t="str">
        <f t="shared" si="3"/>
        <v>A</v>
      </c>
      <c r="D23" s="59">
        <f t="shared" si="0"/>
        <v>4</v>
      </c>
      <c r="E23" s="59" t="str">
        <f t="shared" si="6"/>
        <v>Subhasish</v>
      </c>
      <c r="F23" s="4" t="str">
        <f t="shared" si="1"/>
        <v>N</v>
      </c>
      <c r="G23" s="4" t="s">
        <v>134</v>
      </c>
      <c r="H23" s="4" t="str">
        <f t="shared" si="5"/>
        <v>ansubhasish</v>
      </c>
      <c r="I23" s="58" t="s">
        <v>147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6"/>
  <sheetViews>
    <sheetView showGridLines="0" topLeftCell="A4" workbookViewId="0">
      <selection activeCell="B23" sqref="B23"/>
    </sheetView>
  </sheetViews>
  <sheetFormatPr defaultRowHeight="14.4" x14ac:dyDescent="0.3"/>
  <cols>
    <col min="1" max="1" width="18.5546875" customWidth="1"/>
    <col min="2" max="2" width="15" customWidth="1"/>
  </cols>
  <sheetData>
    <row r="1" spans="1:5" ht="21" x14ac:dyDescent="0.4">
      <c r="A1" s="13" t="s">
        <v>26</v>
      </c>
      <c r="B1" s="14"/>
      <c r="C1" s="9"/>
      <c r="D1" s="9"/>
      <c r="E1" s="9"/>
    </row>
    <row r="2" spans="1:5" ht="21" x14ac:dyDescent="0.4">
      <c r="A2" s="15" t="s">
        <v>27</v>
      </c>
      <c r="B2" s="14"/>
      <c r="C2" s="9"/>
      <c r="D2" s="9"/>
      <c r="E2" s="9"/>
    </row>
    <row r="3" spans="1:5" ht="21" x14ac:dyDescent="0.4">
      <c r="A3" s="15"/>
      <c r="B3" s="14"/>
      <c r="C3" s="9"/>
      <c r="D3" s="9"/>
      <c r="E3" s="9"/>
    </row>
    <row r="4" spans="1:5" x14ac:dyDescent="0.3">
      <c r="A4" s="10" t="s">
        <v>28</v>
      </c>
      <c r="B4" s="61" t="s">
        <v>29</v>
      </c>
      <c r="C4" s="9"/>
      <c r="D4" s="9"/>
      <c r="E4" s="9"/>
    </row>
    <row r="5" spans="1:5" x14ac:dyDescent="0.3">
      <c r="A5" s="10" t="s">
        <v>30</v>
      </c>
      <c r="B5" s="62">
        <v>7</v>
      </c>
      <c r="C5" s="9"/>
      <c r="D5" s="9"/>
      <c r="E5" s="9"/>
    </row>
    <row r="6" spans="1:5" x14ac:dyDescent="0.3">
      <c r="A6" s="10" t="s">
        <v>31</v>
      </c>
      <c r="B6" s="62">
        <v>5</v>
      </c>
      <c r="C6" s="9"/>
      <c r="D6" s="9"/>
      <c r="E6" s="9"/>
    </row>
    <row r="7" spans="1:5" x14ac:dyDescent="0.3">
      <c r="A7" s="10" t="s">
        <v>32</v>
      </c>
      <c r="B7" s="62">
        <v>6</v>
      </c>
      <c r="C7" s="9"/>
      <c r="D7" s="9"/>
      <c r="E7" s="9"/>
    </row>
    <row r="8" spans="1:5" x14ac:dyDescent="0.3">
      <c r="A8" s="10" t="s">
        <v>33</v>
      </c>
      <c r="B8" s="62">
        <v>4</v>
      </c>
      <c r="C8" s="9"/>
      <c r="D8" s="9"/>
      <c r="E8" s="9"/>
    </row>
    <row r="9" spans="1:5" x14ac:dyDescent="0.3">
      <c r="A9" s="10" t="s">
        <v>34</v>
      </c>
      <c r="B9" s="62" t="s">
        <v>35</v>
      </c>
      <c r="C9" s="9"/>
      <c r="D9" s="9"/>
      <c r="E9" s="9"/>
    </row>
    <row r="10" spans="1:5" x14ac:dyDescent="0.3">
      <c r="A10" s="10" t="s">
        <v>36</v>
      </c>
      <c r="B10" s="62" t="s">
        <v>37</v>
      </c>
      <c r="C10" s="9"/>
      <c r="D10" s="9"/>
      <c r="E10" s="9"/>
    </row>
    <row r="11" spans="1:5" x14ac:dyDescent="0.3">
      <c r="A11" s="10" t="s">
        <v>38</v>
      </c>
      <c r="B11" s="62" t="s">
        <v>38</v>
      </c>
      <c r="C11" s="9"/>
      <c r="D11" s="9"/>
      <c r="E11" s="9"/>
    </row>
    <row r="12" spans="1:5" x14ac:dyDescent="0.3">
      <c r="C12" s="9"/>
      <c r="D12" s="9"/>
      <c r="E12" s="9"/>
    </row>
    <row r="13" spans="1:5" x14ac:dyDescent="0.3">
      <c r="C13" s="9"/>
      <c r="D13" s="9"/>
      <c r="E13" s="9"/>
    </row>
    <row r="14" spans="1:5" ht="21" x14ac:dyDescent="0.4">
      <c r="A14" s="15" t="s">
        <v>42</v>
      </c>
      <c r="B14" s="14"/>
      <c r="C14" s="14"/>
      <c r="D14" s="14"/>
      <c r="E14" s="14"/>
    </row>
    <row r="15" spans="1:5" ht="20.399999999999999" x14ac:dyDescent="0.35">
      <c r="A15" s="14"/>
      <c r="B15" s="14"/>
      <c r="C15" s="14"/>
      <c r="D15" s="14"/>
      <c r="E15" s="14"/>
    </row>
    <row r="16" spans="1:5" ht="21.6" thickBot="1" x14ac:dyDescent="0.45">
      <c r="A16" s="15" t="s">
        <v>39</v>
      </c>
      <c r="B16" s="15" t="s">
        <v>40</v>
      </c>
      <c r="C16" s="14"/>
      <c r="D16" s="14"/>
      <c r="E16" s="14"/>
    </row>
    <row r="17" spans="1:5" ht="21.6" thickBot="1" x14ac:dyDescent="0.45">
      <c r="A17" s="15" t="s">
        <v>29</v>
      </c>
      <c r="B17" s="16">
        <f>COUNT(B5:B11)</f>
        <v>4</v>
      </c>
      <c r="C17" s="14"/>
      <c r="D17" s="14"/>
      <c r="E17" s="14"/>
    </row>
    <row r="18" spans="1:5" ht="20.399999999999999" x14ac:dyDescent="0.35">
      <c r="A18" s="14"/>
      <c r="B18" s="14"/>
      <c r="C18" s="14"/>
      <c r="D18" s="14"/>
      <c r="E18" s="14"/>
    </row>
    <row r="19" spans="1:5" ht="21.6" thickBot="1" x14ac:dyDescent="0.45">
      <c r="A19" s="15" t="s">
        <v>39</v>
      </c>
      <c r="B19" s="15" t="s">
        <v>41</v>
      </c>
      <c r="C19" s="14"/>
      <c r="D19" s="14"/>
      <c r="E19" s="14"/>
    </row>
    <row r="20" spans="1:5" ht="21.6" thickBot="1" x14ac:dyDescent="0.45">
      <c r="A20" s="15" t="s">
        <v>29</v>
      </c>
      <c r="B20" s="16">
        <f>COUNTA(B5:B11)</f>
        <v>7</v>
      </c>
      <c r="C20" s="14"/>
      <c r="D20" s="14"/>
      <c r="E20" s="14"/>
    </row>
    <row r="22" spans="1:5" ht="21.6" thickBot="1" x14ac:dyDescent="0.45">
      <c r="A22" s="15" t="s">
        <v>39</v>
      </c>
      <c r="B22" s="15" t="s">
        <v>43</v>
      </c>
    </row>
    <row r="23" spans="1:5" ht="21.6" thickBot="1" x14ac:dyDescent="0.45">
      <c r="A23" s="15" t="s">
        <v>29</v>
      </c>
      <c r="B23" s="16">
        <f>COUNTA(_xlfn.UNIQUE(B5:B11))</f>
        <v>7</v>
      </c>
    </row>
    <row r="25" spans="1:5" ht="21" x14ac:dyDescent="0.4">
      <c r="A25" s="15"/>
    </row>
    <row r="26" spans="1:5" ht="21" x14ac:dyDescent="0.4">
      <c r="A26" s="1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K25"/>
  <sheetViews>
    <sheetView showGridLines="0" topLeftCell="A9" workbookViewId="0">
      <selection activeCell="B25" sqref="B25"/>
    </sheetView>
  </sheetViews>
  <sheetFormatPr defaultRowHeight="14.4" x14ac:dyDescent="0.3"/>
  <cols>
    <col min="1" max="1" width="20" customWidth="1"/>
    <col min="2" max="2" width="31.88671875" customWidth="1"/>
    <col min="3" max="3" width="27.44140625" customWidth="1"/>
  </cols>
  <sheetData>
    <row r="2" spans="1:11" ht="23.4" x14ac:dyDescent="0.45">
      <c r="A2" s="24" t="s">
        <v>44</v>
      </c>
      <c r="B2" s="24"/>
      <c r="C2" s="24"/>
      <c r="D2" s="24"/>
      <c r="E2" s="25"/>
      <c r="F2" s="7"/>
    </row>
    <row r="3" spans="1:11" ht="23.4" x14ac:dyDescent="0.45">
      <c r="A3" s="24" t="s">
        <v>45</v>
      </c>
      <c r="B3" s="24"/>
      <c r="C3" s="24"/>
      <c r="D3" s="24"/>
      <c r="E3" s="25"/>
      <c r="F3" s="7"/>
    </row>
    <row r="4" spans="1:11" x14ac:dyDescent="0.3">
      <c r="A4" s="26" t="s">
        <v>46</v>
      </c>
      <c r="B4" s="63" t="s">
        <v>47</v>
      </c>
      <c r="C4" s="64" t="s">
        <v>48</v>
      </c>
      <c r="D4" s="18"/>
      <c r="E4" s="19"/>
    </row>
    <row r="5" spans="1:11" x14ac:dyDescent="0.3">
      <c r="A5" s="27">
        <v>101</v>
      </c>
      <c r="B5" s="60" t="s">
        <v>49</v>
      </c>
      <c r="C5" s="65">
        <v>78022</v>
      </c>
      <c r="D5" s="18"/>
      <c r="E5" s="19"/>
    </row>
    <row r="6" spans="1:11" x14ac:dyDescent="0.3">
      <c r="A6" s="27">
        <v>102</v>
      </c>
      <c r="B6" s="60" t="s">
        <v>50</v>
      </c>
      <c r="C6" s="65">
        <v>99819</v>
      </c>
      <c r="D6" s="18"/>
      <c r="E6" s="19"/>
    </row>
    <row r="7" spans="1:11" x14ac:dyDescent="0.3">
      <c r="A7" s="27">
        <v>103</v>
      </c>
      <c r="B7" s="60" t="s">
        <v>51</v>
      </c>
      <c r="C7" s="66" t="s">
        <v>52</v>
      </c>
      <c r="D7" s="18"/>
      <c r="E7" s="19"/>
    </row>
    <row r="8" spans="1:11" x14ac:dyDescent="0.3">
      <c r="A8" s="27">
        <v>104</v>
      </c>
      <c r="B8" s="60" t="s">
        <v>53</v>
      </c>
      <c r="C8" s="65">
        <v>27522</v>
      </c>
      <c r="D8" s="18"/>
      <c r="E8" s="19"/>
    </row>
    <row r="9" spans="1:11" x14ac:dyDescent="0.3">
      <c r="A9" s="27">
        <v>105</v>
      </c>
      <c r="B9" s="60" t="s">
        <v>54</v>
      </c>
      <c r="C9" s="66">
        <v>0</v>
      </c>
      <c r="D9" s="18"/>
      <c r="E9" s="19"/>
    </row>
    <row r="10" spans="1:11" x14ac:dyDescent="0.3">
      <c r="A10" s="27">
        <v>106</v>
      </c>
      <c r="B10" s="60" t="s">
        <v>55</v>
      </c>
      <c r="C10" s="66"/>
      <c r="D10" s="18"/>
      <c r="E10" s="19"/>
    </row>
    <row r="11" spans="1:11" x14ac:dyDescent="0.3">
      <c r="A11" s="27">
        <v>107</v>
      </c>
      <c r="B11" s="60" t="s">
        <v>56</v>
      </c>
      <c r="C11" s="66">
        <v>0</v>
      </c>
      <c r="D11" s="18"/>
      <c r="E11" s="19"/>
    </row>
    <row r="12" spans="1:11" x14ac:dyDescent="0.3">
      <c r="A12" s="27">
        <v>108</v>
      </c>
      <c r="B12" s="60" t="s">
        <v>57</v>
      </c>
      <c r="C12" s="65">
        <v>88041</v>
      </c>
      <c r="D12" s="18"/>
      <c r="E12" s="19"/>
    </row>
    <row r="13" spans="1:11" x14ac:dyDescent="0.3">
      <c r="A13" s="27">
        <v>109</v>
      </c>
      <c r="B13" s="60" t="s">
        <v>58</v>
      </c>
      <c r="C13" s="65">
        <v>81831</v>
      </c>
      <c r="D13" s="18"/>
      <c r="E13" s="19"/>
    </row>
    <row r="14" spans="1:11" x14ac:dyDescent="0.3">
      <c r="A14" s="27">
        <v>110</v>
      </c>
      <c r="B14" s="60" t="s">
        <v>59</v>
      </c>
      <c r="C14" s="66" t="s">
        <v>52</v>
      </c>
      <c r="D14" s="18"/>
      <c r="E14" s="19"/>
      <c r="K14">
        <f>COUNTIF(C5:C18,ISNUMBER(C5))</f>
        <v>0</v>
      </c>
    </row>
    <row r="15" spans="1:11" x14ac:dyDescent="0.3">
      <c r="A15" s="27">
        <v>111</v>
      </c>
      <c r="B15" s="60" t="s">
        <v>60</v>
      </c>
      <c r="C15" s="66"/>
      <c r="D15" s="18"/>
      <c r="E15" s="19"/>
    </row>
    <row r="16" spans="1:11" x14ac:dyDescent="0.3">
      <c r="A16" s="27">
        <v>112</v>
      </c>
      <c r="B16" s="60" t="s">
        <v>61</v>
      </c>
      <c r="C16" s="65">
        <v>26624</v>
      </c>
      <c r="D16" s="18"/>
      <c r="E16" s="19"/>
    </row>
    <row r="17" spans="1:5" x14ac:dyDescent="0.3">
      <c r="A17" s="27">
        <v>113</v>
      </c>
      <c r="B17" s="60" t="s">
        <v>62</v>
      </c>
      <c r="C17" s="65">
        <v>92885</v>
      </c>
      <c r="D17" s="18"/>
      <c r="E17" s="19"/>
    </row>
    <row r="18" spans="1:5" x14ac:dyDescent="0.3">
      <c r="A18" s="27">
        <v>114</v>
      </c>
      <c r="B18" s="60" t="s">
        <v>63</v>
      </c>
      <c r="C18" s="66">
        <v>0</v>
      </c>
      <c r="D18" s="18"/>
      <c r="E18" s="19"/>
    </row>
    <row r="19" spans="1:5" x14ac:dyDescent="0.3">
      <c r="A19" s="18"/>
      <c r="B19" s="18"/>
      <c r="C19" s="18"/>
      <c r="D19" s="18"/>
      <c r="E19" s="19"/>
    </row>
    <row r="20" spans="1:5" x14ac:dyDescent="0.3">
      <c r="A20" s="17" t="s">
        <v>66</v>
      </c>
      <c r="B20" s="18"/>
      <c r="C20" s="18"/>
      <c r="D20" s="18"/>
      <c r="E20" s="19"/>
    </row>
    <row r="21" spans="1:5" ht="18.600000000000001" thickBot="1" x14ac:dyDescent="0.4">
      <c r="A21" s="22" t="s">
        <v>39</v>
      </c>
      <c r="B21" s="22" t="s">
        <v>64</v>
      </c>
      <c r="C21" s="22"/>
      <c r="D21" s="18"/>
      <c r="E21" s="19"/>
    </row>
    <row r="22" spans="1:5" ht="18.600000000000001" thickBot="1" x14ac:dyDescent="0.4">
      <c r="A22" s="22" t="s">
        <v>29</v>
      </c>
      <c r="B22" s="28">
        <f>COUNT(C5:C18)</f>
        <v>10</v>
      </c>
      <c r="C22" s="22"/>
      <c r="D22" s="18"/>
      <c r="E22" s="19"/>
    </row>
    <row r="23" spans="1:5" ht="18" x14ac:dyDescent="0.35">
      <c r="A23" s="22"/>
      <c r="B23" s="22"/>
      <c r="C23" s="22"/>
      <c r="D23" s="18"/>
      <c r="E23" s="19"/>
    </row>
    <row r="24" spans="1:5" ht="18.600000000000001" thickBot="1" x14ac:dyDescent="0.4">
      <c r="A24" s="22" t="s">
        <v>39</v>
      </c>
      <c r="B24" s="22" t="s">
        <v>65</v>
      </c>
      <c r="C24" s="22"/>
      <c r="D24" s="18"/>
      <c r="E24" s="19"/>
    </row>
    <row r="25" spans="1:5" ht="18.600000000000001" thickBot="1" x14ac:dyDescent="0.4">
      <c r="A25" s="22" t="s">
        <v>29</v>
      </c>
      <c r="B25" s="28">
        <f>COUNTA(C5:C18)</f>
        <v>12</v>
      </c>
      <c r="C25" s="22"/>
      <c r="D25" s="18"/>
      <c r="E25" s="19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29"/>
  <sheetViews>
    <sheetView showGridLines="0" topLeftCell="A13" workbookViewId="0">
      <selection activeCell="A24" sqref="A24:B24"/>
    </sheetView>
  </sheetViews>
  <sheetFormatPr defaultRowHeight="14.4" x14ac:dyDescent="0.3"/>
  <cols>
    <col min="1" max="1" width="4.44140625" customWidth="1"/>
    <col min="2" max="2" width="18" customWidth="1"/>
  </cols>
  <sheetData>
    <row r="1" spans="1:7" ht="21" x14ac:dyDescent="0.4">
      <c r="A1" s="9"/>
      <c r="B1" s="15" t="s">
        <v>67</v>
      </c>
      <c r="C1" s="9"/>
      <c r="D1" s="9"/>
    </row>
    <row r="2" spans="1:7" x14ac:dyDescent="0.3">
      <c r="A2" s="69"/>
      <c r="B2" s="69"/>
      <c r="C2" s="9"/>
      <c r="D2" s="9"/>
    </row>
    <row r="3" spans="1:7" x14ac:dyDescent="0.3">
      <c r="A3" s="9"/>
      <c r="B3" s="67"/>
      <c r="C3" s="9"/>
      <c r="D3" s="9"/>
    </row>
    <row r="4" spans="1:7" x14ac:dyDescent="0.3">
      <c r="A4" s="9"/>
      <c r="B4" s="67" t="s">
        <v>68</v>
      </c>
      <c r="C4" s="9"/>
      <c r="D4" s="9"/>
    </row>
    <row r="5" spans="1:7" x14ac:dyDescent="0.3">
      <c r="A5" s="9"/>
      <c r="B5" s="67">
        <v>4</v>
      </c>
      <c r="C5" s="9"/>
      <c r="D5" s="9"/>
    </row>
    <row r="6" spans="1:7" x14ac:dyDescent="0.3">
      <c r="A6" s="9"/>
      <c r="B6" s="67"/>
      <c r="C6" s="9"/>
      <c r="D6" s="9"/>
    </row>
    <row r="7" spans="1:7" x14ac:dyDescent="0.3">
      <c r="A7" s="9"/>
      <c r="B7" s="67">
        <v>3</v>
      </c>
      <c r="C7" s="9"/>
      <c r="D7" s="9"/>
    </row>
    <row r="8" spans="1:7" x14ac:dyDescent="0.3">
      <c r="A8" s="9"/>
      <c r="B8" s="67"/>
      <c r="C8" s="9"/>
      <c r="D8" s="9"/>
    </row>
    <row r="9" spans="1:7" x14ac:dyDescent="0.3">
      <c r="A9" s="9"/>
      <c r="B9" s="67" t="s">
        <v>69</v>
      </c>
      <c r="C9" s="9"/>
      <c r="D9" s="9"/>
    </row>
    <row r="10" spans="1:7" x14ac:dyDescent="0.3">
      <c r="A10" s="9"/>
      <c r="B10" s="67"/>
      <c r="C10" s="9"/>
      <c r="D10" s="9"/>
    </row>
    <row r="11" spans="1:7" x14ac:dyDescent="0.3">
      <c r="A11" s="9"/>
      <c r="B11" s="67" t="e">
        <v>#DIV/0!</v>
      </c>
      <c r="C11" s="9"/>
      <c r="D11" s="9"/>
    </row>
    <row r="12" spans="1:7" x14ac:dyDescent="0.3">
      <c r="A12" s="9"/>
      <c r="B12" s="67" t="s">
        <v>70</v>
      </c>
      <c r="C12" s="9"/>
      <c r="D12" s="9"/>
    </row>
    <row r="13" spans="1:7" x14ac:dyDescent="0.3">
      <c r="A13" s="9"/>
      <c r="B13" s="67" t="s">
        <v>71</v>
      </c>
      <c r="C13" s="9"/>
      <c r="D13" s="9"/>
    </row>
    <row r="14" spans="1:7" x14ac:dyDescent="0.3">
      <c r="A14" s="69"/>
      <c r="B14" s="69"/>
      <c r="C14" s="9"/>
      <c r="D14" s="9"/>
    </row>
    <row r="15" spans="1:7" ht="18" x14ac:dyDescent="0.35">
      <c r="A15" s="11"/>
      <c r="B15" s="12" t="s">
        <v>76</v>
      </c>
      <c r="C15" s="11"/>
      <c r="D15" s="11"/>
      <c r="E15" s="5"/>
      <c r="F15" s="5"/>
      <c r="G15" s="5"/>
    </row>
    <row r="16" spans="1:7" ht="18" x14ac:dyDescent="0.35">
      <c r="A16" s="70"/>
      <c r="B16" s="70"/>
      <c r="C16" s="11"/>
      <c r="D16" s="11"/>
      <c r="E16" s="5"/>
      <c r="F16" s="5"/>
      <c r="G16" s="5"/>
    </row>
    <row r="17" spans="1:7" ht="18" x14ac:dyDescent="0.35">
      <c r="A17" s="12">
        <v>1</v>
      </c>
      <c r="B17" s="12" t="s">
        <v>72</v>
      </c>
      <c r="C17" s="11"/>
      <c r="D17" s="11"/>
      <c r="E17" s="5"/>
      <c r="F17" s="5"/>
      <c r="G17" s="5"/>
    </row>
    <row r="18" spans="1:7" ht="18" x14ac:dyDescent="0.35">
      <c r="A18" s="71">
        <f>COUNT(B3:B13)</f>
        <v>2</v>
      </c>
      <c r="B18" s="71"/>
      <c r="C18" s="12"/>
      <c r="D18" s="11"/>
      <c r="E18" s="5"/>
      <c r="F18" s="5"/>
      <c r="G18" s="5"/>
    </row>
    <row r="19" spans="1:7" ht="18" x14ac:dyDescent="0.35">
      <c r="A19" s="70"/>
      <c r="B19" s="70"/>
      <c r="C19" s="11"/>
      <c r="D19" s="11"/>
      <c r="E19" s="5"/>
      <c r="F19" s="5"/>
      <c r="G19" s="5"/>
    </row>
    <row r="20" spans="1:7" ht="18" x14ac:dyDescent="0.35">
      <c r="A20" s="12">
        <v>2</v>
      </c>
      <c r="B20" s="12" t="s">
        <v>73</v>
      </c>
      <c r="C20" s="11"/>
      <c r="D20" s="11"/>
      <c r="E20" s="5"/>
      <c r="F20" s="5"/>
      <c r="G20" s="5"/>
    </row>
    <row r="21" spans="1:7" ht="18" x14ac:dyDescent="0.35">
      <c r="A21" s="71">
        <f>COUNTBLANK(B3:B13)</f>
        <v>4</v>
      </c>
      <c r="B21" s="71"/>
      <c r="C21" s="12"/>
      <c r="D21" s="11"/>
      <c r="E21" s="5"/>
      <c r="F21" s="5"/>
      <c r="G21" s="5"/>
    </row>
    <row r="22" spans="1:7" ht="18" x14ac:dyDescent="0.35">
      <c r="A22" s="70"/>
      <c r="B22" s="70"/>
      <c r="C22" s="11"/>
      <c r="D22" s="11"/>
      <c r="E22" s="5"/>
      <c r="F22" s="5"/>
      <c r="G22" s="5"/>
    </row>
    <row r="23" spans="1:7" ht="18" x14ac:dyDescent="0.35">
      <c r="A23" s="12">
        <v>3</v>
      </c>
      <c r="B23" s="12" t="s">
        <v>74</v>
      </c>
      <c r="C23" s="11"/>
      <c r="D23" s="11"/>
      <c r="E23" s="5"/>
      <c r="F23" s="5"/>
      <c r="G23" s="5"/>
    </row>
    <row r="24" spans="1:7" ht="18" x14ac:dyDescent="0.35">
      <c r="A24" s="71" cm="1">
        <f t="array" ref="A24">SUMPRODUCT(--NOT(ISNUMBER(B3:B13)))</f>
        <v>9</v>
      </c>
      <c r="B24" s="71"/>
      <c r="C24" s="12"/>
      <c r="D24" s="11"/>
      <c r="E24" s="5"/>
      <c r="F24" s="5"/>
      <c r="G24" s="5"/>
    </row>
    <row r="25" spans="1:7" ht="18" x14ac:dyDescent="0.35">
      <c r="A25" s="70"/>
      <c r="B25" s="70"/>
      <c r="C25" s="11"/>
      <c r="D25" s="11"/>
      <c r="E25" s="5"/>
      <c r="F25" s="5"/>
      <c r="G25" s="5"/>
    </row>
    <row r="26" spans="1:7" ht="18" x14ac:dyDescent="0.35">
      <c r="A26" s="12">
        <v>4</v>
      </c>
      <c r="B26" s="12" t="s">
        <v>75</v>
      </c>
      <c r="C26" s="11"/>
      <c r="D26" s="11"/>
      <c r="E26" s="5"/>
      <c r="F26" s="5"/>
      <c r="G26" s="5"/>
    </row>
    <row r="27" spans="1:7" ht="18" x14ac:dyDescent="0.35">
      <c r="A27" s="72" cm="1">
        <f t="array" ref="A27">COUNT(B3:B13)+SUMPRODUCT(--NOT(ISNUMBER(B3:B13)))</f>
        <v>11</v>
      </c>
      <c r="B27" s="72"/>
      <c r="C27" s="12"/>
      <c r="D27" s="11"/>
      <c r="E27" s="5"/>
      <c r="F27" s="5"/>
      <c r="G27" s="5"/>
    </row>
    <row r="28" spans="1:7" x14ac:dyDescent="0.3">
      <c r="A28" s="69"/>
      <c r="B28" s="69"/>
      <c r="C28" s="9"/>
      <c r="D28" s="9"/>
    </row>
    <row r="29" spans="1:7" x14ac:dyDescent="0.3">
      <c r="A29" s="68"/>
      <c r="B29" s="68"/>
      <c r="C29" s="29"/>
      <c r="D29" s="29"/>
    </row>
  </sheetData>
  <mergeCells count="12">
    <mergeCell ref="A29:B29"/>
    <mergeCell ref="A2:B2"/>
    <mergeCell ref="A14:B14"/>
    <mergeCell ref="A16:B16"/>
    <mergeCell ref="A18:B18"/>
    <mergeCell ref="A19:B19"/>
    <mergeCell ref="A21:B21"/>
    <mergeCell ref="A22:B22"/>
    <mergeCell ref="A24:B24"/>
    <mergeCell ref="A25:B25"/>
    <mergeCell ref="A27:B27"/>
    <mergeCell ref="A28:B2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16"/>
  <sheetViews>
    <sheetView showGridLines="0" workbookViewId="0">
      <selection activeCell="F12" sqref="F12"/>
    </sheetView>
  </sheetViews>
  <sheetFormatPr defaultRowHeight="14.4" x14ac:dyDescent="0.3"/>
  <cols>
    <col min="2" max="2" width="73.6640625" customWidth="1"/>
    <col min="3" max="3" width="19" customWidth="1"/>
    <col min="4" max="4" width="7.6640625" customWidth="1"/>
  </cols>
  <sheetData>
    <row r="1" spans="1:4" x14ac:dyDescent="0.3">
      <c r="A1" s="30"/>
      <c r="B1" s="40" t="s">
        <v>77</v>
      </c>
      <c r="C1" s="31"/>
    </row>
    <row r="2" spans="1:4" x14ac:dyDescent="0.3">
      <c r="A2" s="34">
        <v>1</v>
      </c>
      <c r="B2" s="35" t="s">
        <v>78</v>
      </c>
      <c r="C2" s="29"/>
    </row>
    <row r="3" spans="1:4" x14ac:dyDescent="0.3">
      <c r="A3" s="41"/>
      <c r="B3" s="42" t="s">
        <v>3</v>
      </c>
      <c r="C3" s="38" t="s">
        <v>79</v>
      </c>
    </row>
    <row r="4" spans="1:4" x14ac:dyDescent="0.3">
      <c r="A4" s="34"/>
      <c r="B4" s="35" t="s">
        <v>80</v>
      </c>
      <c r="C4" s="39">
        <v>200</v>
      </c>
    </row>
    <row r="5" spans="1:4" x14ac:dyDescent="0.3">
      <c r="A5" s="34"/>
      <c r="B5" s="35" t="s">
        <v>81</v>
      </c>
      <c r="C5" s="39">
        <v>120</v>
      </c>
    </row>
    <row r="6" spans="1:4" x14ac:dyDescent="0.3">
      <c r="A6" s="34"/>
      <c r="B6" s="35" t="s">
        <v>82</v>
      </c>
      <c r="C6" s="39">
        <v>156</v>
      </c>
    </row>
    <row r="7" spans="1:4" x14ac:dyDescent="0.3">
      <c r="A7" s="34"/>
      <c r="B7" s="35" t="s">
        <v>83</v>
      </c>
      <c r="C7" s="39">
        <v>190</v>
      </c>
    </row>
    <row r="8" spans="1:4" x14ac:dyDescent="0.3">
      <c r="A8" s="34"/>
      <c r="B8" s="35" t="s">
        <v>84</v>
      </c>
      <c r="C8" s="39">
        <v>320</v>
      </c>
    </row>
    <row r="9" spans="1:4" x14ac:dyDescent="0.3">
      <c r="A9" s="34"/>
      <c r="B9" s="35" t="s">
        <v>85</v>
      </c>
      <c r="C9" s="39">
        <v>89</v>
      </c>
    </row>
    <row r="10" spans="1:4" ht="15" thickBot="1" x14ac:dyDescent="0.35">
      <c r="A10" s="32"/>
      <c r="B10" s="29"/>
      <c r="C10" s="29"/>
    </row>
    <row r="11" spans="1:4" ht="15" thickBot="1" x14ac:dyDescent="0.35">
      <c r="A11" s="34">
        <v>1.1000000000000001</v>
      </c>
      <c r="B11" s="35" t="s">
        <v>86</v>
      </c>
      <c r="C11" s="33">
        <f>MAX(C4:C9)</f>
        <v>320</v>
      </c>
    </row>
    <row r="12" spans="1:4" ht="15" thickBot="1" x14ac:dyDescent="0.35">
      <c r="A12" s="34">
        <v>1.2</v>
      </c>
      <c r="B12" s="35" t="s">
        <v>87</v>
      </c>
      <c r="C12" s="33">
        <f>MIN(C4:C9)</f>
        <v>89</v>
      </c>
    </row>
    <row r="13" spans="1:4" ht="15" thickBot="1" x14ac:dyDescent="0.35">
      <c r="A13" s="34">
        <v>1.3</v>
      </c>
      <c r="B13" s="35" t="s">
        <v>88</v>
      </c>
      <c r="C13" s="33">
        <f>AVERAGE(C11,C12)</f>
        <v>204.5</v>
      </c>
    </row>
    <row r="14" spans="1:4" ht="15" thickBot="1" x14ac:dyDescent="0.35">
      <c r="A14" s="36">
        <v>1.4</v>
      </c>
      <c r="B14" s="37" t="s">
        <v>90</v>
      </c>
      <c r="C14" s="33">
        <f>LARGE(C4:C9,2)</f>
        <v>200</v>
      </c>
      <c r="D14" s="56"/>
    </row>
    <row r="15" spans="1:4" ht="15" thickBot="1" x14ac:dyDescent="0.35">
      <c r="A15" s="4"/>
      <c r="B15" s="4"/>
      <c r="C15" s="33">
        <f>LARGE(C4:C9,3)</f>
        <v>190</v>
      </c>
    </row>
    <row r="16" spans="1:4" ht="15" thickBot="1" x14ac:dyDescent="0.35">
      <c r="A16" s="36">
        <v>1.5</v>
      </c>
      <c r="B16" s="35" t="s">
        <v>89</v>
      </c>
      <c r="C16" s="33">
        <f>SMALL(C4:C9,4)</f>
        <v>190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22"/>
  <sheetViews>
    <sheetView showGridLines="0" workbookViewId="0">
      <selection activeCell="H20" sqref="H20"/>
    </sheetView>
  </sheetViews>
  <sheetFormatPr defaultRowHeight="14.4" x14ac:dyDescent="0.3"/>
  <cols>
    <col min="2" max="2" width="13.44140625" customWidth="1"/>
    <col min="3" max="3" width="21.5546875" customWidth="1"/>
    <col min="4" max="4" width="12.5546875" bestFit="1" customWidth="1"/>
    <col min="5" max="5" width="21.33203125" customWidth="1"/>
    <col min="7" max="7" width="16.88671875" customWidth="1"/>
    <col min="8" max="8" width="10.6640625" bestFit="1" customWidth="1"/>
  </cols>
  <sheetData>
    <row r="1" spans="1:9" x14ac:dyDescent="0.3">
      <c r="A1" s="19"/>
      <c r="B1" s="45" t="s">
        <v>91</v>
      </c>
      <c r="C1" s="45" t="s">
        <v>92</v>
      </c>
      <c r="D1" s="45" t="s">
        <v>93</v>
      </c>
      <c r="E1" s="45" t="s">
        <v>94</v>
      </c>
      <c r="F1" s="19"/>
      <c r="G1" s="19"/>
      <c r="H1" s="19"/>
      <c r="I1" s="19"/>
    </row>
    <row r="2" spans="1:9" x14ac:dyDescent="0.3">
      <c r="A2" s="19"/>
      <c r="B2" s="46">
        <v>1</v>
      </c>
      <c r="C2" s="47">
        <v>8000</v>
      </c>
      <c r="D2" s="46" t="s">
        <v>95</v>
      </c>
      <c r="E2" s="46">
        <v>10</v>
      </c>
      <c r="F2" s="19"/>
      <c r="G2" s="19"/>
      <c r="H2" s="19"/>
      <c r="I2" s="19"/>
    </row>
    <row r="3" spans="1:9" x14ac:dyDescent="0.3">
      <c r="A3" s="19"/>
      <c r="B3" s="46">
        <v>2</v>
      </c>
      <c r="C3" s="47">
        <v>11000</v>
      </c>
      <c r="D3" s="46" t="s">
        <v>95</v>
      </c>
      <c r="E3" s="46">
        <v>9</v>
      </c>
      <c r="F3" s="19"/>
      <c r="G3" s="19"/>
      <c r="H3" s="19"/>
      <c r="I3" s="19"/>
    </row>
    <row r="4" spans="1:9" x14ac:dyDescent="0.3">
      <c r="A4" s="19"/>
      <c r="B4" s="46">
        <v>3</v>
      </c>
      <c r="C4" s="47">
        <v>6000</v>
      </c>
      <c r="D4" s="46" t="s">
        <v>96</v>
      </c>
      <c r="E4" s="46">
        <v>5</v>
      </c>
      <c r="F4" s="19"/>
      <c r="G4" s="19"/>
      <c r="H4" s="19"/>
      <c r="I4" s="19"/>
    </row>
    <row r="5" spans="1:9" x14ac:dyDescent="0.3">
      <c r="A5" s="19"/>
      <c r="B5" s="46">
        <v>4</v>
      </c>
      <c r="C5" s="47">
        <v>15000</v>
      </c>
      <c r="D5" s="46" t="s">
        <v>95</v>
      </c>
      <c r="E5" s="46">
        <v>10</v>
      </c>
      <c r="F5" s="19"/>
      <c r="G5" s="19"/>
      <c r="H5" s="19"/>
      <c r="I5" s="19"/>
    </row>
    <row r="6" spans="1:9" x14ac:dyDescent="0.3">
      <c r="A6" s="19"/>
      <c r="B6" s="46">
        <v>5</v>
      </c>
      <c r="C6" s="47">
        <v>10000</v>
      </c>
      <c r="D6" s="46" t="s">
        <v>96</v>
      </c>
      <c r="E6" s="46">
        <v>2</v>
      </c>
      <c r="F6" s="19"/>
      <c r="G6" s="19"/>
      <c r="H6" s="19"/>
      <c r="I6" s="19"/>
    </row>
    <row r="7" spans="1:9" x14ac:dyDescent="0.3">
      <c r="A7" s="19"/>
      <c r="B7" s="46">
        <v>6</v>
      </c>
      <c r="C7" s="47">
        <v>15000</v>
      </c>
      <c r="D7" s="46" t="s">
        <v>95</v>
      </c>
      <c r="E7" s="46">
        <v>5</v>
      </c>
      <c r="F7" s="19"/>
      <c r="G7" s="19"/>
      <c r="H7" s="19"/>
      <c r="I7" s="19"/>
    </row>
    <row r="8" spans="1:9" x14ac:dyDescent="0.3">
      <c r="A8" s="19"/>
      <c r="B8" s="46">
        <v>7</v>
      </c>
      <c r="C8" s="47">
        <v>13000</v>
      </c>
      <c r="D8" s="46" t="s">
        <v>95</v>
      </c>
      <c r="E8" s="46">
        <v>999</v>
      </c>
      <c r="F8" s="19"/>
      <c r="G8" s="19"/>
      <c r="H8" s="19"/>
      <c r="I8" s="19"/>
    </row>
    <row r="9" spans="1:9" x14ac:dyDescent="0.3">
      <c r="A9" s="19"/>
      <c r="B9" s="46">
        <v>8</v>
      </c>
      <c r="C9" s="47">
        <v>8000</v>
      </c>
      <c r="D9" s="46" t="s">
        <v>95</v>
      </c>
      <c r="E9" s="46">
        <v>2</v>
      </c>
      <c r="F9" s="19"/>
      <c r="G9" s="19"/>
      <c r="H9" s="19"/>
      <c r="I9" s="19"/>
    </row>
    <row r="10" spans="1:9" x14ac:dyDescent="0.3">
      <c r="A10" s="19"/>
      <c r="B10" s="46">
        <v>9</v>
      </c>
      <c r="C10" s="47">
        <v>11000</v>
      </c>
      <c r="D10" s="46" t="s">
        <v>96</v>
      </c>
      <c r="E10" s="46">
        <v>5</v>
      </c>
      <c r="F10" s="19"/>
      <c r="G10" s="19"/>
      <c r="H10" s="19"/>
      <c r="I10" s="19"/>
    </row>
    <row r="11" spans="1:9" x14ac:dyDescent="0.3">
      <c r="A11" s="19"/>
      <c r="B11" s="46">
        <v>10</v>
      </c>
      <c r="C11" s="47">
        <v>9000</v>
      </c>
      <c r="D11" s="46" t="s">
        <v>95</v>
      </c>
      <c r="E11" s="46">
        <v>6</v>
      </c>
      <c r="F11" s="19"/>
      <c r="G11" s="19"/>
      <c r="H11" s="19"/>
      <c r="I11" s="19"/>
    </row>
    <row r="12" spans="1:9" x14ac:dyDescent="0.3">
      <c r="A12" s="73"/>
      <c r="B12" s="73"/>
      <c r="C12" s="19"/>
      <c r="D12" s="19"/>
      <c r="E12" s="19"/>
      <c r="F12" s="19"/>
      <c r="G12" s="19"/>
      <c r="H12" s="19"/>
      <c r="I12" s="19"/>
    </row>
    <row r="13" spans="1:9" x14ac:dyDescent="0.3">
      <c r="A13" s="73"/>
      <c r="B13" s="73"/>
      <c r="C13" s="19"/>
      <c r="D13" s="19"/>
      <c r="E13" s="19"/>
      <c r="F13" s="19"/>
      <c r="G13" s="19"/>
      <c r="H13" s="19"/>
      <c r="I13" s="19"/>
    </row>
    <row r="14" spans="1:9" ht="18.600000000000001" thickBot="1" x14ac:dyDescent="0.4">
      <c r="A14" s="23"/>
      <c r="B14" s="43"/>
      <c r="C14" s="23"/>
      <c r="D14" s="23"/>
      <c r="E14" s="23"/>
      <c r="F14" s="23"/>
      <c r="G14" s="23"/>
      <c r="H14" s="23"/>
      <c r="I14" s="19"/>
    </row>
    <row r="15" spans="1:9" ht="18.600000000000001" thickBot="1" x14ac:dyDescent="0.4">
      <c r="A15" s="23">
        <v>1</v>
      </c>
      <c r="B15" s="23" t="s">
        <v>97</v>
      </c>
      <c r="C15" s="23"/>
      <c r="D15" s="23"/>
      <c r="E15" s="23"/>
      <c r="F15" s="23"/>
      <c r="G15" s="23"/>
      <c r="H15" s="44">
        <f>SUMIF(D2:D11,"Yes",C2:C11)</f>
        <v>79000</v>
      </c>
      <c r="I15" s="19"/>
    </row>
    <row r="16" spans="1:9" ht="18.600000000000001" thickBot="1" x14ac:dyDescent="0.4">
      <c r="A16" s="23">
        <v>2</v>
      </c>
      <c r="B16" s="23" t="s">
        <v>98</v>
      </c>
      <c r="C16" s="23"/>
      <c r="D16" s="23"/>
      <c r="E16" s="23"/>
      <c r="F16" s="23"/>
      <c r="G16" s="23"/>
      <c r="H16" s="44">
        <f>SUMIF(D2:D11,"No",C2:C11)</f>
        <v>27000</v>
      </c>
      <c r="I16" s="19"/>
    </row>
    <row r="17" spans="1:9" ht="18.600000000000001" thickBot="1" x14ac:dyDescent="0.4">
      <c r="A17" s="74"/>
      <c r="B17" s="74"/>
      <c r="C17" s="23"/>
      <c r="D17" s="23"/>
      <c r="E17" s="23"/>
      <c r="F17" s="23"/>
      <c r="G17" s="23"/>
      <c r="H17" s="23"/>
      <c r="I17" s="19"/>
    </row>
    <row r="18" spans="1:9" ht="18.600000000000001" thickBot="1" x14ac:dyDescent="0.4">
      <c r="A18" s="23">
        <v>3</v>
      </c>
      <c r="B18" s="23" t="s">
        <v>99</v>
      </c>
      <c r="C18" s="23"/>
      <c r="D18" s="23"/>
      <c r="E18" s="23"/>
      <c r="F18" s="23"/>
      <c r="G18" s="23"/>
      <c r="H18" s="44">
        <f>SUMIF(C2:C11,"&gt;10000",E2:E11)</f>
        <v>1028</v>
      </c>
      <c r="I18" s="19"/>
    </row>
    <row r="19" spans="1:9" ht="18.600000000000001" thickBot="1" x14ac:dyDescent="0.4">
      <c r="A19" s="74"/>
      <c r="B19" s="74"/>
      <c r="C19" s="23"/>
      <c r="D19" s="23"/>
      <c r="E19" s="23"/>
      <c r="F19" s="23"/>
      <c r="G19" s="23"/>
      <c r="H19" s="23"/>
      <c r="I19" s="19"/>
    </row>
    <row r="20" spans="1:9" ht="18.600000000000001" thickBot="1" x14ac:dyDescent="0.4">
      <c r="A20" s="23">
        <v>4</v>
      </c>
      <c r="B20" s="23" t="s">
        <v>100</v>
      </c>
      <c r="C20" s="23"/>
      <c r="D20" s="23"/>
      <c r="E20" s="23"/>
      <c r="F20" s="23"/>
      <c r="G20" s="23"/>
      <c r="H20" s="57">
        <f>SUMIF(C2:C11,"&gt;10000",C2:C11)</f>
        <v>65000</v>
      </c>
      <c r="I20" s="19"/>
    </row>
    <row r="21" spans="1:9" ht="18.600000000000001" thickBot="1" x14ac:dyDescent="0.4">
      <c r="A21" s="23">
        <v>5</v>
      </c>
      <c r="B21" s="23" t="s">
        <v>101</v>
      </c>
      <c r="C21" s="23"/>
      <c r="D21" s="23"/>
      <c r="E21" s="23"/>
      <c r="F21" s="23"/>
      <c r="G21" s="23"/>
      <c r="H21" s="44">
        <f>SUMIF(C2:C11,"&lt;9500",C2:C11)</f>
        <v>31000</v>
      </c>
      <c r="I21" s="19"/>
    </row>
    <row r="22" spans="1:9" ht="18" x14ac:dyDescent="0.35">
      <c r="A22" s="74"/>
      <c r="B22" s="74"/>
      <c r="C22" s="23"/>
      <c r="D22" s="23"/>
      <c r="E22" s="23"/>
      <c r="F22" s="23"/>
      <c r="G22" s="23"/>
      <c r="H22" s="23"/>
      <c r="I22" s="19"/>
    </row>
  </sheetData>
  <mergeCells count="5">
    <mergeCell ref="A12:B12"/>
    <mergeCell ref="A13:B13"/>
    <mergeCell ref="A17:B17"/>
    <mergeCell ref="A19:B19"/>
    <mergeCell ref="A22:B2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29"/>
  <sheetViews>
    <sheetView showGridLines="0" tabSelected="1" workbookViewId="0">
      <selection activeCell="C29" sqref="C29"/>
    </sheetView>
  </sheetViews>
  <sheetFormatPr defaultRowHeight="14.4" x14ac:dyDescent="0.3"/>
  <cols>
    <col min="2" max="2" width="26" customWidth="1"/>
    <col min="3" max="3" width="18" customWidth="1"/>
    <col min="4" max="4" width="19.33203125" customWidth="1"/>
    <col min="5" max="5" width="16.109375" customWidth="1"/>
  </cols>
  <sheetData>
    <row r="1" spans="1:6" x14ac:dyDescent="0.3">
      <c r="A1" s="48"/>
      <c r="B1" s="51" t="s">
        <v>3</v>
      </c>
      <c r="C1" s="51" t="s">
        <v>102</v>
      </c>
      <c r="D1" s="51" t="s">
        <v>103</v>
      </c>
      <c r="E1" s="51" t="s">
        <v>104</v>
      </c>
      <c r="F1" s="48"/>
    </row>
    <row r="2" spans="1:6" x14ac:dyDescent="0.3">
      <c r="A2" s="48"/>
      <c r="B2" s="50" t="s">
        <v>105</v>
      </c>
      <c r="C2" s="50" t="s">
        <v>106</v>
      </c>
      <c r="D2" s="50" t="s">
        <v>107</v>
      </c>
      <c r="E2" s="50">
        <v>28</v>
      </c>
      <c r="F2" s="48"/>
    </row>
    <row r="3" spans="1:6" x14ac:dyDescent="0.3">
      <c r="A3" s="48"/>
      <c r="B3" s="50" t="s">
        <v>108</v>
      </c>
      <c r="C3" s="50" t="s">
        <v>109</v>
      </c>
      <c r="D3" s="50" t="s">
        <v>110</v>
      </c>
      <c r="E3" s="50">
        <v>8</v>
      </c>
      <c r="F3" s="48"/>
    </row>
    <row r="4" spans="1:6" x14ac:dyDescent="0.3">
      <c r="A4" s="48"/>
      <c r="B4" s="50" t="s">
        <v>111</v>
      </c>
      <c r="C4" s="50" t="s">
        <v>112</v>
      </c>
      <c r="D4" s="50" t="s">
        <v>107</v>
      </c>
      <c r="E4" s="50">
        <v>19</v>
      </c>
      <c r="F4" s="48"/>
    </row>
    <row r="5" spans="1:6" x14ac:dyDescent="0.3">
      <c r="A5" s="48"/>
      <c r="B5" s="50" t="s">
        <v>113</v>
      </c>
      <c r="C5" s="50" t="s">
        <v>114</v>
      </c>
      <c r="D5" s="50" t="s">
        <v>115</v>
      </c>
      <c r="E5" s="50">
        <v>2</v>
      </c>
      <c r="F5" s="48"/>
    </row>
    <row r="6" spans="1:6" x14ac:dyDescent="0.3">
      <c r="A6" s="48"/>
      <c r="B6" s="50" t="s">
        <v>116</v>
      </c>
      <c r="C6" s="50" t="s">
        <v>112</v>
      </c>
      <c r="D6" s="50" t="s">
        <v>117</v>
      </c>
      <c r="E6" s="50">
        <v>5</v>
      </c>
      <c r="F6" s="48"/>
    </row>
    <row r="7" spans="1:6" x14ac:dyDescent="0.3">
      <c r="A7" s="48"/>
      <c r="B7" s="50" t="s">
        <v>118</v>
      </c>
      <c r="C7" s="50" t="s">
        <v>109</v>
      </c>
      <c r="D7" s="50" t="s">
        <v>107</v>
      </c>
      <c r="E7" s="50">
        <v>9</v>
      </c>
      <c r="F7" s="48"/>
    </row>
    <row r="8" spans="1:6" x14ac:dyDescent="0.3">
      <c r="A8" s="48"/>
      <c r="B8" s="50" t="s">
        <v>119</v>
      </c>
      <c r="C8" s="50" t="s">
        <v>112</v>
      </c>
      <c r="D8" s="50" t="s">
        <v>120</v>
      </c>
      <c r="E8" s="50">
        <v>18</v>
      </c>
      <c r="F8" s="48"/>
    </row>
    <row r="9" spans="1:6" x14ac:dyDescent="0.3">
      <c r="A9" s="48"/>
      <c r="B9" s="50" t="s">
        <v>121</v>
      </c>
      <c r="C9" s="50" t="s">
        <v>106</v>
      </c>
      <c r="D9" s="50" t="s">
        <v>107</v>
      </c>
      <c r="E9" s="50">
        <v>11</v>
      </c>
      <c r="F9" s="48"/>
    </row>
    <row r="10" spans="1:6" x14ac:dyDescent="0.3">
      <c r="A10" s="48"/>
      <c r="B10" s="50" t="s">
        <v>122</v>
      </c>
      <c r="C10" s="50" t="s">
        <v>114</v>
      </c>
      <c r="D10" s="50" t="s">
        <v>123</v>
      </c>
      <c r="E10" s="50">
        <v>3</v>
      </c>
      <c r="F10" s="48"/>
    </row>
    <row r="11" spans="1:6" x14ac:dyDescent="0.3">
      <c r="A11" s="48"/>
      <c r="B11" s="50" t="s">
        <v>124</v>
      </c>
      <c r="C11" s="50" t="s">
        <v>109</v>
      </c>
      <c r="D11" s="50" t="s">
        <v>125</v>
      </c>
      <c r="E11" s="50">
        <v>15</v>
      </c>
      <c r="F11" s="48"/>
    </row>
    <row r="12" spans="1:6" x14ac:dyDescent="0.3">
      <c r="A12" s="76"/>
      <c r="B12" s="76"/>
      <c r="C12" s="48"/>
      <c r="D12" s="48"/>
      <c r="E12" s="48"/>
      <c r="F12" s="48"/>
    </row>
    <row r="13" spans="1:6" ht="15.6" x14ac:dyDescent="0.3">
      <c r="A13" s="21"/>
      <c r="B13" s="52" t="s">
        <v>126</v>
      </c>
      <c r="C13" s="21"/>
      <c r="D13" s="21"/>
      <c r="E13" s="49"/>
      <c r="F13" s="48"/>
    </row>
    <row r="14" spans="1:6" ht="15.6" x14ac:dyDescent="0.3">
      <c r="A14" s="75"/>
      <c r="B14" s="75"/>
      <c r="C14" s="21"/>
      <c r="D14" s="21"/>
      <c r="E14" s="48"/>
      <c r="F14" s="48"/>
    </row>
    <row r="15" spans="1:6" ht="15.6" x14ac:dyDescent="0.3">
      <c r="A15" s="21">
        <v>1</v>
      </c>
      <c r="B15" s="53" t="s">
        <v>127</v>
      </c>
      <c r="C15" s="21"/>
      <c r="D15" s="21"/>
      <c r="E15" s="48"/>
      <c r="F15" s="48"/>
    </row>
    <row r="16" spans="1:6" ht="15.6" x14ac:dyDescent="0.3">
      <c r="A16" s="75"/>
      <c r="B16" s="75"/>
      <c r="C16" s="54" t="s">
        <v>128</v>
      </c>
      <c r="D16" s="54"/>
      <c r="E16" s="48"/>
      <c r="F16" s="48"/>
    </row>
    <row r="17" spans="1:6" ht="15.6" x14ac:dyDescent="0.3">
      <c r="A17" s="21"/>
      <c r="B17" s="20" t="s">
        <v>129</v>
      </c>
      <c r="C17" s="55">
        <f>SUMIFS(E2:E11,C2:C11,C3,D2:D11,D2)</f>
        <v>9</v>
      </c>
      <c r="D17" s="21"/>
      <c r="E17" s="48"/>
      <c r="F17" s="48"/>
    </row>
    <row r="18" spans="1:6" ht="15.6" x14ac:dyDescent="0.3">
      <c r="A18" s="75"/>
      <c r="B18" s="75"/>
      <c r="C18" s="21"/>
      <c r="D18" s="21"/>
      <c r="E18" s="48"/>
      <c r="F18" s="48"/>
    </row>
    <row r="19" spans="1:6" ht="15.6" x14ac:dyDescent="0.3">
      <c r="A19" s="21">
        <v>2</v>
      </c>
      <c r="B19" s="53" t="s">
        <v>130</v>
      </c>
      <c r="C19" s="21"/>
      <c r="D19" s="21"/>
      <c r="E19" s="48"/>
      <c r="F19" s="48"/>
    </row>
    <row r="20" spans="1:6" ht="15.6" x14ac:dyDescent="0.3">
      <c r="A20" s="75"/>
      <c r="B20" s="75"/>
      <c r="C20" s="54" t="s">
        <v>128</v>
      </c>
      <c r="D20" s="54"/>
      <c r="E20" s="48"/>
      <c r="F20" s="48"/>
    </row>
    <row r="21" spans="1:6" ht="15.6" x14ac:dyDescent="0.3">
      <c r="A21" s="21"/>
      <c r="B21" s="20" t="s">
        <v>129</v>
      </c>
      <c r="C21" s="55">
        <f>SUMIF(C2:C11,C5,E2:E11)</f>
        <v>5</v>
      </c>
      <c r="D21" s="21"/>
      <c r="E21" s="48"/>
      <c r="F21" s="48"/>
    </row>
    <row r="22" spans="1:6" ht="15.6" x14ac:dyDescent="0.3">
      <c r="A22" s="75"/>
      <c r="B22" s="75"/>
      <c r="C22" s="21"/>
      <c r="D22" s="21"/>
      <c r="E22" s="48"/>
      <c r="F22" s="48"/>
    </row>
    <row r="23" spans="1:6" ht="15.6" x14ac:dyDescent="0.3">
      <c r="A23" s="21">
        <v>3</v>
      </c>
      <c r="B23" s="53" t="s">
        <v>131</v>
      </c>
      <c r="C23" s="21"/>
      <c r="D23" s="21"/>
      <c r="E23" s="48"/>
      <c r="F23" s="48"/>
    </row>
    <row r="24" spans="1:6" ht="15.6" x14ac:dyDescent="0.3">
      <c r="A24" s="75"/>
      <c r="B24" s="75"/>
      <c r="C24" s="54" t="s">
        <v>128</v>
      </c>
      <c r="D24" s="54"/>
      <c r="E24" s="48"/>
      <c r="F24" s="48"/>
    </row>
    <row r="25" spans="1:6" ht="15.6" x14ac:dyDescent="0.3">
      <c r="A25" s="21"/>
      <c r="B25" s="20" t="s">
        <v>129</v>
      </c>
      <c r="C25" s="55" cm="1">
        <f t="array" ref="C25">SUM(SUMIFS(E2:E11,D2:D11,{"USA","Jamaica"}))</f>
        <v>75</v>
      </c>
      <c r="D25" s="21"/>
      <c r="E25" s="48"/>
      <c r="F25" s="48"/>
    </row>
    <row r="26" spans="1:6" x14ac:dyDescent="0.3">
      <c r="A26" s="76"/>
      <c r="B26" s="76"/>
      <c r="C26" s="48"/>
      <c r="D26" s="48"/>
      <c r="E26" s="48"/>
      <c r="F26" s="48"/>
    </row>
    <row r="27" spans="1:6" ht="15.6" x14ac:dyDescent="0.3">
      <c r="A27" s="21">
        <v>4</v>
      </c>
      <c r="B27" s="53" t="s">
        <v>132</v>
      </c>
      <c r="C27" s="21"/>
      <c r="D27" s="21"/>
    </row>
    <row r="28" spans="1:6" ht="15.6" x14ac:dyDescent="0.3">
      <c r="A28" s="75"/>
      <c r="B28" s="75"/>
      <c r="C28" s="54" t="s">
        <v>128</v>
      </c>
      <c r="D28" s="54"/>
    </row>
    <row r="29" spans="1:6" ht="15.6" x14ac:dyDescent="0.3">
      <c r="A29" s="21"/>
      <c r="B29" s="20" t="s">
        <v>129</v>
      </c>
      <c r="C29" s="55">
        <f>COUNTIF(D2:D11,"USA")</f>
        <v>4</v>
      </c>
      <c r="D29" s="21"/>
    </row>
  </sheetData>
  <mergeCells count="9">
    <mergeCell ref="A24:B24"/>
    <mergeCell ref="A26:B26"/>
    <mergeCell ref="A28:B28"/>
    <mergeCell ref="A12:B12"/>
    <mergeCell ref="A14:B14"/>
    <mergeCell ref="A16:B16"/>
    <mergeCell ref="A18:B18"/>
    <mergeCell ref="A20:B20"/>
    <mergeCell ref="A22:B2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Text Functions</vt:lpstr>
      <vt:lpstr>Exercise - 1</vt:lpstr>
      <vt:lpstr>Exercise - 2</vt:lpstr>
      <vt:lpstr>Exercise -3</vt:lpstr>
      <vt:lpstr>Exercise - 4</vt:lpstr>
      <vt:lpstr>Exercise - 5</vt:lpstr>
      <vt:lpstr>Exercise -6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Proyas Bose</dc:creator>
  <cp:lastModifiedBy>Mohanveera</cp:lastModifiedBy>
  <dcterms:created xsi:type="dcterms:W3CDTF">2023-02-28T05:02:53Z</dcterms:created>
  <dcterms:modified xsi:type="dcterms:W3CDTF">2023-08-28T13:22:58Z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67a5d4c-6e68-416c-b53b-e38e179fc32e_Enabled">
    <vt:lpwstr>true</vt:lpwstr>
  </property>
  <property fmtid="{D5CDD505-2E9C-101B-9397-08002B2CF9AE}" pid="3" name="MSIP_Label_767a5d4c-6e68-416c-b53b-e38e179fc32e_SetDate">
    <vt:lpwstr>2023-02-28T05:38:49Z</vt:lpwstr>
  </property>
  <property fmtid="{D5CDD505-2E9C-101B-9397-08002B2CF9AE}" pid="4" name="MSIP_Label_767a5d4c-6e68-416c-b53b-e38e179fc32e_Method">
    <vt:lpwstr>Standard</vt:lpwstr>
  </property>
  <property fmtid="{D5CDD505-2E9C-101B-9397-08002B2CF9AE}" pid="5" name="MSIP_Label_767a5d4c-6e68-416c-b53b-e38e179fc32e_Name">
    <vt:lpwstr>Private</vt:lpwstr>
  </property>
  <property fmtid="{D5CDD505-2E9C-101B-9397-08002B2CF9AE}" pid="6" name="MSIP_Label_767a5d4c-6e68-416c-b53b-e38e179fc32e_SiteId">
    <vt:lpwstr>f4db3ffa-dfb1-4f2d-8ade-468d458e11c2</vt:lpwstr>
  </property>
  <property fmtid="{D5CDD505-2E9C-101B-9397-08002B2CF9AE}" pid="7" name="MSIP_Label_767a5d4c-6e68-416c-b53b-e38e179fc32e_ActionId">
    <vt:lpwstr>0c5d23a4-8c62-4cf7-b621-9f5a32f41573</vt:lpwstr>
  </property>
  <property fmtid="{D5CDD505-2E9C-101B-9397-08002B2CF9AE}" pid="8" name="MSIP_Label_767a5d4c-6e68-416c-b53b-e38e179fc32e_ContentBits">
    <vt:lpwstr>0</vt:lpwstr>
  </property>
</Properties>
</file>