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phavsoltions-my.sharepoint.com/personal/abhisheks_alphavsolutions_com/Documents/AVS/Stephanos/SSFP-218 - Cost allocation/Data examples/"/>
    </mc:Choice>
  </mc:AlternateContent>
  <xr:revisionPtr revIDLastSave="1223" documentId="8_{D87CE29C-8462-4455-A06B-5401D7745F16}" xr6:coauthVersionLast="47" xr6:coauthVersionMax="47" xr10:uidLastSave="{18824CBA-B3C2-489A-B64A-9D43F902D1F2}"/>
  <bookViews>
    <workbookView xWindow="-108" yWindow="-108" windowWidth="23256" windowHeight="12456" activeTab="2" xr2:uid="{473F53D7-4A2A-4C44-8E90-E05F15107BEC}"/>
  </bookViews>
  <sheets>
    <sheet name="Trial balance" sheetId="1" r:id="rId1"/>
    <sheet name="Cost center setup" sheetId="2" r:id="rId2"/>
    <sheet name="PC final example" sheetId="5" r:id="rId3"/>
    <sheet name="PC with all src and dest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7" l="1"/>
  <c r="T12" i="7"/>
  <c r="T11" i="7"/>
  <c r="T10" i="7"/>
  <c r="T9" i="7"/>
  <c r="S12" i="7"/>
  <c r="S11" i="7"/>
  <c r="S10" i="7"/>
  <c r="S9" i="7"/>
  <c r="E11" i="7"/>
  <c r="K11" i="7"/>
  <c r="K25" i="5"/>
  <c r="W44" i="5" s="1"/>
  <c r="E7" i="5"/>
  <c r="M7" i="5"/>
  <c r="H12" i="5" s="1"/>
  <c r="K26" i="5" s="1"/>
  <c r="W49" i="5" l="1"/>
  <c r="Z49" i="5" s="1"/>
  <c r="W50" i="5"/>
  <c r="Z50" i="5" s="1"/>
  <c r="W48" i="5"/>
  <c r="Z44" i="5"/>
  <c r="W46" i="5"/>
  <c r="Z46" i="5" s="1"/>
  <c r="W45" i="5"/>
  <c r="Z45" i="5" s="1"/>
  <c r="K24" i="5"/>
  <c r="W41" i="5" s="1"/>
  <c r="Z41" i="5" s="1"/>
  <c r="K27" i="5"/>
  <c r="W53" i="5" s="1"/>
  <c r="Z53" i="5" s="1"/>
  <c r="W52" i="5"/>
  <c r="Z52" i="5" s="1"/>
  <c r="W54" i="5"/>
  <c r="Z54" i="5" s="1"/>
  <c r="I12" i="5"/>
  <c r="H11" i="5"/>
  <c r="X47" i="5" l="1"/>
  <c r="W42" i="5"/>
  <c r="Z42" i="5" s="1"/>
  <c r="X51" i="5"/>
  <c r="Z48" i="5"/>
  <c r="W40" i="5"/>
  <c r="I11" i="5"/>
  <c r="K19" i="5"/>
  <c r="K20" i="5"/>
  <c r="K21" i="5"/>
  <c r="K22" i="5"/>
  <c r="X55" i="5"/>
  <c r="X43" i="5" l="1"/>
  <c r="Z40" i="5"/>
  <c r="W34" i="5"/>
  <c r="Z34" i="5" s="1"/>
  <c r="W35" i="5"/>
  <c r="Z35" i="5" s="1"/>
  <c r="W36" i="5"/>
  <c r="Z36" i="5" s="1"/>
  <c r="W37" i="5"/>
  <c r="Z37" i="5" s="1"/>
  <c r="W31" i="5"/>
  <c r="Z31" i="5" s="1"/>
  <c r="W29" i="5"/>
  <c r="Z29" i="5" s="1"/>
  <c r="W32" i="5"/>
  <c r="Z32" i="5" s="1"/>
  <c r="W30" i="5"/>
  <c r="Z30" i="5" s="1"/>
  <c r="W27" i="5"/>
  <c r="Z27" i="5" s="1"/>
  <c r="W24" i="5"/>
  <c r="Z24" i="5" s="1"/>
  <c r="W25" i="5"/>
  <c r="Z25" i="5" s="1"/>
  <c r="W26" i="5"/>
  <c r="Z26" i="5" s="1"/>
  <c r="W20" i="5"/>
  <c r="Z20" i="5" s="1"/>
  <c r="W22" i="5"/>
  <c r="Z22" i="5" s="1"/>
  <c r="W19" i="5"/>
  <c r="Z19" i="5" s="1"/>
  <c r="W21" i="5"/>
  <c r="Z21" i="5" s="1"/>
  <c r="X33" i="5" l="1"/>
  <c r="X38" i="5"/>
  <c r="X23" i="5"/>
  <c r="X28" i="5" l="1"/>
</calcChain>
</file>

<file path=xl/sharedStrings.xml><?xml version="1.0" encoding="utf-8"?>
<sst xmlns="http://schemas.openxmlformats.org/spreadsheetml/2006/main" count="376" uniqueCount="74">
  <si>
    <t>Account</t>
  </si>
  <si>
    <t>Cost center</t>
  </si>
  <si>
    <t>LEI</t>
  </si>
  <si>
    <t>STE</t>
  </si>
  <si>
    <t>Closing balance</t>
  </si>
  <si>
    <t>Source</t>
  </si>
  <si>
    <t>Destination</t>
  </si>
  <si>
    <t>Basis</t>
  </si>
  <si>
    <t>Amount</t>
  </si>
  <si>
    <t>Setup</t>
  </si>
  <si>
    <t>Calculation</t>
  </si>
  <si>
    <t>Country</t>
  </si>
  <si>
    <t>Region</t>
  </si>
  <si>
    <t>Department</t>
  </si>
  <si>
    <t>India</t>
  </si>
  <si>
    <t>Gujarat</t>
  </si>
  <si>
    <t>Purchase</t>
  </si>
  <si>
    <t>CC1</t>
  </si>
  <si>
    <t>CC2</t>
  </si>
  <si>
    <t>CC3</t>
  </si>
  <si>
    <t>Karnataka</t>
  </si>
  <si>
    <t>Sales</t>
  </si>
  <si>
    <t>CC4</t>
  </si>
  <si>
    <t>CC5</t>
  </si>
  <si>
    <t>CC6</t>
  </si>
  <si>
    <t>CC7</t>
  </si>
  <si>
    <t>CC8</t>
  </si>
  <si>
    <t>Basis ID</t>
  </si>
  <si>
    <t>Line #</t>
  </si>
  <si>
    <t>Destination lines</t>
  </si>
  <si>
    <t>B1</t>
  </si>
  <si>
    <t>A1</t>
  </si>
  <si>
    <t>Parent</t>
  </si>
  <si>
    <t>Procurement</t>
  </si>
  <si>
    <t>SA1</t>
  </si>
  <si>
    <t>A2</t>
  </si>
  <si>
    <t>Karataka</t>
  </si>
  <si>
    <t>Basis ratio</t>
  </si>
  <si>
    <t>Amount/Head count</t>
  </si>
  <si>
    <t>Main account</t>
  </si>
  <si>
    <t>Source lines</t>
  </si>
  <si>
    <t>Main account 1</t>
  </si>
  <si>
    <t>Main account 2</t>
  </si>
  <si>
    <t>Ratio</t>
  </si>
  <si>
    <t>Basis amount</t>
  </si>
  <si>
    <t>Amt. perct.</t>
  </si>
  <si>
    <t>Src. Amount</t>
  </si>
  <si>
    <t>Should not be part of source lines as STE is not in range</t>
  </si>
  <si>
    <t>Should not be a part of source lines as closing balance is zero</t>
  </si>
  <si>
    <t>Remarks</t>
  </si>
  <si>
    <t>1 to 4</t>
  </si>
  <si>
    <t>7 to 9</t>
  </si>
  <si>
    <t>1 to 3</t>
  </si>
  <si>
    <t>Trial balance</t>
  </si>
  <si>
    <t>Allocation amount</t>
  </si>
  <si>
    <t>Pre-alloc amt</t>
  </si>
  <si>
    <t>Post alloc amt</t>
  </si>
  <si>
    <t>Basis Amt.</t>
  </si>
  <si>
    <t>SA1+CC2+1+1</t>
  </si>
  <si>
    <t>SA1+CC3+1+1</t>
  </si>
  <si>
    <t>SA1+CC4+1+1</t>
  </si>
  <si>
    <t>SA1+CC5+1+1</t>
  </si>
  <si>
    <t>child</t>
  </si>
  <si>
    <t>null</t>
  </si>
  <si>
    <t>Child</t>
  </si>
  <si>
    <t>Basis (B1)</t>
  </si>
  <si>
    <t>Basis account</t>
  </si>
  <si>
    <t>Basis CC</t>
  </si>
  <si>
    <t>Destination CC</t>
  </si>
  <si>
    <t>Immediate Child CC</t>
  </si>
  <si>
    <t>All Child CCs</t>
  </si>
  <si>
    <t>Leaf nodes CC</t>
  </si>
  <si>
    <t>Setup done in application</t>
  </si>
  <si>
    <t>Code logic to split the setup and fetch the cost extractions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</si>
</sst>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1" fillId="0" borderId="0" xfId="0" applyFont="1"/>
    <xf numFmtId="16" fontId="0" fillId="0" borderId="0" xfId="0" applyNumberFormat="1"/>
    <xf numFmtId="0" fontId="5" fillId="0" borderId="0" xfId="0" applyFont="1"/>
    <xf numFmtId="0" fontId="6" fillId="0" borderId="0" xfId="0" applyFont="1"/>
    <xf numFmtId="0" fontId="4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D1DC88-F9BB-4DD5-B7F9-45F87772921E}" name="Table1" displayName="Table1" ref="A1:F17" totalsRowShown="0" headerRowDxfId="0">
  <autoFilter ref="A1:F17" xr:uid="{ABD1DC88-F9BB-4DD5-B7F9-45F87772921E}"/>
  <tableColumns count="6">
    <tableColumn id="1" xr3:uid="{41DD8BB2-39B1-4217-A2FE-041F9A16A61F}" name="Account"/>
    <tableColumn id="2" xr3:uid="{B5D469AA-7B19-4C23-87E0-D90E4C286E26}" name="Cost center"/>
    <tableColumn id="3" xr3:uid="{06F611D9-E20E-4291-A1A5-441DD37B812B}" name="LEI"/>
    <tableColumn id="4" xr3:uid="{F38C7D3B-2E5F-45F8-8003-B01C5B866FE7}" name="STE"/>
    <tableColumn id="5" xr3:uid="{0BB66B86-32F0-4990-9D26-45B9D255FE75}" name="Closing balance"/>
    <tableColumn id="6" xr3:uid="{2AF57453-C660-4B72-BC6C-67D9D65D1F47}" name="Remark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E92A-907F-436B-B9B5-DBF2980708F4}">
  <dimension ref="A1:J17"/>
  <sheetViews>
    <sheetView zoomScaleNormal="100" workbookViewId="0">
      <selection activeCell="C7" sqref="C7"/>
    </sheetView>
  </sheetViews>
  <sheetFormatPr defaultRowHeight="14.4" x14ac:dyDescent="0.3"/>
  <cols>
    <col min="1" max="1" width="13.6640625" bestFit="1" customWidth="1"/>
    <col min="2" max="2" width="12.6640625" bestFit="1" customWidth="1"/>
    <col min="3" max="3" width="5.6640625" bestFit="1" customWidth="1"/>
    <col min="4" max="4" width="6.21875" bestFit="1" customWidth="1"/>
    <col min="5" max="5" width="16.33203125" bestFit="1" customWidth="1"/>
    <col min="6" max="6" width="51.3320312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49</v>
      </c>
    </row>
    <row r="2" spans="1:10" x14ac:dyDescent="0.3">
      <c r="A2" t="s">
        <v>31</v>
      </c>
      <c r="B2" t="s">
        <v>18</v>
      </c>
      <c r="C2">
        <v>1</v>
      </c>
      <c r="D2">
        <v>1</v>
      </c>
      <c r="E2">
        <v>11</v>
      </c>
    </row>
    <row r="3" spans="1:10" x14ac:dyDescent="0.3">
      <c r="A3" t="s">
        <v>31</v>
      </c>
      <c r="B3" t="s">
        <v>19</v>
      </c>
      <c r="C3">
        <v>1</v>
      </c>
      <c r="D3">
        <v>1</v>
      </c>
      <c r="E3">
        <v>55</v>
      </c>
    </row>
    <row r="4" spans="1:10" x14ac:dyDescent="0.3">
      <c r="A4" t="s">
        <v>31</v>
      </c>
      <c r="B4" t="s">
        <v>22</v>
      </c>
      <c r="C4">
        <v>1</v>
      </c>
      <c r="D4">
        <v>1</v>
      </c>
      <c r="E4">
        <v>33</v>
      </c>
    </row>
    <row r="5" spans="1:10" x14ac:dyDescent="0.3">
      <c r="A5" t="s">
        <v>31</v>
      </c>
      <c r="B5" t="s">
        <v>23</v>
      </c>
      <c r="C5">
        <v>1</v>
      </c>
      <c r="D5">
        <v>1</v>
      </c>
      <c r="E5">
        <v>11</v>
      </c>
      <c r="J5" t="s">
        <v>2</v>
      </c>
    </row>
    <row r="6" spans="1:10" x14ac:dyDescent="0.3">
      <c r="A6" t="s">
        <v>31</v>
      </c>
      <c r="B6" t="s">
        <v>18</v>
      </c>
      <c r="C6">
        <v>4</v>
      </c>
      <c r="D6">
        <v>2</v>
      </c>
      <c r="E6">
        <v>11</v>
      </c>
    </row>
    <row r="7" spans="1:10" x14ac:dyDescent="0.3">
      <c r="A7" t="s">
        <v>31</v>
      </c>
      <c r="B7" t="s">
        <v>19</v>
      </c>
      <c r="C7">
        <v>4</v>
      </c>
      <c r="D7">
        <v>2</v>
      </c>
      <c r="E7">
        <v>55</v>
      </c>
    </row>
    <row r="8" spans="1:10" x14ac:dyDescent="0.3">
      <c r="A8" t="s">
        <v>31</v>
      </c>
      <c r="B8" t="s">
        <v>22</v>
      </c>
      <c r="C8">
        <v>4</v>
      </c>
      <c r="D8">
        <v>2</v>
      </c>
      <c r="E8">
        <v>33</v>
      </c>
    </row>
    <row r="9" spans="1:10" x14ac:dyDescent="0.3">
      <c r="A9" t="s">
        <v>31</v>
      </c>
      <c r="B9" t="s">
        <v>23</v>
      </c>
      <c r="C9">
        <v>4</v>
      </c>
      <c r="D9">
        <v>2</v>
      </c>
      <c r="E9">
        <v>11</v>
      </c>
    </row>
    <row r="10" spans="1:10" x14ac:dyDescent="0.3">
      <c r="A10" t="s">
        <v>41</v>
      </c>
      <c r="B10" t="s">
        <v>17</v>
      </c>
      <c r="C10">
        <v>1</v>
      </c>
      <c r="D10">
        <v>1</v>
      </c>
      <c r="E10">
        <v>60</v>
      </c>
      <c r="J10" t="s">
        <v>3</v>
      </c>
    </row>
    <row r="11" spans="1:10" x14ac:dyDescent="0.3">
      <c r="A11" t="s">
        <v>41</v>
      </c>
      <c r="B11" t="s">
        <v>17</v>
      </c>
      <c r="C11">
        <v>4</v>
      </c>
      <c r="D11">
        <v>2</v>
      </c>
      <c r="E11">
        <v>40</v>
      </c>
      <c r="J11" t="s">
        <v>1</v>
      </c>
    </row>
    <row r="12" spans="1:10" x14ac:dyDescent="0.3">
      <c r="A12" t="s">
        <v>42</v>
      </c>
      <c r="B12" t="s">
        <v>17</v>
      </c>
      <c r="C12">
        <v>7</v>
      </c>
      <c r="D12">
        <v>9</v>
      </c>
      <c r="E12">
        <v>12</v>
      </c>
      <c r="J12" t="s">
        <v>39</v>
      </c>
    </row>
    <row r="13" spans="1:10" x14ac:dyDescent="0.3">
      <c r="A13" t="s">
        <v>42</v>
      </c>
      <c r="B13" t="s">
        <v>17</v>
      </c>
      <c r="C13">
        <v>9</v>
      </c>
      <c r="D13">
        <v>9</v>
      </c>
      <c r="E13">
        <v>18</v>
      </c>
      <c r="J13" t="s">
        <v>53</v>
      </c>
    </row>
    <row r="14" spans="1:10" x14ac:dyDescent="0.3">
      <c r="A14" t="s">
        <v>42</v>
      </c>
      <c r="B14" t="s">
        <v>17</v>
      </c>
      <c r="C14">
        <v>7</v>
      </c>
      <c r="D14">
        <v>8</v>
      </c>
      <c r="E14">
        <v>100</v>
      </c>
      <c r="F14" t="s">
        <v>47</v>
      </c>
    </row>
    <row r="15" spans="1:10" x14ac:dyDescent="0.3">
      <c r="A15" t="s">
        <v>34</v>
      </c>
      <c r="B15" t="s">
        <v>18</v>
      </c>
      <c r="C15">
        <v>1</v>
      </c>
      <c r="D15">
        <v>2</v>
      </c>
      <c r="E15">
        <v>70</v>
      </c>
    </row>
    <row r="16" spans="1:10" x14ac:dyDescent="0.3">
      <c r="A16" t="s">
        <v>34</v>
      </c>
      <c r="B16" t="s">
        <v>24</v>
      </c>
      <c r="C16">
        <v>3</v>
      </c>
      <c r="D16">
        <v>4</v>
      </c>
      <c r="E16">
        <v>30</v>
      </c>
    </row>
    <row r="17" spans="1:6" x14ac:dyDescent="0.3">
      <c r="A17" t="s">
        <v>41</v>
      </c>
      <c r="B17" t="s">
        <v>17</v>
      </c>
      <c r="C17">
        <v>1</v>
      </c>
      <c r="D17">
        <v>2</v>
      </c>
      <c r="E17">
        <v>0</v>
      </c>
      <c r="F17" t="s">
        <v>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8E8E-D2CF-40EA-B5C1-F01DF0A79856}">
  <dimension ref="A1:K9"/>
  <sheetViews>
    <sheetView zoomScale="133" workbookViewId="0">
      <selection activeCell="J3" sqref="J3:J4"/>
    </sheetView>
  </sheetViews>
  <sheetFormatPr defaultRowHeight="14.4" x14ac:dyDescent="0.3"/>
  <cols>
    <col min="1" max="1" width="10.33203125" bestFit="1" customWidth="1"/>
    <col min="3" max="3" width="9.21875" bestFit="1" customWidth="1"/>
    <col min="4" max="4" width="11.5546875" bestFit="1" customWidth="1"/>
    <col min="7" max="7" width="13.33203125" bestFit="1" customWidth="1"/>
    <col min="8" max="8" width="17.6640625" bestFit="1" customWidth="1"/>
    <col min="9" max="9" width="11" bestFit="1" customWidth="1"/>
    <col min="10" max="10" width="12.77734375" bestFit="1" customWidth="1"/>
    <col min="11" max="11" width="6.5546875" bestFit="1" customWidth="1"/>
  </cols>
  <sheetData>
    <row r="1" spans="1:11" x14ac:dyDescent="0.3">
      <c r="A1" s="2" t="s">
        <v>1</v>
      </c>
      <c r="B1" s="2" t="s">
        <v>11</v>
      </c>
      <c r="C1" s="2" t="s">
        <v>12</v>
      </c>
      <c r="D1" s="2" t="s">
        <v>13</v>
      </c>
      <c r="E1" s="2" t="s">
        <v>32</v>
      </c>
      <c r="G1" s="2" t="s">
        <v>68</v>
      </c>
      <c r="H1" s="2" t="s">
        <v>69</v>
      </c>
      <c r="I1" s="2" t="s">
        <v>70</v>
      </c>
      <c r="J1" s="2" t="s">
        <v>71</v>
      </c>
      <c r="K1" s="2"/>
    </row>
    <row r="2" spans="1:11" x14ac:dyDescent="0.3">
      <c r="A2" t="s">
        <v>17</v>
      </c>
      <c r="B2" t="s">
        <v>14</v>
      </c>
      <c r="G2" t="s">
        <v>18</v>
      </c>
      <c r="H2" t="s">
        <v>19</v>
      </c>
      <c r="I2" t="s">
        <v>19</v>
      </c>
    </row>
    <row r="3" spans="1:11" x14ac:dyDescent="0.3">
      <c r="A3" t="s">
        <v>18</v>
      </c>
      <c r="B3" t="s">
        <v>14</v>
      </c>
      <c r="C3" t="s">
        <v>15</v>
      </c>
      <c r="E3" t="s">
        <v>17</v>
      </c>
      <c r="I3" t="s">
        <v>23</v>
      </c>
      <c r="J3" t="s">
        <v>23</v>
      </c>
    </row>
    <row r="4" spans="1:11" x14ac:dyDescent="0.3">
      <c r="A4" t="s">
        <v>19</v>
      </c>
      <c r="B4" t="s">
        <v>14</v>
      </c>
      <c r="C4" t="s">
        <v>15</v>
      </c>
      <c r="D4" t="s">
        <v>16</v>
      </c>
      <c r="E4" t="s">
        <v>18</v>
      </c>
      <c r="H4" t="s">
        <v>22</v>
      </c>
      <c r="I4" t="s">
        <v>22</v>
      </c>
      <c r="J4" t="s">
        <v>22</v>
      </c>
    </row>
    <row r="5" spans="1:11" x14ac:dyDescent="0.3">
      <c r="A5" t="s">
        <v>22</v>
      </c>
      <c r="B5" t="s">
        <v>14</v>
      </c>
      <c r="C5" t="s">
        <v>15</v>
      </c>
      <c r="D5" t="s">
        <v>21</v>
      </c>
      <c r="E5" t="s">
        <v>18</v>
      </c>
    </row>
    <row r="6" spans="1:11" x14ac:dyDescent="0.3">
      <c r="A6" t="s">
        <v>23</v>
      </c>
      <c r="B6" t="s">
        <v>14</v>
      </c>
      <c r="C6" t="s">
        <v>15</v>
      </c>
      <c r="D6" t="s">
        <v>33</v>
      </c>
      <c r="E6" t="s">
        <v>19</v>
      </c>
    </row>
    <row r="7" spans="1:11" x14ac:dyDescent="0.3">
      <c r="A7" t="s">
        <v>24</v>
      </c>
      <c r="B7" t="s">
        <v>14</v>
      </c>
      <c r="C7" t="s">
        <v>20</v>
      </c>
      <c r="E7" t="s">
        <v>17</v>
      </c>
    </row>
    <row r="8" spans="1:11" x14ac:dyDescent="0.3">
      <c r="A8" t="s">
        <v>25</v>
      </c>
      <c r="B8" t="s">
        <v>14</v>
      </c>
      <c r="C8" t="s">
        <v>20</v>
      </c>
      <c r="D8" t="s">
        <v>16</v>
      </c>
      <c r="E8" t="s">
        <v>24</v>
      </c>
    </row>
    <row r="9" spans="1:11" x14ac:dyDescent="0.3">
      <c r="A9" t="s">
        <v>26</v>
      </c>
      <c r="B9" t="s">
        <v>14</v>
      </c>
      <c r="C9" t="s">
        <v>20</v>
      </c>
      <c r="D9" t="s">
        <v>21</v>
      </c>
      <c r="E9" t="s">
        <v>24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B2CA-B250-417F-A6CB-8D0F34FC02F1}">
  <dimension ref="A1:Z55"/>
  <sheetViews>
    <sheetView tabSelected="1" topLeftCell="A13" zoomScale="76" zoomScaleNormal="80" workbookViewId="0">
      <selection activeCell="N21" sqref="N21:W22"/>
    </sheetView>
  </sheetViews>
  <sheetFormatPr defaultRowHeight="14.4" x14ac:dyDescent="0.3"/>
  <cols>
    <col min="1" max="1" width="13.88671875" bestFit="1" customWidth="1"/>
    <col min="2" max="2" width="10.6640625" bestFit="1" customWidth="1"/>
    <col min="3" max="3" width="7.77734375" bestFit="1" customWidth="1"/>
    <col min="4" max="4" width="8.33203125" bestFit="1" customWidth="1"/>
    <col min="5" max="5" width="11.33203125" bestFit="1" customWidth="1"/>
    <col min="6" max="6" width="7.44140625" bestFit="1" customWidth="1"/>
    <col min="7" max="7" width="8" bestFit="1" customWidth="1"/>
    <col min="8" max="8" width="10.6640625" bestFit="1" customWidth="1"/>
    <col min="9" max="9" width="12.33203125" bestFit="1" customWidth="1"/>
    <col min="10" max="10" width="10.6640625" bestFit="1" customWidth="1"/>
    <col min="11" max="11" width="11.44140625" bestFit="1" customWidth="1"/>
    <col min="12" max="12" width="4" bestFit="1" customWidth="1"/>
    <col min="13" max="13" width="18.77734375" bestFit="1" customWidth="1"/>
    <col min="14" max="14" width="8" bestFit="1" customWidth="1"/>
    <col min="15" max="15" width="10.6640625" bestFit="1" customWidth="1"/>
    <col min="16" max="16" width="7.77734375" bestFit="1" customWidth="1"/>
    <col min="17" max="17" width="9.44140625" bestFit="1" customWidth="1"/>
    <col min="18" max="18" width="12.21875" bestFit="1" customWidth="1"/>
    <col min="19" max="19" width="3.44140625" bestFit="1" customWidth="1"/>
    <col min="20" max="20" width="4" bestFit="1" customWidth="1"/>
    <col min="21" max="21" width="12.21875" bestFit="1" customWidth="1"/>
    <col min="22" max="22" width="10.5546875" bestFit="1" customWidth="1"/>
    <col min="23" max="23" width="17.109375" bestFit="1" customWidth="1"/>
    <col min="24" max="24" width="5" bestFit="1" customWidth="1"/>
    <col min="25" max="25" width="12.33203125" bestFit="1" customWidth="1"/>
    <col min="26" max="26" width="13" bestFit="1" customWidth="1"/>
  </cols>
  <sheetData>
    <row r="1" spans="1:23" ht="15.6" customHeight="1" x14ac:dyDescent="0.3">
      <c r="A1" s="11" t="s">
        <v>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5.6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3">
      <c r="A3" s="1" t="s">
        <v>5</v>
      </c>
      <c r="I3" s="1" t="s">
        <v>7</v>
      </c>
    </row>
    <row r="4" spans="1:23" x14ac:dyDescent="0.3">
      <c r="A4" s="2" t="s">
        <v>0</v>
      </c>
      <c r="B4" s="2" t="s">
        <v>1</v>
      </c>
      <c r="C4" s="2" t="s">
        <v>2</v>
      </c>
      <c r="D4" s="2" t="s">
        <v>3</v>
      </c>
      <c r="E4" s="3" t="s">
        <v>8</v>
      </c>
      <c r="F4" s="2"/>
      <c r="G4" s="2"/>
      <c r="H4" s="2"/>
      <c r="I4" s="2" t="s">
        <v>0</v>
      </c>
      <c r="J4" s="2" t="s">
        <v>1</v>
      </c>
      <c r="K4" s="2" t="s">
        <v>2</v>
      </c>
      <c r="L4" s="2" t="s">
        <v>3</v>
      </c>
      <c r="M4" s="3" t="s">
        <v>38</v>
      </c>
      <c r="N4" s="2"/>
      <c r="O4" s="2"/>
      <c r="P4" s="2"/>
      <c r="Q4" s="2"/>
    </row>
    <row r="5" spans="1:23" x14ac:dyDescent="0.3">
      <c r="A5" t="s">
        <v>41</v>
      </c>
      <c r="B5" t="s">
        <v>17</v>
      </c>
      <c r="C5" s="8" t="s">
        <v>50</v>
      </c>
      <c r="D5" t="s">
        <v>52</v>
      </c>
      <c r="E5" s="4">
        <v>100</v>
      </c>
      <c r="I5" t="s">
        <v>34</v>
      </c>
      <c r="J5" t="s">
        <v>18</v>
      </c>
      <c r="K5">
        <v>1</v>
      </c>
      <c r="L5">
        <v>2</v>
      </c>
      <c r="M5" s="4">
        <v>70</v>
      </c>
    </row>
    <row r="6" spans="1:23" x14ac:dyDescent="0.3">
      <c r="A6" t="s">
        <v>42</v>
      </c>
      <c r="B6" t="s">
        <v>17</v>
      </c>
      <c r="C6" t="s">
        <v>51</v>
      </c>
      <c r="D6">
        <v>9</v>
      </c>
      <c r="E6" s="4">
        <v>30</v>
      </c>
      <c r="I6" t="s">
        <v>34</v>
      </c>
      <c r="J6" t="s">
        <v>24</v>
      </c>
      <c r="K6">
        <v>3</v>
      </c>
      <c r="L6">
        <v>4</v>
      </c>
      <c r="M6" s="4">
        <v>30</v>
      </c>
    </row>
    <row r="7" spans="1:23" x14ac:dyDescent="0.3">
      <c r="E7" s="6">
        <f>SUM(E5:E6)</f>
        <v>130</v>
      </c>
      <c r="M7" s="6">
        <f>SUM(M5:M6)</f>
        <v>100</v>
      </c>
    </row>
    <row r="9" spans="1:23" x14ac:dyDescent="0.3">
      <c r="A9" s="1" t="s">
        <v>6</v>
      </c>
    </row>
    <row r="10" spans="1:23" x14ac:dyDescent="0.3">
      <c r="A10" s="2" t="s">
        <v>0</v>
      </c>
      <c r="B10" s="2" t="s">
        <v>1</v>
      </c>
      <c r="C10" s="3" t="s">
        <v>11</v>
      </c>
      <c r="D10" s="3" t="s">
        <v>12</v>
      </c>
      <c r="E10" s="3" t="s">
        <v>13</v>
      </c>
      <c r="F10" s="2" t="s">
        <v>27</v>
      </c>
      <c r="G10" s="2" t="s">
        <v>28</v>
      </c>
      <c r="H10" s="5" t="s">
        <v>37</v>
      </c>
      <c r="I10" s="5" t="s">
        <v>44</v>
      </c>
    </row>
    <row r="11" spans="1:23" x14ac:dyDescent="0.3">
      <c r="A11" t="s">
        <v>31</v>
      </c>
      <c r="B11" t="s">
        <v>62</v>
      </c>
      <c r="C11" s="4" t="s">
        <v>14</v>
      </c>
      <c r="D11" s="4" t="s">
        <v>15</v>
      </c>
      <c r="E11" s="4"/>
      <c r="F11" t="s">
        <v>30</v>
      </c>
      <c r="G11">
        <v>1</v>
      </c>
      <c r="H11" s="6">
        <f>M5/M7*100</f>
        <v>70</v>
      </c>
      <c r="I11" s="6">
        <f>H11/100*E7</f>
        <v>91</v>
      </c>
    </row>
    <row r="12" spans="1:23" x14ac:dyDescent="0.3">
      <c r="A12" t="s">
        <v>35</v>
      </c>
      <c r="B12" t="s">
        <v>62</v>
      </c>
      <c r="C12" s="4" t="s">
        <v>14</v>
      </c>
      <c r="D12" s="4" t="s">
        <v>36</v>
      </c>
      <c r="E12" s="4"/>
      <c r="F12" t="s">
        <v>30</v>
      </c>
      <c r="G12">
        <v>2</v>
      </c>
      <c r="H12" s="6">
        <f>M6/M7*100</f>
        <v>30</v>
      </c>
      <c r="I12" s="6">
        <f>H12*E7/100</f>
        <v>39</v>
      </c>
    </row>
    <row r="14" spans="1:23" ht="15.6" customHeight="1" x14ac:dyDescent="0.3">
      <c r="A14" s="11" t="s">
        <v>10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7" spans="1:26" x14ac:dyDescent="0.3">
      <c r="A17" s="12" t="s">
        <v>40</v>
      </c>
      <c r="B17" s="12"/>
      <c r="C17" s="12"/>
      <c r="D17" s="12"/>
      <c r="E17" s="12"/>
      <c r="G17" s="12" t="s">
        <v>6</v>
      </c>
      <c r="H17" s="12"/>
      <c r="I17" s="12"/>
      <c r="J17" s="12"/>
      <c r="K17" s="12"/>
      <c r="N17" s="12" t="s">
        <v>29</v>
      </c>
      <c r="O17" s="12"/>
      <c r="P17" s="12"/>
      <c r="Q17" s="12"/>
      <c r="R17" s="12"/>
      <c r="S17" s="12"/>
      <c r="T17" s="12"/>
      <c r="U17" s="12"/>
      <c r="V17" s="12"/>
      <c r="W17" s="12"/>
    </row>
    <row r="18" spans="1:26" x14ac:dyDescent="0.3">
      <c r="A18" s="2" t="s">
        <v>0</v>
      </c>
      <c r="B18" s="2" t="s">
        <v>1</v>
      </c>
      <c r="C18" s="2" t="s">
        <v>2</v>
      </c>
      <c r="D18" s="2" t="s">
        <v>3</v>
      </c>
      <c r="E18" s="2" t="s">
        <v>8</v>
      </c>
      <c r="G18" s="2" t="s">
        <v>0</v>
      </c>
      <c r="H18" s="2" t="s">
        <v>1</v>
      </c>
      <c r="I18" s="2" t="s">
        <v>2</v>
      </c>
      <c r="J18" s="2" t="s">
        <v>3</v>
      </c>
      <c r="K18" s="5" t="s">
        <v>46</v>
      </c>
      <c r="N18" s="2" t="s">
        <v>0</v>
      </c>
      <c r="O18" s="2" t="s">
        <v>1</v>
      </c>
      <c r="P18" s="2" t="s">
        <v>11</v>
      </c>
      <c r="Q18" s="2" t="s">
        <v>12</v>
      </c>
      <c r="R18" s="2" t="s">
        <v>13</v>
      </c>
      <c r="S18" s="2" t="s">
        <v>2</v>
      </c>
      <c r="T18" s="2" t="s">
        <v>3</v>
      </c>
      <c r="U18" s="2" t="s">
        <v>57</v>
      </c>
      <c r="V18" s="5" t="s">
        <v>45</v>
      </c>
      <c r="W18" s="5" t="s">
        <v>54</v>
      </c>
      <c r="Y18" s="3" t="s">
        <v>55</v>
      </c>
      <c r="Z18" s="5" t="s">
        <v>56</v>
      </c>
    </row>
    <row r="19" spans="1:26" x14ac:dyDescent="0.3">
      <c r="A19" t="s">
        <v>41</v>
      </c>
      <c r="B19" t="s">
        <v>17</v>
      </c>
      <c r="C19">
        <v>1</v>
      </c>
      <c r="D19">
        <v>1</v>
      </c>
      <c r="E19">
        <v>60</v>
      </c>
      <c r="G19" t="s">
        <v>31</v>
      </c>
      <c r="H19" t="s">
        <v>18</v>
      </c>
      <c r="I19">
        <v>1</v>
      </c>
      <c r="J19">
        <v>1</v>
      </c>
      <c r="K19" s="6">
        <f>H$11/100*E19</f>
        <v>42</v>
      </c>
      <c r="N19" t="s">
        <v>31</v>
      </c>
      <c r="O19" t="s">
        <v>18</v>
      </c>
      <c r="P19" t="s">
        <v>14</v>
      </c>
      <c r="Q19" t="s">
        <v>15</v>
      </c>
      <c r="S19">
        <v>1</v>
      </c>
      <c r="T19">
        <v>1</v>
      </c>
      <c r="U19" s="7" t="s">
        <v>58</v>
      </c>
      <c r="V19" s="6">
        <v>10</v>
      </c>
      <c r="W19" s="6">
        <f>V19/100*K$19</f>
        <v>4.2</v>
      </c>
      <c r="Y19" s="4">
        <v>75</v>
      </c>
      <c r="Z19" s="6">
        <f>Y19+W19</f>
        <v>79.2</v>
      </c>
    </row>
    <row r="20" spans="1:26" x14ac:dyDescent="0.3">
      <c r="A20" t="s">
        <v>41</v>
      </c>
      <c r="B20" t="s">
        <v>17</v>
      </c>
      <c r="C20">
        <v>4</v>
      </c>
      <c r="D20">
        <v>2</v>
      </c>
      <c r="E20">
        <v>40</v>
      </c>
      <c r="G20" t="s">
        <v>31</v>
      </c>
      <c r="H20" t="s">
        <v>18</v>
      </c>
      <c r="I20">
        <v>4</v>
      </c>
      <c r="J20">
        <v>2</v>
      </c>
      <c r="K20" s="6">
        <f>H$11/100*E20</f>
        <v>28</v>
      </c>
      <c r="N20" t="s">
        <v>31</v>
      </c>
      <c r="O20" t="s">
        <v>19</v>
      </c>
      <c r="P20" t="s">
        <v>14</v>
      </c>
      <c r="Q20" t="s">
        <v>15</v>
      </c>
      <c r="R20" t="s">
        <v>16</v>
      </c>
      <c r="S20">
        <v>1</v>
      </c>
      <c r="T20">
        <v>1</v>
      </c>
      <c r="U20" s="7" t="s">
        <v>59</v>
      </c>
      <c r="V20" s="6">
        <v>50</v>
      </c>
      <c r="W20" s="6">
        <f>V20/100*K$19</f>
        <v>21</v>
      </c>
      <c r="Y20" s="4">
        <v>55</v>
      </c>
      <c r="Z20" s="6">
        <f t="shared" ref="Z20:Z54" si="0">Y20+W20</f>
        <v>76</v>
      </c>
    </row>
    <row r="21" spans="1:26" x14ac:dyDescent="0.3">
      <c r="A21" t="s">
        <v>42</v>
      </c>
      <c r="B21" t="s">
        <v>17</v>
      </c>
      <c r="C21">
        <v>7</v>
      </c>
      <c r="D21">
        <v>9</v>
      </c>
      <c r="E21">
        <v>12</v>
      </c>
      <c r="G21" t="s">
        <v>31</v>
      </c>
      <c r="H21" t="s">
        <v>18</v>
      </c>
      <c r="I21">
        <v>7</v>
      </c>
      <c r="J21">
        <v>9</v>
      </c>
      <c r="K21" s="6">
        <f>H$11/100*E21</f>
        <v>8.3999999999999986</v>
      </c>
      <c r="N21" t="s">
        <v>31</v>
      </c>
      <c r="O21" t="s">
        <v>22</v>
      </c>
      <c r="P21" t="s">
        <v>14</v>
      </c>
      <c r="Q21" t="s">
        <v>15</v>
      </c>
      <c r="R21" t="s">
        <v>21</v>
      </c>
      <c r="S21">
        <v>1</v>
      </c>
      <c r="T21">
        <v>1</v>
      </c>
      <c r="U21" s="7" t="s">
        <v>60</v>
      </c>
      <c r="V21" s="6">
        <v>30</v>
      </c>
      <c r="W21" s="6">
        <f>V21/100*K$19</f>
        <v>12.6</v>
      </c>
      <c r="Y21" s="4">
        <v>33</v>
      </c>
      <c r="Z21" s="6">
        <f t="shared" si="0"/>
        <v>45.6</v>
      </c>
    </row>
    <row r="22" spans="1:26" x14ac:dyDescent="0.3">
      <c r="A22" t="s">
        <v>42</v>
      </c>
      <c r="B22" t="s">
        <v>17</v>
      </c>
      <c r="C22">
        <v>9</v>
      </c>
      <c r="D22">
        <v>9</v>
      </c>
      <c r="E22">
        <v>18</v>
      </c>
      <c r="G22" t="s">
        <v>31</v>
      </c>
      <c r="H22" t="s">
        <v>18</v>
      </c>
      <c r="I22">
        <v>9</v>
      </c>
      <c r="J22">
        <v>9</v>
      </c>
      <c r="K22" s="6">
        <f>H$11/100*E22</f>
        <v>12.6</v>
      </c>
      <c r="N22" t="s">
        <v>31</v>
      </c>
      <c r="O22" t="s">
        <v>23</v>
      </c>
      <c r="P22" t="s">
        <v>14</v>
      </c>
      <c r="Q22" t="s">
        <v>15</v>
      </c>
      <c r="R22" t="s">
        <v>33</v>
      </c>
      <c r="S22">
        <v>1</v>
      </c>
      <c r="T22">
        <v>1</v>
      </c>
      <c r="U22" s="7" t="s">
        <v>61</v>
      </c>
      <c r="V22" s="6">
        <v>10</v>
      </c>
      <c r="W22" s="6">
        <f>V22/100*K$19</f>
        <v>4.2</v>
      </c>
      <c r="Y22" s="4">
        <v>11</v>
      </c>
      <c r="Z22" s="6">
        <f t="shared" si="0"/>
        <v>15.2</v>
      </c>
    </row>
    <row r="23" spans="1:26" x14ac:dyDescent="0.3">
      <c r="X23" s="5">
        <f>SUM(W19:W22)</f>
        <v>42</v>
      </c>
    </row>
    <row r="24" spans="1:26" x14ac:dyDescent="0.3">
      <c r="G24" t="s">
        <v>35</v>
      </c>
      <c r="H24" t="s">
        <v>24</v>
      </c>
      <c r="I24">
        <v>1</v>
      </c>
      <c r="J24">
        <v>1</v>
      </c>
      <c r="K24" s="6">
        <f>H$12/100*E19</f>
        <v>18</v>
      </c>
      <c r="N24" t="s">
        <v>31</v>
      </c>
      <c r="O24" t="s">
        <v>18</v>
      </c>
      <c r="P24" t="s">
        <v>14</v>
      </c>
      <c r="Q24" t="s">
        <v>15</v>
      </c>
      <c r="S24">
        <v>4</v>
      </c>
      <c r="T24">
        <v>2</v>
      </c>
      <c r="V24" s="6">
        <v>10</v>
      </c>
      <c r="W24" s="6">
        <f>V24/100*K$20</f>
        <v>2.8000000000000003</v>
      </c>
      <c r="Y24" s="4">
        <v>11</v>
      </c>
      <c r="Z24" s="6">
        <f t="shared" si="0"/>
        <v>13.8</v>
      </c>
    </row>
    <row r="25" spans="1:26" x14ac:dyDescent="0.3">
      <c r="G25" t="s">
        <v>35</v>
      </c>
      <c r="H25" t="s">
        <v>24</v>
      </c>
      <c r="I25">
        <v>4</v>
      </c>
      <c r="J25">
        <v>2</v>
      </c>
      <c r="K25" s="6">
        <f>H$12/100*E20</f>
        <v>12</v>
      </c>
      <c r="N25" t="s">
        <v>31</v>
      </c>
      <c r="O25" t="s">
        <v>19</v>
      </c>
      <c r="P25" t="s">
        <v>14</v>
      </c>
      <c r="Q25" t="s">
        <v>15</v>
      </c>
      <c r="R25" t="s">
        <v>16</v>
      </c>
      <c r="S25">
        <v>4</v>
      </c>
      <c r="T25">
        <v>2</v>
      </c>
      <c r="V25" s="6">
        <v>50</v>
      </c>
      <c r="W25" s="6">
        <f>V25/100*K$20</f>
        <v>14</v>
      </c>
      <c r="Y25" s="4">
        <v>55</v>
      </c>
      <c r="Z25" s="6">
        <f t="shared" si="0"/>
        <v>69</v>
      </c>
    </row>
    <row r="26" spans="1:26" x14ac:dyDescent="0.3">
      <c r="G26" t="s">
        <v>35</v>
      </c>
      <c r="H26" t="s">
        <v>24</v>
      </c>
      <c r="I26">
        <v>7</v>
      </c>
      <c r="J26">
        <v>9</v>
      </c>
      <c r="K26" s="6">
        <f>H$12/100*E21</f>
        <v>3.5999999999999996</v>
      </c>
      <c r="N26" t="s">
        <v>31</v>
      </c>
      <c r="O26" t="s">
        <v>22</v>
      </c>
      <c r="P26" t="s">
        <v>14</v>
      </c>
      <c r="Q26" t="s">
        <v>15</v>
      </c>
      <c r="R26" t="s">
        <v>21</v>
      </c>
      <c r="S26">
        <v>4</v>
      </c>
      <c r="T26">
        <v>2</v>
      </c>
      <c r="V26" s="6">
        <v>30</v>
      </c>
      <c r="W26" s="6">
        <f>V26/100*K$20</f>
        <v>8.4</v>
      </c>
      <c r="Y26" s="4">
        <v>33</v>
      </c>
      <c r="Z26" s="6">
        <f t="shared" si="0"/>
        <v>41.4</v>
      </c>
    </row>
    <row r="27" spans="1:26" x14ac:dyDescent="0.3">
      <c r="G27" t="s">
        <v>35</v>
      </c>
      <c r="H27" t="s">
        <v>24</v>
      </c>
      <c r="I27">
        <v>9</v>
      </c>
      <c r="J27">
        <v>9</v>
      </c>
      <c r="K27" s="6">
        <f>H$12/100*E22</f>
        <v>5.3999999999999995</v>
      </c>
      <c r="N27" t="s">
        <v>31</v>
      </c>
      <c r="O27" t="s">
        <v>23</v>
      </c>
      <c r="P27" t="s">
        <v>14</v>
      </c>
      <c r="Q27" t="s">
        <v>15</v>
      </c>
      <c r="R27" t="s">
        <v>33</v>
      </c>
      <c r="S27">
        <v>4</v>
      </c>
      <c r="T27">
        <v>2</v>
      </c>
      <c r="V27" s="6">
        <v>10</v>
      </c>
      <c r="W27" s="6">
        <f>V27/100*K$20</f>
        <v>2.8000000000000003</v>
      </c>
      <c r="Y27" s="4">
        <v>11</v>
      </c>
      <c r="Z27" s="6">
        <f t="shared" si="0"/>
        <v>13.8</v>
      </c>
    </row>
    <row r="28" spans="1:26" x14ac:dyDescent="0.3">
      <c r="X28" s="5">
        <f>SUM(W24:W27)</f>
        <v>28.000000000000004</v>
      </c>
    </row>
    <row r="29" spans="1:26" x14ac:dyDescent="0.3">
      <c r="N29" t="s">
        <v>31</v>
      </c>
      <c r="O29" t="s">
        <v>18</v>
      </c>
      <c r="P29" t="s">
        <v>14</v>
      </c>
      <c r="Q29" t="s">
        <v>15</v>
      </c>
      <c r="S29">
        <v>7</v>
      </c>
      <c r="T29">
        <v>9</v>
      </c>
      <c r="V29" s="6">
        <v>100</v>
      </c>
      <c r="W29" s="6">
        <f>V29/100*K$21</f>
        <v>8.3999999999999986</v>
      </c>
      <c r="Y29" s="4">
        <v>0</v>
      </c>
      <c r="Z29" s="6">
        <f t="shared" si="0"/>
        <v>8.3999999999999986</v>
      </c>
    </row>
    <row r="30" spans="1:26" x14ac:dyDescent="0.3">
      <c r="N30" t="s">
        <v>31</v>
      </c>
      <c r="O30" t="s">
        <v>19</v>
      </c>
      <c r="P30" t="s">
        <v>14</v>
      </c>
      <c r="Q30" t="s">
        <v>15</v>
      </c>
      <c r="R30" t="s">
        <v>16</v>
      </c>
      <c r="S30">
        <v>7</v>
      </c>
      <c r="T30">
        <v>9</v>
      </c>
      <c r="V30" s="6">
        <v>0</v>
      </c>
      <c r="W30" s="6">
        <f>V30/100*K$21</f>
        <v>0</v>
      </c>
      <c r="Y30" s="4">
        <v>0</v>
      </c>
      <c r="Z30" s="6">
        <f t="shared" si="0"/>
        <v>0</v>
      </c>
    </row>
    <row r="31" spans="1:26" x14ac:dyDescent="0.3">
      <c r="N31" t="s">
        <v>31</v>
      </c>
      <c r="O31" t="s">
        <v>22</v>
      </c>
      <c r="P31" t="s">
        <v>14</v>
      </c>
      <c r="Q31" t="s">
        <v>15</v>
      </c>
      <c r="R31" t="s">
        <v>21</v>
      </c>
      <c r="S31">
        <v>7</v>
      </c>
      <c r="T31">
        <v>9</v>
      </c>
      <c r="V31" s="6">
        <v>0</v>
      </c>
      <c r="W31" s="6">
        <f>V31/100*K$21</f>
        <v>0</v>
      </c>
      <c r="Y31" s="4">
        <v>0</v>
      </c>
      <c r="Z31" s="6">
        <f t="shared" si="0"/>
        <v>0</v>
      </c>
    </row>
    <row r="32" spans="1:26" x14ac:dyDescent="0.3">
      <c r="N32" t="s">
        <v>31</v>
      </c>
      <c r="O32" t="s">
        <v>23</v>
      </c>
      <c r="P32" t="s">
        <v>14</v>
      </c>
      <c r="Q32" t="s">
        <v>15</v>
      </c>
      <c r="R32" t="s">
        <v>33</v>
      </c>
      <c r="S32">
        <v>7</v>
      </c>
      <c r="T32">
        <v>9</v>
      </c>
      <c r="V32" s="6">
        <v>0</v>
      </c>
      <c r="W32" s="6">
        <f>V32/100*K$21</f>
        <v>0</v>
      </c>
      <c r="Y32" s="4">
        <v>0</v>
      </c>
      <c r="Z32" s="6">
        <f t="shared" si="0"/>
        <v>0</v>
      </c>
    </row>
    <row r="33" spans="14:26" x14ac:dyDescent="0.3">
      <c r="X33" s="5">
        <f>SUM(W29:W32)</f>
        <v>8.3999999999999986</v>
      </c>
    </row>
    <row r="34" spans="14:26" x14ac:dyDescent="0.3">
      <c r="N34" t="s">
        <v>31</v>
      </c>
      <c r="O34" t="s">
        <v>18</v>
      </c>
      <c r="P34" t="s">
        <v>14</v>
      </c>
      <c r="Q34" t="s">
        <v>15</v>
      </c>
      <c r="S34">
        <v>9</v>
      </c>
      <c r="T34">
        <v>9</v>
      </c>
      <c r="V34" s="6">
        <v>100</v>
      </c>
      <c r="W34" s="6">
        <f>V34/100*K$22</f>
        <v>12.6</v>
      </c>
      <c r="Y34" s="4">
        <v>0</v>
      </c>
      <c r="Z34" s="6">
        <f t="shared" si="0"/>
        <v>12.6</v>
      </c>
    </row>
    <row r="35" spans="14:26" x14ac:dyDescent="0.3">
      <c r="N35" t="s">
        <v>31</v>
      </c>
      <c r="O35" t="s">
        <v>19</v>
      </c>
      <c r="P35" t="s">
        <v>14</v>
      </c>
      <c r="Q35" t="s">
        <v>15</v>
      </c>
      <c r="R35" t="s">
        <v>16</v>
      </c>
      <c r="S35">
        <v>9</v>
      </c>
      <c r="T35">
        <v>9</v>
      </c>
      <c r="V35" s="6">
        <v>0</v>
      </c>
      <c r="W35" s="6">
        <f t="shared" ref="W35:W37" si="1">V35/100*K$22</f>
        <v>0</v>
      </c>
      <c r="Y35" s="4">
        <v>0</v>
      </c>
      <c r="Z35" s="6">
        <f t="shared" si="0"/>
        <v>0</v>
      </c>
    </row>
    <row r="36" spans="14:26" x14ac:dyDescent="0.3">
      <c r="N36" t="s">
        <v>31</v>
      </c>
      <c r="O36" t="s">
        <v>22</v>
      </c>
      <c r="P36" t="s">
        <v>14</v>
      </c>
      <c r="Q36" t="s">
        <v>15</v>
      </c>
      <c r="R36" t="s">
        <v>21</v>
      </c>
      <c r="S36">
        <v>9</v>
      </c>
      <c r="T36">
        <v>9</v>
      </c>
      <c r="V36" s="6">
        <v>0</v>
      </c>
      <c r="W36" s="6">
        <f t="shared" si="1"/>
        <v>0</v>
      </c>
      <c r="Y36" s="4">
        <v>0</v>
      </c>
      <c r="Z36" s="6">
        <f t="shared" si="0"/>
        <v>0</v>
      </c>
    </row>
    <row r="37" spans="14:26" x14ac:dyDescent="0.3">
      <c r="N37" t="s">
        <v>31</v>
      </c>
      <c r="O37" t="s">
        <v>23</v>
      </c>
      <c r="P37" t="s">
        <v>14</v>
      </c>
      <c r="Q37" t="s">
        <v>15</v>
      </c>
      <c r="R37" t="s">
        <v>33</v>
      </c>
      <c r="S37">
        <v>9</v>
      </c>
      <c r="T37">
        <v>9</v>
      </c>
      <c r="V37" s="6">
        <v>0</v>
      </c>
      <c r="W37" s="6">
        <f t="shared" si="1"/>
        <v>0</v>
      </c>
      <c r="Y37" s="4">
        <v>0</v>
      </c>
      <c r="Z37" s="6">
        <f t="shared" si="0"/>
        <v>0</v>
      </c>
    </row>
    <row r="38" spans="14:26" x14ac:dyDescent="0.3">
      <c r="X38" s="5">
        <f>SUM(W34:W37)</f>
        <v>12.6</v>
      </c>
    </row>
    <row r="40" spans="14:26" x14ac:dyDescent="0.3">
      <c r="N40" t="s">
        <v>35</v>
      </c>
      <c r="O40" t="s">
        <v>24</v>
      </c>
      <c r="P40" t="s">
        <v>14</v>
      </c>
      <c r="Q40" t="s">
        <v>20</v>
      </c>
      <c r="S40">
        <v>1</v>
      </c>
      <c r="T40">
        <v>1</v>
      </c>
      <c r="V40" s="6">
        <v>100</v>
      </c>
      <c r="W40" s="6">
        <f>V40/100*K$24</f>
        <v>18</v>
      </c>
      <c r="Y40" s="4">
        <v>0</v>
      </c>
      <c r="Z40" s="6">
        <f t="shared" si="0"/>
        <v>18</v>
      </c>
    </row>
    <row r="41" spans="14:26" x14ac:dyDescent="0.3">
      <c r="N41" t="s">
        <v>35</v>
      </c>
      <c r="O41" t="s">
        <v>25</v>
      </c>
      <c r="P41" t="s">
        <v>14</v>
      </c>
      <c r="Q41" t="s">
        <v>20</v>
      </c>
      <c r="R41" t="s">
        <v>16</v>
      </c>
      <c r="S41">
        <v>1</v>
      </c>
      <c r="T41">
        <v>1</v>
      </c>
      <c r="V41" s="6">
        <v>0</v>
      </c>
      <c r="W41" s="6">
        <f>V41/100*K$24</f>
        <v>0</v>
      </c>
      <c r="Y41" s="4">
        <v>0</v>
      </c>
      <c r="Z41" s="6">
        <f t="shared" si="0"/>
        <v>0</v>
      </c>
    </row>
    <row r="42" spans="14:26" x14ac:dyDescent="0.3">
      <c r="N42" t="s">
        <v>35</v>
      </c>
      <c r="O42" t="s">
        <v>26</v>
      </c>
      <c r="P42" t="s">
        <v>14</v>
      </c>
      <c r="Q42" t="s">
        <v>20</v>
      </c>
      <c r="R42" t="s">
        <v>21</v>
      </c>
      <c r="S42">
        <v>1</v>
      </c>
      <c r="T42">
        <v>1</v>
      </c>
      <c r="V42" s="6">
        <v>0</v>
      </c>
      <c r="W42" s="6">
        <f>V42/100*K$24</f>
        <v>0</v>
      </c>
      <c r="Y42" s="4">
        <v>0</v>
      </c>
      <c r="Z42" s="6">
        <f t="shared" si="0"/>
        <v>0</v>
      </c>
    </row>
    <row r="43" spans="14:26" x14ac:dyDescent="0.3">
      <c r="X43" s="5">
        <f>SUM(W40:W42)</f>
        <v>18</v>
      </c>
    </row>
    <row r="44" spans="14:26" x14ac:dyDescent="0.3">
      <c r="N44" t="s">
        <v>35</v>
      </c>
      <c r="O44" t="s">
        <v>24</v>
      </c>
      <c r="P44" t="s">
        <v>14</v>
      </c>
      <c r="Q44" t="s">
        <v>20</v>
      </c>
      <c r="S44">
        <v>4</v>
      </c>
      <c r="T44">
        <v>2</v>
      </c>
      <c r="V44" s="6">
        <v>100</v>
      </c>
      <c r="W44" s="6">
        <f>V44/100*K$25</f>
        <v>12</v>
      </c>
      <c r="Y44" s="4">
        <v>0</v>
      </c>
      <c r="Z44" s="6">
        <f t="shared" si="0"/>
        <v>12</v>
      </c>
    </row>
    <row r="45" spans="14:26" x14ac:dyDescent="0.3">
      <c r="N45" t="s">
        <v>35</v>
      </c>
      <c r="O45" t="s">
        <v>25</v>
      </c>
      <c r="P45" t="s">
        <v>14</v>
      </c>
      <c r="Q45" t="s">
        <v>20</v>
      </c>
      <c r="R45" t="s">
        <v>16</v>
      </c>
      <c r="S45">
        <v>4</v>
      </c>
      <c r="T45">
        <v>2</v>
      </c>
      <c r="V45" s="6">
        <v>0</v>
      </c>
      <c r="W45" s="6">
        <f>V45/100*K$25</f>
        <v>0</v>
      </c>
      <c r="Y45" s="4">
        <v>0</v>
      </c>
      <c r="Z45" s="6">
        <f t="shared" si="0"/>
        <v>0</v>
      </c>
    </row>
    <row r="46" spans="14:26" x14ac:dyDescent="0.3">
      <c r="N46" t="s">
        <v>35</v>
      </c>
      <c r="O46" t="s">
        <v>26</v>
      </c>
      <c r="P46" t="s">
        <v>14</v>
      </c>
      <c r="Q46" t="s">
        <v>20</v>
      </c>
      <c r="R46" t="s">
        <v>21</v>
      </c>
      <c r="S46">
        <v>4</v>
      </c>
      <c r="T46">
        <v>2</v>
      </c>
      <c r="V46" s="6">
        <v>0</v>
      </c>
      <c r="W46" s="6">
        <f>V46/100*K$25</f>
        <v>0</v>
      </c>
      <c r="Y46" s="4">
        <v>0</v>
      </c>
      <c r="Z46" s="6">
        <f t="shared" si="0"/>
        <v>0</v>
      </c>
    </row>
    <row r="47" spans="14:26" x14ac:dyDescent="0.3">
      <c r="X47" s="5">
        <f>SUM(W44:W46)</f>
        <v>12</v>
      </c>
    </row>
    <row r="48" spans="14:26" x14ac:dyDescent="0.3">
      <c r="N48" t="s">
        <v>35</v>
      </c>
      <c r="O48" t="s">
        <v>24</v>
      </c>
      <c r="P48" t="s">
        <v>14</v>
      </c>
      <c r="Q48" t="s">
        <v>20</v>
      </c>
      <c r="S48">
        <v>7</v>
      </c>
      <c r="T48">
        <v>9</v>
      </c>
      <c r="V48" s="6">
        <v>100</v>
      </c>
      <c r="W48" s="6">
        <f>V48/100*K$26</f>
        <v>3.5999999999999996</v>
      </c>
      <c r="Y48" s="4">
        <v>0</v>
      </c>
      <c r="Z48" s="6">
        <f t="shared" si="0"/>
        <v>3.5999999999999996</v>
      </c>
    </row>
    <row r="49" spans="14:26" x14ac:dyDescent="0.3">
      <c r="N49" t="s">
        <v>35</v>
      </c>
      <c r="O49" t="s">
        <v>25</v>
      </c>
      <c r="P49" t="s">
        <v>14</v>
      </c>
      <c r="Q49" t="s">
        <v>20</v>
      </c>
      <c r="R49" t="s">
        <v>16</v>
      </c>
      <c r="S49">
        <v>7</v>
      </c>
      <c r="T49">
        <v>9</v>
      </c>
      <c r="V49" s="6">
        <v>0</v>
      </c>
      <c r="W49" s="6">
        <f>V49/100*K$26</f>
        <v>0</v>
      </c>
      <c r="Y49" s="4">
        <v>0</v>
      </c>
      <c r="Z49" s="6">
        <f t="shared" si="0"/>
        <v>0</v>
      </c>
    </row>
    <row r="50" spans="14:26" x14ac:dyDescent="0.3">
      <c r="N50" t="s">
        <v>35</v>
      </c>
      <c r="O50" t="s">
        <v>26</v>
      </c>
      <c r="P50" t="s">
        <v>14</v>
      </c>
      <c r="Q50" t="s">
        <v>20</v>
      </c>
      <c r="R50" t="s">
        <v>21</v>
      </c>
      <c r="S50">
        <v>7</v>
      </c>
      <c r="T50">
        <v>9</v>
      </c>
      <c r="V50" s="6">
        <v>0</v>
      </c>
      <c r="W50" s="6">
        <f>V50/100*K$26</f>
        <v>0</v>
      </c>
      <c r="Y50" s="4">
        <v>0</v>
      </c>
      <c r="Z50" s="6">
        <f t="shared" si="0"/>
        <v>0</v>
      </c>
    </row>
    <row r="51" spans="14:26" x14ac:dyDescent="0.3">
      <c r="X51" s="5">
        <f>SUM(W48:W50)</f>
        <v>3.5999999999999996</v>
      </c>
    </row>
    <row r="52" spans="14:26" x14ac:dyDescent="0.3">
      <c r="N52" t="s">
        <v>35</v>
      </c>
      <c r="O52" t="s">
        <v>24</v>
      </c>
      <c r="P52" t="s">
        <v>14</v>
      </c>
      <c r="Q52" t="s">
        <v>20</v>
      </c>
      <c r="S52">
        <v>9</v>
      </c>
      <c r="T52">
        <v>9</v>
      </c>
      <c r="V52" s="6">
        <v>100</v>
      </c>
      <c r="W52" s="6">
        <f>V52/100*K$27</f>
        <v>5.3999999999999995</v>
      </c>
      <c r="Y52" s="4">
        <v>0</v>
      </c>
      <c r="Z52" s="6">
        <f t="shared" si="0"/>
        <v>5.3999999999999995</v>
      </c>
    </row>
    <row r="53" spans="14:26" x14ac:dyDescent="0.3">
      <c r="N53" t="s">
        <v>35</v>
      </c>
      <c r="O53" t="s">
        <v>25</v>
      </c>
      <c r="P53" t="s">
        <v>14</v>
      </c>
      <c r="Q53" t="s">
        <v>20</v>
      </c>
      <c r="R53" t="s">
        <v>16</v>
      </c>
      <c r="S53">
        <v>9</v>
      </c>
      <c r="T53">
        <v>9</v>
      </c>
      <c r="V53" s="6">
        <v>0</v>
      </c>
      <c r="W53" s="6">
        <f>V53/100*K$27</f>
        <v>0</v>
      </c>
      <c r="Y53" s="4">
        <v>0</v>
      </c>
      <c r="Z53" s="6">
        <f t="shared" si="0"/>
        <v>0</v>
      </c>
    </row>
    <row r="54" spans="14:26" x14ac:dyDescent="0.3">
      <c r="N54" t="s">
        <v>35</v>
      </c>
      <c r="O54" t="s">
        <v>26</v>
      </c>
      <c r="P54" t="s">
        <v>14</v>
      </c>
      <c r="Q54" t="s">
        <v>20</v>
      </c>
      <c r="R54" t="s">
        <v>21</v>
      </c>
      <c r="S54">
        <v>9</v>
      </c>
      <c r="T54">
        <v>9</v>
      </c>
      <c r="V54" s="6">
        <v>0</v>
      </c>
      <c r="W54" s="6">
        <f>V54/100*K$27</f>
        <v>0</v>
      </c>
      <c r="Y54" s="4">
        <v>0</v>
      </c>
      <c r="Z54" s="6">
        <f t="shared" si="0"/>
        <v>0</v>
      </c>
    </row>
    <row r="55" spans="14:26" x14ac:dyDescent="0.3">
      <c r="X55" s="5">
        <f>SUM(W52:W54)</f>
        <v>5.3999999999999995</v>
      </c>
    </row>
  </sheetData>
  <mergeCells count="5">
    <mergeCell ref="A1:W2"/>
    <mergeCell ref="G17:K17"/>
    <mergeCell ref="N17:W17"/>
    <mergeCell ref="A14:W15"/>
    <mergeCell ref="A17:E17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DBE7-D630-414A-B471-01B271858D95}">
  <dimension ref="A1:T13"/>
  <sheetViews>
    <sheetView workbookViewId="0">
      <selection activeCell="H9" sqref="H9:H10"/>
    </sheetView>
  </sheetViews>
  <sheetFormatPr defaultRowHeight="14.4" x14ac:dyDescent="0.3"/>
  <cols>
    <col min="1" max="1" width="8" bestFit="1" customWidth="1"/>
    <col min="2" max="2" width="11" bestFit="1" customWidth="1"/>
    <col min="3" max="3" width="5" bestFit="1" customWidth="1"/>
    <col min="4" max="4" width="4" bestFit="1" customWidth="1"/>
    <col min="5" max="5" width="7.88671875" bestFit="1" customWidth="1"/>
    <col min="7" max="7" width="9" bestFit="1" customWidth="1"/>
    <col min="8" max="8" width="11" bestFit="1" customWidth="1"/>
    <col min="9" max="9" width="5" bestFit="1" customWidth="1"/>
    <col min="10" max="10" width="4" bestFit="1" customWidth="1"/>
    <col min="11" max="11" width="7.88671875" bestFit="1" customWidth="1"/>
    <col min="13" max="13" width="10.5546875" bestFit="1" customWidth="1"/>
    <col min="14" max="14" width="11" bestFit="1" customWidth="1"/>
    <col min="15" max="15" width="5.109375" bestFit="1" customWidth="1"/>
    <col min="16" max="16" width="5.88671875" bestFit="1" customWidth="1"/>
    <col min="17" max="17" width="12.33203125" bestFit="1" customWidth="1"/>
    <col min="18" max="18" width="11" bestFit="1" customWidth="1"/>
    <col min="19" max="19" width="8" bestFit="1" customWidth="1"/>
    <col min="20" max="20" width="8.5546875" bestFit="1" customWidth="1"/>
    <col min="21" max="21" width="5.6640625" bestFit="1" customWidth="1"/>
    <col min="22" max="22" width="7.88671875" bestFit="1" customWidth="1"/>
  </cols>
  <sheetData>
    <row r="1" spans="1:20" ht="15.6" x14ac:dyDescent="0.3">
      <c r="A1" s="13" t="s">
        <v>72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20" x14ac:dyDescent="0.3">
      <c r="A2" s="2" t="s">
        <v>5</v>
      </c>
      <c r="B2" s="2"/>
      <c r="C2" s="2"/>
      <c r="D2" s="2"/>
      <c r="E2" s="2"/>
      <c r="G2" s="2" t="s">
        <v>65</v>
      </c>
      <c r="M2" s="2" t="s">
        <v>6</v>
      </c>
    </row>
    <row r="3" spans="1:20" x14ac:dyDescent="0.3">
      <c r="A3" s="2" t="s">
        <v>0</v>
      </c>
      <c r="B3" s="2" t="s">
        <v>1</v>
      </c>
      <c r="C3" s="2" t="s">
        <v>2</v>
      </c>
      <c r="D3" s="2" t="s">
        <v>3</v>
      </c>
      <c r="E3" s="2"/>
      <c r="G3" s="2" t="s">
        <v>0</v>
      </c>
      <c r="H3" s="2" t="s">
        <v>1</v>
      </c>
      <c r="I3" s="2" t="s">
        <v>2</v>
      </c>
      <c r="J3" s="2" t="s">
        <v>3</v>
      </c>
      <c r="M3" s="2" t="s">
        <v>0</v>
      </c>
      <c r="N3" s="2" t="s">
        <v>1</v>
      </c>
      <c r="O3" s="2" t="s">
        <v>7</v>
      </c>
      <c r="P3" s="2" t="s">
        <v>28</v>
      </c>
    </row>
    <row r="4" spans="1:20" x14ac:dyDescent="0.3">
      <c r="A4" t="s">
        <v>63</v>
      </c>
      <c r="B4">
        <v>7145110000</v>
      </c>
      <c r="C4" t="s">
        <v>63</v>
      </c>
      <c r="D4" t="s">
        <v>63</v>
      </c>
      <c r="G4">
        <v>831002</v>
      </c>
      <c r="H4" t="s">
        <v>63</v>
      </c>
      <c r="I4" t="s">
        <v>63</v>
      </c>
      <c r="J4" t="s">
        <v>63</v>
      </c>
      <c r="M4" t="s">
        <v>5</v>
      </c>
      <c r="N4" t="s">
        <v>64</v>
      </c>
      <c r="O4" t="s">
        <v>30</v>
      </c>
      <c r="P4">
        <v>1</v>
      </c>
    </row>
    <row r="6" spans="1:20" x14ac:dyDescent="0.3">
      <c r="A6" s="14" t="s">
        <v>73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x14ac:dyDescent="0.3">
      <c r="A7" s="2" t="s">
        <v>5</v>
      </c>
      <c r="B7" s="2"/>
      <c r="C7" s="2"/>
      <c r="D7" s="2"/>
      <c r="E7" s="2"/>
      <c r="G7" s="2" t="s">
        <v>65</v>
      </c>
      <c r="M7" s="2" t="s">
        <v>6</v>
      </c>
    </row>
    <row r="8" spans="1:20" x14ac:dyDescent="0.3">
      <c r="A8" s="2" t="s">
        <v>0</v>
      </c>
      <c r="B8" s="2" t="s">
        <v>1</v>
      </c>
      <c r="C8" s="2" t="s">
        <v>2</v>
      </c>
      <c r="D8" s="2" t="s">
        <v>3</v>
      </c>
      <c r="E8" s="3" t="s">
        <v>8</v>
      </c>
      <c r="G8" s="2" t="s">
        <v>0</v>
      </c>
      <c r="H8" s="2" t="s">
        <v>1</v>
      </c>
      <c r="I8" s="2" t="s">
        <v>2</v>
      </c>
      <c r="J8" s="2" t="s">
        <v>3</v>
      </c>
      <c r="K8" s="3" t="s">
        <v>8</v>
      </c>
      <c r="M8" s="2" t="s">
        <v>0</v>
      </c>
      <c r="N8" s="2" t="s">
        <v>1</v>
      </c>
      <c r="O8" s="10" t="s">
        <v>2</v>
      </c>
      <c r="P8" s="10" t="s">
        <v>3</v>
      </c>
      <c r="Q8" s="10" t="s">
        <v>66</v>
      </c>
      <c r="R8" s="10" t="s">
        <v>67</v>
      </c>
      <c r="S8" s="5" t="s">
        <v>43</v>
      </c>
      <c r="T8" s="5" t="s">
        <v>8</v>
      </c>
    </row>
    <row r="9" spans="1:20" x14ac:dyDescent="0.3">
      <c r="A9">
        <v>532000</v>
      </c>
      <c r="B9">
        <v>7145110000</v>
      </c>
      <c r="C9">
        <v>1001</v>
      </c>
      <c r="E9" s="4">
        <v>5000</v>
      </c>
      <c r="G9">
        <v>831002</v>
      </c>
      <c r="H9">
        <v>7145110930</v>
      </c>
      <c r="I9" s="9" t="s">
        <v>63</v>
      </c>
      <c r="J9" s="9"/>
      <c r="K9" s="4">
        <v>1</v>
      </c>
      <c r="M9">
        <v>532000</v>
      </c>
      <c r="N9">
        <v>7145110930</v>
      </c>
      <c r="O9" s="9">
        <v>1001</v>
      </c>
      <c r="Q9">
        <v>831002</v>
      </c>
      <c r="R9">
        <v>7145110930</v>
      </c>
      <c r="S9" s="6">
        <f>K$9/K11</f>
        <v>0.25</v>
      </c>
      <c r="T9" s="6">
        <f>S9*E9</f>
        <v>1250</v>
      </c>
    </row>
    <row r="10" spans="1:20" x14ac:dyDescent="0.3">
      <c r="A10">
        <v>533000</v>
      </c>
      <c r="B10">
        <v>7145110000</v>
      </c>
      <c r="C10">
        <v>1001</v>
      </c>
      <c r="E10" s="4">
        <v>5000</v>
      </c>
      <c r="G10">
        <v>831002</v>
      </c>
      <c r="H10">
        <v>7145110933</v>
      </c>
      <c r="I10" s="9" t="s">
        <v>63</v>
      </c>
      <c r="J10" s="9"/>
      <c r="K10" s="4">
        <v>3</v>
      </c>
      <c r="M10">
        <v>532000</v>
      </c>
      <c r="N10">
        <v>7145110933</v>
      </c>
      <c r="O10" s="9">
        <v>1001</v>
      </c>
      <c r="Q10">
        <v>831002</v>
      </c>
      <c r="R10">
        <v>7145110933</v>
      </c>
      <c r="S10" s="6">
        <f>K10/K11</f>
        <v>0.75</v>
      </c>
      <c r="T10" s="6">
        <f>S10*E9</f>
        <v>3750</v>
      </c>
    </row>
    <row r="11" spans="1:20" x14ac:dyDescent="0.3">
      <c r="E11" s="6">
        <f>SUM(E9:E10)</f>
        <v>10000</v>
      </c>
      <c r="K11" s="6">
        <f>SUM(K9:K10)</f>
        <v>4</v>
      </c>
      <c r="M11">
        <v>533000</v>
      </c>
      <c r="N11">
        <v>7145110930</v>
      </c>
      <c r="O11" s="9">
        <v>1001</v>
      </c>
      <c r="P11" s="9"/>
      <c r="Q11" s="9">
        <v>831002</v>
      </c>
      <c r="R11" s="9">
        <v>7145110930</v>
      </c>
      <c r="S11" s="6">
        <f>K9/K11</f>
        <v>0.25</v>
      </c>
      <c r="T11" s="6">
        <f>S11*E10</f>
        <v>1250</v>
      </c>
    </row>
    <row r="12" spans="1:20" x14ac:dyDescent="0.3">
      <c r="M12">
        <v>533000</v>
      </c>
      <c r="N12">
        <v>7145110933</v>
      </c>
      <c r="O12" s="9">
        <v>1001</v>
      </c>
      <c r="P12" s="9"/>
      <c r="Q12" s="9">
        <v>831002</v>
      </c>
      <c r="R12" s="9">
        <v>7145110933</v>
      </c>
      <c r="S12" s="6">
        <f>K10/K11</f>
        <v>0.75</v>
      </c>
      <c r="T12" s="6">
        <f>S12*E10</f>
        <v>3750</v>
      </c>
    </row>
    <row r="13" spans="1:20" x14ac:dyDescent="0.3">
      <c r="T13" s="5">
        <f>SUM(T9:T12)</f>
        <v>10000</v>
      </c>
    </row>
  </sheetData>
  <mergeCells count="2">
    <mergeCell ref="A1:P1"/>
    <mergeCell ref="A6:T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balance</vt:lpstr>
      <vt:lpstr>Cost center setup</vt:lpstr>
      <vt:lpstr>PC final example</vt:lpstr>
      <vt:lpstr>PC with all src and dest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Srivastava</dc:creator>
  <cp:lastModifiedBy>Abhishek Srivastava [IN]</cp:lastModifiedBy>
  <dcterms:created xsi:type="dcterms:W3CDTF">2023-04-18T06:07:40Z</dcterms:created>
  <dcterms:modified xsi:type="dcterms:W3CDTF">2023-09-25T06:50:09Z</dcterms:modified>
</cp:coreProperties>
</file>